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dbarre\Desktop\DOSSIERS\OFFRE\a traiter\"/>
    </mc:Choice>
  </mc:AlternateContent>
  <bookViews>
    <workbookView xWindow="120" yWindow="108" windowWidth="15480" windowHeight="11580"/>
  </bookViews>
  <sheets>
    <sheet name="DEVIS" sheetId="4" r:id="rId1"/>
    <sheet name="CONSTAT CONTRADICTOIRE" sheetId="5" r:id="rId2"/>
    <sheet name="SUIVI" sheetId="1" r:id="rId3"/>
    <sheet name="PRIX BASE" sheetId="2" r:id="rId4"/>
  </sheets>
  <definedNames>
    <definedName name="_xlnm._FilterDatabase" localSheetId="3" hidden="1">'PRIX BASE'!#REF!</definedName>
    <definedName name="_xlnm._FilterDatabase" localSheetId="2" hidden="1">SUIVI!$A$1:$W$1</definedName>
    <definedName name="Intervenant_s">SUIVI!$J$1:$J$2</definedName>
    <definedName name="_xlnm.Print_Area" localSheetId="2">SUIVI!$A$1:$AG$53</definedName>
  </definedNames>
  <calcPr calcId="152511"/>
</workbook>
</file>

<file path=xl/calcChain.xml><?xml version="1.0" encoding="utf-8"?>
<calcChain xmlns="http://schemas.openxmlformats.org/spreadsheetml/2006/main">
  <c r="H3" i="5" l="1"/>
  <c r="H4" i="5"/>
  <c r="H5" i="5"/>
  <c r="H6" i="5"/>
  <c r="H7" i="5"/>
  <c r="H8" i="5"/>
  <c r="H9" i="5"/>
  <c r="H10" i="5"/>
  <c r="H11" i="5"/>
  <c r="H12" i="5"/>
  <c r="H13" i="5"/>
  <c r="H14" i="5"/>
  <c r="H15" i="5"/>
  <c r="H16" i="5"/>
  <c r="H17" i="5"/>
  <c r="H18" i="5"/>
  <c r="F3" i="5"/>
  <c r="F4" i="5"/>
  <c r="F5" i="5"/>
  <c r="F6" i="5"/>
  <c r="F7" i="5"/>
  <c r="F8" i="5"/>
  <c r="F9" i="5"/>
  <c r="F10" i="5"/>
  <c r="F11" i="5"/>
  <c r="F12" i="5"/>
  <c r="F13" i="5"/>
  <c r="F14" i="5"/>
  <c r="F15" i="5"/>
  <c r="F16" i="5"/>
  <c r="F17" i="5"/>
  <c r="F18" i="5"/>
  <c r="H2" i="5"/>
  <c r="F2" i="5"/>
  <c r="F3" i="4"/>
  <c r="F4" i="4"/>
  <c r="F5" i="4"/>
  <c r="F6" i="4"/>
  <c r="F7" i="4"/>
  <c r="F8" i="4"/>
  <c r="F9" i="4"/>
  <c r="F10" i="4"/>
  <c r="F11" i="4"/>
  <c r="F12" i="4"/>
  <c r="F13" i="4"/>
  <c r="F14" i="4"/>
  <c r="F15" i="4"/>
  <c r="F16" i="4"/>
  <c r="F17" i="4"/>
  <c r="F18" i="4"/>
  <c r="F19" i="4"/>
  <c r="F20" i="4"/>
  <c r="F21" i="4"/>
  <c r="F2" i="4"/>
  <c r="F3" i="1"/>
  <c r="F4" i="1"/>
  <c r="F5" i="1"/>
  <c r="F6" i="1"/>
  <c r="F7" i="1"/>
  <c r="F8" i="1"/>
  <c r="F9" i="1"/>
  <c r="F10" i="1"/>
  <c r="F2" i="1"/>
  <c r="D23" i="4" l="1"/>
  <c r="D24" i="4" l="1"/>
  <c r="D25" i="4" s="1"/>
  <c r="D26" i="4" l="1"/>
  <c r="D27" i="4" s="1"/>
  <c r="D12" i="1"/>
  <c r="D13" i="1" l="1"/>
  <c r="D14" i="1" s="1"/>
  <c r="D15" i="1" l="1"/>
  <c r="D16" i="1" s="1"/>
  <c r="H20" i="5"/>
  <c r="H21" i="5" s="1"/>
  <c r="H22" i="5" s="1"/>
  <c r="AA22" i="1"/>
  <c r="AB22" i="1" s="1"/>
  <c r="AA12" i="1"/>
  <c r="V12" i="1"/>
  <c r="O12" i="1"/>
  <c r="K12" i="1"/>
  <c r="Z12" i="1"/>
  <c r="AA23" i="1"/>
  <c r="AB23" i="1" s="1"/>
  <c r="Q12" i="1" l="1"/>
  <c r="H23" i="5"/>
  <c r="H24" i="5" s="1"/>
  <c r="F20" i="5"/>
  <c r="P12" i="1"/>
  <c r="F21" i="5" l="1"/>
  <c r="F22" i="5" s="1"/>
  <c r="G26" i="5" s="1"/>
  <c r="F23" i="5" l="1"/>
  <c r="F24" i="5" s="1"/>
  <c r="G27" i="5" s="1"/>
</calcChain>
</file>

<file path=xl/sharedStrings.xml><?xml version="1.0" encoding="utf-8"?>
<sst xmlns="http://schemas.openxmlformats.org/spreadsheetml/2006/main" count="476" uniqueCount="311">
  <si>
    <t>Numéro de prix</t>
  </si>
  <si>
    <t>Libellé</t>
  </si>
  <si>
    <t>Unité</t>
  </si>
  <si>
    <t xml:space="preserve">Composant (G2D) </t>
  </si>
  <si>
    <t xml:space="preserve">Composant (nom) </t>
  </si>
  <si>
    <t>Prix (€HT)</t>
  </si>
  <si>
    <t>Quantité</t>
  </si>
  <si>
    <t xml:space="preserve">montant </t>
  </si>
  <si>
    <t>Montant total du bon de commande (en € TTC)</t>
  </si>
  <si>
    <t>META 1</t>
  </si>
  <si>
    <t>META 2</t>
  </si>
  <si>
    <t>Intervenant(s)</t>
  </si>
  <si>
    <t>Date de visite</t>
  </si>
  <si>
    <t>Fiche retour terrain</t>
  </si>
  <si>
    <t>Réserves</t>
  </si>
  <si>
    <t>Rapport fait</t>
  </si>
  <si>
    <t>Nombre de prélèvement</t>
  </si>
  <si>
    <t>CODE REP</t>
  </si>
  <si>
    <t>PRIX REP</t>
  </si>
  <si>
    <t>MONTANT ANALYSES</t>
  </si>
  <si>
    <t>MONTANT FACTURE</t>
  </si>
  <si>
    <t>FACTURE FAITE</t>
  </si>
  <si>
    <t>DATE DE LA FACTURE</t>
  </si>
  <si>
    <t>Nombre de bâtiments à visiter</t>
  </si>
  <si>
    <t>% de bâtiments visités</t>
  </si>
  <si>
    <t>% de rapports faits</t>
  </si>
  <si>
    <t>% de factures faites</t>
  </si>
  <si>
    <t>Total META 1</t>
  </si>
  <si>
    <t>Total META 2</t>
  </si>
  <si>
    <t xml:space="preserve">Ecarts </t>
  </si>
  <si>
    <t>OS</t>
  </si>
  <si>
    <t>PRESTATIONS REALISEES</t>
  </si>
  <si>
    <t xml:space="preserve">N° DE PRIX </t>
  </si>
  <si>
    <t>MANAG 0</t>
  </si>
  <si>
    <t>Réalisation des prestations pendant la phase de démarrage du marché (participation à la réunion programmée de démarrage du marché, préparation des documents préparatoires à cette réunion, rédaction du compte rendu de réunion, rédaction et fourniture des modes opératoires et des évaluations des risques type, participations aux divers plans de prévention,visites préalables etc). Ce prix ne s'appliquera qu'une seule fois à la notification du marché.</t>
  </si>
  <si>
    <t>F</t>
  </si>
  <si>
    <t>MANAG 1</t>
  </si>
  <si>
    <t>REP 1</t>
  </si>
  <si>
    <t>U</t>
  </si>
  <si>
    <t>REP 2</t>
  </si>
  <si>
    <t>REP 3</t>
  </si>
  <si>
    <t>REP 4</t>
  </si>
  <si>
    <t>REP 5</t>
  </si>
  <si>
    <t>REP 6</t>
  </si>
  <si>
    <t>REP 7</t>
  </si>
  <si>
    <t>REP 8</t>
  </si>
  <si>
    <t>REP 9</t>
  </si>
  <si>
    <t>REP 10</t>
  </si>
  <si>
    <t>REP 11</t>
  </si>
  <si>
    <t>REP 12</t>
  </si>
  <si>
    <t>REP 13</t>
  </si>
  <si>
    <t>REP 14</t>
  </si>
  <si>
    <t>REP 15</t>
  </si>
  <si>
    <t>REP 16</t>
  </si>
  <si>
    <t>REP 17</t>
  </si>
  <si>
    <t>REP 18</t>
  </si>
  <si>
    <t>REP 19</t>
  </si>
  <si>
    <t>REP 20</t>
  </si>
  <si>
    <t>REP 21</t>
  </si>
  <si>
    <t>ml</t>
  </si>
  <si>
    <t>REP 22</t>
  </si>
  <si>
    <t>REP 23</t>
  </si>
  <si>
    <t>REP 24</t>
  </si>
  <si>
    <t>Plus value sur le prix REP 23 par tranche de 1 000 m² supplémentaires</t>
  </si>
  <si>
    <t>REP 25</t>
  </si>
  <si>
    <t>Mission de repérage : repérage des locaux n'ayant pas pu être contrôlés par le titulaire lors de la première mission sur site  (quelque soit la surface des bâtiment et des locaux restant à traiter) pour des raisons indépendantes du titulaire (local fermé, raisons opérationnelles, etc) il ne sera compté qu'un forfait par mission.</t>
  </si>
  <si>
    <t>REP 26</t>
  </si>
  <si>
    <t>Plus value sur les prix REP 1 à REP 25 en cas de besoin urgent (réactivité décrite dans le 4.2 du CCAP)</t>
  </si>
  <si>
    <t>REP 27</t>
  </si>
  <si>
    <t xml:space="preserve">Plus value sur les prix n° REP1 à n° REP25, pour un repérage sur une ile (prise en compte du délai et du coût du déplacement, 1seul déplacement par jour et par île sera pris en compte) - Les iles concernées sont Ouessant et Batz (29), Belle Ile et Groix (56) et Bréhat (22), </t>
  </si>
  <si>
    <t>EVAL 1</t>
  </si>
  <si>
    <t>EVAL 2</t>
  </si>
  <si>
    <t>EVAL 3</t>
  </si>
  <si>
    <t>EVAL 4</t>
  </si>
  <si>
    <t>EVAL 5</t>
  </si>
  <si>
    <t>EVAL 6</t>
  </si>
  <si>
    <t>EVAL 7</t>
  </si>
  <si>
    <t>Plus value sur les prix EVAL 1 à EVAL 6 en cas de besoin urgent (réactivité décrite dans le 4.1.3 du CCAP)</t>
  </si>
  <si>
    <t>EVAL 8</t>
  </si>
  <si>
    <t xml:space="preserve">Plus value sur les prix n°EVAL1 à n° EVAL6, pour une mission d'évaluation de l'état de conservation des matériaux de la liste A et B sur une ile (prise en compte du délai et du coût du déplacement, 1seul déplacement par jour et par île sera pris en compte) - Les iles concernées sont Ouessant et Batz (29), Belle Ile et Groix (56) et Bréhat (22), </t>
  </si>
  <si>
    <t>EMPOUSS 1</t>
  </si>
  <si>
    <t>Mesure d’empoussièrement dans l’air (stratégie d'échantillonnage, de prélèvement d’air et analyse et de comptage des fibres d’amiante) avec fourniture d'un rapport - prix de la première mesure dans le bâtiment</t>
  </si>
  <si>
    <t>EMPOUSS 2</t>
  </si>
  <si>
    <t>Mesure d’empoussièrement dans l’air (stratégie d'échantillonnage, de prélèvement d’air et analyse et de comptage des fibres d’amiante) avec fourniture d'un rapport par bâtiment - prix d'une mesure supplèmentaire dans le même bâtiment</t>
  </si>
  <si>
    <t>EMPOUSS 3</t>
  </si>
  <si>
    <t>Mesure d’empoussièrement dans l’air (stratégie d'échantillonnage, de prélèvement d’air et analyse et de comptage des fibres d’amiante) - plus value sur les prix n° EMPOUSS 1 et n° EMPOUSS 2 par mesure en utilisant des appareils autonomes (avec batterie) - bâtiment sans électricité</t>
  </si>
  <si>
    <t>EMPOUSS 4</t>
  </si>
  <si>
    <t xml:space="preserve">Plus value sur les prix EMPOUS1, EMPOUS2 et EMPOUS3 : Mesure d’empoussièrement dans l’air (stratégie d'échantillonnage, de prélèvement d’air et analyse et de comptage des fibres d’amiante) par mesure en cas de besoin urgent suivant les délais de réactivité fixés dans le 4.1.3 du CCAP </t>
  </si>
  <si>
    <t>EMPOUSS 5</t>
  </si>
  <si>
    <t>Prélèvement et analyse META avec fourniture d'un rapport -  prix de la première mesure dans le bâtiment</t>
  </si>
  <si>
    <t>Prélèvement et analyse META avec fourniture d'un rapport -  prix d'une mesure supplèmentaire dans le même bâtiment</t>
  </si>
  <si>
    <t>META 3</t>
  </si>
  <si>
    <t>Plus value sur les prix META 1 et META 2 en cas de besoin urgent (réactivité décrite dans le 4.2 du CCAP)</t>
  </si>
  <si>
    <t>META 4</t>
  </si>
  <si>
    <t>CAROT 1</t>
  </si>
  <si>
    <t xml:space="preserve">Réalisation d'un carottage dans un bitume pour analyse </t>
  </si>
  <si>
    <t>DESAM 1</t>
  </si>
  <si>
    <t>Visite de reconnaissance du site réalisée conjointement avec le titulaire du marché de travaux de désamiantage avant mise en place des installations de chantier (y compris réunion de présentation)</t>
  </si>
  <si>
    <t>DESAM 2</t>
  </si>
  <si>
    <t>Etude du rapport d'analyse réalisé par le titulaire du marché de travaux de désamiantage avec fourniture d'une synthèse</t>
  </si>
  <si>
    <t>DESAM 3</t>
  </si>
  <si>
    <t>Etude du plan de retrait réalisé par le titulaire du marché de travaux de désamiantage avec fourniture d'une synthèse (y compris réunion de présentation)</t>
  </si>
  <si>
    <t>DESAM 4</t>
  </si>
  <si>
    <t xml:space="preserve">Etude du DOE réalisé par le titulaire du marché de travaux de désamiantage avec fourniture d'un PV de conformité par rapport aux attendus (y compris réunion de présentation) et  mise à jour du DTA informatique </t>
  </si>
  <si>
    <t>DESAM 5</t>
  </si>
  <si>
    <t>Examen de la conformité du confinement réalisé par le titulaire du marché de travaux de désamiantage avec fourniture d'un rapport et d'un PV d'examen et de conclusions (y compris réunion de présentation)</t>
  </si>
  <si>
    <t>DESAM 6</t>
  </si>
  <si>
    <t>Analyse de la qualité de l'air ambiant dans la zone confinée avec fourniture d'un rapport</t>
  </si>
  <si>
    <t>DESAM 7</t>
  </si>
  <si>
    <t>Analyse de la qualité des eaux rejetées dans la zone confinée avec fourniture d'un rapport</t>
  </si>
  <si>
    <t>DESAM 8</t>
  </si>
  <si>
    <t>visite de contrôle sur le chantier de désamiantage (y compris réunion de présentation)</t>
  </si>
  <si>
    <t xml:space="preserve">demi journée </t>
  </si>
  <si>
    <t>DESAM 9</t>
  </si>
  <si>
    <t>Plus value sur les prix DESAM 1 à DESAM 8 en cas de besoin urgent (réactivité décrite dans le 4.1.3 du CCAP)</t>
  </si>
  <si>
    <t>DESAM 10</t>
  </si>
  <si>
    <t>Plus value sur les prix n° DESAM 5 etDESAM 6 pour un contrôle de la qualité de l'air ou la qualité de l'eau pour un bâtiment ou un local situé sur une ile (prise en compte du délai et du coût du déplacement, 1seul déplacement par jour et par île pris en compte). Les iles concernées sont Ouessant et Batz (29), Belle Ile et Groix (56) et Bréhat (22).</t>
  </si>
  <si>
    <t>DESAM 11</t>
  </si>
  <si>
    <t>CVISUEL 1</t>
  </si>
  <si>
    <t>Travaux sans confinement : réalisation d'un contrôle visuel avec rapport (y compris réunion de présentation)</t>
  </si>
  <si>
    <t>CVISUEL 2</t>
  </si>
  <si>
    <t>Travaux avec confinement simple protection : réalisation d'un seul contrôle visuel en zone protégée avec rapport (y compris réunion de présentation)</t>
  </si>
  <si>
    <t>CVISUEL 3</t>
  </si>
  <si>
    <t>Travaux avec confinement double protection - réalisation de deux contrôles visuels en zone protégée avec fourniture d'un rapport pour chaque contrôle (y compris réunion de présentation)</t>
  </si>
  <si>
    <t>CVISUEL 4</t>
  </si>
  <si>
    <t>contre visite - réalisation d'un contrôle visuel avec rapport dans le même chantier (suite à reprise) avec fourniture d'un rapport (y compris réunion de présentation) - travaux sans confinement</t>
  </si>
  <si>
    <t>CVISUEL 5</t>
  </si>
  <si>
    <t xml:space="preserve">contre visite - réalisation d'un contrôle visuel avec rapport dans le même chantier (suite à reprise par le titulaire du marché de travaux de désamiantage) avec fourniture d'un rapport (y compris réunion de présentation) - travaux avec confinement </t>
  </si>
  <si>
    <t>CVISUEL 6</t>
  </si>
  <si>
    <t>Plus value sur les prix CVISUEL1 à CVISUEL5 en cas de besoin urgent (réactivité décrite dans le 4.1.3 du CCAP)</t>
  </si>
  <si>
    <t>CVISUEL 7</t>
  </si>
  <si>
    <t>GESTAMINDUS1</t>
  </si>
  <si>
    <t>GESTAMINDUS2</t>
  </si>
  <si>
    <t>GESTAMINDUS3</t>
  </si>
  <si>
    <t>GESTAMINDUS4</t>
  </si>
  <si>
    <t>GESTA 1</t>
  </si>
  <si>
    <t>Participation à une réunion non programmée (présentation évolution de la réglementation) avec fourniture d'un support - niveau ingénieur au minimum</t>
  </si>
  <si>
    <t>GESTA 2</t>
  </si>
  <si>
    <t>Participation à une réunion non programmée sur l'amiante (sujet indéfini) - niveau ingénieur au minimum - tous site de la base de défense Brest-Lorient</t>
  </si>
  <si>
    <t>GESTA 3</t>
  </si>
  <si>
    <t>Journée de formation ou d'information des personnels étatiques sur un sujet en rapport avec l'amiante dans les locaux de la personne publique à Brest avec fourniture d'un support papier et informatique, la commande précisera l'objet exact de cette demande d'information ou de formation. niveau expert</t>
  </si>
  <si>
    <t>Journée</t>
  </si>
  <si>
    <t>GESTA 4</t>
  </si>
  <si>
    <t xml:space="preserve">Journée de prestation sur la gestion de l'amiante ( y compris déplacement) - compétence technicien </t>
  </si>
  <si>
    <t>GESTA 5</t>
  </si>
  <si>
    <t>Journée de prestation sur la gestion de l'amiante( y compris déplacement)  - compétence expert</t>
  </si>
  <si>
    <t>GESTA6</t>
  </si>
  <si>
    <t>CREP 1</t>
  </si>
  <si>
    <t>CREP 2</t>
  </si>
  <si>
    <t>CREP 3</t>
  </si>
  <si>
    <t>CREP 4</t>
  </si>
  <si>
    <t>CREP 5</t>
  </si>
  <si>
    <t>CREP 6</t>
  </si>
  <si>
    <t>CREP 7</t>
  </si>
  <si>
    <t>CREP 8</t>
  </si>
  <si>
    <t>CREP 9</t>
  </si>
  <si>
    <t>CREP 10</t>
  </si>
  <si>
    <t>CREP 11</t>
  </si>
  <si>
    <t>Plus value sur les prix CREP 1 à CREP 9 en cas de besoin urgent (réactivité décrite dans le 4.2 du CCAP)</t>
  </si>
  <si>
    <t>CREP 12</t>
  </si>
  <si>
    <t>GESTOP 1</t>
  </si>
  <si>
    <t>GESTOP 2</t>
  </si>
  <si>
    <t>Participation à une réunion non programmée sur le plomb (sujet indéfini) - niveau ingénieur au minimum - tous site de la base de défense Brest-Lorient</t>
  </si>
  <si>
    <t>GESTOP 3</t>
  </si>
  <si>
    <t>Journée de formation ou d'information des personnels étatiques sur un sujet en rapport avec le plomb dans les locaux de la personne publique à Brest avec fourniture d'un support papier et informatique, la commande précisera l'objet exact de cette demande d'information ou de formation. niveau expert</t>
  </si>
  <si>
    <t>GESTOP 4</t>
  </si>
  <si>
    <t xml:space="preserve">Journée de prestation sur la gestion du plomb ( y compris déplacement)  - compétence technicien </t>
  </si>
  <si>
    <t>GESTOP 6</t>
  </si>
  <si>
    <t>Journée de prestation sur la gestion du plomb ( y compris déplacement)  - compétence expert</t>
  </si>
  <si>
    <t>GESTOP 7</t>
  </si>
  <si>
    <t>Plus value sur le prix GESTOP 6 en cas de besoin urgent (réactivité décrite dans le 4.1.3 du CCAP)</t>
  </si>
  <si>
    <t>PBAVT 1</t>
  </si>
  <si>
    <t>PBAVT 2</t>
  </si>
  <si>
    <t>PBAVT 3</t>
  </si>
  <si>
    <t>PBAVT 4</t>
  </si>
  <si>
    <t>PBAVT 5</t>
  </si>
  <si>
    <t>PBAVT 6</t>
  </si>
  <si>
    <t>PBAVT 7</t>
  </si>
  <si>
    <t>PBAVT 8</t>
  </si>
  <si>
    <t>Immeuble (NOM)</t>
  </si>
  <si>
    <t>Programme de travaux</t>
  </si>
  <si>
    <t>Quantité commandée</t>
  </si>
  <si>
    <t>montant commandé</t>
  </si>
  <si>
    <t>Quantité réalisée</t>
  </si>
  <si>
    <t>montant réalisé</t>
  </si>
  <si>
    <t>Montant de la différence en euros HT</t>
  </si>
  <si>
    <t>TVA à 20,00%</t>
  </si>
  <si>
    <t>Montant total du bon de commande initial (en € TTC)</t>
  </si>
  <si>
    <t>Montant total du bon de commande final (en € TTC)</t>
  </si>
  <si>
    <t>Montant de la différence en euros TTC</t>
  </si>
  <si>
    <t>Montant en €HT</t>
  </si>
  <si>
    <t>Montant total en €HT</t>
  </si>
  <si>
    <t>Montant total du bon de commande sans révision (en €HT)</t>
  </si>
  <si>
    <t xml:space="preserve">TVA à 20,00% </t>
  </si>
  <si>
    <t>Prix unitaire initial (€ H.T)</t>
  </si>
  <si>
    <t>Management du marché</t>
  </si>
  <si>
    <t>Réalisation de l'ensemble des prestations de management pour une année du marché (participation aux réunions programmées telles que définies dans le CCTP, préparation des documents préparatoires aux réunions, rédaction des compte rendus des réunions, veille réglementaire avec présentation en réunions programmées, rédaction et fourniture des modes opératoires et des évaluations des risques, suivi du marché, visites de sites, mise à jour des différentes bases de données excel, etc). Ce prix sera appliqué une seule fois par an et à la fin de l'année de marché écoulée.</t>
  </si>
  <si>
    <t>Mission de repérage amiante (MAJ des DTA compris)</t>
  </si>
  <si>
    <t>Mission repérage de reperage amiante avant travaux sur route ou parking + remise d'un rapport + integration des résultats sur cartographie. Surface des travaux inférieure à 1 000 m²</t>
  </si>
  <si>
    <t>Evaluation périodique amiante (MAJ DTA compris)</t>
  </si>
  <si>
    <t>Mesures empoussièrement amiante</t>
  </si>
  <si>
    <t>Mesure d’empoussièrement dans l’air (stratégie d'échantillonnage, de prélèvement d’air et analyse et de comptage des fibres d’amiante) - Plus value sur les prix n° EMPOUSS 1 à EMPOUSS4 par mesures d'empoussièrement dans un bâtiment ou un local situé sur une ile ( (prise en compte du délai et du coût du déplacement, 1seul déplacement par jour et par île sera pris en compte). Les iles concernées sont Ouessant et Batz (29), Belle Ile et Groix (56) et Bréhat (22).</t>
  </si>
  <si>
    <t>EMPOP</t>
  </si>
  <si>
    <t>Prélèvement et analyse META par un laboratoire agréé amiante</t>
  </si>
  <si>
    <t>Plus value sur les prix META 1 et META 2 pour un prélèvement et une analyse dans un bâtiment ou un local situé sur une ile (prise en compte du délai et du coût du déplacement, 1seul déplacement par jour et par île sera pris en compte). Les iles concernées sont Ouessant et Batz (29), Belle Ile et Groix (56) et Bréhat (22).</t>
  </si>
  <si>
    <t>Mission de contrôle pendant les travaux de désamiantage (MAJ DTA COMPRIS)</t>
  </si>
  <si>
    <t>Plus value sur les prix n° DESAM 1 et DESAM 8 pour visite sur le chantier de désamiantage d'un bâtiment ou d'un local situé sur une ile (prise en compte du délai et du coût du déplacement, 1seul déplacement par jour et par île pris en compte). Les iles concernées sont Ouessant et Batz (29), Belle Ile et Groix (56) et Bréhat (22).</t>
  </si>
  <si>
    <t>Contrôles visuels amiante pendant les travaux de désamiantage</t>
  </si>
  <si>
    <t>Plus value sur les prix n°CVISUEL1 à n°CVISUEL5 pour un contrôle visuel dans un bâtiment ou un local situé sur une ile (prise en compte du délai et du coût du déplacement, 1seul déplacement par jour et par île pris en compte). Les iles concernées sont Ouessant et Batz (29), Belle Ile et Groix (56) et Bréhat (22).</t>
  </si>
  <si>
    <t>Gestion amiante installation industrielle</t>
  </si>
  <si>
    <t>Plus value sur le prix GESTA 1 à 5 en cas de besoin urgent (réactivité décrite dans le 4.2 du CCAP)</t>
  </si>
  <si>
    <t>Mission de repérage plomb</t>
  </si>
  <si>
    <t>Plus-value sur les prix PBAVT 1 à PBAVT 6 en cas de besoin urgent (réactivité décrite dans le 4.2 du CCAP)</t>
  </si>
  <si>
    <t>Plus-value sur les prix n° PBAVT 1 à PBAVT 6, pour un repérage sur une ile (prise en compte du délai et du coût du déplacement, 1seul déplacement par jour et par île de facturé) - Les iles concernées sont Ouessant et Batz (29), Belle Ile et Groix (56) et Bréhat (22),</t>
  </si>
  <si>
    <t>PREPB</t>
  </si>
  <si>
    <t>Analyses des prélèvements sur matériau (écailles de peinture, fibralite…)</t>
  </si>
  <si>
    <t>Diagnostic Déchets</t>
  </si>
  <si>
    <t>Diag DECHET 1</t>
  </si>
  <si>
    <t>Diag DECHET 2</t>
  </si>
  <si>
    <t>Diag DECHET 3</t>
  </si>
  <si>
    <t>Diag DECHET 4</t>
  </si>
  <si>
    <t>Mission de diagnostic déchets avant travaux de démolition - quel que soit le type de bâtiment (hangar, bureaux, logements, …) - avec fourniture par le donneur d'ordre d'un plan du bâtiment (plan au format AUTOCAD ou plan avec côtes et mesures permettant le mètré des surfaces, longueurs et largeurs des pièces)5000 m2 &lt; Surface plancher du bâtiment &lt; 10 000 m2</t>
  </si>
  <si>
    <t>Diag DECHET 5</t>
  </si>
  <si>
    <t>Diag DECHET 6</t>
  </si>
  <si>
    <t>Diag DECHET 7</t>
  </si>
  <si>
    <t>Diag DECHET 8</t>
  </si>
  <si>
    <t>Diag DECHET 9</t>
  </si>
  <si>
    <t>Diag DECHET 10</t>
  </si>
  <si>
    <t>Diag DECHET 11</t>
  </si>
  <si>
    <t>mission d'estimation du coût de retraitement et de l'évacuation générés par des travaux de déconstruction - fourniture d'un rapport</t>
  </si>
  <si>
    <t>Imp RAPPORT</t>
  </si>
  <si>
    <t>Rapport : Impression de 1 exemplaire - décrit au § 2.2.2.3a. Du CCTP</t>
  </si>
  <si>
    <t>PLANPREV</t>
  </si>
  <si>
    <t>Visite préalable établissement plan de prévention - décrit au § 1.10.4 du CCTP</t>
  </si>
  <si>
    <r>
      <t>Mission repérage produits et matériaux listes A et B de l’annexe 13.9 du Code de la Santé Publique avec rapport (y compris réunion de présentation) - 
Surface plancher du bâtiment &lt; 20 m</t>
    </r>
    <r>
      <rPr>
        <vertAlign val="superscript"/>
        <sz val="11"/>
        <rFont val="Times New Roman"/>
        <family val="1"/>
      </rPr>
      <t>2</t>
    </r>
    <r>
      <rPr>
        <sz val="11"/>
        <rFont val="Times New Roman"/>
        <family val="1"/>
      </rPr>
      <t xml:space="preserve">  </t>
    </r>
  </si>
  <si>
    <r>
      <t>Mission repérage produits et matériaux listes A et B de l’annexe 13.9 du Code de la Santé Publique avec rapport (y compris réunion de présentation) -
 20 m</t>
    </r>
    <r>
      <rPr>
        <vertAlign val="superscript"/>
        <sz val="11"/>
        <rFont val="Times New Roman"/>
        <family val="1"/>
      </rPr>
      <t>2</t>
    </r>
    <r>
      <rPr>
        <sz val="11"/>
        <rFont val="Times New Roman"/>
        <family val="1"/>
      </rPr>
      <t xml:space="preserve"> &lt; Surface plancher du bâtiment &lt; 100 m</t>
    </r>
    <r>
      <rPr>
        <vertAlign val="superscript"/>
        <sz val="11"/>
        <rFont val="Times New Roman"/>
        <family val="1"/>
      </rPr>
      <t>2</t>
    </r>
    <r>
      <rPr>
        <sz val="11"/>
        <rFont val="Times New Roman"/>
        <family val="1"/>
      </rPr>
      <t xml:space="preserve">  </t>
    </r>
  </si>
  <si>
    <r>
      <t>Mission repérage produits et matériaux listes A et B de l’annexe 13.9 du Code de la Santé Publique avec rapport (y compris réunion de présentation)- 
100 m</t>
    </r>
    <r>
      <rPr>
        <vertAlign val="superscript"/>
        <sz val="11"/>
        <rFont val="Times New Roman"/>
        <family val="1"/>
      </rPr>
      <t>2</t>
    </r>
    <r>
      <rPr>
        <sz val="11"/>
        <rFont val="Times New Roman"/>
        <family val="1"/>
      </rPr>
      <t xml:space="preserve"> &lt;Surface plancher du bâtiment &lt; 1 000 m</t>
    </r>
    <r>
      <rPr>
        <vertAlign val="superscript"/>
        <sz val="11"/>
        <rFont val="Times New Roman"/>
        <family val="1"/>
      </rPr>
      <t>2</t>
    </r>
    <r>
      <rPr>
        <sz val="11"/>
        <rFont val="Times New Roman"/>
        <family val="1"/>
      </rPr>
      <t xml:space="preserve">  </t>
    </r>
  </si>
  <si>
    <r>
      <t>Mission repérage produits et matériaux listes A et B de l’annexe 13.9 du Code de la Santé Publique avec rapport (y compris réunion de présentation)- 
1 000 m</t>
    </r>
    <r>
      <rPr>
        <vertAlign val="superscript"/>
        <sz val="11"/>
        <rFont val="Times New Roman"/>
        <family val="1"/>
      </rPr>
      <t>2</t>
    </r>
    <r>
      <rPr>
        <sz val="11"/>
        <rFont val="Times New Roman"/>
        <family val="1"/>
      </rPr>
      <t xml:space="preserve"> &lt;Surface plancher du bâtiment &lt; 2 500 m</t>
    </r>
    <r>
      <rPr>
        <vertAlign val="superscript"/>
        <sz val="11"/>
        <rFont val="Times New Roman"/>
        <family val="1"/>
      </rPr>
      <t>3</t>
    </r>
    <r>
      <rPr>
        <sz val="11"/>
        <rFont val="Times New Roman"/>
        <family val="1"/>
      </rPr>
      <t/>
    </r>
  </si>
  <si>
    <r>
      <t>Mission repérage produits et matériaux listes A et B de l’annexe 13.9 du Code de la Santé Publique avec rapport (y compris réunion de présentation)- 
2 500 m</t>
    </r>
    <r>
      <rPr>
        <vertAlign val="superscript"/>
        <sz val="11"/>
        <rFont val="Times New Roman"/>
        <family val="1"/>
      </rPr>
      <t>2</t>
    </r>
    <r>
      <rPr>
        <sz val="11"/>
        <rFont val="Times New Roman"/>
        <family val="1"/>
      </rPr>
      <t xml:space="preserve"> &lt;Surface plancher du bâtiment &lt; 5 000 m</t>
    </r>
    <r>
      <rPr>
        <vertAlign val="superscript"/>
        <sz val="11"/>
        <rFont val="Times New Roman"/>
        <family val="1"/>
      </rPr>
      <t>4</t>
    </r>
    <r>
      <rPr>
        <sz val="11"/>
        <rFont val="Times New Roman"/>
        <family val="1"/>
      </rPr>
      <t/>
    </r>
  </si>
  <si>
    <r>
      <t>Mission repérage produits et matériaux listes A et B de l’annexe 13.9 du Code de la Santé Publique avec rapport (y compris réunion de présentation) - 
Surface plancher du bâtiment &gt; 5 000 m</t>
    </r>
    <r>
      <rPr>
        <vertAlign val="superscript"/>
        <sz val="11"/>
        <rFont val="Times New Roman"/>
        <family val="1"/>
      </rPr>
      <t>2</t>
    </r>
    <r>
      <rPr>
        <sz val="11"/>
        <rFont val="Times New Roman"/>
        <family val="1"/>
      </rPr>
      <t xml:space="preserve">  </t>
    </r>
  </si>
  <si>
    <r>
      <t>Mission repérage complèmentaire matériaux liste B arrêté de juin 2011-  Code de la Santé Publique avec rapport (y compris réunion de présentation)- 
Surface plancher du bâtiment &lt; 20 m</t>
    </r>
    <r>
      <rPr>
        <vertAlign val="superscript"/>
        <sz val="11"/>
        <rFont val="Times New Roman"/>
        <family val="1"/>
      </rPr>
      <t>2</t>
    </r>
    <r>
      <rPr>
        <sz val="11"/>
        <rFont val="Times New Roman"/>
        <family val="1"/>
      </rPr>
      <t xml:space="preserve"> </t>
    </r>
  </si>
  <si>
    <r>
      <t>Mission repérage complèmentaire matériaux liste B arrêté de juin 2011-  Code de la Santé Publique avec rapport (y compris réunion de présentation)- 
20 m</t>
    </r>
    <r>
      <rPr>
        <vertAlign val="superscript"/>
        <sz val="11"/>
        <rFont val="Times New Roman"/>
        <family val="1"/>
      </rPr>
      <t>2</t>
    </r>
    <r>
      <rPr>
        <sz val="11"/>
        <rFont val="Times New Roman"/>
        <family val="1"/>
      </rPr>
      <t xml:space="preserve"> &lt; Surface plancher du bâtiment &lt; 100 m</t>
    </r>
    <r>
      <rPr>
        <vertAlign val="superscript"/>
        <sz val="11"/>
        <rFont val="Times New Roman"/>
        <family val="1"/>
      </rPr>
      <t>2</t>
    </r>
    <r>
      <rPr>
        <sz val="11"/>
        <rFont val="Times New Roman"/>
        <family val="1"/>
      </rPr>
      <t xml:space="preserve"> </t>
    </r>
  </si>
  <si>
    <r>
      <t>Mission repérage complèmentaire matériaux liste B arrêté de juin 2011-  Code de la Santé Publique avec rapport (y compris réunion de présentation)- 
100 m</t>
    </r>
    <r>
      <rPr>
        <vertAlign val="superscript"/>
        <sz val="11"/>
        <rFont val="Times New Roman"/>
        <family val="1"/>
      </rPr>
      <t>2</t>
    </r>
    <r>
      <rPr>
        <sz val="11"/>
        <rFont val="Times New Roman"/>
        <family val="1"/>
      </rPr>
      <t xml:space="preserve"> &lt; Surface plancher du bâtiment &lt; 1 000 m</t>
    </r>
    <r>
      <rPr>
        <vertAlign val="superscript"/>
        <sz val="11"/>
        <rFont val="Times New Roman"/>
        <family val="1"/>
      </rPr>
      <t>2</t>
    </r>
    <r>
      <rPr>
        <sz val="11"/>
        <rFont val="Times New Roman"/>
        <family val="1"/>
      </rPr>
      <t xml:space="preserve"> </t>
    </r>
  </si>
  <si>
    <r>
      <t>Mission repérage complèmentaire matériaux liste B arrêté de juin 2011-  Code de la Santé Publique avec rapport (y compris réunion de présentation)- 
1000 m</t>
    </r>
    <r>
      <rPr>
        <vertAlign val="superscript"/>
        <sz val="11"/>
        <rFont val="Times New Roman"/>
        <family val="1"/>
      </rPr>
      <t>2</t>
    </r>
    <r>
      <rPr>
        <sz val="11"/>
        <rFont val="Times New Roman"/>
        <family val="1"/>
      </rPr>
      <t xml:space="preserve"> &lt; Surface plancher du bâtiment &lt; 2 500 m</t>
    </r>
    <r>
      <rPr>
        <vertAlign val="superscript"/>
        <sz val="11"/>
        <rFont val="Times New Roman"/>
        <family val="1"/>
      </rPr>
      <t>3</t>
    </r>
    <r>
      <rPr>
        <sz val="11"/>
        <rFont val="Times New Roman"/>
        <family val="1"/>
      </rPr>
      <t/>
    </r>
  </si>
  <si>
    <r>
      <t>Mission repérage complèmentaire matériaux liste B arrêté de juin 2011-  Code de la Santé Publique avec rapport (y compris réunion de présentation)- 
2 500 m</t>
    </r>
    <r>
      <rPr>
        <vertAlign val="superscript"/>
        <sz val="11"/>
        <rFont val="Times New Roman"/>
        <family val="1"/>
      </rPr>
      <t>2</t>
    </r>
    <r>
      <rPr>
        <sz val="11"/>
        <rFont val="Times New Roman"/>
        <family val="1"/>
      </rPr>
      <t xml:space="preserve"> &lt; Surface plancher du bâtiment &lt; 5 000 m</t>
    </r>
    <r>
      <rPr>
        <vertAlign val="superscript"/>
        <sz val="11"/>
        <rFont val="Times New Roman"/>
        <family val="1"/>
      </rPr>
      <t>4</t>
    </r>
    <r>
      <rPr>
        <sz val="11"/>
        <rFont val="Times New Roman"/>
        <family val="1"/>
      </rPr>
      <t/>
    </r>
  </si>
  <si>
    <r>
      <t>Mission repérage complèmentaire matériaux liste B arrêté de juin 2011-  Code de la Santé Publique avec rapport (y compris réunion de présentation)- 
Surface plancher du bâtiment &gt; 5 000 m</t>
    </r>
    <r>
      <rPr>
        <vertAlign val="superscript"/>
        <sz val="11"/>
        <rFont val="Times New Roman"/>
        <family val="1"/>
      </rPr>
      <t>2</t>
    </r>
    <r>
      <rPr>
        <sz val="11"/>
        <rFont val="Times New Roman"/>
        <family val="1"/>
      </rPr>
      <t xml:space="preserve"> </t>
    </r>
  </si>
  <si>
    <r>
      <t>Mission repérage avant réalisation de travaux et/ou en cas de démolition d’immeuble, y compris en cas de sinistre  - repérage produits et matériaux liste C de l’annexe 13.9 du Code de la Santé Publique avec rapport -
 Surface des travaux dans le bâtiment &lt; 20 m</t>
    </r>
    <r>
      <rPr>
        <vertAlign val="superscript"/>
        <sz val="11"/>
        <rFont val="Times New Roman"/>
        <family val="1"/>
      </rPr>
      <t>2</t>
    </r>
    <r>
      <rPr>
        <sz val="11"/>
        <rFont val="Times New Roman"/>
        <family val="1"/>
      </rPr>
      <t xml:space="preserve"> </t>
    </r>
  </si>
  <si>
    <r>
      <t>Mission repérage avant réalisation de travaux et/ou en cas de démolition d’immeuble, y compris en cas de sinistre - repérage produits et matériaux liste C de l’annexe 13.9 du Code de la Santé Publique avec rapport -
20 m</t>
    </r>
    <r>
      <rPr>
        <vertAlign val="superscript"/>
        <sz val="11"/>
        <rFont val="Times New Roman"/>
        <family val="1"/>
      </rPr>
      <t>2</t>
    </r>
    <r>
      <rPr>
        <sz val="11"/>
        <rFont val="Times New Roman"/>
        <family val="1"/>
      </rPr>
      <t xml:space="preserve"> &lt; Surface des travaux dans le bâtiment &lt; 100 m</t>
    </r>
    <r>
      <rPr>
        <vertAlign val="superscript"/>
        <sz val="11"/>
        <rFont val="Times New Roman"/>
        <family val="1"/>
      </rPr>
      <t>2</t>
    </r>
    <r>
      <rPr>
        <sz val="11"/>
        <rFont val="Times New Roman"/>
        <family val="1"/>
      </rPr>
      <t xml:space="preserve"> </t>
    </r>
  </si>
  <si>
    <r>
      <t>Mission repérage avant réalisation de travaux et/ou en cas de démolition d’immeuble, y compris en cas de sinistre - repérage produits et matériaux liste C de l’annexe 13.9 du Code de la Santé Publique avec rapport - 
100 m</t>
    </r>
    <r>
      <rPr>
        <vertAlign val="superscript"/>
        <sz val="11"/>
        <rFont val="Times New Roman"/>
        <family val="1"/>
      </rPr>
      <t>2</t>
    </r>
    <r>
      <rPr>
        <sz val="11"/>
        <rFont val="Times New Roman"/>
        <family val="1"/>
      </rPr>
      <t xml:space="preserve"> &lt;Surface des travaux dans le bâtiment &lt; 1000 m</t>
    </r>
    <r>
      <rPr>
        <vertAlign val="superscript"/>
        <sz val="11"/>
        <rFont val="Times New Roman"/>
        <family val="1"/>
      </rPr>
      <t>2</t>
    </r>
    <r>
      <rPr>
        <sz val="11"/>
        <rFont val="Times New Roman"/>
        <family val="1"/>
      </rPr>
      <t xml:space="preserve"> </t>
    </r>
  </si>
  <si>
    <r>
      <t>Mission repérage avant réalisation de travaux et/ou en cas de démolition d’immeuble, y compris en cas de sinistre - repérage produits et matériaux liste C de l’annexe 13.9 du Code de la Santé Publique avec rapport - 
1000 m</t>
    </r>
    <r>
      <rPr>
        <vertAlign val="superscript"/>
        <sz val="11"/>
        <rFont val="Times New Roman"/>
        <family val="1"/>
      </rPr>
      <t>2</t>
    </r>
    <r>
      <rPr>
        <sz val="11"/>
        <rFont val="Times New Roman"/>
        <family val="1"/>
      </rPr>
      <t xml:space="preserve"> &lt;Surface des travaux dans le bâtiment &lt; 2500 m</t>
    </r>
    <r>
      <rPr>
        <vertAlign val="superscript"/>
        <sz val="11"/>
        <rFont val="Times New Roman"/>
        <family val="1"/>
      </rPr>
      <t>2</t>
    </r>
    <r>
      <rPr>
        <sz val="11"/>
        <rFont val="Times New Roman"/>
        <family val="1"/>
      </rPr>
      <t xml:space="preserve"> </t>
    </r>
  </si>
  <si>
    <r>
      <t>Mission repérage avant réalisation de travaux et/ou en cas de démolition d’immeuble, y compris en cas de sinistre - repérage produits et matériaux liste C de l’annexe 13.9 du Code de la Santé Publique avec rapport - 
2500 m</t>
    </r>
    <r>
      <rPr>
        <vertAlign val="superscript"/>
        <sz val="11"/>
        <rFont val="Times New Roman"/>
        <family val="1"/>
      </rPr>
      <t>2</t>
    </r>
    <r>
      <rPr>
        <sz val="11"/>
        <rFont val="Times New Roman"/>
        <family val="1"/>
      </rPr>
      <t xml:space="preserve"> &lt;Surface des travaux dans le bâtiment &lt; 5000 m</t>
    </r>
    <r>
      <rPr>
        <vertAlign val="superscript"/>
        <sz val="11"/>
        <rFont val="Times New Roman"/>
        <family val="1"/>
      </rPr>
      <t>2</t>
    </r>
    <r>
      <rPr>
        <sz val="11"/>
        <rFont val="Times New Roman"/>
        <family val="1"/>
      </rPr>
      <t xml:space="preserve"> </t>
    </r>
  </si>
  <si>
    <r>
      <t>Mission repérage avant réalisation de travaux et/ou en cas de démolition d’immeuble, y compris en cas de sinistre - repérage produits et matériaux liste C de l’annexe 13.9 du Code de la Santé Publique avec rapport (y compris réunion de présentation) - 
Surface des travaux dans le bâtiment &gt; 5000 m</t>
    </r>
    <r>
      <rPr>
        <vertAlign val="superscript"/>
        <sz val="11"/>
        <rFont val="Times New Roman"/>
        <family val="1"/>
      </rPr>
      <t>2</t>
    </r>
    <r>
      <rPr>
        <sz val="11"/>
        <rFont val="Times New Roman"/>
        <family val="1"/>
      </rPr>
      <t xml:space="preserve"> </t>
    </r>
  </si>
  <si>
    <r>
      <t xml:space="preserve">Mission repérage pour un équipement industriel unitaire classique (type groupe électrogène de puissance inférieure à 30 KVA, chaudière de puissance inférieure à 200 kW , ascenseur, cellule HT, convertisseur de fréquence, compresseur à air, une grue, etc) avec rapport (y compris réunion de présentation) - </t>
    </r>
    <r>
      <rPr>
        <b/>
        <u/>
        <sz val="11"/>
        <rFont val="Times New Roman"/>
        <family val="1"/>
      </rPr>
      <t>étude sur plan (vue éclatée ou autre)</t>
    </r>
  </si>
  <si>
    <r>
      <t xml:space="preserve">Mission repérage pour un équipement industriel unitaire (type groupe électrogène de puissance inférieure à 30 KVA, chaudière de puissance inférieure à 200 kW , ascenseur, cellule HT, convertisseur de fréquence, compresseur à air,une grue , etc) avec rapport (y compris réunion de présentation) ,Le démontage ainsi que le remontage des différentes pièces de l'équipement sont à la charge du maitre d'oeuvre - </t>
    </r>
    <r>
      <rPr>
        <b/>
        <u/>
        <sz val="11"/>
        <rFont val="Times New Roman"/>
        <family val="1"/>
      </rPr>
      <t xml:space="preserve">repérage sur l'équipement </t>
    </r>
  </si>
  <si>
    <r>
      <t xml:space="preserve">Mission repérage pour une installation industrielle (réseau extérieur : électrique, air comprimé, chauffage, gaz, carburant, eau potable, eaux usées, eaux pluviales, etc) avec rapport (y compris réunion de présentation)- </t>
    </r>
    <r>
      <rPr>
        <b/>
        <u/>
        <sz val="11"/>
        <rFont val="Times New Roman"/>
        <family val="1"/>
      </rPr>
      <t>repérage dans les réseaux</t>
    </r>
    <r>
      <rPr>
        <sz val="11"/>
        <rFont val="Times New Roman"/>
        <family val="1"/>
      </rPr>
      <t xml:space="preserve"> </t>
    </r>
  </si>
  <si>
    <t>Mission repérage de reperage amiante avant travaux sur route ou parking + remise d'un rapport + integration des résultats sur cartographie. Surface des travaux comprise entre                                       1 000m² et 3 000 m²</t>
  </si>
  <si>
    <r>
      <t>Mission évaluation périodique de l’état de conservation des matériaux et produits des listes A et B  contenant de l’amiante avec rapport (y compris réunion de présentation)- Surface plancher du bâtiment &lt; 20 m</t>
    </r>
    <r>
      <rPr>
        <vertAlign val="superscript"/>
        <sz val="11"/>
        <rFont val="Times New Roman"/>
        <family val="1"/>
      </rPr>
      <t>2</t>
    </r>
    <r>
      <rPr>
        <sz val="11"/>
        <rFont val="Times New Roman"/>
        <family val="1"/>
      </rPr>
      <t xml:space="preserve"> </t>
    </r>
  </si>
  <si>
    <r>
      <t>Mission évaluation périodique de l’état de conservation des matériaux et produits des listes A et B  contenant de l’amiante avec rapport (y compris réunion de présentation)- 20 m</t>
    </r>
    <r>
      <rPr>
        <vertAlign val="superscript"/>
        <sz val="11"/>
        <rFont val="Times New Roman"/>
        <family val="1"/>
      </rPr>
      <t>2</t>
    </r>
    <r>
      <rPr>
        <sz val="11"/>
        <rFont val="Times New Roman"/>
        <family val="1"/>
      </rPr>
      <t xml:space="preserve"> &lt;Surface plancher du  bâtiment &lt; 100 m</t>
    </r>
    <r>
      <rPr>
        <vertAlign val="superscript"/>
        <sz val="11"/>
        <rFont val="Times New Roman"/>
        <family val="1"/>
      </rPr>
      <t>2</t>
    </r>
    <r>
      <rPr>
        <sz val="11"/>
        <rFont val="Times New Roman"/>
        <family val="1"/>
      </rPr>
      <t xml:space="preserve"> </t>
    </r>
  </si>
  <si>
    <r>
      <t>Mission évaluation périodique de l’état de conservation des matériaux et produits des listes A et B  contenant de l’amiante avec rapport (y compris réunion de présentation)- 100 m</t>
    </r>
    <r>
      <rPr>
        <vertAlign val="superscript"/>
        <sz val="11"/>
        <rFont val="Times New Roman"/>
        <family val="1"/>
      </rPr>
      <t>2</t>
    </r>
    <r>
      <rPr>
        <sz val="11"/>
        <rFont val="Times New Roman"/>
        <family val="1"/>
      </rPr>
      <t xml:space="preserve"> &lt; Surface plancher du bâtiment &lt; 1 000 m</t>
    </r>
    <r>
      <rPr>
        <vertAlign val="superscript"/>
        <sz val="11"/>
        <rFont val="Times New Roman"/>
        <family val="1"/>
      </rPr>
      <t>2</t>
    </r>
    <r>
      <rPr>
        <sz val="11"/>
        <rFont val="Times New Roman"/>
        <family val="1"/>
      </rPr>
      <t xml:space="preserve"> </t>
    </r>
  </si>
  <si>
    <r>
      <t>Mission évaluation périodique de l’état de conservation des matériaux et produits des listes A et B  contenant de l’amiante avec rapport (y compris réunion de présentation)- 1000 m</t>
    </r>
    <r>
      <rPr>
        <vertAlign val="superscript"/>
        <sz val="11"/>
        <rFont val="Times New Roman"/>
        <family val="1"/>
      </rPr>
      <t>2</t>
    </r>
    <r>
      <rPr>
        <sz val="11"/>
        <rFont val="Times New Roman"/>
        <family val="1"/>
      </rPr>
      <t xml:space="preserve"> &lt; Surface plancher du bâtiment &lt; 2 500 m</t>
    </r>
    <r>
      <rPr>
        <vertAlign val="superscript"/>
        <sz val="11"/>
        <rFont val="Times New Roman"/>
        <family val="1"/>
      </rPr>
      <t>3</t>
    </r>
    <r>
      <rPr>
        <sz val="11"/>
        <rFont val="Times New Roman"/>
        <family val="1"/>
      </rPr>
      <t/>
    </r>
  </si>
  <si>
    <r>
      <t>Mission évaluation périodique de l’état de conservation des matériaux et produits des listes A et B  contenant de l’amiante avec rapport (y compris réunion de présentation)- 2 500 m</t>
    </r>
    <r>
      <rPr>
        <vertAlign val="superscript"/>
        <sz val="11"/>
        <rFont val="Times New Roman"/>
        <family val="1"/>
      </rPr>
      <t>2</t>
    </r>
    <r>
      <rPr>
        <sz val="11"/>
        <rFont val="Times New Roman"/>
        <family val="1"/>
      </rPr>
      <t xml:space="preserve"> &lt; Surface plancher du bâtiment &lt; 5 000 m</t>
    </r>
    <r>
      <rPr>
        <vertAlign val="superscript"/>
        <sz val="11"/>
        <rFont val="Times New Roman"/>
        <family val="1"/>
      </rPr>
      <t>4</t>
    </r>
    <r>
      <rPr>
        <sz val="11"/>
        <rFont val="Times New Roman"/>
        <family val="1"/>
      </rPr>
      <t/>
    </r>
  </si>
  <si>
    <r>
      <t>Mission évaluation périodique de l’état de conservation des matériaux et produits des listes A et B  contenant de l’amiante avec rapport (y compris réunion de présentation)- Surface plancher du bâtiment &gt; 5 000 m</t>
    </r>
    <r>
      <rPr>
        <vertAlign val="superscript"/>
        <sz val="11"/>
        <rFont val="Times New Roman"/>
        <family val="1"/>
      </rPr>
      <t>2</t>
    </r>
    <r>
      <rPr>
        <sz val="11"/>
        <rFont val="Times New Roman"/>
        <family val="1"/>
      </rPr>
      <t xml:space="preserve"> </t>
    </r>
  </si>
  <si>
    <t xml:space="preserve">Mesure d'empoussièrement VLEP Amiante sur Opérateur </t>
  </si>
  <si>
    <r>
      <rPr>
        <b/>
        <sz val="11"/>
        <rFont val="Times New Roman"/>
        <family val="1"/>
      </rPr>
      <t>Contrôle de la conformité des procédures à appliquer par le maintenancier</t>
    </r>
    <r>
      <rPr>
        <sz val="11"/>
        <rFont val="Times New Roman"/>
        <family val="1"/>
      </rPr>
      <t xml:space="preserve"> pour les retraits d’amiante détecté lors du repérage pour protéger les usagers et les travailleurs et l'environnement - Equipement industriel unitaire (type groupe électrogène de puissance inférieure à 30KVA , chaudière de puissance inférieure à 200 Kw, ascenseur, cellule HT, convertisseur de fréquence, compresseur à air, d'un mouvement d'une grue, etc) avec rapport (y compris réunion de présentation) </t>
    </r>
  </si>
  <si>
    <r>
      <rPr>
        <b/>
        <sz val="11"/>
        <rFont val="Times New Roman"/>
        <family val="1"/>
      </rPr>
      <t>Contrôle de la conformité des des procédures à mettre en place par les exploitants</t>
    </r>
    <r>
      <rPr>
        <sz val="11"/>
        <rFont val="Times New Roman"/>
        <family val="1"/>
      </rPr>
      <t xml:space="preserve"> des installations pour maîtriser le risque amiante et protéger les usagers et les travailleurs et l'environnement - Equipement industriel unitaire (type groupe électrogène de puissance inférieure à 30 KVA, chaudière de puissance inférieure à 200 kW, ascenseur, cellule HT, convertisseur de fréquence, compresseur à air, une grue, etc) avec rapport (y compris réunion de présentation)</t>
    </r>
    <r>
      <rPr>
        <b/>
        <u/>
        <sz val="11"/>
        <rFont val="Times New Roman"/>
        <family val="1"/>
      </rPr>
      <t/>
    </r>
  </si>
  <si>
    <r>
      <rPr>
        <b/>
        <sz val="11"/>
        <rFont val="Times New Roman"/>
        <family val="1"/>
      </rPr>
      <t>Contrôle de la conformité des des procédures à mettre en place par les exploitants</t>
    </r>
    <r>
      <rPr>
        <sz val="11"/>
        <rFont val="Times New Roman"/>
        <family val="1"/>
      </rPr>
      <t xml:space="preserve"> des installations pour maîtriser le risque amiante et protéger les usagers et les travailleurs et l'environnement - Installation industrielle  (type installation complète dans un local : ensemble des équipements d'un poste électrique HT, d'une station de production d'air comprimé, d'une chaufferie, etc)</t>
    </r>
  </si>
  <si>
    <r>
      <rPr>
        <b/>
        <sz val="11"/>
        <rFont val="Times New Roman"/>
        <family val="1"/>
      </rPr>
      <t>Mission repérage installation industrielle</t>
    </r>
    <r>
      <rPr>
        <sz val="11"/>
        <rFont val="Times New Roman"/>
        <family val="1"/>
      </rPr>
      <t xml:space="preserve"> - examen de conformité des procédures à mettre en oeuvre au niveau du nettoyage des caniveaux pour se prémunir des risques amiante lors de la pose, dépose ou réparation de câbles dans un local (type poste HT, chaufferie, centrale électrique, etc) . Prix pour 20 ml de caniveaux étudiés</t>
    </r>
  </si>
  <si>
    <t>Gestion   amiante</t>
  </si>
  <si>
    <r>
      <t xml:space="preserve">Diagnostic au plomb et établissement d’un CREP pour l’ensemble complet du bâtiment (y compris réunion de présentation) - Surface plancher du bâtiment &lt; 20 </t>
    </r>
    <r>
      <rPr>
        <sz val="11"/>
        <rFont val="Times New Roman"/>
        <family val="1"/>
      </rPr>
      <t>m</t>
    </r>
    <r>
      <rPr>
        <vertAlign val="superscript"/>
        <sz val="11"/>
        <rFont val="Times New Roman"/>
        <family val="1"/>
      </rPr>
      <t>2</t>
    </r>
  </si>
  <si>
    <r>
      <t xml:space="preserve">Diagnostic au plomb et établissement d’un CREP pour l’ensemble complet du bâtiment (y compris réunion de présentation) - 20 </t>
    </r>
    <r>
      <rPr>
        <sz val="11"/>
        <rFont val="Times New Roman"/>
        <family val="1"/>
      </rPr>
      <t>m</t>
    </r>
    <r>
      <rPr>
        <vertAlign val="superscript"/>
        <sz val="11"/>
        <rFont val="Times New Roman"/>
        <family val="1"/>
      </rPr>
      <t>2</t>
    </r>
    <r>
      <rPr>
        <sz val="10"/>
        <rFont val="Times New Roman"/>
        <family val="1"/>
      </rPr>
      <t xml:space="preserve"> &lt; Surface plancher du bâtiment &lt; 100 </t>
    </r>
    <r>
      <rPr>
        <sz val="11"/>
        <rFont val="Times New Roman"/>
        <family val="1"/>
      </rPr>
      <t>m</t>
    </r>
    <r>
      <rPr>
        <vertAlign val="superscript"/>
        <sz val="11"/>
        <rFont val="Times New Roman"/>
        <family val="1"/>
      </rPr>
      <t>2</t>
    </r>
  </si>
  <si>
    <r>
      <t xml:space="preserve">Diagnostic au plomb et établissement d’un CREP pour l’ensemble complet du bâtiment (y compris réunion de présentation) - 100 </t>
    </r>
    <r>
      <rPr>
        <sz val="11"/>
        <rFont val="Times New Roman"/>
        <family val="1"/>
      </rPr>
      <t>m</t>
    </r>
    <r>
      <rPr>
        <vertAlign val="superscript"/>
        <sz val="11"/>
        <rFont val="Times New Roman"/>
        <family val="1"/>
      </rPr>
      <t>2</t>
    </r>
    <r>
      <rPr>
        <sz val="10"/>
        <rFont val="Times New Roman"/>
        <family val="1"/>
      </rPr>
      <t xml:space="preserve"> &lt; Surface plancher du bâtiment &lt; 300 </t>
    </r>
    <r>
      <rPr>
        <sz val="11"/>
        <rFont val="Times New Roman"/>
        <family val="1"/>
      </rPr>
      <t>m</t>
    </r>
    <r>
      <rPr>
        <vertAlign val="superscript"/>
        <sz val="11"/>
        <rFont val="Times New Roman"/>
        <family val="1"/>
      </rPr>
      <t>2</t>
    </r>
  </si>
  <si>
    <r>
      <t xml:space="preserve">Diagnostic au plomb et établissement d’un CREP pour l’ensemble complet du bâtiment (y compris réunion de présentation)  - 300 </t>
    </r>
    <r>
      <rPr>
        <sz val="11"/>
        <rFont val="Times New Roman"/>
        <family val="1"/>
      </rPr>
      <t>m</t>
    </r>
    <r>
      <rPr>
        <vertAlign val="superscript"/>
        <sz val="11"/>
        <rFont val="Times New Roman"/>
        <family val="1"/>
      </rPr>
      <t>2</t>
    </r>
    <r>
      <rPr>
        <sz val="10"/>
        <rFont val="Times New Roman"/>
        <family val="1"/>
      </rPr>
      <t xml:space="preserve">&lt;Surface plancher du bâtiment &lt;500 </t>
    </r>
    <r>
      <rPr>
        <sz val="11"/>
        <rFont val="Times New Roman"/>
        <family val="1"/>
      </rPr>
      <t>m</t>
    </r>
    <r>
      <rPr>
        <vertAlign val="superscript"/>
        <sz val="11"/>
        <rFont val="Times New Roman"/>
        <family val="1"/>
      </rPr>
      <t>2</t>
    </r>
  </si>
  <si>
    <r>
      <t xml:space="preserve">Diagnostic au plomb et établissement d’un CREP pour l’ensemble complet du bâtiment (y compris réunion de présentation)  - 500 </t>
    </r>
    <r>
      <rPr>
        <sz val="11"/>
        <rFont val="Times New Roman"/>
        <family val="1"/>
      </rPr>
      <t>m</t>
    </r>
    <r>
      <rPr>
        <vertAlign val="superscript"/>
        <sz val="11"/>
        <rFont val="Times New Roman"/>
        <family val="1"/>
      </rPr>
      <t>2</t>
    </r>
    <r>
      <rPr>
        <sz val="10"/>
        <rFont val="Times New Roman"/>
        <family val="1"/>
      </rPr>
      <t xml:space="preserve">&lt;Surface plancher du bâtiment &lt;700 </t>
    </r>
    <r>
      <rPr>
        <sz val="11"/>
        <rFont val="Times New Roman"/>
        <family val="1"/>
      </rPr>
      <t>m</t>
    </r>
    <r>
      <rPr>
        <vertAlign val="superscript"/>
        <sz val="11"/>
        <rFont val="Times New Roman"/>
        <family val="1"/>
      </rPr>
      <t>2</t>
    </r>
  </si>
  <si>
    <r>
      <t xml:space="preserve">Diagnostic au plomb et établissement d’un CREP pour l’ensemble complet du bâtiment (y compris réunion de présentation)  - 700 </t>
    </r>
    <r>
      <rPr>
        <sz val="11"/>
        <rFont val="Times New Roman"/>
        <family val="1"/>
      </rPr>
      <t>m</t>
    </r>
    <r>
      <rPr>
        <vertAlign val="superscript"/>
        <sz val="11"/>
        <rFont val="Times New Roman"/>
        <family val="1"/>
      </rPr>
      <t>2</t>
    </r>
    <r>
      <rPr>
        <sz val="10"/>
        <rFont val="Times New Roman"/>
        <family val="1"/>
      </rPr>
      <t xml:space="preserve">&lt;Surface plancher du bâtiment &lt;900 </t>
    </r>
    <r>
      <rPr>
        <sz val="11"/>
        <rFont val="Times New Roman"/>
        <family val="1"/>
      </rPr>
      <t>m</t>
    </r>
    <r>
      <rPr>
        <vertAlign val="superscript"/>
        <sz val="11"/>
        <rFont val="Times New Roman"/>
        <family val="1"/>
      </rPr>
      <t>2</t>
    </r>
  </si>
  <si>
    <r>
      <t xml:space="preserve">Diagnostic au plomb et établissement d’un CREP pour l’ensemble complet du bâtiment (y compris réunion de présentation)  - 900 </t>
    </r>
    <r>
      <rPr>
        <sz val="11"/>
        <rFont val="Times New Roman"/>
        <family val="1"/>
      </rPr>
      <t>m</t>
    </r>
    <r>
      <rPr>
        <vertAlign val="superscript"/>
        <sz val="11"/>
        <rFont val="Times New Roman"/>
        <family val="1"/>
      </rPr>
      <t>2</t>
    </r>
    <r>
      <rPr>
        <sz val="10"/>
        <rFont val="Times New Roman"/>
        <family val="1"/>
      </rPr>
      <t xml:space="preserve">&lt;Surface plancher du bâtiment &lt;1100 </t>
    </r>
    <r>
      <rPr>
        <sz val="11"/>
        <rFont val="Times New Roman"/>
        <family val="1"/>
      </rPr>
      <t>m</t>
    </r>
    <r>
      <rPr>
        <vertAlign val="superscript"/>
        <sz val="11"/>
        <rFont val="Times New Roman"/>
        <family val="1"/>
      </rPr>
      <t>2</t>
    </r>
  </si>
  <si>
    <r>
      <t xml:space="preserve">Diagnostic au plomb et établissement d’un CREP pour l’ensemble complet du bâtiment (y compris réunion de présentation)  - 1100 </t>
    </r>
    <r>
      <rPr>
        <sz val="11"/>
        <rFont val="Times New Roman"/>
        <family val="1"/>
      </rPr>
      <t>m</t>
    </r>
    <r>
      <rPr>
        <vertAlign val="superscript"/>
        <sz val="11"/>
        <rFont val="Times New Roman"/>
        <family val="1"/>
      </rPr>
      <t>2</t>
    </r>
    <r>
      <rPr>
        <sz val="10"/>
        <rFont val="Times New Roman"/>
        <family val="1"/>
      </rPr>
      <t xml:space="preserve">&lt;Surface plancher du bâtiment &lt;1300 </t>
    </r>
    <r>
      <rPr>
        <sz val="11"/>
        <rFont val="Times New Roman"/>
        <family val="1"/>
      </rPr>
      <t>m</t>
    </r>
    <r>
      <rPr>
        <vertAlign val="superscript"/>
        <sz val="11"/>
        <rFont val="Times New Roman"/>
        <family val="1"/>
      </rPr>
      <t>2</t>
    </r>
  </si>
  <si>
    <r>
      <t xml:space="preserve">Diagnostic au plomb et établissement d’un CREP pour l’ensemble complet du bâtiment (y compris réunion de présentation)  - 1300 </t>
    </r>
    <r>
      <rPr>
        <sz val="11"/>
        <rFont val="Times New Roman"/>
        <family val="1"/>
      </rPr>
      <t>m</t>
    </r>
    <r>
      <rPr>
        <vertAlign val="superscript"/>
        <sz val="11"/>
        <rFont val="Times New Roman"/>
        <family val="1"/>
      </rPr>
      <t>2</t>
    </r>
    <r>
      <rPr>
        <sz val="10"/>
        <rFont val="Times New Roman"/>
        <family val="1"/>
      </rPr>
      <t xml:space="preserve">&lt;Surface plancher du bâtiment &lt;1500 </t>
    </r>
    <r>
      <rPr>
        <sz val="11"/>
        <rFont val="Times New Roman"/>
        <family val="1"/>
      </rPr>
      <t>m</t>
    </r>
    <r>
      <rPr>
        <vertAlign val="superscript"/>
        <sz val="11"/>
        <rFont val="Times New Roman"/>
        <family val="1"/>
      </rPr>
      <t>2</t>
    </r>
  </si>
  <si>
    <r>
      <t xml:space="preserve">Plus-value au prix CREP 22 par  tranche supplémentaire de 500 </t>
    </r>
    <r>
      <rPr>
        <sz val="11"/>
        <rFont val="Times New Roman"/>
        <family val="1"/>
      </rPr>
      <t>m</t>
    </r>
    <r>
      <rPr>
        <vertAlign val="superscript"/>
        <sz val="11"/>
        <rFont val="Times New Roman"/>
        <family val="1"/>
      </rPr>
      <t>2</t>
    </r>
    <r>
      <rPr>
        <sz val="10"/>
        <rFont val="Times New Roman"/>
        <family val="1"/>
      </rPr>
      <t xml:space="preserve"> </t>
    </r>
  </si>
  <si>
    <t xml:space="preserve">Plus value sur les prix n°CREP1 à n°CREP9, pour un repérage sur une ile (prise en compte du délai et du coût du déplacement, 1seul déplacement par jour et par île pris en compte) - Les iles concernées sont Ouessant et Batz (29), Belle Ile et Groix (56) et Bréhat (22), </t>
  </si>
  <si>
    <t xml:space="preserve">Mission repérage avant réalisation de travaux et/ou en cas de démolition d’immeuble, y compris en cas de sinistre Diagnostic plomb dans peintures et revêtement avec rapport -
Surface des travaux dans le bâtiment &lt; 20 m² - décrit au § 1.7.8 du CCTP 
</t>
  </si>
  <si>
    <t xml:space="preserve">Mission repérage avant réalisation de travaux et/ou en cas de démolition d’immeuble, y compris en cas de sinistre Diagnostic plomb dans peintures et revêtement avec rapport -
20 m² &lt; Surface des travaux dans le bâtiment &lt; 100m² - décrit au § 1.7.8 du CCTP
</t>
  </si>
  <si>
    <t xml:space="preserve">Mission repérage avant réalisation de travaux et/ou en cas de démolition d’immeuble, y compris en cas de sinistre Diagnostic plomb dans peintures et revêtement avec rapport -
100 m² &lt; Surface des travaux dans le bâtiment &lt; 1000m² - décrit au § 1.7.8 du CCTP
</t>
  </si>
  <si>
    <t xml:space="preserve">Mission repérage avant réalisation de travaux et/ou en cas de démolition d’immeuble, y compris en cas de sinistre Diagnostic plomb dans peintures et revêtement avec rapport -
1000 m² &lt; Surface des travaux dans le bâtiment &lt; 2500m² - décrit au § 1.7.8 du CCTP
</t>
  </si>
  <si>
    <t>Mission repérage avant réalisation de travaux et/ou en cas de démolition d’immeuble, y compris en cas de sinistre Diagnostic plomb dans peintures et revêtement avec rapport -
2500 m² &lt; Surface des travaux dans le bâtiment &lt; 5000m² - décrit au § 1.7.8 du CCTP</t>
  </si>
  <si>
    <t xml:space="preserve">Mission repérage avant réalisation de travaux et/ou en cas de démolition d’immeuble, y compris en cas de sinistre Diagnostic plomb dans peintures et revêtement avec rapport -
Surface des travaux dans le bâtiment &gt; 5000m - décrit au § 1.7.8 du CCTP
</t>
  </si>
  <si>
    <t>Gestion  plomb</t>
  </si>
  <si>
    <t>Mission de diagnostic déchets avant travaux de démolition - quel que soit le type de bâtiment (hangar, bureaux, logements, …) - avec fourniture par le donneur d'ordre d'un plan du bâtiment (plan au format AUTOCAD ou plan avec côtes et mesures permettant le mètré des surfaces, longueurs et largeurs des pièces)
Surface plancher du bâtiment &lt; 1 000 m2</t>
  </si>
  <si>
    <t xml:space="preserve">Mission de diagnostic déchets avant travaux de démolition - quel que soit le type de bâtiment (hangar, bureaux, logements, …) - avec fourniture d'un plan du bâtiment (plan au format AUTOCAD ou plan avec côtes et mesures permettant le mètré des surfaces, longueurs et largeurs des pièces)
1 000 m2 &lt; Surface plancher du bâtiment &lt; 2 500 m2 </t>
  </si>
  <si>
    <t>Mission de diagnostic déchets avant travaux de démolition - quel que soit le type de bâtiment (hangar, bureaux, logements, …) - avec fourniture par le donneur d'ordre d'un plan du bâtiment (plan au format AUTOCAD ou plan avec côtes et mesures permettant le mètré des surfaces, longueurs et largeurs des pièces)
2 500 m2 &lt; Surface plancher du bâtiment &lt; 5 000 m2</t>
  </si>
  <si>
    <t>Mission de diagnostic déchets avant travaux de démolition - quel que soit le type de bâtiment (hangar, bureaux, logements, …) - avec fourniture par le donneur d'ordre d'un plan du bâtiment (plan au format AUTOCAD ou plan avec côtes et mesures permettant le mètré des surfaces, longueurs et largeurs des pièces)par tranche de 5 000m² supplémentaires si surface plancher du bâtiment &gt;10 000m²
Ce prix est à appliquer en complément du prix Diag Déchet 4.</t>
  </si>
  <si>
    <t>Mission de diagnostic déchets avant travaux de démolition - quel que soit le type de bâtiment (hangar, bureaux, logements, …) - sans fourniture par le donneur d'ordre d'un plan du bâtiment
Surface développée de démolition du bâtiment &lt; 1 000 m2</t>
  </si>
  <si>
    <t>Mission de diagnostic déchets avant travaux de démolition - quel que soit le type de bâtiment (hangar, bureaux, logements, …) - sans fourniture par le donneur d'ordre d'un plan du bâtiment 
1 000 m2 &lt; Surface plancher du bâtiment &lt; 2 500 m2</t>
  </si>
  <si>
    <t>Mission de diagnostic déchets avant travaux de démolition - quel que soit le type de bâtiment (hangar, bureaux, logements, …) - sans fourniture par le donneur d'ordre d'un plan du bâtiment 
2 500 m2 &lt; Surface plancher du bâtiment &lt; 5 000 m2</t>
  </si>
  <si>
    <t>Mission de diagnostic déchets avant travaux de démolition - quel que soit le type de bâtiment (hangar, bureaux, logements, …) - sans fourniture par le donneur d'ordre d'un plan du bâtiment 
5 000 m2 &lt; Surface plancher du bâtiment &lt; 10 000 m2</t>
  </si>
  <si>
    <t>Mission de diagnostic déchets avant travaux de démolition - quel que soit le type de bâtiment (hangar, bureaux, logements, …) - sans fourniture par le donneur d'ordre d'un plan du bâtiment par tranche de 5 000m² supplémentaires si surface plancher du bâtiment                                &gt;10 000m²
Ce prix est à appliquer en complément du prix Diag Déchet 9.</t>
  </si>
  <si>
    <t>Montant total du bon de commande avec révision (en €HT)</t>
  </si>
  <si>
    <t>Monrant Révision de prix : coefficient 1,046</t>
  </si>
  <si>
    <t>Montant total du bon de commande (en € HT)</t>
  </si>
  <si>
    <t>Montant Révision de prix : coefficient 1,010(en €HT)</t>
  </si>
  <si>
    <t>Montant Révision de prix : coefficient 1,010</t>
  </si>
  <si>
    <t>Monrant Révision de prix : coefficient 1,010</t>
  </si>
  <si>
    <t>HAP 1</t>
  </si>
  <si>
    <t>Coûtd’uneanalyseenHydrocarbureAromatiquePolycycliques(HAP)pourunecarottedebitume.</t>
  </si>
  <si>
    <t>HCT 1</t>
  </si>
  <si>
    <t>Coût d’une analyse en Hydrocarbure Totaux (HCT) pour une carotte de bitume.</t>
  </si>
  <si>
    <t>PLV HAP / HCT</t>
  </si>
  <si>
    <t>Plus-value sur les prix HAP et HCT en cas de besoin urgent</t>
  </si>
  <si>
    <t>BAN LORIENT LANN BIHOUE ET DEPENDANCES</t>
  </si>
  <si>
    <t>560185502G0066</t>
  </si>
  <si>
    <t>SERVICES TECHNIQUES</t>
  </si>
  <si>
    <t>Selon CCTP fourni par Mr Bolmont le 25/06/2021: Aménagement de l’atelier Habitabilité/Oxygène (création du local machines)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</si>
</sst>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0.00\ &quot;€&quot;"/>
  </numFmts>
  <fonts count="25" x14ac:knownFonts="1">
    <font>
      <sz val="11"/>
      <color theme="1"/>
      <name val="Calibri"/>
      <family val="2"/>
      <scheme val="minor"/>
    </font>
    <font>
      <sz val="10"/>
      <name val="Arial"/>
      <family val="2"/>
    </font>
    <font>
      <sz val="11"/>
      <color indexed="8"/>
      <name val="Calibri"/>
      <family val="2"/>
    </font>
    <font>
      <sz val="10"/>
      <name val="Arial"/>
      <family val="2"/>
    </font>
    <font>
      <sz val="8"/>
      <name val="Calibri"/>
      <family val="2"/>
    </font>
    <font>
      <sz val="11"/>
      <name val="Times New Roman"/>
      <family val="1"/>
    </font>
    <font>
      <b/>
      <sz val="10"/>
      <color indexed="8"/>
      <name val="Times New Roman"/>
      <family val="1"/>
    </font>
    <font>
      <b/>
      <sz val="11"/>
      <color indexed="8"/>
      <name val="Times New Roman"/>
      <family val="1"/>
    </font>
    <font>
      <b/>
      <sz val="12"/>
      <color indexed="8"/>
      <name val="Times New Roman"/>
      <family val="1"/>
    </font>
    <font>
      <sz val="11"/>
      <color indexed="8"/>
      <name val="Times New Roman"/>
      <family val="1"/>
    </font>
    <font>
      <vertAlign val="superscript"/>
      <sz val="11"/>
      <name val="Times New Roman"/>
      <family val="1"/>
    </font>
    <font>
      <sz val="10"/>
      <color indexed="8"/>
      <name val="Times New Roman"/>
      <family val="1"/>
    </font>
    <font>
      <sz val="10"/>
      <name val="Times New Roman"/>
      <family val="1"/>
    </font>
    <font>
      <b/>
      <u/>
      <sz val="11"/>
      <name val="Times New Roman"/>
      <family val="1"/>
    </font>
    <font>
      <b/>
      <sz val="11"/>
      <name val="Times New Roman"/>
      <family val="1"/>
    </font>
    <font>
      <sz val="11"/>
      <color indexed="8"/>
      <name val="Arial"/>
      <family val="2"/>
    </font>
    <font>
      <b/>
      <sz val="10"/>
      <name val="Times New Roman"/>
      <family val="1"/>
    </font>
    <font>
      <sz val="11"/>
      <color theme="1"/>
      <name val="Calibri"/>
      <family val="2"/>
      <scheme val="minor"/>
    </font>
    <font>
      <b/>
      <sz val="11"/>
      <color theme="1"/>
      <name val="Calibri"/>
      <family val="2"/>
      <scheme val="minor"/>
    </font>
    <font>
      <sz val="11"/>
      <name val="Calibri"/>
      <family val="2"/>
      <scheme val="minor"/>
    </font>
    <font>
      <sz val="11"/>
      <color indexed="8"/>
      <name val="Calibri"/>
      <family val="2"/>
      <scheme val="minor"/>
    </font>
    <font>
      <b/>
      <sz val="11"/>
      <color indexed="8"/>
      <name val="Calibri"/>
      <family val="2"/>
      <scheme val="minor"/>
    </font>
    <font>
      <b/>
      <sz val="11"/>
      <name val="Calibri"/>
      <family val="2"/>
      <scheme val="minor"/>
    </font>
    <font>
      <sz val="11"/>
      <color rgb="FF00B050"/>
      <name val="Times New Roman"/>
      <family val="1"/>
    </font>
    <font>
      <sz val="9"/>
      <color indexed="8"/>
      <name val="Arial"/>
      <family val="2"/>
    </font>
  </fonts>
  <fills count="14">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00B0F0"/>
        <bgColor indexed="64"/>
      </patternFill>
    </fill>
    <fill>
      <patternFill patternType="solid">
        <fgColor theme="0"/>
        <bgColor indexed="64"/>
      </patternFill>
    </fill>
    <fill>
      <patternFill patternType="solid">
        <fgColor rgb="FFFF3300"/>
        <bgColor indexed="64"/>
      </patternFill>
    </fill>
    <fill>
      <patternFill patternType="solid">
        <fgColor rgb="FFFFFF00"/>
        <bgColor indexed="64"/>
      </patternFill>
    </fill>
    <fill>
      <patternFill patternType="solid">
        <fgColor rgb="FFBCE292"/>
        <bgColor indexed="64"/>
      </patternFill>
    </fill>
    <fill>
      <patternFill patternType="solid">
        <fgColor theme="0" tint="-0.499984740745262"/>
        <bgColor indexed="64"/>
      </patternFill>
    </fill>
    <fill>
      <patternFill patternType="solid">
        <fgColor theme="0" tint="-4.9989318521683403E-2"/>
        <bgColor indexed="64"/>
      </patternFill>
    </fill>
  </fills>
  <borders count="10">
    <border>
      <left/>
      <right/>
      <top/>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44" fontId="2" fillId="0" borderId="0" applyFont="0" applyFill="0" applyBorder="0" applyAlignment="0" applyProtection="0"/>
    <xf numFmtId="0" fontId="1" fillId="0" borderId="0"/>
    <xf numFmtId="0" fontId="3" fillId="0" borderId="0"/>
    <xf numFmtId="0" fontId="1" fillId="0" borderId="0"/>
    <xf numFmtId="0" fontId="3" fillId="0" borderId="0"/>
    <xf numFmtId="0" fontId="1" fillId="0" borderId="0"/>
    <xf numFmtId="0" fontId="17" fillId="0" borderId="0"/>
    <xf numFmtId="44" fontId="2" fillId="0" borderId="0" applyFont="0" applyFill="0" applyBorder="0" applyAlignment="0" applyProtection="0"/>
  </cellStyleXfs>
  <cellXfs count="104">
    <xf numFmtId="0" fontId="0" fillId="0" borderId="0" xfId="0"/>
    <xf numFmtId="0" fontId="0" fillId="0" borderId="1" xfId="0" applyFont="1" applyBorder="1" applyAlignment="1">
      <alignment horizontal="center" vertical="center" wrapText="1"/>
    </xf>
    <xf numFmtId="164" fontId="18" fillId="0" borderId="0" xfId="0" applyNumberFormat="1" applyFont="1" applyFill="1" applyBorder="1" applyAlignment="1">
      <alignment vertical="center"/>
    </xf>
    <xf numFmtId="0" fontId="18" fillId="0" borderId="0" xfId="0" applyFont="1" applyBorder="1" applyAlignment="1">
      <alignment vertical="center"/>
    </xf>
    <xf numFmtId="0" fontId="0" fillId="0" borderId="0" xfId="0" applyFont="1"/>
    <xf numFmtId="0" fontId="0" fillId="0" borderId="3"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Border="1"/>
    <xf numFmtId="0" fontId="21" fillId="0" borderId="0" xfId="0" applyFont="1" applyFill="1" applyBorder="1"/>
    <xf numFmtId="0" fontId="20" fillId="0" borderId="3" xfId="0" applyFont="1" applyBorder="1" applyAlignment="1">
      <alignment horizontal="center" vertical="center" wrapText="1"/>
    </xf>
    <xf numFmtId="3" fontId="20" fillId="0" borderId="3" xfId="0" applyNumberFormat="1" applyFont="1" applyBorder="1" applyAlignment="1">
      <alignment horizontal="center" vertical="center" wrapText="1"/>
    </xf>
    <xf numFmtId="0" fontId="21" fillId="4" borderId="3" xfId="0" applyFont="1" applyFill="1" applyBorder="1" applyAlignment="1">
      <alignment horizontal="center" wrapText="1"/>
    </xf>
    <xf numFmtId="0" fontId="21" fillId="5" borderId="3" xfId="0" applyFont="1" applyFill="1" applyBorder="1" applyAlignment="1">
      <alignment horizontal="center" vertical="center" wrapText="1"/>
    </xf>
    <xf numFmtId="0" fontId="21" fillId="6" borderId="3" xfId="0" applyFont="1" applyFill="1" applyBorder="1" applyAlignment="1">
      <alignment horizontal="center" vertical="center" wrapText="1"/>
    </xf>
    <xf numFmtId="0" fontId="21" fillId="7" borderId="3" xfId="0" applyFont="1" applyFill="1" applyBorder="1" applyAlignment="1">
      <alignment horizontal="center" vertical="center" wrapText="1"/>
    </xf>
    <xf numFmtId="0" fontId="21" fillId="8" borderId="3" xfId="0" applyFont="1" applyFill="1" applyBorder="1" applyAlignment="1">
      <alignment horizontal="center" vertical="center" wrapText="1"/>
    </xf>
    <xf numFmtId="0" fontId="21" fillId="3" borderId="4" xfId="0" applyFont="1" applyFill="1" applyBorder="1" applyAlignment="1">
      <alignment horizontal="center" vertical="center" wrapText="1"/>
    </xf>
    <xf numFmtId="0" fontId="21" fillId="3" borderId="1" xfId="0" applyFont="1" applyFill="1" applyBorder="1" applyAlignment="1">
      <alignment horizontal="center" vertical="center" wrapText="1"/>
    </xf>
    <xf numFmtId="0" fontId="19" fillId="0" borderId="3" xfId="2" applyFont="1" applyBorder="1" applyAlignment="1">
      <alignment horizontal="center" vertical="center" wrapText="1"/>
    </xf>
    <xf numFmtId="0" fontId="19" fillId="0" borderId="3" xfId="0" applyFont="1" applyBorder="1" applyAlignment="1">
      <alignment horizontal="center" vertical="center" wrapText="1"/>
    </xf>
    <xf numFmtId="0" fontId="22" fillId="0" borderId="0" xfId="3" applyFont="1" applyBorder="1" applyAlignment="1">
      <alignment horizontal="center" vertical="center" wrapText="1"/>
    </xf>
    <xf numFmtId="0" fontId="19" fillId="0" borderId="0" xfId="2" applyFont="1" applyBorder="1" applyAlignment="1">
      <alignment horizontal="center" vertical="center" wrapText="1"/>
    </xf>
    <xf numFmtId="0" fontId="19" fillId="0" borderId="0" xfId="0" applyFont="1" applyBorder="1" applyAlignment="1">
      <alignment horizontal="center" vertical="center" wrapText="1"/>
    </xf>
    <xf numFmtId="3" fontId="19" fillId="0" borderId="0" xfId="0" applyNumberFormat="1" applyFont="1" applyBorder="1" applyAlignment="1">
      <alignment horizontal="center" vertical="center" wrapText="1"/>
    </xf>
    <xf numFmtId="0" fontId="20" fillId="0" borderId="0" xfId="0" applyFont="1" applyFill="1"/>
    <xf numFmtId="0" fontId="20" fillId="0" borderId="0" xfId="0" applyFont="1" applyAlignment="1">
      <alignment wrapText="1"/>
    </xf>
    <xf numFmtId="3" fontId="19" fillId="0" borderId="3" xfId="0" applyNumberFormat="1" applyFont="1" applyBorder="1" applyAlignment="1">
      <alignment horizontal="center" vertical="center" wrapText="1"/>
    </xf>
    <xf numFmtId="0" fontId="20" fillId="0" borderId="0" xfId="0" applyFont="1"/>
    <xf numFmtId="0" fontId="20" fillId="0" borderId="0" xfId="0" applyFont="1" applyFill="1" applyBorder="1"/>
    <xf numFmtId="0" fontId="21" fillId="4" borderId="1" xfId="0" applyFont="1" applyFill="1" applyBorder="1" applyAlignment="1">
      <alignment horizontal="center" vertical="center" wrapText="1"/>
    </xf>
    <xf numFmtId="0" fontId="21" fillId="5" borderId="1" xfId="0" applyFont="1" applyFill="1" applyBorder="1" applyAlignment="1">
      <alignment horizontal="center" vertical="center" wrapText="1"/>
    </xf>
    <xf numFmtId="0" fontId="21" fillId="9" borderId="1" xfId="0" applyFont="1" applyFill="1" applyBorder="1" applyAlignment="1">
      <alignment horizontal="center" vertical="center" wrapText="1"/>
    </xf>
    <xf numFmtId="0" fontId="20" fillId="0" borderId="3" xfId="0" applyFont="1" applyBorder="1"/>
    <xf numFmtId="0" fontId="20" fillId="0" borderId="0" xfId="0" applyFont="1" applyAlignment="1">
      <alignment horizontal="center"/>
    </xf>
    <xf numFmtId="3" fontId="22" fillId="0" borderId="3" xfId="0" applyNumberFormat="1" applyFont="1" applyBorder="1" applyAlignment="1">
      <alignment horizontal="center" vertical="center" wrapText="1"/>
    </xf>
    <xf numFmtId="3" fontId="22" fillId="0" borderId="0" xfId="0" applyNumberFormat="1" applyFont="1" applyBorder="1" applyAlignment="1">
      <alignment horizontal="center" vertical="center" wrapText="1"/>
    </xf>
    <xf numFmtId="0" fontId="19" fillId="0" borderId="3" xfId="3" applyFont="1" applyBorder="1" applyAlignment="1">
      <alignment horizontal="center" vertical="center" wrapText="1"/>
    </xf>
    <xf numFmtId="1" fontId="0" fillId="0" borderId="3" xfId="0" applyNumberFormat="1" applyFont="1" applyBorder="1" applyAlignment="1">
      <alignment horizontal="center" vertical="center"/>
    </xf>
    <xf numFmtId="44" fontId="19" fillId="0" borderId="3" xfId="1" applyFont="1" applyBorder="1" applyAlignment="1">
      <alignment horizontal="center" vertical="center" wrapText="1"/>
    </xf>
    <xf numFmtId="44" fontId="22" fillId="0" borderId="3" xfId="1" applyFont="1" applyBorder="1" applyAlignment="1">
      <alignment vertical="center"/>
    </xf>
    <xf numFmtId="44" fontId="19" fillId="0" borderId="0" xfId="1" applyFont="1" applyBorder="1" applyAlignment="1">
      <alignment horizontal="center" vertical="center" wrapText="1"/>
    </xf>
    <xf numFmtId="44" fontId="18" fillId="10" borderId="3" xfId="1" applyFont="1" applyFill="1" applyBorder="1" applyAlignment="1">
      <alignment vertical="center"/>
    </xf>
    <xf numFmtId="0" fontId="6" fillId="4" borderId="3"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9" fillId="0" borderId="3" xfId="0" applyFont="1" applyFill="1" applyBorder="1" applyAlignment="1">
      <alignment horizontal="center" vertical="center" wrapText="1"/>
    </xf>
    <xf numFmtId="0" fontId="5" fillId="8" borderId="3" xfId="0" applyFont="1" applyFill="1" applyBorder="1" applyAlignment="1">
      <alignment horizontal="center" vertical="center"/>
    </xf>
    <xf numFmtId="0" fontId="9" fillId="0" borderId="3" xfId="0" applyFont="1" applyFill="1" applyBorder="1" applyAlignment="1">
      <alignment horizontal="left" vertical="center" wrapText="1"/>
    </xf>
    <xf numFmtId="0" fontId="6" fillId="0" borderId="3" xfId="0" applyFont="1" applyBorder="1" applyAlignment="1">
      <alignment horizontal="center" vertical="center" wrapText="1"/>
    </xf>
    <xf numFmtId="0" fontId="5" fillId="0" borderId="3" xfId="0" applyFont="1" applyBorder="1" applyAlignment="1">
      <alignment horizontal="left" vertical="center" wrapText="1"/>
    </xf>
    <xf numFmtId="0" fontId="11" fillId="0" borderId="3" xfId="0" applyFont="1" applyBorder="1" applyAlignment="1">
      <alignment horizontal="center" vertical="center" wrapText="1"/>
    </xf>
    <xf numFmtId="0" fontId="6" fillId="12" borderId="3" xfId="0" applyFont="1" applyFill="1" applyBorder="1" applyAlignment="1">
      <alignment horizontal="center" vertical="center" wrapText="1"/>
    </xf>
    <xf numFmtId="0" fontId="5" fillId="12" borderId="3" xfId="0" applyFont="1" applyFill="1" applyBorder="1" applyAlignment="1">
      <alignment horizontal="left" vertical="center" wrapText="1"/>
    </xf>
    <xf numFmtId="0" fontId="11" fillId="12" borderId="3" xfId="0" applyFont="1" applyFill="1" applyBorder="1" applyAlignment="1">
      <alignment horizontal="center" vertical="center" wrapText="1"/>
    </xf>
    <xf numFmtId="0" fontId="23" fillId="12" borderId="3" xfId="0" applyFont="1" applyFill="1" applyBorder="1" applyAlignment="1">
      <alignment horizontal="center" vertical="center"/>
    </xf>
    <xf numFmtId="0" fontId="12" fillId="12" borderId="3" xfId="0" applyFont="1" applyFill="1" applyBorder="1" applyAlignment="1">
      <alignment horizontal="center" vertical="center"/>
    </xf>
    <xf numFmtId="0" fontId="5" fillId="0" borderId="3" xfId="0" applyFont="1" applyBorder="1" applyAlignment="1">
      <alignment horizontal="center" vertical="center"/>
    </xf>
    <xf numFmtId="0" fontId="5" fillId="0" borderId="9" xfId="0" applyFont="1" applyBorder="1" applyAlignment="1">
      <alignment horizontal="left" vertical="center" wrapText="1"/>
    </xf>
    <xf numFmtId="0" fontId="9" fillId="0" borderId="3" xfId="0" applyFont="1" applyBorder="1" applyAlignment="1">
      <alignment horizontal="justify" vertical="center" wrapText="1"/>
    </xf>
    <xf numFmtId="0" fontId="5" fillId="0" borderId="3" xfId="0" applyFont="1" applyBorder="1" applyAlignment="1">
      <alignment horizontal="justify" vertical="center" wrapText="1"/>
    </xf>
    <xf numFmtId="0" fontId="12" fillId="0" borderId="3" xfId="0" applyFont="1" applyBorder="1" applyAlignment="1">
      <alignment horizontal="center" vertical="center" wrapText="1"/>
    </xf>
    <xf numFmtId="0" fontId="9" fillId="2" borderId="3" xfId="0" applyFont="1" applyFill="1" applyBorder="1" applyAlignment="1">
      <alignment horizontal="justify" vertical="center" wrapText="1"/>
    </xf>
    <xf numFmtId="0" fontId="5" fillId="0" borderId="3" xfId="0" applyFont="1" applyBorder="1" applyAlignment="1">
      <alignment vertical="center" wrapText="1"/>
    </xf>
    <xf numFmtId="0" fontId="12" fillId="0" borderId="3" xfId="0" applyFont="1" applyBorder="1" applyAlignment="1">
      <alignment vertical="center" wrapText="1"/>
    </xf>
    <xf numFmtId="0" fontId="6" fillId="12" borderId="8" xfId="0" applyFont="1" applyFill="1" applyBorder="1" applyAlignment="1">
      <alignment horizontal="center" vertical="center" wrapText="1"/>
    </xf>
    <xf numFmtId="0" fontId="5" fillId="12" borderId="9" xfId="0" applyFont="1" applyFill="1" applyBorder="1" applyAlignment="1">
      <alignment horizontal="left" vertical="center" wrapText="1"/>
    </xf>
    <xf numFmtId="0" fontId="11" fillId="12" borderId="9" xfId="0" applyFont="1" applyFill="1" applyBorder="1" applyAlignment="1">
      <alignment horizontal="center" vertical="center" wrapText="1"/>
    </xf>
    <xf numFmtId="0" fontId="23" fillId="12" borderId="2" xfId="0" applyFont="1" applyFill="1" applyBorder="1" applyAlignment="1">
      <alignment horizontal="center" vertical="center"/>
    </xf>
    <xf numFmtId="0" fontId="15" fillId="13" borderId="3" xfId="0" applyFont="1" applyFill="1" applyBorder="1" applyAlignment="1" applyProtection="1">
      <alignment horizontal="center" vertical="center" wrapText="1"/>
    </xf>
    <xf numFmtId="0" fontId="16" fillId="0" borderId="3" xfId="0" applyFont="1" applyBorder="1" applyAlignment="1">
      <alignment horizontal="center" vertical="center" wrapText="1"/>
    </xf>
    <xf numFmtId="3" fontId="19" fillId="0" borderId="3" xfId="0" applyNumberFormat="1" applyFont="1" applyBorder="1" applyAlignment="1">
      <alignment horizontal="center" vertical="center" wrapText="1"/>
    </xf>
    <xf numFmtId="0" fontId="19" fillId="0" borderId="0" xfId="3" applyFont="1" applyBorder="1" applyAlignment="1">
      <alignment horizontal="center" vertical="center" wrapText="1"/>
    </xf>
    <xf numFmtId="49" fontId="24" fillId="0" borderId="3" xfId="0" applyNumberFormat="1" applyFont="1" applyFill="1" applyBorder="1" applyAlignment="1">
      <alignment horizontal="center" vertical="center"/>
    </xf>
    <xf numFmtId="0" fontId="0" fillId="0" borderId="0" xfId="0" applyFont="1"/>
    <xf numFmtId="0" fontId="0" fillId="0" borderId="3" xfId="0" applyFont="1" applyBorder="1" applyAlignment="1">
      <alignment horizontal="center" vertical="center"/>
    </xf>
    <xf numFmtId="0" fontId="5" fillId="8" borderId="3" xfId="0" applyFont="1" applyFill="1" applyBorder="1" applyAlignment="1">
      <alignment horizontal="center" vertical="center"/>
    </xf>
    <xf numFmtId="0" fontId="6" fillId="0" borderId="3" xfId="0" applyFont="1" applyBorder="1" applyAlignment="1">
      <alignment horizontal="center" vertical="center" wrapText="1"/>
    </xf>
    <xf numFmtId="0" fontId="5" fillId="0" borderId="3" xfId="0" applyFont="1" applyBorder="1" applyAlignment="1">
      <alignment horizontal="left" vertical="center" wrapText="1"/>
    </xf>
    <xf numFmtId="0" fontId="11" fillId="0" borderId="3" xfId="0" applyFont="1" applyBorder="1" applyAlignment="1">
      <alignment horizontal="center" vertical="center" wrapText="1"/>
    </xf>
    <xf numFmtId="0" fontId="21" fillId="10" borderId="8" xfId="0" applyFont="1" applyFill="1" applyBorder="1" applyAlignment="1">
      <alignment horizontal="center" vertical="center" wrapText="1"/>
    </xf>
    <xf numFmtId="0" fontId="21" fillId="10" borderId="9" xfId="0" applyFont="1" applyFill="1" applyBorder="1" applyAlignment="1">
      <alignment horizontal="center" vertical="center" wrapText="1"/>
    </xf>
    <xf numFmtId="0" fontId="21" fillId="10" borderId="2" xfId="0" applyFont="1" applyFill="1" applyBorder="1" applyAlignment="1">
      <alignment horizontal="center" vertical="center" wrapText="1"/>
    </xf>
    <xf numFmtId="44" fontId="22" fillId="0" borderId="8" xfId="1" applyFont="1" applyBorder="1" applyAlignment="1">
      <alignment horizontal="center" vertical="center"/>
    </xf>
    <xf numFmtId="44" fontId="22" fillId="0" borderId="9" xfId="1" applyFont="1" applyBorder="1" applyAlignment="1">
      <alignment horizontal="center" vertical="center"/>
    </xf>
    <xf numFmtId="44" fontId="22" fillId="0" borderId="2" xfId="1" applyFont="1" applyBorder="1" applyAlignment="1">
      <alignment horizontal="center" vertical="center"/>
    </xf>
    <xf numFmtId="0" fontId="0" fillId="0" borderId="5"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2" xfId="0" applyFont="1" applyBorder="1" applyAlignment="1">
      <alignment horizontal="center" vertical="center"/>
    </xf>
    <xf numFmtId="3" fontId="19" fillId="0" borderId="3" xfId="0" applyNumberFormat="1" applyFont="1" applyBorder="1" applyAlignment="1">
      <alignment horizontal="center" vertical="center"/>
    </xf>
    <xf numFmtId="3" fontId="19" fillId="0" borderId="8" xfId="0" applyNumberFormat="1" applyFont="1" applyBorder="1" applyAlignment="1">
      <alignment horizontal="center" vertical="center"/>
    </xf>
    <xf numFmtId="3" fontId="19" fillId="0" borderId="9" xfId="0" applyNumberFormat="1" applyFont="1" applyBorder="1" applyAlignment="1">
      <alignment horizontal="center" vertical="center"/>
    </xf>
    <xf numFmtId="3" fontId="19" fillId="0" borderId="2" xfId="0" applyNumberFormat="1" applyFont="1" applyBorder="1" applyAlignment="1">
      <alignment horizontal="center" vertical="center"/>
    </xf>
    <xf numFmtId="3" fontId="19" fillId="0" borderId="3" xfId="0" applyNumberFormat="1" applyFont="1" applyBorder="1" applyAlignment="1">
      <alignment horizontal="center" vertical="center" wrapText="1"/>
    </xf>
    <xf numFmtId="0" fontId="21" fillId="10" borderId="3" xfId="0" applyFont="1" applyFill="1" applyBorder="1" applyAlignment="1">
      <alignment horizontal="center" vertical="center" wrapText="1"/>
    </xf>
    <xf numFmtId="0" fontId="21" fillId="10" borderId="3" xfId="0" applyFont="1" applyFill="1" applyBorder="1" applyAlignment="1">
      <alignment vertical="center" wrapText="1"/>
    </xf>
    <xf numFmtId="44" fontId="22" fillId="0" borderId="3" xfId="1" applyFont="1" applyBorder="1" applyAlignment="1">
      <alignment horizontal="center" vertical="center"/>
    </xf>
    <xf numFmtId="44" fontId="20" fillId="0" borderId="3" xfId="1" applyFont="1" applyBorder="1" applyAlignment="1">
      <alignment horizontal="center" vertical="center"/>
    </xf>
    <xf numFmtId="0" fontId="8" fillId="11" borderId="8" xfId="0" applyFont="1" applyFill="1" applyBorder="1" applyAlignment="1">
      <alignment horizontal="center" vertical="center" wrapText="1"/>
    </xf>
    <xf numFmtId="0" fontId="8" fillId="11" borderId="9" xfId="0" applyFont="1" applyFill="1" applyBorder="1" applyAlignment="1">
      <alignment horizontal="center" vertical="center" wrapText="1"/>
    </xf>
    <xf numFmtId="0" fontId="8" fillId="11" borderId="2" xfId="0" applyFont="1" applyFill="1" applyBorder="1" applyAlignment="1">
      <alignment horizontal="center" vertical="center" wrapText="1"/>
    </xf>
  </cellXfs>
  <cellStyles count="9">
    <cellStyle name="Monétaire" xfId="1" builtinId="4"/>
    <cellStyle name="Monétaire 2" xfId="8"/>
    <cellStyle name="Normal" xfId="0" builtinId="0"/>
    <cellStyle name="Normal 2" xfId="2"/>
    <cellStyle name="Normal 2 2" xfId="3"/>
    <cellStyle name="Normal 2 2 2" xfId="4"/>
    <cellStyle name="Normal 3" xfId="5"/>
    <cellStyle name="Normal 3 2" xfId="6"/>
    <cellStyle name="Normal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tabSelected="1" zoomScaleNormal="100" workbookViewId="0">
      <selection activeCell="G4" sqref="G4"/>
    </sheetView>
  </sheetViews>
  <sheetFormatPr baseColWidth="10" defaultColWidth="11.5546875" defaultRowHeight="14.4" x14ac:dyDescent="0.3"/>
  <cols>
    <col min="1" max="1" width="11.5546875" style="4"/>
    <col min="2" max="2" width="48.6640625" style="4" customWidth="1"/>
    <col min="3" max="6" width="11.5546875" style="4"/>
    <col min="7" max="7" width="28.88671875" style="4" customWidth="1"/>
    <col min="8" max="8" width="22.44140625" style="4" customWidth="1"/>
    <col min="9" max="9" width="21.44140625" style="4" customWidth="1"/>
    <col min="10" max="10" width="18.109375" style="4" customWidth="1"/>
    <col min="11" max="16384" width="11.5546875" style="4"/>
  </cols>
  <sheetData>
    <row r="1" spans="1:10" ht="28.8" x14ac:dyDescent="0.3">
      <c r="A1" s="16" t="s">
        <v>0</v>
      </c>
      <c r="B1" s="17" t="s">
        <v>1</v>
      </c>
      <c r="C1" s="17" t="s">
        <v>2</v>
      </c>
      <c r="D1" s="17" t="s">
        <v>5</v>
      </c>
      <c r="E1" s="17" t="s">
        <v>6</v>
      </c>
      <c r="F1" s="17" t="s">
        <v>7</v>
      </c>
      <c r="G1" s="17" t="s">
        <v>179</v>
      </c>
      <c r="H1" s="17" t="s">
        <v>3</v>
      </c>
      <c r="I1" s="17" t="s">
        <v>4</v>
      </c>
      <c r="J1" s="17" t="s">
        <v>180</v>
      </c>
    </row>
    <row r="2" spans="1:10" ht="78" customHeight="1" x14ac:dyDescent="0.3">
      <c r="A2" s="77" t="s">
        <v>52</v>
      </c>
      <c r="B2" s="78" t="s">
        <v>248</v>
      </c>
      <c r="C2" s="79" t="s">
        <v>38</v>
      </c>
      <c r="D2" s="76">
        <v>250</v>
      </c>
      <c r="E2" s="5">
        <v>1</v>
      </c>
      <c r="F2" s="38">
        <f>E2*D2</f>
        <v>250</v>
      </c>
      <c r="G2" s="73" t="s">
        <v>307</v>
      </c>
      <c r="H2" s="73" t="s">
        <v>308</v>
      </c>
      <c r="I2" s="73" t="s">
        <v>309</v>
      </c>
      <c r="J2" s="86" t="s">
        <v>310</v>
      </c>
    </row>
    <row r="3" spans="1:10" s="74" customFormat="1" ht="15" customHeight="1" x14ac:dyDescent="0.3">
      <c r="A3" s="77" t="s">
        <v>9</v>
      </c>
      <c r="B3" s="59" t="s">
        <v>89</v>
      </c>
      <c r="C3" s="79" t="s">
        <v>38</v>
      </c>
      <c r="D3" s="76">
        <v>34</v>
      </c>
      <c r="E3" s="75">
        <v>1</v>
      </c>
      <c r="F3" s="38">
        <f t="shared" ref="F3:F21" si="0">E3*D3</f>
        <v>34</v>
      </c>
      <c r="G3" s="73"/>
      <c r="H3" s="73"/>
      <c r="I3" s="73"/>
      <c r="J3" s="87"/>
    </row>
    <row r="4" spans="1:10" s="74" customFormat="1" ht="15" customHeight="1" x14ac:dyDescent="0.3">
      <c r="A4" s="77" t="s">
        <v>10</v>
      </c>
      <c r="B4" s="59" t="s">
        <v>90</v>
      </c>
      <c r="C4" s="79" t="s">
        <v>38</v>
      </c>
      <c r="D4" s="76">
        <v>32</v>
      </c>
      <c r="E4" s="75">
        <v>19</v>
      </c>
      <c r="F4" s="38">
        <f t="shared" si="0"/>
        <v>608</v>
      </c>
      <c r="G4" s="73"/>
      <c r="H4" s="73"/>
      <c r="I4" s="73"/>
      <c r="J4" s="87"/>
    </row>
    <row r="5" spans="1:10" s="74" customFormat="1" ht="15" customHeight="1" x14ac:dyDescent="0.3">
      <c r="A5" s="77" t="s">
        <v>173</v>
      </c>
      <c r="B5" s="78" t="s">
        <v>281</v>
      </c>
      <c r="C5" s="61" t="s">
        <v>35</v>
      </c>
      <c r="D5" s="76">
        <v>160</v>
      </c>
      <c r="E5" s="75">
        <v>1</v>
      </c>
      <c r="F5" s="38">
        <f t="shared" si="0"/>
        <v>160</v>
      </c>
      <c r="G5" s="73"/>
      <c r="H5" s="73"/>
      <c r="I5" s="73"/>
      <c r="J5" s="87"/>
    </row>
    <row r="6" spans="1:10" s="74" customFormat="1" ht="15" customHeight="1" x14ac:dyDescent="0.3">
      <c r="A6" s="77"/>
      <c r="B6" s="78"/>
      <c r="C6" s="79"/>
      <c r="D6" s="76"/>
      <c r="E6" s="75"/>
      <c r="F6" s="38">
        <f t="shared" si="0"/>
        <v>0</v>
      </c>
      <c r="G6" s="73"/>
      <c r="H6" s="73"/>
      <c r="I6" s="73"/>
      <c r="J6" s="87"/>
    </row>
    <row r="7" spans="1:10" s="74" customFormat="1" ht="15" customHeight="1" x14ac:dyDescent="0.3">
      <c r="A7" s="77"/>
      <c r="B7" s="78"/>
      <c r="C7" s="79"/>
      <c r="D7" s="76"/>
      <c r="E7" s="75"/>
      <c r="F7" s="38">
        <f t="shared" si="0"/>
        <v>0</v>
      </c>
      <c r="G7" s="73"/>
      <c r="H7" s="73"/>
      <c r="I7" s="73"/>
      <c r="J7" s="87"/>
    </row>
    <row r="8" spans="1:10" s="74" customFormat="1" ht="15" customHeight="1" x14ac:dyDescent="0.3">
      <c r="A8" s="77"/>
      <c r="B8" s="78"/>
      <c r="C8" s="79"/>
      <c r="D8" s="76"/>
      <c r="E8" s="75"/>
      <c r="F8" s="38">
        <f t="shared" si="0"/>
        <v>0</v>
      </c>
      <c r="G8" s="73"/>
      <c r="H8" s="73"/>
      <c r="I8" s="73"/>
      <c r="J8" s="87"/>
    </row>
    <row r="9" spans="1:10" s="74" customFormat="1" ht="15" customHeight="1" x14ac:dyDescent="0.3">
      <c r="A9" s="77"/>
      <c r="B9" s="78"/>
      <c r="C9" s="79"/>
      <c r="D9" s="76"/>
      <c r="E9" s="75"/>
      <c r="F9" s="38">
        <f t="shared" si="0"/>
        <v>0</v>
      </c>
      <c r="G9" s="73"/>
      <c r="H9" s="73"/>
      <c r="I9" s="73"/>
      <c r="J9" s="87"/>
    </row>
    <row r="10" spans="1:10" s="74" customFormat="1" ht="15" customHeight="1" x14ac:dyDescent="0.3">
      <c r="A10" s="77"/>
      <c r="B10" s="78"/>
      <c r="C10" s="79"/>
      <c r="D10" s="76"/>
      <c r="E10" s="75"/>
      <c r="F10" s="38">
        <f t="shared" si="0"/>
        <v>0</v>
      </c>
      <c r="G10" s="73"/>
      <c r="H10" s="73"/>
      <c r="I10" s="73"/>
      <c r="J10" s="87"/>
    </row>
    <row r="11" spans="1:10" s="74" customFormat="1" ht="15" customHeight="1" x14ac:dyDescent="0.3">
      <c r="A11" s="77"/>
      <c r="B11" s="78"/>
      <c r="C11" s="79"/>
      <c r="D11" s="76"/>
      <c r="E11" s="75"/>
      <c r="F11" s="38">
        <f t="shared" si="0"/>
        <v>0</v>
      </c>
      <c r="G11" s="73"/>
      <c r="H11" s="73"/>
      <c r="I11" s="73"/>
      <c r="J11" s="87"/>
    </row>
    <row r="12" spans="1:10" s="74" customFormat="1" ht="15" customHeight="1" x14ac:dyDescent="0.3">
      <c r="A12" s="77"/>
      <c r="B12" s="78"/>
      <c r="C12" s="79"/>
      <c r="D12" s="76"/>
      <c r="E12" s="75"/>
      <c r="F12" s="38">
        <f t="shared" si="0"/>
        <v>0</v>
      </c>
      <c r="G12" s="73"/>
      <c r="H12" s="73"/>
      <c r="I12" s="73"/>
      <c r="J12" s="87"/>
    </row>
    <row r="13" spans="1:10" s="74" customFormat="1" ht="15" customHeight="1" x14ac:dyDescent="0.3">
      <c r="A13" s="77"/>
      <c r="B13" s="78"/>
      <c r="C13" s="79"/>
      <c r="D13" s="76"/>
      <c r="E13" s="75"/>
      <c r="F13" s="38">
        <f t="shared" si="0"/>
        <v>0</v>
      </c>
      <c r="G13" s="73"/>
      <c r="H13" s="73"/>
      <c r="I13" s="73"/>
      <c r="J13" s="87"/>
    </row>
    <row r="14" spans="1:10" s="74" customFormat="1" ht="15" customHeight="1" x14ac:dyDescent="0.3">
      <c r="A14" s="77"/>
      <c r="B14" s="78"/>
      <c r="C14" s="79"/>
      <c r="D14" s="76"/>
      <c r="E14" s="75"/>
      <c r="F14" s="38">
        <f t="shared" si="0"/>
        <v>0</v>
      </c>
      <c r="G14" s="73"/>
      <c r="H14" s="73"/>
      <c r="I14" s="73"/>
      <c r="J14" s="87"/>
    </row>
    <row r="15" spans="1:10" s="74" customFormat="1" ht="15" customHeight="1" x14ac:dyDescent="0.3">
      <c r="A15" s="77"/>
      <c r="B15" s="78"/>
      <c r="C15" s="79"/>
      <c r="D15" s="76"/>
      <c r="E15" s="75"/>
      <c r="F15" s="38">
        <f t="shared" si="0"/>
        <v>0</v>
      </c>
      <c r="G15" s="73"/>
      <c r="H15" s="73"/>
      <c r="I15" s="73"/>
      <c r="J15" s="87"/>
    </row>
    <row r="16" spans="1:10" s="74" customFormat="1" ht="15" customHeight="1" x14ac:dyDescent="0.3">
      <c r="A16" s="77"/>
      <c r="B16" s="78"/>
      <c r="C16" s="79"/>
      <c r="D16" s="76"/>
      <c r="E16" s="75"/>
      <c r="F16" s="38">
        <f t="shared" si="0"/>
        <v>0</v>
      </c>
      <c r="G16" s="73"/>
      <c r="H16" s="73"/>
      <c r="I16" s="73"/>
      <c r="J16" s="87"/>
    </row>
    <row r="17" spans="1:10" s="74" customFormat="1" ht="15" customHeight="1" x14ac:dyDescent="0.3">
      <c r="A17" s="77"/>
      <c r="B17" s="78"/>
      <c r="C17" s="79"/>
      <c r="D17" s="76"/>
      <c r="E17" s="75"/>
      <c r="F17" s="38">
        <f t="shared" si="0"/>
        <v>0</v>
      </c>
      <c r="G17" s="73"/>
      <c r="H17" s="73"/>
      <c r="I17" s="73"/>
      <c r="J17" s="87"/>
    </row>
    <row r="18" spans="1:10" s="74" customFormat="1" ht="15" customHeight="1" x14ac:dyDescent="0.3">
      <c r="A18" s="77"/>
      <c r="B18" s="78"/>
      <c r="C18" s="79"/>
      <c r="D18" s="76"/>
      <c r="E18" s="75"/>
      <c r="F18" s="38">
        <f t="shared" si="0"/>
        <v>0</v>
      </c>
      <c r="G18" s="73"/>
      <c r="H18" s="73"/>
      <c r="I18" s="73"/>
      <c r="J18" s="87"/>
    </row>
    <row r="19" spans="1:10" s="74" customFormat="1" ht="15" customHeight="1" x14ac:dyDescent="0.3">
      <c r="A19" s="77"/>
      <c r="B19" s="78"/>
      <c r="C19" s="79"/>
      <c r="D19" s="76"/>
      <c r="E19" s="75"/>
      <c r="F19" s="38">
        <f t="shared" si="0"/>
        <v>0</v>
      </c>
      <c r="G19" s="73"/>
      <c r="H19" s="73"/>
      <c r="I19" s="73"/>
      <c r="J19" s="87"/>
    </row>
    <row r="20" spans="1:10" s="74" customFormat="1" ht="15" customHeight="1" x14ac:dyDescent="0.3">
      <c r="A20" s="77"/>
      <c r="B20" s="78"/>
      <c r="C20" s="79"/>
      <c r="D20" s="76"/>
      <c r="E20" s="75"/>
      <c r="F20" s="38">
        <f t="shared" si="0"/>
        <v>0</v>
      </c>
      <c r="G20" s="73"/>
      <c r="H20" s="73"/>
      <c r="I20" s="73"/>
      <c r="J20" s="87"/>
    </row>
    <row r="21" spans="1:10" x14ac:dyDescent="0.3">
      <c r="A21" s="49"/>
      <c r="B21" s="59"/>
      <c r="C21" s="51"/>
      <c r="D21" s="47"/>
      <c r="E21" s="5"/>
      <c r="F21" s="38">
        <f t="shared" si="0"/>
        <v>0</v>
      </c>
      <c r="G21" s="73"/>
      <c r="H21" s="73"/>
      <c r="I21" s="73"/>
      <c r="J21" s="88"/>
    </row>
    <row r="22" spans="1:10" x14ac:dyDescent="0.3">
      <c r="A22" s="20"/>
      <c r="B22" s="21"/>
      <c r="C22" s="22"/>
      <c r="D22" s="23"/>
      <c r="E22" s="23"/>
      <c r="F22" s="23"/>
      <c r="G22" s="6"/>
      <c r="H22" s="6"/>
      <c r="I22" s="6"/>
    </row>
    <row r="23" spans="1:10" ht="15" customHeight="1" x14ac:dyDescent="0.3">
      <c r="A23" s="80" t="s">
        <v>192</v>
      </c>
      <c r="B23" s="81"/>
      <c r="C23" s="82"/>
      <c r="D23" s="83">
        <f>SUM(F2:F21)</f>
        <v>1052</v>
      </c>
      <c r="E23" s="84"/>
      <c r="F23" s="85"/>
      <c r="G23" s="8"/>
      <c r="H23" s="24"/>
      <c r="I23" s="25"/>
    </row>
    <row r="24" spans="1:10" ht="15" customHeight="1" x14ac:dyDescent="0.3">
      <c r="A24" s="80" t="s">
        <v>298</v>
      </c>
      <c r="B24" s="81"/>
      <c r="C24" s="82"/>
      <c r="D24" s="83">
        <f>D23*1.01-D23</f>
        <v>10.519999999999982</v>
      </c>
      <c r="E24" s="84"/>
      <c r="F24" s="85"/>
      <c r="G24" s="8"/>
      <c r="H24" s="24"/>
      <c r="I24" s="25"/>
    </row>
    <row r="25" spans="1:10" ht="15" customHeight="1" x14ac:dyDescent="0.3">
      <c r="A25" s="80" t="s">
        <v>295</v>
      </c>
      <c r="B25" s="81"/>
      <c r="C25" s="82"/>
      <c r="D25" s="83">
        <f>D23+D24</f>
        <v>1062.52</v>
      </c>
      <c r="E25" s="84"/>
      <c r="F25" s="85"/>
      <c r="G25" s="8"/>
      <c r="H25" s="24"/>
      <c r="I25" s="25"/>
    </row>
    <row r="26" spans="1:10" ht="15" customHeight="1" x14ac:dyDescent="0.3">
      <c r="A26" s="80" t="s">
        <v>186</v>
      </c>
      <c r="B26" s="81"/>
      <c r="C26" s="82"/>
      <c r="D26" s="83">
        <f>D25*0.2</f>
        <v>212.50400000000002</v>
      </c>
      <c r="E26" s="84"/>
      <c r="F26" s="85"/>
    </row>
    <row r="27" spans="1:10" ht="15" customHeight="1" x14ac:dyDescent="0.3">
      <c r="A27" s="80" t="s">
        <v>8</v>
      </c>
      <c r="B27" s="81"/>
      <c r="C27" s="82"/>
      <c r="D27" s="83">
        <f>D25+D26</f>
        <v>1275.0239999999999</v>
      </c>
      <c r="E27" s="84"/>
      <c r="F27" s="85"/>
    </row>
  </sheetData>
  <mergeCells count="11">
    <mergeCell ref="A24:C24"/>
    <mergeCell ref="D24:F24"/>
    <mergeCell ref="A23:C23"/>
    <mergeCell ref="D23:F23"/>
    <mergeCell ref="J2:J21"/>
    <mergeCell ref="A26:C26"/>
    <mergeCell ref="D26:F26"/>
    <mergeCell ref="A27:C27"/>
    <mergeCell ref="D27:F27"/>
    <mergeCell ref="A25:C25"/>
    <mergeCell ref="D25:F25"/>
  </mergeCells>
  <pageMargins left="0.7" right="0.7" top="0.75" bottom="0.75" header="0.3" footer="0.3"/>
  <pageSetup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zoomScaleNormal="100" workbookViewId="0">
      <selection activeCell="H2" sqref="H2:H18"/>
    </sheetView>
  </sheetViews>
  <sheetFormatPr baseColWidth="10" defaultColWidth="11.5546875" defaultRowHeight="14.4" x14ac:dyDescent="0.3"/>
  <cols>
    <col min="1" max="1" width="11.5546875" style="4"/>
    <col min="2" max="2" width="48.6640625" style="4" customWidth="1"/>
    <col min="3" max="3" width="12.44140625" style="4" customWidth="1"/>
    <col min="4" max="4" width="19.109375" style="4" customWidth="1"/>
    <col min="5" max="5" width="17.33203125" style="4" customWidth="1"/>
    <col min="6" max="6" width="14.5546875" style="4" customWidth="1"/>
    <col min="7" max="7" width="13.88671875" style="4" customWidth="1"/>
    <col min="8" max="8" width="14.5546875" style="4" customWidth="1"/>
    <col min="9" max="9" width="34.109375" style="4" customWidth="1"/>
    <col min="10" max="10" width="21.33203125" style="4" customWidth="1"/>
    <col min="11" max="11" width="25" style="4" customWidth="1"/>
    <col min="12" max="16384" width="11.5546875" style="4"/>
  </cols>
  <sheetData>
    <row r="1" spans="1:11" ht="28.8" x14ac:dyDescent="0.3">
      <c r="A1" s="16" t="s">
        <v>0</v>
      </c>
      <c r="B1" s="17" t="s">
        <v>1</v>
      </c>
      <c r="C1" s="17" t="s">
        <v>2</v>
      </c>
      <c r="D1" s="17" t="s">
        <v>5</v>
      </c>
      <c r="E1" s="17" t="s">
        <v>181</v>
      </c>
      <c r="F1" s="17" t="s">
        <v>182</v>
      </c>
      <c r="G1" s="17" t="s">
        <v>183</v>
      </c>
      <c r="H1" s="17" t="s">
        <v>184</v>
      </c>
      <c r="I1" s="17" t="s">
        <v>179</v>
      </c>
      <c r="J1" s="17" t="s">
        <v>3</v>
      </c>
      <c r="K1" s="17" t="s">
        <v>4</v>
      </c>
    </row>
    <row r="2" spans="1:11" x14ac:dyDescent="0.3">
      <c r="A2" s="49"/>
      <c r="B2" s="50"/>
      <c r="C2" s="51"/>
      <c r="D2" s="47"/>
      <c r="E2" s="5"/>
      <c r="F2" s="38">
        <f>E2*D2</f>
        <v>0</v>
      </c>
      <c r="G2" s="37"/>
      <c r="H2" s="38">
        <f>G2*D2</f>
        <v>0</v>
      </c>
      <c r="I2" s="5"/>
      <c r="J2" s="5"/>
      <c r="K2" s="5"/>
    </row>
    <row r="3" spans="1:11" x14ac:dyDescent="0.3">
      <c r="A3" s="49"/>
      <c r="B3" s="50"/>
      <c r="C3" s="51"/>
      <c r="D3" s="47"/>
      <c r="E3" s="5"/>
      <c r="F3" s="38">
        <f t="shared" ref="F3:F18" si="0">E3*D3</f>
        <v>0</v>
      </c>
      <c r="G3" s="37"/>
      <c r="H3" s="38">
        <f t="shared" ref="H3:H18" si="1">G3*D3</f>
        <v>0</v>
      </c>
      <c r="I3" s="5"/>
      <c r="J3" s="5"/>
      <c r="K3" s="5"/>
    </row>
    <row r="4" spans="1:11" x14ac:dyDescent="0.3">
      <c r="A4" s="49"/>
      <c r="B4" s="50"/>
      <c r="C4" s="51"/>
      <c r="D4" s="47"/>
      <c r="E4" s="5"/>
      <c r="F4" s="38">
        <f t="shared" si="0"/>
        <v>0</v>
      </c>
      <c r="G4" s="37"/>
      <c r="H4" s="38">
        <f t="shared" si="1"/>
        <v>0</v>
      </c>
      <c r="I4" s="5"/>
      <c r="J4" s="5"/>
      <c r="K4" s="5"/>
    </row>
    <row r="5" spans="1:11" x14ac:dyDescent="0.3">
      <c r="A5" s="49"/>
      <c r="B5" s="50"/>
      <c r="C5" s="51"/>
      <c r="D5" s="47"/>
      <c r="E5" s="5"/>
      <c r="F5" s="38">
        <f t="shared" si="0"/>
        <v>0</v>
      </c>
      <c r="G5" s="37"/>
      <c r="H5" s="38">
        <f t="shared" si="1"/>
        <v>0</v>
      </c>
      <c r="I5" s="5"/>
      <c r="J5" s="5"/>
      <c r="K5" s="5"/>
    </row>
    <row r="6" spans="1:11" x14ac:dyDescent="0.3">
      <c r="A6" s="49"/>
      <c r="B6" s="50"/>
      <c r="C6" s="51"/>
      <c r="D6" s="47"/>
      <c r="E6" s="5"/>
      <c r="F6" s="38">
        <f t="shared" si="0"/>
        <v>0</v>
      </c>
      <c r="G6" s="37"/>
      <c r="H6" s="38">
        <f t="shared" si="1"/>
        <v>0</v>
      </c>
      <c r="I6" s="5"/>
      <c r="J6" s="5"/>
      <c r="K6" s="5"/>
    </row>
    <row r="7" spans="1:11" x14ac:dyDescent="0.3">
      <c r="A7" s="49"/>
      <c r="B7" s="50"/>
      <c r="C7" s="51"/>
      <c r="D7" s="47"/>
      <c r="E7" s="5"/>
      <c r="F7" s="38">
        <f t="shared" si="0"/>
        <v>0</v>
      </c>
      <c r="G7" s="37"/>
      <c r="H7" s="38">
        <f t="shared" si="1"/>
        <v>0</v>
      </c>
      <c r="I7" s="5"/>
      <c r="J7" s="5"/>
      <c r="K7" s="5"/>
    </row>
    <row r="8" spans="1:11" x14ac:dyDescent="0.3">
      <c r="A8" s="49"/>
      <c r="B8" s="50"/>
      <c r="C8" s="51"/>
      <c r="D8" s="47"/>
      <c r="E8" s="5"/>
      <c r="F8" s="38">
        <f t="shared" si="0"/>
        <v>0</v>
      </c>
      <c r="G8" s="37"/>
      <c r="H8" s="38">
        <f t="shared" si="1"/>
        <v>0</v>
      </c>
      <c r="I8" s="5"/>
      <c r="J8" s="5"/>
      <c r="K8" s="5"/>
    </row>
    <row r="9" spans="1:11" x14ac:dyDescent="0.3">
      <c r="A9" s="49"/>
      <c r="B9" s="50"/>
      <c r="C9" s="51"/>
      <c r="D9" s="47"/>
      <c r="E9" s="5"/>
      <c r="F9" s="38">
        <f t="shared" si="0"/>
        <v>0</v>
      </c>
      <c r="G9" s="37"/>
      <c r="H9" s="38">
        <f t="shared" si="1"/>
        <v>0</v>
      </c>
      <c r="I9" s="5"/>
      <c r="J9" s="5"/>
      <c r="K9" s="5"/>
    </row>
    <row r="10" spans="1:11" x14ac:dyDescent="0.3">
      <c r="A10" s="49"/>
      <c r="B10" s="50"/>
      <c r="C10" s="51"/>
      <c r="D10" s="47"/>
      <c r="E10" s="5"/>
      <c r="F10" s="38">
        <f t="shared" si="0"/>
        <v>0</v>
      </c>
      <c r="G10" s="37"/>
      <c r="H10" s="38">
        <f t="shared" si="1"/>
        <v>0</v>
      </c>
      <c r="I10" s="5"/>
      <c r="J10" s="5"/>
      <c r="K10" s="5"/>
    </row>
    <row r="11" spans="1:11" x14ac:dyDescent="0.3">
      <c r="A11" s="49"/>
      <c r="B11" s="50"/>
      <c r="C11" s="51"/>
      <c r="D11" s="47"/>
      <c r="E11" s="5"/>
      <c r="F11" s="38">
        <f t="shared" si="0"/>
        <v>0</v>
      </c>
      <c r="G11" s="37"/>
      <c r="H11" s="38">
        <f t="shared" si="1"/>
        <v>0</v>
      </c>
      <c r="I11" s="5"/>
      <c r="J11" s="5"/>
      <c r="K11" s="5"/>
    </row>
    <row r="12" spans="1:11" x14ac:dyDescent="0.3">
      <c r="A12" s="49"/>
      <c r="B12" s="50"/>
      <c r="C12" s="51"/>
      <c r="D12" s="47"/>
      <c r="E12" s="5"/>
      <c r="F12" s="38">
        <f t="shared" si="0"/>
        <v>0</v>
      </c>
      <c r="G12" s="37"/>
      <c r="H12" s="38">
        <f t="shared" si="1"/>
        <v>0</v>
      </c>
      <c r="I12" s="5"/>
      <c r="J12" s="5"/>
      <c r="K12" s="5"/>
    </row>
    <row r="13" spans="1:11" x14ac:dyDescent="0.3">
      <c r="A13" s="49"/>
      <c r="B13" s="50"/>
      <c r="C13" s="51"/>
      <c r="D13" s="47"/>
      <c r="E13" s="5"/>
      <c r="F13" s="38">
        <f t="shared" si="0"/>
        <v>0</v>
      </c>
      <c r="G13" s="37"/>
      <c r="H13" s="38">
        <f t="shared" si="1"/>
        <v>0</v>
      </c>
      <c r="I13" s="5"/>
      <c r="J13" s="5"/>
      <c r="K13" s="5"/>
    </row>
    <row r="14" spans="1:11" x14ac:dyDescent="0.3">
      <c r="A14" s="49"/>
      <c r="B14" s="50"/>
      <c r="C14" s="51"/>
      <c r="D14" s="47"/>
      <c r="E14" s="5"/>
      <c r="F14" s="38">
        <f t="shared" si="0"/>
        <v>0</v>
      </c>
      <c r="G14" s="37"/>
      <c r="H14" s="38">
        <f t="shared" si="1"/>
        <v>0</v>
      </c>
      <c r="I14" s="5"/>
      <c r="J14" s="5"/>
      <c r="K14" s="5"/>
    </row>
    <row r="15" spans="1:11" x14ac:dyDescent="0.3">
      <c r="A15" s="49"/>
      <c r="B15" s="59"/>
      <c r="C15" s="51"/>
      <c r="D15" s="47"/>
      <c r="E15" s="5"/>
      <c r="F15" s="38">
        <f t="shared" si="0"/>
        <v>0</v>
      </c>
      <c r="G15" s="37"/>
      <c r="H15" s="38">
        <f t="shared" si="1"/>
        <v>0</v>
      </c>
      <c r="I15" s="5"/>
      <c r="J15" s="5"/>
      <c r="K15" s="5"/>
    </row>
    <row r="16" spans="1:11" x14ac:dyDescent="0.3">
      <c r="A16" s="49"/>
      <c r="B16" s="59"/>
      <c r="C16" s="51"/>
      <c r="D16" s="47"/>
      <c r="E16" s="5"/>
      <c r="F16" s="38">
        <f t="shared" si="0"/>
        <v>0</v>
      </c>
      <c r="G16" s="37"/>
      <c r="H16" s="38">
        <f t="shared" si="1"/>
        <v>0</v>
      </c>
      <c r="I16" s="5"/>
      <c r="J16" s="5"/>
      <c r="K16" s="5"/>
    </row>
    <row r="17" spans="1:11" x14ac:dyDescent="0.3">
      <c r="A17" s="49"/>
      <c r="B17" s="50"/>
      <c r="C17" s="61"/>
      <c r="D17" s="47"/>
      <c r="E17" s="5"/>
      <c r="F17" s="38">
        <f t="shared" si="0"/>
        <v>0</v>
      </c>
      <c r="G17" s="37"/>
      <c r="H17" s="38">
        <f t="shared" si="1"/>
        <v>0</v>
      </c>
      <c r="I17" s="5"/>
      <c r="J17" s="5"/>
      <c r="K17" s="5"/>
    </row>
    <row r="18" spans="1:11" x14ac:dyDescent="0.3">
      <c r="A18" s="36"/>
      <c r="B18" s="18"/>
      <c r="C18" s="19"/>
      <c r="D18" s="26"/>
      <c r="E18" s="26"/>
      <c r="F18" s="38">
        <f t="shared" si="0"/>
        <v>0</v>
      </c>
      <c r="G18" s="26"/>
      <c r="H18" s="38">
        <f t="shared" si="1"/>
        <v>0</v>
      </c>
      <c r="I18" s="5"/>
      <c r="J18" s="5"/>
      <c r="K18" s="5"/>
    </row>
    <row r="19" spans="1:11" x14ac:dyDescent="0.3">
      <c r="A19" s="72"/>
      <c r="B19" s="21"/>
      <c r="C19" s="19"/>
      <c r="D19" s="71"/>
      <c r="E19" s="71"/>
      <c r="F19" s="38"/>
      <c r="G19" s="23"/>
      <c r="H19" s="38"/>
      <c r="I19" s="5"/>
      <c r="J19" s="5"/>
      <c r="K19" s="5"/>
    </row>
    <row r="20" spans="1:11" ht="18.600000000000001" customHeight="1" x14ac:dyDescent="0.3">
      <c r="A20" s="20"/>
      <c r="B20" s="21"/>
      <c r="C20" s="92" t="s">
        <v>190</v>
      </c>
      <c r="D20" s="92"/>
      <c r="E20" s="92"/>
      <c r="F20" s="39">
        <f>SUM(F2:F18)</f>
        <v>0</v>
      </c>
      <c r="G20" s="40"/>
      <c r="H20" s="39">
        <f>SUM(H2:H18)</f>
        <v>0</v>
      </c>
      <c r="I20" s="92" t="s">
        <v>191</v>
      </c>
      <c r="J20" s="92"/>
      <c r="K20" s="92"/>
    </row>
    <row r="21" spans="1:11" ht="14.4" customHeight="1" x14ac:dyDescent="0.3">
      <c r="A21" s="20"/>
      <c r="B21" s="21"/>
      <c r="C21" s="93" t="s">
        <v>299</v>
      </c>
      <c r="D21" s="94"/>
      <c r="E21" s="95"/>
      <c r="F21" s="39">
        <f>F20*1.01-F20</f>
        <v>0</v>
      </c>
      <c r="G21" s="40"/>
      <c r="H21" s="39">
        <f>H20*1.01-H20</f>
        <v>0</v>
      </c>
      <c r="I21" s="93" t="s">
        <v>296</v>
      </c>
      <c r="J21" s="94"/>
      <c r="K21" s="95"/>
    </row>
    <row r="22" spans="1:11" ht="21" customHeight="1" x14ac:dyDescent="0.3">
      <c r="A22" s="20"/>
      <c r="B22" s="21"/>
      <c r="C22" s="93" t="s">
        <v>297</v>
      </c>
      <c r="D22" s="94"/>
      <c r="E22" s="95"/>
      <c r="F22" s="39">
        <f>F20+F21</f>
        <v>0</v>
      </c>
      <c r="G22" s="40"/>
      <c r="H22" s="39">
        <f>H20+H21</f>
        <v>0</v>
      </c>
      <c r="I22" s="93" t="s">
        <v>8</v>
      </c>
      <c r="J22" s="94"/>
      <c r="K22" s="95"/>
    </row>
    <row r="23" spans="1:11" x14ac:dyDescent="0.3">
      <c r="A23" s="20"/>
      <c r="B23" s="21"/>
      <c r="C23" s="96" t="s">
        <v>186</v>
      </c>
      <c r="D23" s="96"/>
      <c r="E23" s="96"/>
      <c r="F23" s="39">
        <f>F22*0.2</f>
        <v>0</v>
      </c>
      <c r="G23" s="40"/>
      <c r="H23" s="39">
        <f>H22*0.2</f>
        <v>0</v>
      </c>
      <c r="I23" s="96" t="s">
        <v>186</v>
      </c>
      <c r="J23" s="96"/>
      <c r="K23" s="96"/>
    </row>
    <row r="24" spans="1:11" x14ac:dyDescent="0.3">
      <c r="A24" s="20"/>
      <c r="B24" s="21"/>
      <c r="C24" s="92" t="s">
        <v>187</v>
      </c>
      <c r="D24" s="92"/>
      <c r="E24" s="92"/>
      <c r="F24" s="39">
        <f>F22+F23</f>
        <v>0</v>
      </c>
      <c r="G24" s="40"/>
      <c r="H24" s="39">
        <f>H22+H23</f>
        <v>0</v>
      </c>
      <c r="I24" s="92" t="s">
        <v>188</v>
      </c>
      <c r="J24" s="92"/>
      <c r="K24" s="92"/>
    </row>
    <row r="25" spans="1:11" x14ac:dyDescent="0.3">
      <c r="A25" s="27"/>
      <c r="B25" s="27"/>
      <c r="C25" s="22"/>
      <c r="D25" s="23"/>
      <c r="E25" s="23"/>
      <c r="F25" s="23"/>
      <c r="G25" s="23"/>
      <c r="H25" s="23"/>
      <c r="I25" s="6"/>
      <c r="J25" s="6"/>
      <c r="K25" s="6"/>
    </row>
    <row r="26" spans="1:11" x14ac:dyDescent="0.3">
      <c r="C26" s="89" t="s">
        <v>185</v>
      </c>
      <c r="D26" s="90"/>
      <c r="E26" s="90"/>
      <c r="F26" s="91"/>
      <c r="G26" s="41">
        <f>H22-F22</f>
        <v>0</v>
      </c>
      <c r="J26" s="6"/>
      <c r="K26" s="6"/>
    </row>
    <row r="27" spans="1:11" x14ac:dyDescent="0.3">
      <c r="B27" s="7"/>
      <c r="C27" s="89" t="s">
        <v>189</v>
      </c>
      <c r="D27" s="90"/>
      <c r="E27" s="90"/>
      <c r="F27" s="91"/>
      <c r="G27" s="41">
        <f>H24-F24</f>
        <v>0</v>
      </c>
      <c r="H27" s="27"/>
      <c r="I27" s="28"/>
      <c r="J27" s="24"/>
      <c r="K27" s="25"/>
    </row>
    <row r="28" spans="1:11" x14ac:dyDescent="0.3">
      <c r="B28" s="3"/>
    </row>
    <row r="29" spans="1:11" x14ac:dyDescent="0.3">
      <c r="B29" s="7"/>
      <c r="C29" s="7"/>
      <c r="D29" s="7"/>
      <c r="E29" s="7"/>
      <c r="F29" s="7"/>
    </row>
    <row r="30" spans="1:11" x14ac:dyDescent="0.3">
      <c r="B30" s="7"/>
      <c r="C30" s="3"/>
      <c r="D30" s="3"/>
      <c r="E30" s="3"/>
      <c r="F30" s="2"/>
    </row>
    <row r="31" spans="1:11" x14ac:dyDescent="0.3">
      <c r="B31" s="7"/>
      <c r="C31" s="7"/>
      <c r="D31" s="7"/>
      <c r="E31" s="7"/>
      <c r="F31" s="7"/>
    </row>
  </sheetData>
  <mergeCells count="12">
    <mergeCell ref="I24:K24"/>
    <mergeCell ref="I20:K20"/>
    <mergeCell ref="I21:K21"/>
    <mergeCell ref="I22:K22"/>
    <mergeCell ref="C23:E23"/>
    <mergeCell ref="I23:K23"/>
    <mergeCell ref="C26:F26"/>
    <mergeCell ref="C27:F27"/>
    <mergeCell ref="C20:E20"/>
    <mergeCell ref="C21:E21"/>
    <mergeCell ref="C22:E22"/>
    <mergeCell ref="C24:E2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zoomScale="85" zoomScaleNormal="85" zoomScaleSheetLayoutView="85" workbookViewId="0">
      <selection activeCell="I24" sqref="I24"/>
    </sheetView>
  </sheetViews>
  <sheetFormatPr baseColWidth="10" defaultColWidth="11.44140625" defaultRowHeight="14.4" x14ac:dyDescent="0.3"/>
  <cols>
    <col min="1" max="1" width="12.44140625" style="27" bestFit="1" customWidth="1"/>
    <col min="2" max="2" width="40" style="27" customWidth="1"/>
    <col min="3" max="3" width="10.44140625" style="27" bestFit="1" customWidth="1"/>
    <col min="4" max="4" width="10.44140625" style="33" bestFit="1" customWidth="1"/>
    <col min="5" max="5" width="9.6640625" style="27" bestFit="1" customWidth="1"/>
    <col min="6" max="6" width="12.33203125" style="27" bestFit="1" customWidth="1"/>
    <col min="7" max="7" width="29" style="27" customWidth="1"/>
    <col min="8" max="8" width="18.109375" style="27" customWidth="1"/>
    <col min="9" max="9" width="34.44140625" style="25" customWidth="1"/>
    <col min="10" max="10" width="15.6640625" style="27" hidden="1" customWidth="1"/>
    <col min="11" max="13" width="0" style="27" hidden="1" customWidth="1"/>
    <col min="14" max="14" width="16.5546875" style="27" hidden="1" customWidth="1"/>
    <col min="15" max="21" width="0" style="27" hidden="1" customWidth="1"/>
    <col min="22" max="22" width="15.6640625" style="27" hidden="1" customWidth="1"/>
    <col min="23" max="23" width="14.33203125" style="27" hidden="1" customWidth="1"/>
    <col min="24" max="24" width="11.44140625" style="27"/>
    <col min="25" max="25" width="31.33203125" style="27" hidden="1" customWidth="1"/>
    <col min="26" max="26" width="0" style="27" hidden="1" customWidth="1"/>
    <col min="27" max="27" width="16.6640625" style="27" hidden="1" customWidth="1"/>
    <col min="28" max="28" width="17" style="27" hidden="1" customWidth="1"/>
    <col min="29" max="29" width="11.44140625" style="27" customWidth="1"/>
    <col min="30" max="16384" width="11.44140625" style="27"/>
  </cols>
  <sheetData>
    <row r="1" spans="1:28" ht="60" customHeight="1" thickBot="1" x14ac:dyDescent="0.35">
      <c r="A1" s="16" t="s">
        <v>0</v>
      </c>
      <c r="B1" s="17" t="s">
        <v>1</v>
      </c>
      <c r="C1" s="17" t="s">
        <v>2</v>
      </c>
      <c r="D1" s="17" t="s">
        <v>5</v>
      </c>
      <c r="E1" s="17" t="s">
        <v>6</v>
      </c>
      <c r="F1" s="17" t="s">
        <v>7</v>
      </c>
      <c r="G1" s="17" t="s">
        <v>179</v>
      </c>
      <c r="H1" s="17" t="s">
        <v>3</v>
      </c>
      <c r="I1" s="17" t="s">
        <v>4</v>
      </c>
      <c r="J1" s="29" t="s">
        <v>11</v>
      </c>
      <c r="K1" s="29" t="s">
        <v>12</v>
      </c>
      <c r="L1" s="29" t="s">
        <v>13</v>
      </c>
      <c r="M1" s="29" t="s">
        <v>16</v>
      </c>
      <c r="N1" s="29" t="s">
        <v>14</v>
      </c>
      <c r="O1" s="29" t="s">
        <v>15</v>
      </c>
      <c r="P1" s="30" t="s">
        <v>9</v>
      </c>
      <c r="Q1" s="30" t="s">
        <v>10</v>
      </c>
      <c r="R1" s="30" t="s">
        <v>17</v>
      </c>
      <c r="S1" s="30" t="s">
        <v>18</v>
      </c>
      <c r="T1" s="30" t="s">
        <v>19</v>
      </c>
      <c r="U1" s="30" t="s">
        <v>20</v>
      </c>
      <c r="V1" s="31" t="s">
        <v>21</v>
      </c>
      <c r="W1" s="31" t="s">
        <v>22</v>
      </c>
    </row>
    <row r="2" spans="1:28" ht="15" thickBot="1" x14ac:dyDescent="0.35">
      <c r="A2" s="49"/>
      <c r="B2" s="50"/>
      <c r="C2" s="51"/>
      <c r="D2" s="47"/>
      <c r="E2" s="37"/>
      <c r="F2" s="38">
        <f>E2*D2</f>
        <v>0</v>
      </c>
      <c r="G2" s="5"/>
      <c r="H2" s="5"/>
      <c r="I2" s="5"/>
      <c r="J2" s="1"/>
      <c r="K2" s="9"/>
      <c r="L2" s="9"/>
      <c r="M2" s="9"/>
      <c r="N2" s="9"/>
      <c r="O2" s="9"/>
      <c r="P2" s="9"/>
      <c r="Q2" s="9"/>
      <c r="R2" s="9"/>
      <c r="S2" s="10"/>
      <c r="T2" s="9"/>
      <c r="U2" s="9"/>
      <c r="V2" s="9"/>
      <c r="W2" s="32"/>
    </row>
    <row r="3" spans="1:28" ht="15" thickBot="1" x14ac:dyDescent="0.35">
      <c r="A3" s="49"/>
      <c r="B3" s="50"/>
      <c r="C3" s="51"/>
      <c r="D3" s="47"/>
      <c r="E3" s="37"/>
      <c r="F3" s="38">
        <f t="shared" ref="F3:F10" si="0">E3*D3</f>
        <v>0</v>
      </c>
      <c r="G3" s="5"/>
      <c r="H3" s="5"/>
      <c r="I3" s="5"/>
      <c r="J3" s="1"/>
      <c r="K3" s="9"/>
      <c r="L3" s="9"/>
      <c r="M3" s="9"/>
      <c r="N3" s="9"/>
      <c r="O3" s="9"/>
      <c r="P3" s="9"/>
      <c r="Q3" s="9"/>
      <c r="R3" s="9"/>
      <c r="S3" s="10"/>
      <c r="T3" s="9"/>
      <c r="U3" s="9"/>
      <c r="V3" s="9"/>
      <c r="W3" s="32"/>
    </row>
    <row r="4" spans="1:28" ht="15" thickBot="1" x14ac:dyDescent="0.35">
      <c r="A4" s="49"/>
      <c r="B4" s="50"/>
      <c r="C4" s="51"/>
      <c r="D4" s="47"/>
      <c r="E4" s="37"/>
      <c r="F4" s="38">
        <f t="shared" si="0"/>
        <v>0</v>
      </c>
      <c r="G4" s="5"/>
      <c r="H4" s="5"/>
      <c r="I4" s="5"/>
      <c r="J4" s="1"/>
      <c r="K4" s="9"/>
      <c r="L4" s="9"/>
      <c r="M4" s="9"/>
      <c r="N4" s="9"/>
      <c r="O4" s="9"/>
      <c r="P4" s="9"/>
      <c r="Q4" s="9"/>
      <c r="R4" s="9"/>
      <c r="S4" s="10"/>
      <c r="T4" s="9"/>
      <c r="U4" s="9"/>
      <c r="V4" s="9"/>
      <c r="W4" s="32"/>
    </row>
    <row r="5" spans="1:28" ht="15" thickBot="1" x14ac:dyDescent="0.35">
      <c r="A5" s="49"/>
      <c r="B5" s="50"/>
      <c r="C5" s="51"/>
      <c r="D5" s="47"/>
      <c r="E5" s="37"/>
      <c r="F5" s="38">
        <f t="shared" si="0"/>
        <v>0</v>
      </c>
      <c r="G5" s="5"/>
      <c r="H5" s="5"/>
      <c r="I5" s="5"/>
      <c r="J5" s="1"/>
      <c r="K5" s="9"/>
      <c r="L5" s="9"/>
      <c r="M5" s="9"/>
      <c r="N5" s="9"/>
      <c r="O5" s="9"/>
      <c r="P5" s="9"/>
      <c r="Q5" s="9"/>
      <c r="R5" s="9"/>
      <c r="S5" s="10"/>
      <c r="T5" s="9"/>
      <c r="U5" s="9"/>
      <c r="V5" s="9"/>
      <c r="W5" s="32"/>
    </row>
    <row r="6" spans="1:28" ht="15" thickBot="1" x14ac:dyDescent="0.35">
      <c r="A6" s="49"/>
      <c r="B6" s="50"/>
      <c r="C6" s="51"/>
      <c r="D6" s="47"/>
      <c r="E6" s="37"/>
      <c r="F6" s="38">
        <f t="shared" si="0"/>
        <v>0</v>
      </c>
      <c r="G6" s="5"/>
      <c r="H6" s="5"/>
      <c r="I6" s="5"/>
      <c r="J6" s="1"/>
      <c r="K6" s="9"/>
      <c r="L6" s="9"/>
      <c r="M6" s="9"/>
      <c r="N6" s="9"/>
      <c r="O6" s="9"/>
      <c r="P6" s="9"/>
      <c r="Q6" s="9"/>
      <c r="R6" s="9"/>
      <c r="S6" s="10"/>
      <c r="T6" s="9"/>
      <c r="U6" s="9"/>
      <c r="V6" s="9"/>
      <c r="W6" s="32"/>
    </row>
    <row r="7" spans="1:28" ht="15" thickBot="1" x14ac:dyDescent="0.35">
      <c r="A7" s="49"/>
      <c r="B7" s="50"/>
      <c r="C7" s="51"/>
      <c r="D7" s="47"/>
      <c r="E7" s="37"/>
      <c r="F7" s="38">
        <f t="shared" si="0"/>
        <v>0</v>
      </c>
      <c r="G7" s="5"/>
      <c r="H7" s="5"/>
      <c r="I7" s="5"/>
      <c r="J7" s="1"/>
      <c r="K7" s="9"/>
      <c r="L7" s="9"/>
      <c r="M7" s="9"/>
      <c r="N7" s="9"/>
      <c r="O7" s="9"/>
      <c r="P7" s="9"/>
      <c r="Q7" s="9"/>
      <c r="R7" s="9"/>
      <c r="S7" s="10"/>
      <c r="T7" s="9"/>
      <c r="U7" s="9"/>
      <c r="V7" s="9"/>
      <c r="W7" s="32"/>
    </row>
    <row r="8" spans="1:28" ht="15" thickBot="1" x14ac:dyDescent="0.35">
      <c r="A8" s="49"/>
      <c r="B8" s="50"/>
      <c r="C8" s="51"/>
      <c r="D8" s="47"/>
      <c r="E8" s="37"/>
      <c r="F8" s="38">
        <f t="shared" si="0"/>
        <v>0</v>
      </c>
      <c r="G8" s="5"/>
      <c r="H8" s="5"/>
      <c r="I8" s="5"/>
      <c r="J8" s="1"/>
      <c r="K8" s="9"/>
      <c r="L8" s="9"/>
      <c r="M8" s="9"/>
      <c r="N8" s="9"/>
      <c r="O8" s="9"/>
      <c r="P8" s="9"/>
      <c r="Q8" s="9"/>
      <c r="R8" s="9"/>
      <c r="S8" s="10"/>
      <c r="T8" s="9"/>
      <c r="U8" s="9"/>
      <c r="V8" s="9"/>
      <c r="W8" s="32"/>
    </row>
    <row r="9" spans="1:28" ht="15" thickBot="1" x14ac:dyDescent="0.35">
      <c r="A9" s="49"/>
      <c r="B9" s="50"/>
      <c r="C9" s="51"/>
      <c r="D9" s="47"/>
      <c r="E9" s="37"/>
      <c r="F9" s="38">
        <f t="shared" si="0"/>
        <v>0</v>
      </c>
      <c r="G9" s="5"/>
      <c r="H9" s="5"/>
      <c r="I9" s="5"/>
      <c r="J9" s="1"/>
      <c r="K9" s="9"/>
      <c r="L9" s="9"/>
      <c r="M9" s="9"/>
      <c r="N9" s="9"/>
      <c r="O9" s="9"/>
      <c r="P9" s="9"/>
      <c r="Q9" s="9"/>
      <c r="R9" s="9"/>
      <c r="S9" s="10"/>
      <c r="T9" s="9"/>
      <c r="U9" s="9"/>
      <c r="V9" s="9"/>
      <c r="W9" s="32"/>
    </row>
    <row r="10" spans="1:28" x14ac:dyDescent="0.3">
      <c r="A10" s="49"/>
      <c r="B10" s="50"/>
      <c r="C10" s="51"/>
      <c r="D10" s="47"/>
      <c r="E10" s="37"/>
      <c r="F10" s="38">
        <f t="shared" si="0"/>
        <v>0</v>
      </c>
      <c r="G10" s="5"/>
      <c r="H10" s="5"/>
      <c r="I10" s="5"/>
      <c r="J10" s="1"/>
      <c r="K10" s="9"/>
      <c r="L10" s="9"/>
      <c r="M10" s="9"/>
      <c r="N10" s="9"/>
      <c r="O10" s="9"/>
      <c r="P10" s="9"/>
      <c r="Q10" s="9"/>
      <c r="R10" s="9"/>
      <c r="S10" s="10"/>
      <c r="T10" s="9"/>
      <c r="U10" s="9"/>
      <c r="V10" s="9"/>
      <c r="W10" s="32"/>
    </row>
    <row r="11" spans="1:28" ht="19.2" customHeight="1" x14ac:dyDescent="0.3">
      <c r="G11" s="28"/>
      <c r="H11" s="24"/>
      <c r="K11" s="11" t="s">
        <v>24</v>
      </c>
      <c r="O11" s="11" t="s">
        <v>25</v>
      </c>
      <c r="P11" s="12" t="s">
        <v>27</v>
      </c>
      <c r="Q11" s="12" t="s">
        <v>28</v>
      </c>
      <c r="V11" s="13" t="s">
        <v>26</v>
      </c>
      <c r="Y11" s="14" t="s">
        <v>29</v>
      </c>
      <c r="Z11" s="14" t="s">
        <v>30</v>
      </c>
      <c r="AA11" s="14" t="s">
        <v>31</v>
      </c>
      <c r="AB11" s="14" t="s">
        <v>31</v>
      </c>
    </row>
    <row r="12" spans="1:28" ht="25.2" customHeight="1" x14ac:dyDescent="0.3">
      <c r="A12" s="97" t="s">
        <v>190</v>
      </c>
      <c r="B12" s="98"/>
      <c r="C12" s="98"/>
      <c r="D12" s="99">
        <f>SUM(F2:F10)</f>
        <v>0</v>
      </c>
      <c r="E12" s="100"/>
      <c r="F12" s="100"/>
      <c r="G12" s="8"/>
      <c r="H12" s="24"/>
      <c r="K12" s="34" t="e">
        <f>COUNTIF(L2:L10,"OK")*100/#REF!</f>
        <v>#REF!</v>
      </c>
      <c r="L12" s="35"/>
      <c r="O12" s="34" t="e">
        <f>COUNTIF(O2:O10,"OK")*100/#REF!</f>
        <v>#REF!</v>
      </c>
      <c r="P12" s="15">
        <f>COUNTIF(P2:P10,"1")</f>
        <v>0</v>
      </c>
      <c r="Q12" s="15">
        <f>SUM(Q2:Q10)</f>
        <v>0</v>
      </c>
      <c r="V12" s="34" t="e">
        <f>COUNTIF(V2:V10,"OK")*100/#REF!</f>
        <v>#REF!</v>
      </c>
      <c r="Y12" s="14" t="s">
        <v>23</v>
      </c>
      <c r="Z12" s="9" t="e">
        <f>#REF!</f>
        <v>#REF!</v>
      </c>
      <c r="AA12" s="9">
        <f>COUNTIF(L2:L10,"OK")</f>
        <v>0</v>
      </c>
      <c r="AB12" s="9"/>
    </row>
    <row r="13" spans="1:28" ht="12" customHeight="1" x14ac:dyDescent="0.3">
      <c r="A13" s="80" t="s">
        <v>300</v>
      </c>
      <c r="B13" s="81"/>
      <c r="C13" s="82"/>
      <c r="D13" s="83">
        <f>D12*1.01-D12</f>
        <v>0</v>
      </c>
      <c r="E13" s="84"/>
      <c r="F13" s="85"/>
      <c r="G13" s="8"/>
      <c r="H13" s="24"/>
      <c r="Y13" s="14" t="s">
        <v>32</v>
      </c>
      <c r="Z13" s="32"/>
      <c r="AA13" s="32"/>
      <c r="AB13" s="32"/>
    </row>
    <row r="14" spans="1:28" ht="12" customHeight="1" x14ac:dyDescent="0.3">
      <c r="A14" s="80" t="s">
        <v>297</v>
      </c>
      <c r="B14" s="81"/>
      <c r="C14" s="82"/>
      <c r="D14" s="83">
        <f>D12+D13</f>
        <v>0</v>
      </c>
      <c r="E14" s="84"/>
      <c r="F14" s="85"/>
      <c r="G14" s="8"/>
      <c r="H14" s="24"/>
      <c r="Y14" s="14" t="s">
        <v>32</v>
      </c>
      <c r="Z14" s="32"/>
      <c r="AA14" s="32"/>
      <c r="AB14" s="32"/>
    </row>
    <row r="15" spans="1:28" x14ac:dyDescent="0.3">
      <c r="A15" s="97" t="s">
        <v>193</v>
      </c>
      <c r="B15" s="98"/>
      <c r="C15" s="98"/>
      <c r="D15" s="99">
        <f>D14*0.2</f>
        <v>0</v>
      </c>
      <c r="E15" s="100"/>
      <c r="F15" s="100"/>
      <c r="Y15" s="14" t="s">
        <v>32</v>
      </c>
      <c r="Z15" s="32"/>
      <c r="AA15" s="32"/>
      <c r="AB15" s="32"/>
    </row>
    <row r="16" spans="1:28" x14ac:dyDescent="0.3">
      <c r="A16" s="97" t="s">
        <v>8</v>
      </c>
      <c r="B16" s="98"/>
      <c r="C16" s="98"/>
      <c r="D16" s="99">
        <f>D14+D15</f>
        <v>0</v>
      </c>
      <c r="E16" s="100"/>
      <c r="F16" s="100"/>
      <c r="Y16" s="14" t="s">
        <v>32</v>
      </c>
      <c r="Z16" s="32"/>
      <c r="AA16" s="32"/>
      <c r="AB16" s="32"/>
    </row>
    <row r="17" spans="25:28" x14ac:dyDescent="0.3">
      <c r="Y17" s="14" t="s">
        <v>32</v>
      </c>
      <c r="Z17" s="32"/>
      <c r="AA17" s="32"/>
      <c r="AB17" s="32"/>
    </row>
    <row r="18" spans="25:28" x14ac:dyDescent="0.3">
      <c r="Y18" s="14" t="s">
        <v>32</v>
      </c>
      <c r="Z18" s="32"/>
      <c r="AA18" s="32"/>
      <c r="AB18" s="32"/>
    </row>
    <row r="19" spans="25:28" x14ac:dyDescent="0.3">
      <c r="Y19" s="14" t="s">
        <v>32</v>
      </c>
      <c r="Z19" s="32"/>
      <c r="AA19" s="32"/>
      <c r="AB19" s="32"/>
    </row>
    <row r="20" spans="25:28" x14ac:dyDescent="0.3">
      <c r="Y20" s="14" t="s">
        <v>32</v>
      </c>
      <c r="Z20" s="32"/>
      <c r="AA20" s="32"/>
      <c r="AB20" s="32"/>
    </row>
    <row r="21" spans="25:28" x14ac:dyDescent="0.3">
      <c r="Y21" s="14" t="s">
        <v>32</v>
      </c>
      <c r="Z21" s="32"/>
      <c r="AA21" s="32"/>
      <c r="AB21" s="32"/>
    </row>
    <row r="22" spans="25:28" x14ac:dyDescent="0.3">
      <c r="Y22" s="14" t="s">
        <v>9</v>
      </c>
      <c r="Z22" s="32"/>
      <c r="AA22" s="9">
        <f>COUNTIF(L2:L10,"1")</f>
        <v>0</v>
      </c>
      <c r="AB22" s="9">
        <f>AA22*45</f>
        <v>0</v>
      </c>
    </row>
    <row r="23" spans="25:28" x14ac:dyDescent="0.3">
      <c r="Y23" s="14" t="s">
        <v>10</v>
      </c>
      <c r="Z23" s="32"/>
      <c r="AA23" s="9" t="e">
        <f>#REF!</f>
        <v>#REF!</v>
      </c>
      <c r="AB23" s="9" t="e">
        <f>AA23*41</f>
        <v>#REF!</v>
      </c>
    </row>
  </sheetData>
  <autoFilter ref="A1:W1"/>
  <mergeCells count="10">
    <mergeCell ref="A16:C16"/>
    <mergeCell ref="D16:F16"/>
    <mergeCell ref="A14:C14"/>
    <mergeCell ref="D14:F14"/>
    <mergeCell ref="A12:C12"/>
    <mergeCell ref="D12:F12"/>
    <mergeCell ref="A13:C13"/>
    <mergeCell ref="D13:F13"/>
    <mergeCell ref="A15:C15"/>
    <mergeCell ref="D15:F15"/>
  </mergeCells>
  <phoneticPr fontId="4" type="noConversion"/>
  <dataValidations disablePrompts="1" count="3">
    <dataValidation type="list" allowBlank="1" showInputMessage="1" showErrorMessage="1" sqref="J2:J10">
      <formula1>"BARRE,BARRETEAU,DEZENAIRE,HENNETON,HOUZE,JEGOUIC,LEHAYEE,MOREL,PRIEUR"</formula1>
    </dataValidation>
    <dataValidation type="list" allowBlank="1" showInputMessage="1" showErrorMessage="1" sqref="V2:V10 O2:O10">
      <formula1>"OK,NON"</formula1>
    </dataValidation>
    <dataValidation type="list" allowBlank="1" showInputMessage="1" showErrorMessage="1" sqref="L2:L10">
      <formula1>"OK"</formula1>
    </dataValidation>
  </dataValidations>
  <printOptions horizontalCentered="1" verticalCentered="1"/>
  <pageMargins left="0" right="0" top="0.62992125984251968" bottom="0.15748031496062992" header="0.11811023622047245" footer="0.11811023622047245"/>
  <pageSetup paperSize="9" scale="48" fitToHeight="12" orientation="landscape" r:id="rId1"/>
  <headerFooter>
    <oddHeader>&amp;LESID Brest&amp;CMarché AMO amiante - BDD Brest-Lorient
&amp;10Annexe au Bon de commande n°09&amp;R&amp;D</oddHeader>
    <oddFooter>&amp;C&amp;8&amp;P/&amp;N</oddFooter>
  </headerFooter>
  <rowBreaks count="1" manualBreakCount="1">
    <brk id="17" max="3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4"/>
  <sheetViews>
    <sheetView topLeftCell="A109" workbookViewId="0">
      <selection activeCell="A117" sqref="A117:D117"/>
    </sheetView>
  </sheetViews>
  <sheetFormatPr baseColWidth="10" defaultColWidth="11.5546875" defaultRowHeight="14.4" x14ac:dyDescent="0.3"/>
  <cols>
    <col min="1" max="1" width="11.5546875" style="4"/>
    <col min="2" max="2" width="69.88671875" style="4" customWidth="1"/>
    <col min="3" max="16384" width="11.5546875" style="4"/>
  </cols>
  <sheetData>
    <row r="1" spans="1:4" ht="55.2" x14ac:dyDescent="0.3">
      <c r="A1" s="42" t="s">
        <v>0</v>
      </c>
      <c r="B1" s="43" t="s">
        <v>1</v>
      </c>
      <c r="C1" s="43" t="s">
        <v>2</v>
      </c>
      <c r="D1" s="43" t="s">
        <v>194</v>
      </c>
    </row>
    <row r="2" spans="1:4" ht="15.6" x14ac:dyDescent="0.3">
      <c r="A2" s="101" t="s">
        <v>195</v>
      </c>
      <c r="B2" s="102"/>
      <c r="C2" s="102"/>
      <c r="D2" s="103"/>
    </row>
    <row r="3" spans="1:4" ht="82.8" x14ac:dyDescent="0.3">
      <c r="A3" s="44" t="s">
        <v>33</v>
      </c>
      <c r="B3" s="45" t="s">
        <v>34</v>
      </c>
      <c r="C3" s="46" t="s">
        <v>35</v>
      </c>
      <c r="D3" s="47">
        <v>500</v>
      </c>
    </row>
    <row r="4" spans="1:4" ht="96.6" x14ac:dyDescent="0.3">
      <c r="A4" s="44" t="s">
        <v>36</v>
      </c>
      <c r="B4" s="48" t="s">
        <v>196</v>
      </c>
      <c r="C4" s="46" t="s">
        <v>35</v>
      </c>
      <c r="D4" s="47">
        <v>950</v>
      </c>
    </row>
    <row r="5" spans="1:4" ht="15.6" x14ac:dyDescent="0.3">
      <c r="A5" s="101" t="s">
        <v>197</v>
      </c>
      <c r="B5" s="102"/>
      <c r="C5" s="102"/>
      <c r="D5" s="103"/>
    </row>
    <row r="6" spans="1:4" ht="44.4" x14ac:dyDescent="0.3">
      <c r="A6" s="49" t="s">
        <v>37</v>
      </c>
      <c r="B6" s="50" t="s">
        <v>234</v>
      </c>
      <c r="C6" s="51" t="s">
        <v>38</v>
      </c>
      <c r="D6" s="47">
        <v>70</v>
      </c>
    </row>
    <row r="7" spans="1:4" ht="44.4" x14ac:dyDescent="0.3">
      <c r="A7" s="49" t="s">
        <v>39</v>
      </c>
      <c r="B7" s="50" t="s">
        <v>235</v>
      </c>
      <c r="C7" s="51" t="s">
        <v>38</v>
      </c>
      <c r="D7" s="47">
        <v>100</v>
      </c>
    </row>
    <row r="8" spans="1:4" ht="44.4" x14ac:dyDescent="0.3">
      <c r="A8" s="49" t="s">
        <v>40</v>
      </c>
      <c r="B8" s="50" t="s">
        <v>236</v>
      </c>
      <c r="C8" s="51" t="s">
        <v>38</v>
      </c>
      <c r="D8" s="47">
        <v>160</v>
      </c>
    </row>
    <row r="9" spans="1:4" ht="44.4" x14ac:dyDescent="0.3">
      <c r="A9" s="49" t="s">
        <v>41</v>
      </c>
      <c r="B9" s="50" t="s">
        <v>237</v>
      </c>
      <c r="C9" s="51" t="s">
        <v>38</v>
      </c>
      <c r="D9" s="47">
        <v>195</v>
      </c>
    </row>
    <row r="10" spans="1:4" ht="44.4" x14ac:dyDescent="0.3">
      <c r="A10" s="49" t="s">
        <v>42</v>
      </c>
      <c r="B10" s="50" t="s">
        <v>238</v>
      </c>
      <c r="C10" s="51" t="s">
        <v>38</v>
      </c>
      <c r="D10" s="47">
        <v>210</v>
      </c>
    </row>
    <row r="11" spans="1:4" ht="44.4" x14ac:dyDescent="0.3">
      <c r="A11" s="49" t="s">
        <v>43</v>
      </c>
      <c r="B11" s="50" t="s">
        <v>239</v>
      </c>
      <c r="C11" s="51" t="s">
        <v>38</v>
      </c>
      <c r="D11" s="47">
        <v>250</v>
      </c>
    </row>
    <row r="12" spans="1:4" x14ac:dyDescent="0.3">
      <c r="A12" s="52"/>
      <c r="B12" s="53"/>
      <c r="C12" s="54"/>
      <c r="D12" s="55"/>
    </row>
    <row r="13" spans="1:4" ht="44.4" x14ac:dyDescent="0.3">
      <c r="A13" s="49" t="s">
        <v>44</v>
      </c>
      <c r="B13" s="50" t="s">
        <v>240</v>
      </c>
      <c r="C13" s="51" t="s">
        <v>38</v>
      </c>
      <c r="D13" s="47">
        <v>50</v>
      </c>
    </row>
    <row r="14" spans="1:4" ht="44.4" x14ac:dyDescent="0.3">
      <c r="A14" s="49" t="s">
        <v>45</v>
      </c>
      <c r="B14" s="50" t="s">
        <v>241</v>
      </c>
      <c r="C14" s="51" t="s">
        <v>38</v>
      </c>
      <c r="D14" s="47">
        <v>80</v>
      </c>
    </row>
    <row r="15" spans="1:4" ht="44.4" x14ac:dyDescent="0.3">
      <c r="A15" s="49" t="s">
        <v>46</v>
      </c>
      <c r="B15" s="50" t="s">
        <v>242</v>
      </c>
      <c r="C15" s="51" t="s">
        <v>38</v>
      </c>
      <c r="D15" s="47">
        <v>100</v>
      </c>
    </row>
    <row r="16" spans="1:4" ht="44.4" x14ac:dyDescent="0.3">
      <c r="A16" s="49" t="s">
        <v>47</v>
      </c>
      <c r="B16" s="50" t="s">
        <v>243</v>
      </c>
      <c r="C16" s="51" t="s">
        <v>38</v>
      </c>
      <c r="D16" s="47">
        <v>120</v>
      </c>
    </row>
    <row r="17" spans="1:4" ht="44.4" x14ac:dyDescent="0.3">
      <c r="A17" s="49" t="s">
        <v>48</v>
      </c>
      <c r="B17" s="50" t="s">
        <v>244</v>
      </c>
      <c r="C17" s="51" t="s">
        <v>38</v>
      </c>
      <c r="D17" s="47">
        <v>140</v>
      </c>
    </row>
    <row r="18" spans="1:4" ht="44.4" x14ac:dyDescent="0.3">
      <c r="A18" s="49" t="s">
        <v>49</v>
      </c>
      <c r="B18" s="50" t="s">
        <v>245</v>
      </c>
      <c r="C18" s="51" t="s">
        <v>38</v>
      </c>
      <c r="D18" s="47">
        <v>200</v>
      </c>
    </row>
    <row r="19" spans="1:4" x14ac:dyDescent="0.3">
      <c r="A19" s="52"/>
      <c r="B19" s="53"/>
      <c r="C19" s="54"/>
      <c r="D19" s="56"/>
    </row>
    <row r="20" spans="1:4" ht="58.2" x14ac:dyDescent="0.3">
      <c r="A20" s="49" t="s">
        <v>50</v>
      </c>
      <c r="B20" s="50" t="s">
        <v>246</v>
      </c>
      <c r="C20" s="51" t="s">
        <v>38</v>
      </c>
      <c r="D20" s="47">
        <v>110</v>
      </c>
    </row>
    <row r="21" spans="1:4" ht="58.2" x14ac:dyDescent="0.3">
      <c r="A21" s="49" t="s">
        <v>51</v>
      </c>
      <c r="B21" s="50" t="s">
        <v>247</v>
      </c>
      <c r="C21" s="51" t="s">
        <v>38</v>
      </c>
      <c r="D21" s="47">
        <v>150</v>
      </c>
    </row>
    <row r="22" spans="1:4" ht="58.2" x14ac:dyDescent="0.3">
      <c r="A22" s="49" t="s">
        <v>52</v>
      </c>
      <c r="B22" s="50" t="s">
        <v>248</v>
      </c>
      <c r="C22" s="51" t="s">
        <v>38</v>
      </c>
      <c r="D22" s="47">
        <v>250</v>
      </c>
    </row>
    <row r="23" spans="1:4" ht="58.2" x14ac:dyDescent="0.3">
      <c r="A23" s="49" t="s">
        <v>53</v>
      </c>
      <c r="B23" s="50" t="s">
        <v>249</v>
      </c>
      <c r="C23" s="51" t="s">
        <v>38</v>
      </c>
      <c r="D23" s="47">
        <v>350</v>
      </c>
    </row>
    <row r="24" spans="1:4" ht="58.2" x14ac:dyDescent="0.3">
      <c r="A24" s="49" t="s">
        <v>54</v>
      </c>
      <c r="B24" s="50" t="s">
        <v>250</v>
      </c>
      <c r="C24" s="51" t="s">
        <v>38</v>
      </c>
      <c r="D24" s="47">
        <v>400</v>
      </c>
    </row>
    <row r="25" spans="1:4" ht="72" x14ac:dyDescent="0.3">
      <c r="A25" s="49" t="s">
        <v>55</v>
      </c>
      <c r="B25" s="50" t="s">
        <v>251</v>
      </c>
      <c r="C25" s="51" t="s">
        <v>38</v>
      </c>
      <c r="D25" s="47">
        <v>590</v>
      </c>
    </row>
    <row r="26" spans="1:4" x14ac:dyDescent="0.3">
      <c r="A26" s="52"/>
      <c r="B26" s="53"/>
      <c r="C26" s="54"/>
      <c r="D26" s="56"/>
    </row>
    <row r="27" spans="1:4" ht="69" x14ac:dyDescent="0.3">
      <c r="A27" s="49" t="s">
        <v>56</v>
      </c>
      <c r="B27" s="50" t="s">
        <v>252</v>
      </c>
      <c r="C27" s="51" t="s">
        <v>38</v>
      </c>
      <c r="D27" s="47">
        <v>50</v>
      </c>
    </row>
    <row r="28" spans="1:4" x14ac:dyDescent="0.3">
      <c r="A28" s="52"/>
      <c r="B28" s="53"/>
      <c r="C28" s="54"/>
      <c r="D28" s="56"/>
    </row>
    <row r="29" spans="1:4" ht="82.8" x14ac:dyDescent="0.3">
      <c r="A29" s="49" t="s">
        <v>57</v>
      </c>
      <c r="B29" s="50" t="s">
        <v>253</v>
      </c>
      <c r="C29" s="51" t="s">
        <v>38</v>
      </c>
      <c r="D29" s="47">
        <v>150</v>
      </c>
    </row>
    <row r="30" spans="1:4" x14ac:dyDescent="0.3">
      <c r="A30" s="52"/>
      <c r="B30" s="53"/>
      <c r="C30" s="54"/>
      <c r="D30" s="56"/>
    </row>
    <row r="31" spans="1:4" ht="41.4" x14ac:dyDescent="0.3">
      <c r="A31" s="49" t="s">
        <v>58</v>
      </c>
      <c r="B31" s="50" t="s">
        <v>254</v>
      </c>
      <c r="C31" s="51" t="s">
        <v>59</v>
      </c>
      <c r="D31" s="47">
        <v>2.5</v>
      </c>
    </row>
    <row r="32" spans="1:4" x14ac:dyDescent="0.3">
      <c r="A32" s="52"/>
      <c r="B32" s="53"/>
      <c r="C32" s="54"/>
      <c r="D32" s="56"/>
    </row>
    <row r="33" spans="1:4" ht="41.4" x14ac:dyDescent="0.3">
      <c r="A33" s="49" t="s">
        <v>60</v>
      </c>
      <c r="B33" s="50" t="s">
        <v>198</v>
      </c>
      <c r="C33" s="51" t="s">
        <v>38</v>
      </c>
      <c r="D33" s="47">
        <v>150</v>
      </c>
    </row>
    <row r="34" spans="1:4" ht="41.4" x14ac:dyDescent="0.3">
      <c r="A34" s="49" t="s">
        <v>61</v>
      </c>
      <c r="B34" s="50" t="s">
        <v>255</v>
      </c>
      <c r="C34" s="51" t="s">
        <v>38</v>
      </c>
      <c r="D34" s="47">
        <v>180</v>
      </c>
    </row>
    <row r="35" spans="1:4" x14ac:dyDescent="0.3">
      <c r="A35" s="49" t="s">
        <v>62</v>
      </c>
      <c r="B35" s="50" t="s">
        <v>63</v>
      </c>
      <c r="C35" s="51" t="s">
        <v>38</v>
      </c>
      <c r="D35" s="47">
        <v>50</v>
      </c>
    </row>
    <row r="36" spans="1:4" x14ac:dyDescent="0.3">
      <c r="A36" s="52"/>
      <c r="B36" s="53"/>
      <c r="C36" s="54"/>
      <c r="D36" s="56"/>
    </row>
    <row r="37" spans="1:4" ht="55.2" x14ac:dyDescent="0.3">
      <c r="A37" s="49" t="s">
        <v>64</v>
      </c>
      <c r="B37" s="50" t="s">
        <v>65</v>
      </c>
      <c r="C37" s="51" t="s">
        <v>38</v>
      </c>
      <c r="D37" s="47">
        <v>60</v>
      </c>
    </row>
    <row r="38" spans="1:4" x14ac:dyDescent="0.3">
      <c r="A38" s="52"/>
      <c r="B38" s="53"/>
      <c r="C38" s="54"/>
      <c r="D38" s="56"/>
    </row>
    <row r="39" spans="1:4" ht="27.6" x14ac:dyDescent="0.3">
      <c r="A39" s="49" t="s">
        <v>66</v>
      </c>
      <c r="B39" s="50" t="s">
        <v>67</v>
      </c>
      <c r="C39" s="51" t="s">
        <v>38</v>
      </c>
      <c r="D39" s="47">
        <v>50</v>
      </c>
    </row>
    <row r="40" spans="1:4" x14ac:dyDescent="0.3">
      <c r="A40" s="52"/>
      <c r="B40" s="53"/>
      <c r="C40" s="54"/>
      <c r="D40" s="56"/>
    </row>
    <row r="41" spans="1:4" ht="55.2" x14ac:dyDescent="0.3">
      <c r="A41" s="49" t="s">
        <v>68</v>
      </c>
      <c r="B41" s="50" t="s">
        <v>69</v>
      </c>
      <c r="C41" s="51" t="s">
        <v>38</v>
      </c>
      <c r="D41" s="47">
        <v>75</v>
      </c>
    </row>
    <row r="42" spans="1:4" ht="15.6" x14ac:dyDescent="0.3">
      <c r="A42" s="101" t="s">
        <v>199</v>
      </c>
      <c r="B42" s="102"/>
      <c r="C42" s="102"/>
      <c r="D42" s="103"/>
    </row>
    <row r="43" spans="1:4" ht="44.4" x14ac:dyDescent="0.3">
      <c r="A43" s="49" t="s">
        <v>70</v>
      </c>
      <c r="B43" s="50" t="s">
        <v>256</v>
      </c>
      <c r="C43" s="57" t="s">
        <v>38</v>
      </c>
      <c r="D43" s="47">
        <v>55</v>
      </c>
    </row>
    <row r="44" spans="1:4" ht="44.4" x14ac:dyDescent="0.3">
      <c r="A44" s="49" t="s">
        <v>71</v>
      </c>
      <c r="B44" s="50" t="s">
        <v>257</v>
      </c>
      <c r="C44" s="57" t="s">
        <v>38</v>
      </c>
      <c r="D44" s="47">
        <v>65</v>
      </c>
    </row>
    <row r="45" spans="1:4" ht="44.4" x14ac:dyDescent="0.3">
      <c r="A45" s="49" t="s">
        <v>72</v>
      </c>
      <c r="B45" s="50" t="s">
        <v>258</v>
      </c>
      <c r="C45" s="57" t="s">
        <v>38</v>
      </c>
      <c r="D45" s="47">
        <v>85</v>
      </c>
    </row>
    <row r="46" spans="1:4" ht="44.4" x14ac:dyDescent="0.3">
      <c r="A46" s="49" t="s">
        <v>73</v>
      </c>
      <c r="B46" s="50" t="s">
        <v>259</v>
      </c>
      <c r="C46" s="57" t="s">
        <v>38</v>
      </c>
      <c r="D46" s="47">
        <v>110</v>
      </c>
    </row>
    <row r="47" spans="1:4" ht="44.4" x14ac:dyDescent="0.3">
      <c r="A47" s="49" t="s">
        <v>74</v>
      </c>
      <c r="B47" s="50" t="s">
        <v>260</v>
      </c>
      <c r="C47" s="57" t="s">
        <v>38</v>
      </c>
      <c r="D47" s="47">
        <v>140</v>
      </c>
    </row>
    <row r="48" spans="1:4" ht="44.4" x14ac:dyDescent="0.3">
      <c r="A48" s="49" t="s">
        <v>75</v>
      </c>
      <c r="B48" s="50" t="s">
        <v>261</v>
      </c>
      <c r="C48" s="57" t="s">
        <v>38</v>
      </c>
      <c r="D48" s="47">
        <v>160</v>
      </c>
    </row>
    <row r="49" spans="1:4" ht="27.6" x14ac:dyDescent="0.3">
      <c r="A49" s="49" t="s">
        <v>76</v>
      </c>
      <c r="B49" s="50" t="s">
        <v>77</v>
      </c>
      <c r="C49" s="51" t="s">
        <v>38</v>
      </c>
      <c r="D49" s="47">
        <v>50</v>
      </c>
    </row>
    <row r="50" spans="1:4" ht="69" x14ac:dyDescent="0.3">
      <c r="A50" s="49" t="s">
        <v>78</v>
      </c>
      <c r="B50" s="50" t="s">
        <v>79</v>
      </c>
      <c r="C50" s="51" t="s">
        <v>38</v>
      </c>
      <c r="D50" s="47">
        <v>75</v>
      </c>
    </row>
    <row r="51" spans="1:4" ht="15.6" x14ac:dyDescent="0.3">
      <c r="A51" s="101" t="s">
        <v>200</v>
      </c>
      <c r="B51" s="102"/>
      <c r="C51" s="102"/>
      <c r="D51" s="103"/>
    </row>
    <row r="52" spans="1:4" ht="41.4" x14ac:dyDescent="0.3">
      <c r="A52" s="49" t="s">
        <v>80</v>
      </c>
      <c r="B52" s="50" t="s">
        <v>81</v>
      </c>
      <c r="C52" s="51" t="s">
        <v>38</v>
      </c>
      <c r="D52" s="47">
        <v>280</v>
      </c>
    </row>
    <row r="53" spans="1:4" ht="41.4" x14ac:dyDescent="0.3">
      <c r="A53" s="49" t="s">
        <v>82</v>
      </c>
      <c r="B53" s="50" t="s">
        <v>83</v>
      </c>
      <c r="C53" s="51" t="s">
        <v>38</v>
      </c>
      <c r="D53" s="47">
        <v>150</v>
      </c>
    </row>
    <row r="54" spans="1:4" ht="55.2" x14ac:dyDescent="0.3">
      <c r="A54" s="49" t="s">
        <v>84</v>
      </c>
      <c r="B54" s="50" t="s">
        <v>85</v>
      </c>
      <c r="C54" s="51" t="s">
        <v>38</v>
      </c>
      <c r="D54" s="47">
        <v>0</v>
      </c>
    </row>
    <row r="55" spans="1:4" ht="55.2" x14ac:dyDescent="0.3">
      <c r="A55" s="49" t="s">
        <v>86</v>
      </c>
      <c r="B55" s="50" t="s">
        <v>87</v>
      </c>
      <c r="C55" s="51" t="s">
        <v>38</v>
      </c>
      <c r="D55" s="47">
        <v>50</v>
      </c>
    </row>
    <row r="56" spans="1:4" ht="82.8" x14ac:dyDescent="0.3">
      <c r="A56" s="49" t="s">
        <v>88</v>
      </c>
      <c r="B56" s="50" t="s">
        <v>201</v>
      </c>
      <c r="C56" s="51" t="s">
        <v>38</v>
      </c>
      <c r="D56" s="47">
        <v>75</v>
      </c>
    </row>
    <row r="57" spans="1:4" x14ac:dyDescent="0.3">
      <c r="A57" s="49" t="s">
        <v>202</v>
      </c>
      <c r="B57" s="58" t="s">
        <v>262</v>
      </c>
      <c r="C57" s="51" t="s">
        <v>38</v>
      </c>
      <c r="D57" s="47">
        <v>200</v>
      </c>
    </row>
    <row r="58" spans="1:4" ht="15.6" x14ac:dyDescent="0.3">
      <c r="A58" s="101" t="s">
        <v>203</v>
      </c>
      <c r="B58" s="102"/>
      <c r="C58" s="102"/>
      <c r="D58" s="103"/>
    </row>
    <row r="59" spans="1:4" ht="27.6" x14ac:dyDescent="0.3">
      <c r="A59" s="49" t="s">
        <v>9</v>
      </c>
      <c r="B59" s="59" t="s">
        <v>89</v>
      </c>
      <c r="C59" s="51" t="s">
        <v>38</v>
      </c>
      <c r="D59" s="47">
        <v>34</v>
      </c>
    </row>
    <row r="60" spans="1:4" ht="27.6" x14ac:dyDescent="0.3">
      <c r="A60" s="49" t="s">
        <v>10</v>
      </c>
      <c r="B60" s="59" t="s">
        <v>90</v>
      </c>
      <c r="C60" s="51" t="s">
        <v>38</v>
      </c>
      <c r="D60" s="47">
        <v>32</v>
      </c>
    </row>
    <row r="61" spans="1:4" ht="27.6" x14ac:dyDescent="0.3">
      <c r="A61" s="49" t="s">
        <v>91</v>
      </c>
      <c r="B61" s="59" t="s">
        <v>92</v>
      </c>
      <c r="C61" s="51" t="s">
        <v>38</v>
      </c>
      <c r="D61" s="47">
        <v>10</v>
      </c>
    </row>
    <row r="62" spans="1:4" ht="55.2" x14ac:dyDescent="0.3">
      <c r="A62" s="49" t="s">
        <v>93</v>
      </c>
      <c r="B62" s="60" t="s">
        <v>204</v>
      </c>
      <c r="C62" s="51" t="s">
        <v>38</v>
      </c>
      <c r="D62" s="47">
        <v>10</v>
      </c>
    </row>
    <row r="63" spans="1:4" s="74" customFormat="1" ht="28.5" customHeight="1" x14ac:dyDescent="0.3">
      <c r="A63" s="77" t="s">
        <v>94</v>
      </c>
      <c r="B63" s="60" t="s">
        <v>95</v>
      </c>
      <c r="C63" s="79" t="s">
        <v>38</v>
      </c>
      <c r="D63" s="76">
        <v>65</v>
      </c>
    </row>
    <row r="64" spans="1:4" s="74" customFormat="1" ht="27.6" x14ac:dyDescent="0.3">
      <c r="A64" s="77" t="s">
        <v>301</v>
      </c>
      <c r="B64" s="60" t="s">
        <v>302</v>
      </c>
      <c r="C64" s="79" t="s">
        <v>38</v>
      </c>
      <c r="D64" s="76">
        <v>78</v>
      </c>
    </row>
    <row r="65" spans="1:4" s="74" customFormat="1" ht="24.75" customHeight="1" x14ac:dyDescent="0.3">
      <c r="A65" s="77" t="s">
        <v>303</v>
      </c>
      <c r="B65" s="60" t="s">
        <v>304</v>
      </c>
      <c r="C65" s="79" t="s">
        <v>38</v>
      </c>
      <c r="D65" s="76">
        <v>90</v>
      </c>
    </row>
    <row r="66" spans="1:4" ht="26.4" x14ac:dyDescent="0.3">
      <c r="A66" s="49" t="s">
        <v>305</v>
      </c>
      <c r="B66" s="60" t="s">
        <v>306</v>
      </c>
      <c r="C66" s="51" t="s">
        <v>38</v>
      </c>
      <c r="D66" s="47">
        <v>25</v>
      </c>
    </row>
    <row r="67" spans="1:4" ht="15.6" x14ac:dyDescent="0.3">
      <c r="A67" s="101" t="s">
        <v>205</v>
      </c>
      <c r="B67" s="102"/>
      <c r="C67" s="102"/>
      <c r="D67" s="103"/>
    </row>
    <row r="68" spans="1:4" ht="41.4" x14ac:dyDescent="0.3">
      <c r="A68" s="49" t="s">
        <v>96</v>
      </c>
      <c r="B68" s="50" t="s">
        <v>97</v>
      </c>
      <c r="C68" s="57" t="s">
        <v>38</v>
      </c>
      <c r="D68" s="47">
        <v>110</v>
      </c>
    </row>
    <row r="69" spans="1:4" ht="27.6" x14ac:dyDescent="0.3">
      <c r="A69" s="49" t="s">
        <v>98</v>
      </c>
      <c r="B69" s="59" t="s">
        <v>99</v>
      </c>
      <c r="C69" s="57" t="s">
        <v>38</v>
      </c>
      <c r="D69" s="47">
        <v>125</v>
      </c>
    </row>
    <row r="70" spans="1:4" ht="27.6" x14ac:dyDescent="0.3">
      <c r="A70" s="49" t="s">
        <v>100</v>
      </c>
      <c r="B70" s="59" t="s">
        <v>101</v>
      </c>
      <c r="C70" s="57" t="s">
        <v>38</v>
      </c>
      <c r="D70" s="47">
        <v>125</v>
      </c>
    </row>
    <row r="71" spans="1:4" ht="41.4" x14ac:dyDescent="0.3">
      <c r="A71" s="49" t="s">
        <v>102</v>
      </c>
      <c r="B71" s="59" t="s">
        <v>103</v>
      </c>
      <c r="C71" s="57" t="s">
        <v>38</v>
      </c>
      <c r="D71" s="47">
        <v>250</v>
      </c>
    </row>
    <row r="72" spans="1:4" ht="41.4" x14ac:dyDescent="0.3">
      <c r="A72" s="49" t="s">
        <v>104</v>
      </c>
      <c r="B72" s="59" t="s">
        <v>105</v>
      </c>
      <c r="C72" s="57" t="s">
        <v>38</v>
      </c>
      <c r="D72" s="47">
        <v>150</v>
      </c>
    </row>
    <row r="73" spans="1:4" ht="27.6" x14ac:dyDescent="0.3">
      <c r="A73" s="49" t="s">
        <v>106</v>
      </c>
      <c r="B73" s="59" t="s">
        <v>107</v>
      </c>
      <c r="C73" s="57" t="s">
        <v>38</v>
      </c>
      <c r="D73" s="47">
        <v>250</v>
      </c>
    </row>
    <row r="74" spans="1:4" ht="27.6" x14ac:dyDescent="0.3">
      <c r="A74" s="49" t="s">
        <v>108</v>
      </c>
      <c r="B74" s="59" t="s">
        <v>109</v>
      </c>
      <c r="C74" s="57" t="s">
        <v>38</v>
      </c>
      <c r="D74" s="47">
        <v>150</v>
      </c>
    </row>
    <row r="75" spans="1:4" ht="27.6" x14ac:dyDescent="0.3">
      <c r="A75" s="49" t="s">
        <v>110</v>
      </c>
      <c r="B75" s="59" t="s">
        <v>111</v>
      </c>
      <c r="C75" s="61" t="s">
        <v>112</v>
      </c>
      <c r="D75" s="47">
        <v>290</v>
      </c>
    </row>
    <row r="76" spans="1:4" ht="27.6" x14ac:dyDescent="0.3">
      <c r="A76" s="49" t="s">
        <v>113</v>
      </c>
      <c r="B76" s="50" t="s">
        <v>114</v>
      </c>
      <c r="C76" s="61" t="s">
        <v>38</v>
      </c>
      <c r="D76" s="47">
        <v>65</v>
      </c>
    </row>
    <row r="77" spans="1:4" ht="69" x14ac:dyDescent="0.3">
      <c r="A77" s="49" t="s">
        <v>115</v>
      </c>
      <c r="B77" s="60" t="s">
        <v>116</v>
      </c>
      <c r="C77" s="61" t="s">
        <v>38</v>
      </c>
      <c r="D77" s="47">
        <v>75</v>
      </c>
    </row>
    <row r="78" spans="1:4" ht="69" x14ac:dyDescent="0.3">
      <c r="A78" s="49" t="s">
        <v>117</v>
      </c>
      <c r="B78" s="60" t="s">
        <v>206</v>
      </c>
      <c r="C78" s="61" t="s">
        <v>38</v>
      </c>
      <c r="D78" s="47">
        <v>75</v>
      </c>
    </row>
    <row r="79" spans="1:4" ht="15.6" x14ac:dyDescent="0.3">
      <c r="A79" s="101" t="s">
        <v>207</v>
      </c>
      <c r="B79" s="102"/>
      <c r="C79" s="102"/>
      <c r="D79" s="103"/>
    </row>
    <row r="80" spans="1:4" ht="27.6" x14ac:dyDescent="0.3">
      <c r="A80" s="49" t="s">
        <v>118</v>
      </c>
      <c r="B80" s="62" t="s">
        <v>119</v>
      </c>
      <c r="C80" s="61" t="s">
        <v>38</v>
      </c>
      <c r="D80" s="47">
        <v>95</v>
      </c>
    </row>
    <row r="81" spans="1:4" ht="27.6" x14ac:dyDescent="0.3">
      <c r="A81" s="49" t="s">
        <v>120</v>
      </c>
      <c r="B81" s="59" t="s">
        <v>121</v>
      </c>
      <c r="C81" s="61" t="s">
        <v>38</v>
      </c>
      <c r="D81" s="47">
        <v>130</v>
      </c>
    </row>
    <row r="82" spans="1:4" ht="41.4" x14ac:dyDescent="0.3">
      <c r="A82" s="49" t="s">
        <v>122</v>
      </c>
      <c r="B82" s="59" t="s">
        <v>123</v>
      </c>
      <c r="C82" s="61" t="s">
        <v>38</v>
      </c>
      <c r="D82" s="47">
        <v>295</v>
      </c>
    </row>
    <row r="83" spans="1:4" ht="41.4" x14ac:dyDescent="0.3">
      <c r="A83" s="49" t="s">
        <v>124</v>
      </c>
      <c r="B83" s="59" t="s">
        <v>125</v>
      </c>
      <c r="C83" s="61" t="s">
        <v>38</v>
      </c>
      <c r="D83" s="47">
        <v>90</v>
      </c>
    </row>
    <row r="84" spans="1:4" ht="55.2" x14ac:dyDescent="0.3">
      <c r="A84" s="49" t="s">
        <v>126</v>
      </c>
      <c r="B84" s="59" t="s">
        <v>127</v>
      </c>
      <c r="C84" s="61" t="s">
        <v>38</v>
      </c>
      <c r="D84" s="47">
        <v>120</v>
      </c>
    </row>
    <row r="85" spans="1:4" ht="27.6" x14ac:dyDescent="0.3">
      <c r="A85" s="49" t="s">
        <v>128</v>
      </c>
      <c r="B85" s="50" t="s">
        <v>129</v>
      </c>
      <c r="C85" s="61" t="s">
        <v>38</v>
      </c>
      <c r="D85" s="47">
        <v>50</v>
      </c>
    </row>
    <row r="86" spans="1:4" ht="55.2" x14ac:dyDescent="0.3">
      <c r="A86" s="49" t="s">
        <v>130</v>
      </c>
      <c r="B86" s="60" t="s">
        <v>208</v>
      </c>
      <c r="C86" s="51" t="s">
        <v>38</v>
      </c>
      <c r="D86" s="47">
        <v>75</v>
      </c>
    </row>
    <row r="87" spans="1:4" ht="15.6" x14ac:dyDescent="0.3">
      <c r="A87" s="101" t="s">
        <v>209</v>
      </c>
      <c r="B87" s="102"/>
      <c r="C87" s="102"/>
      <c r="D87" s="103"/>
    </row>
    <row r="88" spans="1:4" ht="82.8" x14ac:dyDescent="0.3">
      <c r="A88" s="49" t="s">
        <v>131</v>
      </c>
      <c r="B88" s="50" t="s">
        <v>263</v>
      </c>
      <c r="C88" s="51" t="s">
        <v>38</v>
      </c>
      <c r="D88" s="47">
        <v>120</v>
      </c>
    </row>
    <row r="89" spans="1:4" x14ac:dyDescent="0.3">
      <c r="A89" s="52"/>
      <c r="B89" s="53"/>
      <c r="C89" s="54"/>
      <c r="D89" s="56"/>
    </row>
    <row r="90" spans="1:4" ht="82.8" x14ac:dyDescent="0.3">
      <c r="A90" s="49" t="s">
        <v>132</v>
      </c>
      <c r="B90" s="50" t="s">
        <v>264</v>
      </c>
      <c r="C90" s="51" t="s">
        <v>38</v>
      </c>
      <c r="D90" s="47">
        <v>120</v>
      </c>
    </row>
    <row r="91" spans="1:4" ht="69" x14ac:dyDescent="0.3">
      <c r="A91" s="49" t="s">
        <v>133</v>
      </c>
      <c r="B91" s="50" t="s">
        <v>265</v>
      </c>
      <c r="C91" s="51" t="s">
        <v>38</v>
      </c>
      <c r="D91" s="47">
        <v>200</v>
      </c>
    </row>
    <row r="92" spans="1:4" x14ac:dyDescent="0.3">
      <c r="A92" s="52"/>
      <c r="B92" s="53"/>
      <c r="C92" s="54"/>
      <c r="D92" s="56"/>
    </row>
    <row r="93" spans="1:4" ht="55.2" x14ac:dyDescent="0.3">
      <c r="A93" s="49" t="s">
        <v>134</v>
      </c>
      <c r="B93" s="50" t="s">
        <v>266</v>
      </c>
      <c r="C93" s="51" t="s">
        <v>38</v>
      </c>
      <c r="D93" s="47">
        <v>105</v>
      </c>
    </row>
    <row r="94" spans="1:4" ht="15.6" x14ac:dyDescent="0.3">
      <c r="A94" s="101" t="s">
        <v>267</v>
      </c>
      <c r="B94" s="102"/>
      <c r="C94" s="102"/>
      <c r="D94" s="103"/>
    </row>
    <row r="95" spans="1:4" ht="27.6" x14ac:dyDescent="0.3">
      <c r="A95" s="49" t="s">
        <v>135</v>
      </c>
      <c r="B95" s="63" t="s">
        <v>136</v>
      </c>
      <c r="C95" s="51" t="s">
        <v>38</v>
      </c>
      <c r="D95" s="47">
        <v>250</v>
      </c>
    </row>
    <row r="96" spans="1:4" ht="27.6" x14ac:dyDescent="0.3">
      <c r="A96" s="49" t="s">
        <v>137</v>
      </c>
      <c r="B96" s="63" t="s">
        <v>138</v>
      </c>
      <c r="C96" s="51" t="s">
        <v>38</v>
      </c>
      <c r="D96" s="47">
        <v>230</v>
      </c>
    </row>
    <row r="97" spans="1:4" ht="55.2" x14ac:dyDescent="0.3">
      <c r="A97" s="49" t="s">
        <v>139</v>
      </c>
      <c r="B97" s="59" t="s">
        <v>140</v>
      </c>
      <c r="C97" s="51" t="s">
        <v>141</v>
      </c>
      <c r="D97" s="47">
        <v>680</v>
      </c>
    </row>
    <row r="98" spans="1:4" ht="27.6" x14ac:dyDescent="0.3">
      <c r="A98" s="49" t="s">
        <v>142</v>
      </c>
      <c r="B98" s="59" t="s">
        <v>143</v>
      </c>
      <c r="C98" s="51" t="s">
        <v>141</v>
      </c>
      <c r="D98" s="47">
        <v>580</v>
      </c>
    </row>
    <row r="99" spans="1:4" ht="27.6" x14ac:dyDescent="0.3">
      <c r="A99" s="49" t="s">
        <v>144</v>
      </c>
      <c r="B99" s="59" t="s">
        <v>145</v>
      </c>
      <c r="C99" s="51" t="s">
        <v>141</v>
      </c>
      <c r="D99" s="47">
        <v>720</v>
      </c>
    </row>
    <row r="100" spans="1:4" ht="27.6" x14ac:dyDescent="0.3">
      <c r="A100" s="49" t="s">
        <v>146</v>
      </c>
      <c r="B100" s="50" t="s">
        <v>210</v>
      </c>
      <c r="C100" s="51" t="s">
        <v>38</v>
      </c>
      <c r="D100" s="47">
        <v>50</v>
      </c>
    </row>
    <row r="101" spans="1:4" ht="15.6" x14ac:dyDescent="0.3">
      <c r="A101" s="101" t="s">
        <v>211</v>
      </c>
      <c r="B101" s="102"/>
      <c r="C101" s="102"/>
      <c r="D101" s="103"/>
    </row>
    <row r="102" spans="1:4" ht="30" x14ac:dyDescent="0.3">
      <c r="A102" s="49" t="s">
        <v>147</v>
      </c>
      <c r="B102" s="64" t="s">
        <v>268</v>
      </c>
      <c r="C102" s="51" t="s">
        <v>38</v>
      </c>
      <c r="D102" s="47">
        <v>85</v>
      </c>
    </row>
    <row r="103" spans="1:4" ht="30" x14ac:dyDescent="0.3">
      <c r="A103" s="49" t="s">
        <v>148</v>
      </c>
      <c r="B103" s="64" t="s">
        <v>269</v>
      </c>
      <c r="C103" s="51" t="s">
        <v>38</v>
      </c>
      <c r="D103" s="47">
        <v>105</v>
      </c>
    </row>
    <row r="104" spans="1:4" ht="30" x14ac:dyDescent="0.3">
      <c r="A104" s="49" t="s">
        <v>149</v>
      </c>
      <c r="B104" s="64" t="s">
        <v>270</v>
      </c>
      <c r="C104" s="51" t="s">
        <v>38</v>
      </c>
      <c r="D104" s="47">
        <v>130</v>
      </c>
    </row>
    <row r="105" spans="1:4" ht="30" x14ac:dyDescent="0.3">
      <c r="A105" s="49" t="s">
        <v>150</v>
      </c>
      <c r="B105" s="64" t="s">
        <v>271</v>
      </c>
      <c r="C105" s="51" t="s">
        <v>38</v>
      </c>
      <c r="D105" s="47">
        <v>150</v>
      </c>
    </row>
    <row r="106" spans="1:4" ht="30" x14ac:dyDescent="0.3">
      <c r="A106" s="49" t="s">
        <v>151</v>
      </c>
      <c r="B106" s="64" t="s">
        <v>272</v>
      </c>
      <c r="C106" s="51" t="s">
        <v>38</v>
      </c>
      <c r="D106" s="47">
        <v>170</v>
      </c>
    </row>
    <row r="107" spans="1:4" ht="30" x14ac:dyDescent="0.3">
      <c r="A107" s="49" t="s">
        <v>152</v>
      </c>
      <c r="B107" s="64" t="s">
        <v>273</v>
      </c>
      <c r="C107" s="51" t="s">
        <v>38</v>
      </c>
      <c r="D107" s="47">
        <v>190</v>
      </c>
    </row>
    <row r="108" spans="1:4" ht="30" x14ac:dyDescent="0.3">
      <c r="A108" s="49" t="s">
        <v>153</v>
      </c>
      <c r="B108" s="64" t="s">
        <v>274</v>
      </c>
      <c r="C108" s="51" t="s">
        <v>38</v>
      </c>
      <c r="D108" s="47">
        <v>210</v>
      </c>
    </row>
    <row r="109" spans="1:4" ht="30" x14ac:dyDescent="0.3">
      <c r="A109" s="49" t="s">
        <v>154</v>
      </c>
      <c r="B109" s="64" t="s">
        <v>275</v>
      </c>
      <c r="C109" s="51" t="s">
        <v>38</v>
      </c>
      <c r="D109" s="47">
        <v>230</v>
      </c>
    </row>
    <row r="110" spans="1:4" ht="30" x14ac:dyDescent="0.3">
      <c r="A110" s="49" t="s">
        <v>155</v>
      </c>
      <c r="B110" s="64" t="s">
        <v>276</v>
      </c>
      <c r="C110" s="51" t="s">
        <v>38</v>
      </c>
      <c r="D110" s="47">
        <v>250</v>
      </c>
    </row>
    <row r="111" spans="1:4" ht="16.8" x14ac:dyDescent="0.3">
      <c r="A111" s="49" t="s">
        <v>156</v>
      </c>
      <c r="B111" s="64" t="s">
        <v>277</v>
      </c>
      <c r="C111" s="51" t="s">
        <v>38</v>
      </c>
      <c r="D111" s="47">
        <v>60</v>
      </c>
    </row>
    <row r="112" spans="1:4" ht="27.6" x14ac:dyDescent="0.3">
      <c r="A112" s="49" t="s">
        <v>157</v>
      </c>
      <c r="B112" s="50" t="s">
        <v>158</v>
      </c>
      <c r="C112" s="51" t="s">
        <v>38</v>
      </c>
      <c r="D112" s="47">
        <v>50</v>
      </c>
    </row>
    <row r="113" spans="1:4" ht="55.2" x14ac:dyDescent="0.3">
      <c r="A113" s="49" t="s">
        <v>159</v>
      </c>
      <c r="B113" s="50" t="s">
        <v>278</v>
      </c>
      <c r="C113" s="51" t="s">
        <v>38</v>
      </c>
      <c r="D113" s="47">
        <v>75</v>
      </c>
    </row>
    <row r="114" spans="1:4" x14ac:dyDescent="0.3">
      <c r="A114" s="65"/>
      <c r="B114" s="66"/>
      <c r="C114" s="67"/>
      <c r="D114" s="68"/>
    </row>
    <row r="115" spans="1:4" ht="69" x14ac:dyDescent="0.3">
      <c r="A115" s="49" t="s">
        <v>171</v>
      </c>
      <c r="B115" s="50" t="s">
        <v>279</v>
      </c>
      <c r="C115" s="61" t="s">
        <v>35</v>
      </c>
      <c r="D115" s="47">
        <v>85</v>
      </c>
    </row>
    <row r="116" spans="1:4" ht="69" x14ac:dyDescent="0.3">
      <c r="A116" s="49" t="s">
        <v>172</v>
      </c>
      <c r="B116" s="50" t="s">
        <v>280</v>
      </c>
      <c r="C116" s="61" t="s">
        <v>35</v>
      </c>
      <c r="D116" s="47">
        <v>105</v>
      </c>
    </row>
    <row r="117" spans="1:4" ht="82.8" x14ac:dyDescent="0.3">
      <c r="A117" s="49" t="s">
        <v>173</v>
      </c>
      <c r="B117" s="50" t="s">
        <v>281</v>
      </c>
      <c r="C117" s="61" t="s">
        <v>35</v>
      </c>
      <c r="D117" s="47">
        <v>160</v>
      </c>
    </row>
    <row r="118" spans="1:4" ht="82.8" x14ac:dyDescent="0.3">
      <c r="A118" s="49" t="s">
        <v>174</v>
      </c>
      <c r="B118" s="50" t="s">
        <v>282</v>
      </c>
      <c r="C118" s="61" t="s">
        <v>35</v>
      </c>
      <c r="D118" s="47">
        <v>250</v>
      </c>
    </row>
    <row r="119" spans="1:4" ht="69" x14ac:dyDescent="0.3">
      <c r="A119" s="49" t="s">
        <v>175</v>
      </c>
      <c r="B119" s="50" t="s">
        <v>283</v>
      </c>
      <c r="C119" s="61" t="s">
        <v>35</v>
      </c>
      <c r="D119" s="47">
        <v>500</v>
      </c>
    </row>
    <row r="120" spans="1:4" ht="69" x14ac:dyDescent="0.3">
      <c r="A120" s="49" t="s">
        <v>176</v>
      </c>
      <c r="B120" s="50" t="s">
        <v>284</v>
      </c>
      <c r="C120" s="61" t="s">
        <v>35</v>
      </c>
      <c r="D120" s="47">
        <v>750</v>
      </c>
    </row>
    <row r="121" spans="1:4" ht="27.6" x14ac:dyDescent="0.3">
      <c r="A121" s="49" t="s">
        <v>177</v>
      </c>
      <c r="B121" s="50" t="s">
        <v>212</v>
      </c>
      <c r="C121" s="61" t="s">
        <v>35</v>
      </c>
      <c r="D121" s="47">
        <v>50</v>
      </c>
    </row>
    <row r="122" spans="1:4" ht="55.2" x14ac:dyDescent="0.3">
      <c r="A122" s="49" t="s">
        <v>178</v>
      </c>
      <c r="B122" s="50" t="s">
        <v>213</v>
      </c>
      <c r="C122" s="61" t="s">
        <v>35</v>
      </c>
      <c r="D122" s="47">
        <v>75</v>
      </c>
    </row>
    <row r="123" spans="1:4" x14ac:dyDescent="0.3">
      <c r="A123" s="49" t="s">
        <v>214</v>
      </c>
      <c r="B123" s="50" t="s">
        <v>215</v>
      </c>
      <c r="C123" s="61" t="s">
        <v>38</v>
      </c>
      <c r="D123" s="47">
        <v>15</v>
      </c>
    </row>
    <row r="124" spans="1:4" ht="15.6" x14ac:dyDescent="0.3">
      <c r="A124" s="101" t="s">
        <v>285</v>
      </c>
      <c r="B124" s="102"/>
      <c r="C124" s="102"/>
      <c r="D124" s="103"/>
    </row>
    <row r="125" spans="1:4" ht="27.6" x14ac:dyDescent="0.3">
      <c r="A125" s="49" t="s">
        <v>160</v>
      </c>
      <c r="B125" s="63" t="s">
        <v>136</v>
      </c>
      <c r="C125" s="51" t="s">
        <v>38</v>
      </c>
      <c r="D125" s="47">
        <v>250</v>
      </c>
    </row>
    <row r="126" spans="1:4" ht="27.6" x14ac:dyDescent="0.3">
      <c r="A126" s="49" t="s">
        <v>161</v>
      </c>
      <c r="B126" s="63" t="s">
        <v>162</v>
      </c>
      <c r="C126" s="51" t="s">
        <v>38</v>
      </c>
      <c r="D126" s="47">
        <v>230</v>
      </c>
    </row>
    <row r="127" spans="1:4" ht="55.2" x14ac:dyDescent="0.3">
      <c r="A127" s="49" t="s">
        <v>163</v>
      </c>
      <c r="B127" s="59" t="s">
        <v>164</v>
      </c>
      <c r="C127" s="51" t="s">
        <v>141</v>
      </c>
      <c r="D127" s="47">
        <v>720</v>
      </c>
    </row>
    <row r="128" spans="1:4" ht="27.6" x14ac:dyDescent="0.3">
      <c r="A128" s="49" t="s">
        <v>165</v>
      </c>
      <c r="B128" s="59" t="s">
        <v>166</v>
      </c>
      <c r="C128" s="51" t="s">
        <v>141</v>
      </c>
      <c r="D128" s="47">
        <v>580</v>
      </c>
    </row>
    <row r="129" spans="1:4" ht="27.6" x14ac:dyDescent="0.3">
      <c r="A129" s="49" t="s">
        <v>167</v>
      </c>
      <c r="B129" s="59" t="s">
        <v>168</v>
      </c>
      <c r="C129" s="51" t="s">
        <v>141</v>
      </c>
      <c r="D129" s="47">
        <v>750</v>
      </c>
    </row>
    <row r="130" spans="1:4" ht="27.6" x14ac:dyDescent="0.3">
      <c r="A130" s="49" t="s">
        <v>169</v>
      </c>
      <c r="B130" s="50" t="s">
        <v>170</v>
      </c>
      <c r="C130" s="51" t="s">
        <v>38</v>
      </c>
      <c r="D130" s="47">
        <v>50</v>
      </c>
    </row>
    <row r="131" spans="1:4" ht="15.6" x14ac:dyDescent="0.3">
      <c r="A131" s="101" t="s">
        <v>216</v>
      </c>
      <c r="B131" s="102"/>
      <c r="C131" s="102"/>
      <c r="D131" s="103"/>
    </row>
    <row r="132" spans="1:4" ht="69" x14ac:dyDescent="0.3">
      <c r="A132" s="49" t="s">
        <v>217</v>
      </c>
      <c r="B132" s="59" t="s">
        <v>286</v>
      </c>
      <c r="C132" s="69" t="s">
        <v>35</v>
      </c>
      <c r="D132" s="47">
        <v>350</v>
      </c>
    </row>
    <row r="133" spans="1:4" ht="69" x14ac:dyDescent="0.3">
      <c r="A133" s="49" t="s">
        <v>218</v>
      </c>
      <c r="B133" s="59" t="s">
        <v>287</v>
      </c>
      <c r="C133" s="69" t="s">
        <v>35</v>
      </c>
      <c r="D133" s="47">
        <v>650</v>
      </c>
    </row>
    <row r="134" spans="1:4" ht="69" x14ac:dyDescent="0.3">
      <c r="A134" s="49" t="s">
        <v>219</v>
      </c>
      <c r="B134" s="59" t="s">
        <v>288</v>
      </c>
      <c r="C134" s="69" t="s">
        <v>35</v>
      </c>
      <c r="D134" s="47">
        <v>1250</v>
      </c>
    </row>
    <row r="135" spans="1:4" ht="69" x14ac:dyDescent="0.3">
      <c r="A135" s="49" t="s">
        <v>220</v>
      </c>
      <c r="B135" s="59" t="s">
        <v>221</v>
      </c>
      <c r="C135" s="69" t="s">
        <v>35</v>
      </c>
      <c r="D135" s="47">
        <v>1550</v>
      </c>
    </row>
    <row r="136" spans="1:4" ht="82.8" x14ac:dyDescent="0.3">
      <c r="A136" s="49" t="s">
        <v>222</v>
      </c>
      <c r="B136" s="59" t="s">
        <v>289</v>
      </c>
      <c r="C136" s="69" t="s">
        <v>35</v>
      </c>
      <c r="D136" s="47">
        <v>1100</v>
      </c>
    </row>
    <row r="137" spans="1:4" ht="55.2" x14ac:dyDescent="0.3">
      <c r="A137" s="49" t="s">
        <v>223</v>
      </c>
      <c r="B137" s="59" t="s">
        <v>290</v>
      </c>
      <c r="C137" s="69" t="s">
        <v>35</v>
      </c>
      <c r="D137" s="47">
        <v>550</v>
      </c>
    </row>
    <row r="138" spans="1:4" ht="55.2" x14ac:dyDescent="0.3">
      <c r="A138" s="49" t="s">
        <v>224</v>
      </c>
      <c r="B138" s="59" t="s">
        <v>291</v>
      </c>
      <c r="C138" s="69" t="s">
        <v>35</v>
      </c>
      <c r="D138" s="47">
        <v>850</v>
      </c>
    </row>
    <row r="139" spans="1:4" ht="55.2" x14ac:dyDescent="0.3">
      <c r="A139" s="49" t="s">
        <v>225</v>
      </c>
      <c r="B139" s="59" t="s">
        <v>292</v>
      </c>
      <c r="C139" s="69" t="s">
        <v>35</v>
      </c>
      <c r="D139" s="47">
        <v>1450</v>
      </c>
    </row>
    <row r="140" spans="1:4" ht="55.2" x14ac:dyDescent="0.3">
      <c r="A140" s="49" t="s">
        <v>226</v>
      </c>
      <c r="B140" s="59" t="s">
        <v>293</v>
      </c>
      <c r="C140" s="69" t="s">
        <v>35</v>
      </c>
      <c r="D140" s="47">
        <v>2200</v>
      </c>
    </row>
    <row r="141" spans="1:4" ht="69" x14ac:dyDescent="0.3">
      <c r="A141" s="49" t="s">
        <v>227</v>
      </c>
      <c r="B141" s="59" t="s">
        <v>294</v>
      </c>
      <c r="C141" s="69" t="s">
        <v>35</v>
      </c>
      <c r="D141" s="47">
        <v>1200</v>
      </c>
    </row>
    <row r="142" spans="1:4" ht="27.6" x14ac:dyDescent="0.3">
      <c r="A142" s="49" t="s">
        <v>228</v>
      </c>
      <c r="B142" s="59" t="s">
        <v>229</v>
      </c>
      <c r="C142" s="69" t="s">
        <v>38</v>
      </c>
      <c r="D142" s="47">
        <v>150</v>
      </c>
    </row>
    <row r="143" spans="1:4" ht="26.4" x14ac:dyDescent="0.3">
      <c r="A143" s="70" t="s">
        <v>230</v>
      </c>
      <c r="B143" s="64" t="s">
        <v>231</v>
      </c>
      <c r="C143" s="69" t="s">
        <v>38</v>
      </c>
      <c r="D143" s="47">
        <v>10</v>
      </c>
    </row>
    <row r="144" spans="1:4" x14ac:dyDescent="0.3">
      <c r="A144" s="70" t="s">
        <v>232</v>
      </c>
      <c r="B144" s="64" t="s">
        <v>233</v>
      </c>
      <c r="C144" s="69" t="s">
        <v>38</v>
      </c>
      <c r="D144" s="47">
        <v>35</v>
      </c>
    </row>
  </sheetData>
  <mergeCells count="12">
    <mergeCell ref="A2:D2"/>
    <mergeCell ref="A5:D5"/>
    <mergeCell ref="A42:D42"/>
    <mergeCell ref="A51:D51"/>
    <mergeCell ref="A58:D58"/>
    <mergeCell ref="A124:D124"/>
    <mergeCell ref="A131:D131"/>
    <mergeCell ref="A67:D67"/>
    <mergeCell ref="A79:D79"/>
    <mergeCell ref="A87:D87"/>
    <mergeCell ref="A94:D94"/>
    <mergeCell ref="A101:D101"/>
  </mergeCells>
  <phoneticPr fontId="4" type="noConversion"/>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DEVIS</vt:lpstr>
      <vt:lpstr>CONSTAT CONTRADICTOIRE</vt:lpstr>
      <vt:lpstr>SUIVI</vt:lpstr>
      <vt:lpstr>PRIX BASE</vt:lpstr>
      <vt:lpstr>Intervenant_s</vt:lpstr>
      <vt:lpstr>SUIVI!Zone_d_impression</vt:lpstr>
    </vt:vector>
  </TitlesOfParts>
  <Company>MINISTERE DE LA DEFENSE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ggwe</dc:creator>
  <cp:lastModifiedBy>Adrien BARRE</cp:lastModifiedBy>
  <cp:lastPrinted>2020-01-30T15:58:49Z</cp:lastPrinted>
  <dcterms:created xsi:type="dcterms:W3CDTF">2012-12-03T15:46:10Z</dcterms:created>
  <dcterms:modified xsi:type="dcterms:W3CDTF">2021-06-25T14:07:49Z</dcterms:modified>
</cp:coreProperties>
</file>