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2"/>
    <sheet name="MACONNERIE" sheetId="2" state="visible" r:id="rId3"/>
  </sheets>
  <definedNames>
    <definedName function="false" hidden="false" localSheetId="1" name="_xlnm.Print_Area" vbProcedure="false">MACONNERIE!$A$1:$G$61</definedName>
    <definedName function="false" hidden="false" localSheetId="0" name="_xlnm.Print_Area" vbProcedure="false">Pdg!$A$1:$E$33</definedName>
    <definedName function="false" hidden="false" localSheetId="0" name="_Hlk521072873" vbProcedure="false">Pdg!$A$1</definedName>
  </definedNames>
  <calcPr iterateCount="1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<sst xmlns="http://schemas.openxmlformats.org/spreadsheetml/2006/main" count="131" uniqueCount="80">
  <si>
    <r>
      <rPr>
        <i val="true"/>
        <u val="single"/>
        <sz val="10"/>
        <rFont val="Arial"/>
        <family val="2"/>
        <charset val="1"/>
      </rPr>
      <t xml:space="preserve">Maître d’ouvrage</t>
    </r>
    <r>
      <rPr>
        <u val="single"/>
        <sz val="10"/>
        <rFont val="Arial"/>
        <family val="2"/>
        <charset val="1"/>
      </rPr>
      <t xml:space="preserve"> :</t>
    </r>
  </si>
  <si>
    <t xml:space="preserve">SGAMI SUD EST – Direction de l’immobilier « le Gouverneur » - 215 rue André Philippe – 69421 LYON CEDEX 03</t>
  </si>
  <si>
    <t xml:space="preserve">Opération :</t>
  </si>
  <si>
    <t xml:space="preserve">BRIGADE CANINE 38 - CHENIL</t>
  </si>
  <si>
    <t xml:space="preserve">Rue Jean Coppier – LE VERSOUD</t>
  </si>
  <si>
    <t xml:space="preserve">Phase :</t>
  </si>
  <si>
    <t xml:space="preserve">DCE</t>
  </si>
  <si>
    <t xml:space="preserve">CORPS D'ETAT MACONNERIE</t>
  </si>
  <si>
    <t xml:space="preserve">DECOMPOSITION DU PRIX GLOBALE ET FORFAITAIRE</t>
  </si>
  <si>
    <r>
      <rPr>
        <i val="true"/>
        <u val="single"/>
        <sz val="10"/>
        <rFont val="Calibri"/>
        <family val="2"/>
        <charset val="1"/>
      </rPr>
      <t xml:space="preserve">Bureau d’Études Rénovation</t>
    </r>
    <r>
      <rPr>
        <i val="true"/>
        <u val="single"/>
        <sz val="10"/>
        <rFont val="Arial"/>
        <family val="2"/>
        <charset val="1"/>
      </rPr>
      <t xml:space="preserve"> :</t>
    </r>
  </si>
  <si>
    <t xml:space="preserve">SIRADEX</t>
  </si>
  <si>
    <t xml:space="preserve">ZAC des Gaulnes</t>
  </si>
  <si>
    <t xml:space="preserve">115 rue Gustave Eiffel</t>
  </si>
  <si>
    <t xml:space="preserve">69330 MEYZIEU</t>
  </si>
  <si>
    <t xml:space="preserve">Indice :</t>
  </si>
  <si>
    <t xml:space="preserve">Date :</t>
  </si>
  <si>
    <t xml:space="preserve">Modification(s) :</t>
  </si>
  <si>
    <t xml:space="preserve">Réalisé</t>
  </si>
  <si>
    <t xml:space="preserve">Vérifié</t>
  </si>
  <si>
    <t xml:space="preserve">KL</t>
  </si>
  <si>
    <t xml:space="preserve">Art.</t>
  </si>
  <si>
    <t xml:space="preserve">Désignation</t>
  </si>
  <si>
    <t xml:space="preserve">U.</t>
  </si>
  <si>
    <t xml:space="preserve">Q. T.</t>
  </si>
  <si>
    <t xml:space="preserve">P.U.</t>
  </si>
  <si>
    <t xml:space="preserve">Montants</t>
  </si>
  <si>
    <t xml:space="preserve">DESCRIPTION DE SECURITE ET INSTALLATION DE CHANTIER</t>
  </si>
  <si>
    <t xml:space="preserve">1.1</t>
  </si>
  <si>
    <t xml:space="preserve">INSTALLATION DE CHANTIER</t>
  </si>
  <si>
    <t xml:space="preserve">Ft</t>
  </si>
  <si>
    <t xml:space="preserve">1.2</t>
  </si>
  <si>
    <t xml:space="preserve">CONSTAT D'HUISSIER</t>
  </si>
  <si>
    <t xml:space="preserve">ETUDE D'EXECUTION</t>
  </si>
  <si>
    <t xml:space="preserve">NETTOYAGE DE CHANTIER</t>
  </si>
  <si>
    <t xml:space="preserve">DOE</t>
  </si>
  <si>
    <t xml:space="preserve">Sous-total 1</t>
  </si>
  <si>
    <t xml:space="preserve">DESCRIPTION DES OUVRAGES DE GROS ŒUVRE</t>
  </si>
  <si>
    <t xml:space="preserve">ETUDE GEOTECHNIQUE</t>
  </si>
  <si>
    <t xml:space="preserve">IMPLANTATION</t>
  </si>
  <si>
    <t xml:space="preserve">PM</t>
  </si>
  <si>
    <t xml:space="preserve">-</t>
  </si>
  <si>
    <t xml:space="preserve">FOUILLES</t>
  </si>
  <si>
    <t xml:space="preserve">m3</t>
  </si>
  <si>
    <t xml:space="preserve">FONDATIONS PAR SEMELLES FILANTES</t>
  </si>
  <si>
    <t xml:space="preserve">ml</t>
  </si>
  <si>
    <t xml:space="preserve">LONGRINES  POUR PORTAIL COULISSANT</t>
  </si>
  <si>
    <t xml:space="preserve">MURS  EN AGGLOMERES DE BETON PLEIN</t>
  </si>
  <si>
    <t xml:space="preserve">m2</t>
  </si>
  <si>
    <t xml:space="preserve">MURS EN AGGLOMERES DE BETON CREUX</t>
  </si>
  <si>
    <t xml:space="preserve">DALLE PLEINE</t>
  </si>
  <si>
    <t xml:space="preserve">Partie courante</t>
  </si>
  <si>
    <t xml:space="preserve">Plus value pour forme de pente</t>
  </si>
  <si>
    <t xml:space="preserve">CANIVEAU COULE EN PLACE CUVELE</t>
  </si>
  <si>
    <t xml:space="preserve">Cuvelage étanche par revêtement d’imperméabilisation</t>
  </si>
  <si>
    <t xml:space="preserve">ESCALIER BETON, HAUTEUR ENVIRON 50 CM, CP FONDATIONS </t>
  </si>
  <si>
    <t xml:space="preserve">Ens</t>
  </si>
  <si>
    <t xml:space="preserve">PLUS VALUE POUR CANIVEAU</t>
  </si>
  <si>
    <t xml:space="preserve">PLUS  VALUE POUR PLOT BETON</t>
  </si>
  <si>
    <t xml:space="preserve">U</t>
  </si>
  <si>
    <t xml:space="preserve">PLUS VALUE POUR BORDURES PERIPHERIQUE BETON SUR DALLE, FORMANT RESSAUT</t>
  </si>
  <si>
    <t xml:space="preserve">JOINT DE DILATATION</t>
  </si>
  <si>
    <t xml:space="preserve">COUVRE JOINT EN DALLE</t>
  </si>
  <si>
    <t xml:space="preserve">CARRELAGE GLISSANCE REDUITE D'EXTERIEUR</t>
  </si>
  <si>
    <t xml:space="preserve">Remontée sur ressaut</t>
  </si>
  <si>
    <t xml:space="preserve">Sous-total 2</t>
  </si>
  <si>
    <t xml:space="preserve">DESCRIPTION DES OUVRAGES D'EVACUATION D'EAUX PLUVIALES</t>
  </si>
  <si>
    <t xml:space="preserve">COUVERTURE BAC SEC</t>
  </si>
  <si>
    <t xml:space="preserve">CANIVEAU BAS DE PENTE INOX</t>
  </si>
  <si>
    <t xml:space="preserve">DESCENTES D'EAUX PLUVIALES INOX</t>
  </si>
  <si>
    <t xml:space="preserve">Sous-total 3</t>
  </si>
  <si>
    <t xml:space="preserve">MONTANT H.T.  :</t>
  </si>
  <si>
    <t xml:space="preserve">TVA (20%) :</t>
  </si>
  <si>
    <t xml:space="preserve">MONTANT T.T.C.  :</t>
  </si>
  <si>
    <t xml:space="preserve">VARIANTE LIBRE</t>
  </si>
  <si>
    <t xml:space="preserve">DALLE DU CHENIL</t>
  </si>
  <si>
    <t xml:space="preserve">A …………………………, LE ……………………………………...</t>
  </si>
  <si>
    <t xml:space="preserve">A …………………………….…………, le ………………………</t>
  </si>
  <si>
    <t xml:space="preserve">TAMPON / SIGNATURE</t>
  </si>
  <si>
    <t xml:space="preserve">L'entreprise se doit de contrôler les quantités estimées à titre indicatif par le Maître d'Oeuvre.</t>
  </si>
  <si>
    <t xml:space="preserve">Dans le cas d'une différence importante, l'entreprise devra annexer à la D.P.G.F une fiche modificative, avec détails justificatifs.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</si>
</sst>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.00"/>
    <numFmt numFmtId="167" formatCode="#,##0.00"/>
    <numFmt numFmtId="168" formatCode="#,##0"/>
  </numFmts>
  <fonts count="3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i val="true"/>
      <u val="single"/>
      <sz val="10"/>
      <name val="Arial"/>
      <family val="2"/>
      <charset val="1"/>
    </font>
    <font>
      <u val="single"/>
      <sz val="10"/>
      <name val="Arial"/>
      <family val="2"/>
      <charset val="1"/>
    </font>
    <font>
      <i val="true"/>
      <sz val="16"/>
      <name val="Times New Roman"/>
      <family val="1"/>
      <charset val="1"/>
    </font>
    <font>
      <sz val="11"/>
      <name val="Arial"/>
      <family val="2"/>
      <charset val="1"/>
    </font>
    <font>
      <sz val="10"/>
      <name val="Aldine401BT"/>
      <family val="0"/>
      <charset val="1"/>
    </font>
    <font>
      <sz val="12"/>
      <name val="Calibri"/>
      <family val="2"/>
      <charset val="1"/>
    </font>
    <font>
      <b val="true"/>
      <sz val="16"/>
      <name val="Arial"/>
      <family val="2"/>
      <charset val="1"/>
    </font>
    <font>
      <i val="true"/>
      <u val="single"/>
      <sz val="10"/>
      <name val="Calibri"/>
      <family val="2"/>
      <charset val="1"/>
    </font>
    <font>
      <b val="true"/>
      <sz val="26"/>
      <name val="Calibri"/>
      <family val="2"/>
      <charset val="1"/>
    </font>
    <font>
      <b val="true"/>
      <sz val="16"/>
      <name val="Calibri"/>
      <family val="2"/>
      <charset val="1"/>
    </font>
    <font>
      <b val="true"/>
      <sz val="24"/>
      <name val="Calibri"/>
      <family val="2"/>
      <charset val="1"/>
    </font>
    <font>
      <b val="true"/>
      <sz val="12"/>
      <name val="Aldine401BT"/>
      <family val="0"/>
      <charset val="1"/>
    </font>
    <font>
      <b val="true"/>
      <sz val="4"/>
      <name val="Arial"/>
      <family val="2"/>
      <charset val="1"/>
    </font>
    <font>
      <b val="true"/>
      <sz val="16"/>
      <name val="Times New Roman"/>
      <family val="1"/>
      <charset val="1"/>
    </font>
    <font>
      <sz val="12"/>
      <name val="Arial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i val="true"/>
      <sz val="12"/>
      <name val="Calibri"/>
      <family val="2"/>
      <charset val="1"/>
    </font>
    <font>
      <b val="true"/>
      <sz val="14"/>
      <color rgb="FF3366FF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8"/>
      <name val="Calibri"/>
      <family val="2"/>
      <charset val="1"/>
    </font>
    <font>
      <sz val="8"/>
      <name val="Calibri"/>
      <family val="2"/>
      <charset val="1"/>
    </font>
    <font>
      <sz val="10"/>
      <color rgb="FFFF0000"/>
      <name val="Calibri"/>
      <family val="2"/>
      <charset val="1"/>
    </font>
    <font>
      <sz val="9"/>
      <name val="Calibri"/>
      <family val="2"/>
      <charset val="1"/>
    </font>
    <font>
      <b val="true"/>
      <sz val="11"/>
      <name val="Calibri"/>
      <family val="2"/>
      <charset val="1"/>
    </font>
    <font>
      <i val="true"/>
      <sz val="8"/>
      <name val="Calibri"/>
      <family val="2"/>
      <charset val="1"/>
    </font>
    <font>
      <sz val="7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5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6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3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4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6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3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6" fillId="2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2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6" fillId="2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6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25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8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29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9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6" fillId="2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4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2" borderId="4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6" fillId="0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6" fillId="2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6" fillId="0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6" fillId="2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26" fillId="2" borderId="4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2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9" fillId="3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3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1" fillId="0" borderId="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Normal 2 2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228600</xdr:colOff>
      <xdr:row>27</xdr:row>
      <xdr:rowOff>38160</xdr:rowOff>
    </xdr:from>
    <xdr:to>
      <xdr:col>3</xdr:col>
      <xdr:colOff>1837800</xdr:colOff>
      <xdr:row>28</xdr:row>
      <xdr:rowOff>228240</xdr:rowOff>
    </xdr:to>
    <xdr:pic>
      <xdr:nvPicPr>
        <xdr:cNvPr id="0" name="Image 4" descr=""/>
        <xdr:cNvPicPr/>
      </xdr:nvPicPr>
      <xdr:blipFill>
        <a:blip r:embed="rId1"/>
        <a:srcRect l="25943" t="0" r="0" b="-555"/>
        <a:stretch/>
      </xdr:blipFill>
      <xdr:spPr>
        <a:xfrm>
          <a:off x="3201480" y="9296280"/>
          <a:ext cx="1609200" cy="119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1209600</xdr:colOff>
      <xdr:row>0</xdr:row>
      <xdr:rowOff>66600</xdr:rowOff>
    </xdr:from>
    <xdr:to>
      <xdr:col>4</xdr:col>
      <xdr:colOff>161640</xdr:colOff>
      <xdr:row>5</xdr:row>
      <xdr:rowOff>47160</xdr:rowOff>
    </xdr:to>
    <xdr:pic>
      <xdr:nvPicPr>
        <xdr:cNvPr id="1" name="Image 3" descr=""/>
        <xdr:cNvPicPr/>
      </xdr:nvPicPr>
      <xdr:blipFill>
        <a:blip r:embed="rId2"/>
        <a:stretch/>
      </xdr:blipFill>
      <xdr:spPr>
        <a:xfrm>
          <a:off x="2852280" y="66600"/>
          <a:ext cx="2519280" cy="1028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3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115" zoomScalePageLayoutView="100" workbookViewId="0">
      <selection pane="topLeft" activeCell="C43" activeCellId="0" sqref="C43"/>
    </sheetView>
  </sheetViews>
  <sheetFormatPr defaultRowHeight="12.75" zeroHeight="false" outlineLevelRow="0" outlineLevelCol="0"/>
  <cols>
    <col collapsed="false" customWidth="false" hidden="false" outlineLevel="0" max="1" min="1" style="1" width="11.42"/>
    <col collapsed="false" customWidth="true" hidden="false" outlineLevel="0" max="2" min="2" style="1" width="11.86"/>
    <col collapsed="false" customWidth="true" hidden="false" outlineLevel="0" max="3" min="3" style="1" width="18.85"/>
    <col collapsed="false" customWidth="true" hidden="false" outlineLevel="0" max="4" min="4" style="1" width="31.7"/>
    <col collapsed="false" customWidth="true" hidden="false" outlineLevel="0" max="5" min="5" style="1" width="38.43"/>
    <col collapsed="false" customWidth="false" hidden="false" outlineLevel="0" max="257" min="6" style="1" width="11.42"/>
    <col collapsed="false" customWidth="true" hidden="false" outlineLevel="0" max="258" min="258" style="1" width="11.86"/>
    <col collapsed="false" customWidth="true" hidden="false" outlineLevel="0" max="259" min="259" style="1" width="18.85"/>
    <col collapsed="false" customWidth="true" hidden="false" outlineLevel="0" max="260" min="260" style="1" width="31.7"/>
    <col collapsed="false" customWidth="true" hidden="false" outlineLevel="0" max="261" min="261" style="1" width="38.43"/>
    <col collapsed="false" customWidth="false" hidden="false" outlineLevel="0" max="513" min="262" style="1" width="11.42"/>
    <col collapsed="false" customWidth="true" hidden="false" outlineLevel="0" max="514" min="514" style="1" width="11.86"/>
    <col collapsed="false" customWidth="true" hidden="false" outlineLevel="0" max="515" min="515" style="1" width="18.85"/>
    <col collapsed="false" customWidth="true" hidden="false" outlineLevel="0" max="516" min="516" style="1" width="31.7"/>
    <col collapsed="false" customWidth="true" hidden="false" outlineLevel="0" max="517" min="517" style="1" width="38.43"/>
    <col collapsed="false" customWidth="false" hidden="false" outlineLevel="0" max="769" min="518" style="1" width="11.42"/>
    <col collapsed="false" customWidth="true" hidden="false" outlineLevel="0" max="770" min="770" style="1" width="11.86"/>
    <col collapsed="false" customWidth="true" hidden="false" outlineLevel="0" max="771" min="771" style="1" width="18.85"/>
    <col collapsed="false" customWidth="true" hidden="false" outlineLevel="0" max="772" min="772" style="1" width="31.7"/>
    <col collapsed="false" customWidth="true" hidden="false" outlineLevel="0" max="773" min="773" style="1" width="38.43"/>
    <col collapsed="false" customWidth="false" hidden="false" outlineLevel="0" max="1025" min="774" style="1" width="11.42"/>
  </cols>
  <sheetData>
    <row r="1" customFormat="false" ht="12.75" hidden="false" customHeight="true" outlineLevel="0" collapsed="false">
      <c r="A1" s="2" t="s">
        <v>0</v>
      </c>
      <c r="B1" s="2"/>
      <c r="C1" s="2"/>
      <c r="D1" s="2"/>
      <c r="E1" s="2"/>
    </row>
    <row r="2" customFormat="false" ht="20.25" hidden="false" customHeight="false" outlineLevel="0" collapsed="false">
      <c r="A2" s="3"/>
      <c r="B2" s="3"/>
      <c r="C2" s="3"/>
      <c r="D2" s="3"/>
      <c r="E2" s="3"/>
    </row>
    <row r="3" customFormat="false" ht="14.25" hidden="false" customHeight="false" outlineLevel="0" collapsed="false">
      <c r="A3" s="4"/>
      <c r="B3" s="4"/>
      <c r="C3" s="4"/>
      <c r="D3" s="4"/>
      <c r="E3" s="4"/>
    </row>
    <row r="4" customFormat="false" ht="14.25" hidden="false" customHeight="false" outlineLevel="0" collapsed="false">
      <c r="A4" s="5"/>
      <c r="B4" s="5"/>
      <c r="C4" s="5"/>
      <c r="D4" s="5"/>
      <c r="E4" s="5"/>
    </row>
    <row r="5" customFormat="false" ht="21" hidden="false" customHeight="true" outlineLevel="0" collapsed="false">
      <c r="A5" s="6"/>
      <c r="B5" s="6"/>
      <c r="C5" s="6"/>
      <c r="D5" s="6"/>
      <c r="E5" s="6"/>
    </row>
    <row r="6" customFormat="false" ht="30" hidden="false" customHeight="true" outlineLevel="0" collapsed="false">
      <c r="A6" s="7" t="s">
        <v>1</v>
      </c>
      <c r="B6" s="7"/>
      <c r="C6" s="7"/>
      <c r="D6" s="7"/>
      <c r="E6" s="7"/>
    </row>
    <row r="7" customFormat="false" ht="25.5" hidden="false" customHeight="true" outlineLevel="0" collapsed="false">
      <c r="A7" s="8"/>
      <c r="B7" s="8"/>
      <c r="C7" s="8"/>
      <c r="D7" s="8"/>
      <c r="E7" s="8"/>
    </row>
    <row r="8" customFormat="false" ht="12.75" hidden="false" customHeight="true" outlineLevel="0" collapsed="false">
      <c r="A8" s="9" t="s">
        <v>2</v>
      </c>
      <c r="B8" s="9"/>
      <c r="C8" s="9"/>
      <c r="D8" s="9"/>
      <c r="E8" s="9"/>
    </row>
    <row r="9" customFormat="false" ht="27.75" hidden="false" customHeight="true" outlineLevel="0" collapsed="false">
      <c r="A9" s="10" t="s">
        <v>3</v>
      </c>
      <c r="B9" s="10"/>
      <c r="C9" s="10"/>
      <c r="D9" s="10"/>
      <c r="E9" s="10"/>
    </row>
    <row r="10" customFormat="false" ht="54.75" hidden="false" customHeight="true" outlineLevel="0" collapsed="false">
      <c r="A10" s="11" t="s">
        <v>4</v>
      </c>
      <c r="B10" s="11"/>
      <c r="C10" s="11"/>
      <c r="D10" s="11"/>
      <c r="E10" s="11"/>
    </row>
    <row r="11" customFormat="false" ht="25.5" hidden="false" customHeight="true" outlineLevel="0" collapsed="false">
      <c r="A11" s="12"/>
      <c r="B11" s="12"/>
      <c r="C11" s="12"/>
      <c r="D11" s="12"/>
      <c r="E11" s="12"/>
    </row>
    <row r="12" customFormat="false" ht="12.75" hidden="false" customHeight="true" outlineLevel="0" collapsed="false">
      <c r="A12" s="9" t="s">
        <v>5</v>
      </c>
      <c r="B12" s="9"/>
      <c r="C12" s="9"/>
      <c r="D12" s="9"/>
      <c r="E12" s="9"/>
    </row>
    <row r="13" customFormat="false" ht="26.25" hidden="false" customHeight="true" outlineLevel="0" collapsed="false">
      <c r="A13" s="10" t="s">
        <v>6</v>
      </c>
      <c r="B13" s="10"/>
      <c r="C13" s="10"/>
      <c r="D13" s="10"/>
      <c r="E13" s="10"/>
      <c r="K13" s="13"/>
    </row>
    <row r="14" customFormat="false" ht="49.5" hidden="false" customHeight="true" outlineLevel="0" collapsed="false">
      <c r="A14" s="14" t="s">
        <v>7</v>
      </c>
      <c r="B14" s="14"/>
      <c r="C14" s="14"/>
      <c r="D14" s="14"/>
      <c r="E14" s="14"/>
    </row>
    <row r="15" customFormat="false" ht="40.5" hidden="false" customHeight="true" outlineLevel="0" collapsed="false">
      <c r="A15" s="15" t="s">
        <v>8</v>
      </c>
      <c r="B15" s="15"/>
      <c r="C15" s="15"/>
      <c r="D15" s="15"/>
      <c r="E15" s="15"/>
    </row>
    <row r="16" customFormat="false" ht="15.75" hidden="false" customHeight="false" outlineLevel="0" collapsed="false">
      <c r="A16" s="16"/>
      <c r="B16" s="16"/>
      <c r="C16" s="16"/>
      <c r="D16" s="16"/>
      <c r="E16" s="16"/>
    </row>
    <row r="17" customFormat="false" ht="20.25" hidden="false" customHeight="false" outlineLevel="0" collapsed="false">
      <c r="A17" s="8"/>
      <c r="B17" s="8"/>
      <c r="C17" s="8"/>
      <c r="D17" s="8"/>
      <c r="E17" s="8"/>
    </row>
    <row r="18" customFormat="false" ht="150" hidden="false" customHeight="true" outlineLevel="0" collapsed="false">
      <c r="A18" s="8"/>
      <c r="B18" s="8"/>
      <c r="C18" s="8"/>
      <c r="D18" s="8"/>
      <c r="E18" s="8"/>
    </row>
    <row r="19" customFormat="false" ht="20.25" hidden="false" customHeight="false" outlineLevel="0" collapsed="false">
      <c r="A19" s="8"/>
      <c r="B19" s="8"/>
      <c r="C19" s="8"/>
      <c r="D19" s="8"/>
      <c r="E19" s="8"/>
    </row>
    <row r="20" customFormat="false" ht="20.25" hidden="false" customHeight="false" outlineLevel="0" collapsed="false">
      <c r="A20" s="8"/>
      <c r="B20" s="8"/>
      <c r="C20" s="8"/>
      <c r="D20" s="8"/>
      <c r="E20" s="8"/>
    </row>
    <row r="21" customFormat="false" ht="12.75" hidden="false" customHeight="true" outlineLevel="0" collapsed="false">
      <c r="A21" s="9" t="s">
        <v>9</v>
      </c>
      <c r="B21" s="9"/>
      <c r="C21" s="9"/>
      <c r="D21" s="9"/>
      <c r="E21" s="9"/>
    </row>
    <row r="22" customFormat="false" ht="12.75" hidden="false" customHeight="false" outlineLevel="0" collapsed="false">
      <c r="A22" s="17"/>
      <c r="B22" s="17"/>
      <c r="C22" s="17"/>
      <c r="D22" s="17"/>
      <c r="E22" s="17"/>
    </row>
    <row r="23" customFormat="false" ht="20.25" hidden="false" customHeight="false" outlineLevel="0" collapsed="false">
      <c r="A23" s="18"/>
      <c r="B23" s="18"/>
      <c r="C23" s="18"/>
      <c r="D23" s="18"/>
      <c r="E23" s="18"/>
    </row>
    <row r="24" customFormat="false" ht="17.25" hidden="false" customHeight="true" outlineLevel="0" collapsed="false">
      <c r="A24" s="19"/>
      <c r="B24" s="20"/>
      <c r="C24" s="20"/>
      <c r="D24" s="21" t="s">
        <v>10</v>
      </c>
      <c r="E24" s="22"/>
    </row>
    <row r="25" customFormat="false" ht="17.25" hidden="false" customHeight="true" outlineLevel="0" collapsed="false">
      <c r="A25" s="19"/>
      <c r="B25" s="20"/>
      <c r="C25" s="20"/>
      <c r="D25" s="21" t="s">
        <v>11</v>
      </c>
      <c r="E25" s="22"/>
    </row>
    <row r="26" customFormat="false" ht="17.25" hidden="false" customHeight="true" outlineLevel="0" collapsed="false">
      <c r="A26" s="19"/>
      <c r="B26" s="20"/>
      <c r="C26" s="20"/>
      <c r="D26" s="21" t="s">
        <v>12</v>
      </c>
      <c r="E26" s="22"/>
    </row>
    <row r="27" customFormat="false" ht="17.25" hidden="false" customHeight="true" outlineLevel="0" collapsed="false">
      <c r="A27" s="19"/>
      <c r="B27" s="20"/>
      <c r="C27" s="20"/>
      <c r="D27" s="21" t="s">
        <v>13</v>
      </c>
      <c r="E27" s="22"/>
    </row>
    <row r="28" customFormat="false" ht="78.75" hidden="false" customHeight="true" outlineLevel="0" collapsed="false">
      <c r="A28" s="19"/>
      <c r="B28" s="20"/>
      <c r="C28" s="20"/>
      <c r="D28" s="23"/>
      <c r="E28" s="22"/>
    </row>
    <row r="29" customFormat="false" ht="20.25" hidden="false" customHeight="false" outlineLevel="0" collapsed="false">
      <c r="A29" s="24"/>
      <c r="B29" s="24"/>
      <c r="C29" s="24"/>
      <c r="D29" s="24"/>
      <c r="E29" s="24"/>
    </row>
    <row r="30" customFormat="false" ht="30.75" hidden="false" customHeight="true" outlineLevel="0" collapsed="false">
      <c r="A30" s="25" t="s">
        <v>14</v>
      </c>
      <c r="B30" s="25" t="s">
        <v>15</v>
      </c>
      <c r="C30" s="25" t="s">
        <v>16</v>
      </c>
      <c r="D30" s="25" t="s">
        <v>17</v>
      </c>
      <c r="E30" s="25" t="s">
        <v>18</v>
      </c>
    </row>
    <row r="31" customFormat="false" ht="22.5" hidden="false" customHeight="true" outlineLevel="0" collapsed="false">
      <c r="A31" s="25" t="n">
        <v>0</v>
      </c>
      <c r="B31" s="26" t="n">
        <v>43767</v>
      </c>
      <c r="C31" s="25"/>
      <c r="D31" s="25" t="s">
        <v>19</v>
      </c>
      <c r="E31" s="25"/>
    </row>
    <row r="32" customFormat="false" ht="22.5" hidden="false" customHeight="true" outlineLevel="0" collapsed="false">
      <c r="A32" s="25"/>
      <c r="B32" s="25"/>
      <c r="C32" s="25"/>
      <c r="D32" s="25"/>
      <c r="E32" s="25"/>
    </row>
    <row r="33" customFormat="false" ht="22.5" hidden="false" customHeight="true" outlineLevel="0" collapsed="false">
      <c r="A33" s="25"/>
      <c r="B33" s="25"/>
      <c r="C33" s="25"/>
      <c r="D33" s="25"/>
      <c r="E33" s="25"/>
    </row>
  </sheetData>
  <mergeCells count="24"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1:E11"/>
    <mergeCell ref="A12:E12"/>
    <mergeCell ref="A13:E13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9:E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pageBreakPreview" topLeftCell="A37" colorId="64" zoomScale="130" zoomScaleNormal="66" zoomScalePageLayoutView="130" workbookViewId="0">
      <selection pane="topLeft" activeCell="A56" activeCellId="0" sqref="A56"/>
    </sheetView>
  </sheetViews>
  <sheetFormatPr defaultRowHeight="12.75" zeroHeight="false" outlineLevelRow="0" outlineLevelCol="0"/>
  <cols>
    <col collapsed="false" customWidth="true" hidden="false" outlineLevel="0" max="1" min="1" style="27" width="6.28"/>
    <col collapsed="false" customWidth="true" hidden="false" outlineLevel="0" max="2" min="2" style="27" width="49.86"/>
    <col collapsed="false" customWidth="true" hidden="false" outlineLevel="0" max="3" min="3" style="27" width="0.86"/>
    <col collapsed="false" customWidth="true" hidden="false" outlineLevel="0" max="4" min="4" style="27" width="4.71"/>
    <col collapsed="false" customWidth="true" hidden="false" outlineLevel="0" max="5" min="5" style="28" width="10.71"/>
    <col collapsed="false" customWidth="true" hidden="false" outlineLevel="0" max="6" min="6" style="28" width="13.7"/>
    <col collapsed="false" customWidth="true" hidden="false" outlineLevel="0" max="7" min="7" style="28" width="16.71"/>
    <col collapsed="false" customWidth="true" hidden="false" outlineLevel="0" max="251" min="8" style="27" width="11.57"/>
    <col collapsed="false" customWidth="true" hidden="false" outlineLevel="0" max="252" min="252" style="27" width="6.28"/>
    <col collapsed="false" customWidth="true" hidden="false" outlineLevel="0" max="253" min="253" style="27" width="49.86"/>
    <col collapsed="false" customWidth="true" hidden="false" outlineLevel="0" max="254" min="254" style="27" width="0.86"/>
    <col collapsed="false" customWidth="true" hidden="false" outlineLevel="0" max="255" min="255" style="27" width="4.71"/>
    <col collapsed="false" customWidth="true" hidden="false" outlineLevel="0" max="256" min="256" style="27" width="10.71"/>
    <col collapsed="false" customWidth="true" hidden="false" outlineLevel="0" max="257" min="257" style="27" width="13.7"/>
    <col collapsed="false" customWidth="true" hidden="false" outlineLevel="0" max="258" min="258" style="27" width="16.71"/>
    <col collapsed="false" customWidth="true" hidden="false" outlineLevel="0" max="259" min="259" style="27" width="25.14"/>
    <col collapsed="false" customWidth="true" hidden="false" outlineLevel="0" max="260" min="260" style="27" width="21.29"/>
    <col collapsed="false" customWidth="true" hidden="false" outlineLevel="0" max="261" min="261" style="27" width="11.57"/>
    <col collapsed="false" customWidth="true" hidden="false" outlineLevel="0" max="262" min="262" style="27" width="15.29"/>
    <col collapsed="false" customWidth="true" hidden="false" outlineLevel="0" max="507" min="263" style="27" width="11.57"/>
    <col collapsed="false" customWidth="true" hidden="false" outlineLevel="0" max="508" min="508" style="27" width="6.28"/>
    <col collapsed="false" customWidth="true" hidden="false" outlineLevel="0" max="509" min="509" style="27" width="49.86"/>
    <col collapsed="false" customWidth="true" hidden="false" outlineLevel="0" max="510" min="510" style="27" width="0.86"/>
    <col collapsed="false" customWidth="true" hidden="false" outlineLevel="0" max="511" min="511" style="27" width="4.71"/>
    <col collapsed="false" customWidth="true" hidden="false" outlineLevel="0" max="512" min="512" style="27" width="10.71"/>
    <col collapsed="false" customWidth="true" hidden="false" outlineLevel="0" max="513" min="513" style="27" width="13.7"/>
    <col collapsed="false" customWidth="true" hidden="false" outlineLevel="0" max="514" min="514" style="27" width="16.71"/>
    <col collapsed="false" customWidth="true" hidden="false" outlineLevel="0" max="515" min="515" style="27" width="25.14"/>
    <col collapsed="false" customWidth="true" hidden="false" outlineLevel="0" max="516" min="516" style="27" width="21.29"/>
    <col collapsed="false" customWidth="true" hidden="false" outlineLevel="0" max="517" min="517" style="27" width="11.57"/>
    <col collapsed="false" customWidth="true" hidden="false" outlineLevel="0" max="518" min="518" style="27" width="15.29"/>
    <col collapsed="false" customWidth="true" hidden="false" outlineLevel="0" max="763" min="519" style="27" width="11.57"/>
    <col collapsed="false" customWidth="true" hidden="false" outlineLevel="0" max="764" min="764" style="27" width="6.28"/>
    <col collapsed="false" customWidth="true" hidden="false" outlineLevel="0" max="765" min="765" style="27" width="49.86"/>
    <col collapsed="false" customWidth="true" hidden="false" outlineLevel="0" max="766" min="766" style="27" width="0.86"/>
    <col collapsed="false" customWidth="true" hidden="false" outlineLevel="0" max="767" min="767" style="27" width="4.71"/>
    <col collapsed="false" customWidth="true" hidden="false" outlineLevel="0" max="768" min="768" style="27" width="10.71"/>
    <col collapsed="false" customWidth="true" hidden="false" outlineLevel="0" max="769" min="769" style="27" width="13.7"/>
    <col collapsed="false" customWidth="true" hidden="false" outlineLevel="0" max="770" min="770" style="27" width="16.71"/>
    <col collapsed="false" customWidth="true" hidden="false" outlineLevel="0" max="771" min="771" style="27" width="25.14"/>
    <col collapsed="false" customWidth="true" hidden="false" outlineLevel="0" max="772" min="772" style="27" width="21.29"/>
    <col collapsed="false" customWidth="true" hidden="false" outlineLevel="0" max="773" min="773" style="27" width="11.57"/>
    <col collapsed="false" customWidth="true" hidden="false" outlineLevel="0" max="774" min="774" style="27" width="15.29"/>
    <col collapsed="false" customWidth="true" hidden="false" outlineLevel="0" max="1019" min="775" style="27" width="11.57"/>
    <col collapsed="false" customWidth="true" hidden="false" outlineLevel="0" max="1020" min="1020" style="27" width="6.28"/>
    <col collapsed="false" customWidth="true" hidden="false" outlineLevel="0" max="1021" min="1021" style="27" width="49.86"/>
    <col collapsed="false" customWidth="true" hidden="false" outlineLevel="0" max="1022" min="1022" style="27" width="0.86"/>
    <col collapsed="false" customWidth="true" hidden="false" outlineLevel="0" max="1023" min="1023" style="27" width="4.71"/>
    <col collapsed="false" customWidth="true" hidden="false" outlineLevel="0" max="1025" min="1024" style="27" width="10.71"/>
  </cols>
  <sheetData>
    <row r="1" s="32" customFormat="true" ht="18.75" hidden="false" customHeight="false" outlineLevel="0" collapsed="false">
      <c r="A1" s="29"/>
      <c r="B1" s="30"/>
      <c r="C1" s="30"/>
      <c r="D1" s="30"/>
      <c r="E1" s="30"/>
      <c r="F1" s="30"/>
      <c r="G1" s="31" t="s">
        <v>6</v>
      </c>
    </row>
    <row r="2" customFormat="false" ht="40.5" hidden="false" customHeight="true" outlineLevel="0" collapsed="false">
      <c r="A2" s="33" t="s">
        <v>20</v>
      </c>
      <c r="B2" s="33" t="s">
        <v>21</v>
      </c>
      <c r="C2" s="34"/>
      <c r="D2" s="33" t="s">
        <v>22</v>
      </c>
      <c r="E2" s="35" t="s">
        <v>23</v>
      </c>
      <c r="F2" s="35" t="s">
        <v>24</v>
      </c>
      <c r="G2" s="35" t="s">
        <v>25</v>
      </c>
    </row>
    <row r="3" customFormat="false" ht="15" hidden="false" customHeight="true" outlineLevel="0" collapsed="false">
      <c r="A3" s="36"/>
      <c r="B3" s="37"/>
      <c r="C3" s="38"/>
      <c r="D3" s="36"/>
      <c r="E3" s="39"/>
      <c r="F3" s="39"/>
      <c r="G3" s="40"/>
    </row>
    <row r="4" customFormat="false" ht="15" hidden="false" customHeight="true" outlineLevel="0" collapsed="false">
      <c r="A4" s="41" t="n">
        <v>1</v>
      </c>
      <c r="B4" s="42" t="s">
        <v>26</v>
      </c>
      <c r="C4" s="42"/>
      <c r="D4" s="42"/>
      <c r="E4" s="42"/>
      <c r="F4" s="42"/>
      <c r="G4" s="42"/>
    </row>
    <row r="5" customFormat="false" ht="15" hidden="false" customHeight="true" outlineLevel="0" collapsed="false">
      <c r="A5" s="43" t="s">
        <v>27</v>
      </c>
      <c r="B5" s="43" t="s">
        <v>28</v>
      </c>
      <c r="C5" s="44"/>
      <c r="D5" s="45" t="s">
        <v>29</v>
      </c>
      <c r="E5" s="46" t="n">
        <v>1</v>
      </c>
      <c r="F5" s="46"/>
      <c r="G5" s="46" t="n">
        <f aca="false">$E5*F5</f>
        <v>0</v>
      </c>
    </row>
    <row r="6" customFormat="false" ht="15" hidden="false" customHeight="true" outlineLevel="0" collapsed="false">
      <c r="A6" s="47" t="s">
        <v>30</v>
      </c>
      <c r="B6" s="47" t="s">
        <v>31</v>
      </c>
      <c r="C6" s="48"/>
      <c r="D6" s="49" t="s">
        <v>29</v>
      </c>
      <c r="E6" s="50" t="n">
        <v>1</v>
      </c>
      <c r="F6" s="50"/>
      <c r="G6" s="46" t="n">
        <f aca="false">$E6*F6</f>
        <v>0</v>
      </c>
    </row>
    <row r="7" customFormat="false" ht="15" hidden="false" customHeight="true" outlineLevel="0" collapsed="false">
      <c r="A7" s="47" t="n">
        <v>1.3</v>
      </c>
      <c r="B7" s="47" t="s">
        <v>32</v>
      </c>
      <c r="C7" s="48"/>
      <c r="D7" s="51" t="s">
        <v>29</v>
      </c>
      <c r="E7" s="50" t="n">
        <v>1</v>
      </c>
      <c r="F7" s="50"/>
      <c r="G7" s="46" t="n">
        <f aca="false">$E7*F7</f>
        <v>0</v>
      </c>
    </row>
    <row r="8" customFormat="false" ht="15" hidden="false" customHeight="true" outlineLevel="0" collapsed="false">
      <c r="A8" s="43" t="n">
        <v>1.4</v>
      </c>
      <c r="B8" s="47" t="s">
        <v>33</v>
      </c>
      <c r="C8" s="48"/>
      <c r="D8" s="51" t="s">
        <v>29</v>
      </c>
      <c r="E8" s="50" t="n">
        <v>1</v>
      </c>
      <c r="F8" s="50"/>
      <c r="G8" s="46" t="n">
        <f aca="false">$E8*F8</f>
        <v>0</v>
      </c>
    </row>
    <row r="9" customFormat="false" ht="15" hidden="false" customHeight="true" outlineLevel="0" collapsed="false">
      <c r="A9" s="47" t="n">
        <v>1.5</v>
      </c>
      <c r="B9" s="47" t="s">
        <v>34</v>
      </c>
      <c r="C9" s="48"/>
      <c r="D9" s="51" t="s">
        <v>29</v>
      </c>
      <c r="E9" s="50" t="n">
        <v>1</v>
      </c>
      <c r="F9" s="50"/>
      <c r="G9" s="46" t="n">
        <f aca="false">$E9*F9</f>
        <v>0</v>
      </c>
    </row>
    <row r="10" customFormat="false" ht="19.5" hidden="false" customHeight="true" outlineLevel="0" collapsed="false">
      <c r="A10" s="36"/>
      <c r="B10" s="52"/>
      <c r="C10" s="53"/>
      <c r="D10" s="54"/>
      <c r="E10" s="55" t="s">
        <v>35</v>
      </c>
      <c r="F10" s="55"/>
      <c r="G10" s="55" t="n">
        <f aca="false">SUBTOTAL(9,G4:G9)</f>
        <v>0</v>
      </c>
    </row>
    <row r="11" customFormat="false" ht="15" hidden="false" customHeight="true" outlineLevel="0" collapsed="false">
      <c r="A11" s="56"/>
      <c r="B11" s="57"/>
      <c r="C11" s="53"/>
      <c r="D11" s="34"/>
      <c r="E11" s="58"/>
      <c r="F11" s="39"/>
      <c r="G11" s="59"/>
    </row>
    <row r="12" customFormat="false" ht="12.75" hidden="false" customHeight="true" outlineLevel="0" collapsed="false">
      <c r="A12" s="38"/>
      <c r="B12" s="60"/>
      <c r="C12" s="53"/>
      <c r="D12" s="61"/>
      <c r="E12" s="62"/>
      <c r="F12" s="62"/>
      <c r="G12" s="63"/>
    </row>
    <row r="13" customFormat="false" ht="15" hidden="false" customHeight="true" outlineLevel="0" collapsed="false">
      <c r="A13" s="41" t="n">
        <v>2</v>
      </c>
      <c r="B13" s="42" t="s">
        <v>36</v>
      </c>
      <c r="C13" s="42"/>
      <c r="D13" s="42"/>
      <c r="E13" s="42"/>
      <c r="F13" s="42"/>
      <c r="G13" s="42"/>
    </row>
    <row r="14" customFormat="false" ht="15" hidden="false" customHeight="true" outlineLevel="0" collapsed="false">
      <c r="A14" s="47" t="n">
        <v>2.1</v>
      </c>
      <c r="B14" s="47" t="s">
        <v>37</v>
      </c>
      <c r="C14" s="48"/>
      <c r="D14" s="64" t="s">
        <v>29</v>
      </c>
      <c r="E14" s="46" t="n">
        <v>1</v>
      </c>
      <c r="F14" s="50"/>
      <c r="G14" s="46" t="n">
        <f aca="false">$E14*F14</f>
        <v>0</v>
      </c>
    </row>
    <row r="15" customFormat="false" ht="15" hidden="false" customHeight="true" outlineLevel="0" collapsed="false">
      <c r="A15" s="47" t="n">
        <v>2.2</v>
      </c>
      <c r="B15" s="43" t="s">
        <v>38</v>
      </c>
      <c r="C15" s="48"/>
      <c r="D15" s="64" t="s">
        <v>39</v>
      </c>
      <c r="E15" s="46" t="s">
        <v>40</v>
      </c>
      <c r="F15" s="46" t="s">
        <v>40</v>
      </c>
      <c r="G15" s="46" t="s">
        <v>40</v>
      </c>
    </row>
    <row r="16" customFormat="false" ht="15" hidden="false" customHeight="true" outlineLevel="0" collapsed="false">
      <c r="A16" s="47" t="n">
        <v>2.3</v>
      </c>
      <c r="B16" s="43" t="s">
        <v>41</v>
      </c>
      <c r="C16" s="48"/>
      <c r="D16" s="51" t="s">
        <v>42</v>
      </c>
      <c r="E16" s="46" t="n">
        <v>41.3</v>
      </c>
      <c r="F16" s="50"/>
      <c r="G16" s="46" t="n">
        <f aca="false">$E16*F16</f>
        <v>0</v>
      </c>
    </row>
    <row r="17" customFormat="false" ht="15" hidden="false" customHeight="true" outlineLevel="0" collapsed="false">
      <c r="A17" s="47" t="n">
        <v>2.4</v>
      </c>
      <c r="B17" s="43" t="s">
        <v>43</v>
      </c>
      <c r="C17" s="48"/>
      <c r="D17" s="51" t="s">
        <v>44</v>
      </c>
      <c r="E17" s="46" t="n">
        <v>112.5</v>
      </c>
      <c r="F17" s="50"/>
      <c r="G17" s="46" t="n">
        <f aca="false">$E17*F17</f>
        <v>0</v>
      </c>
    </row>
    <row r="18" customFormat="false" ht="15" hidden="false" customHeight="true" outlineLevel="0" collapsed="false">
      <c r="A18" s="47" t="n">
        <v>2.5</v>
      </c>
      <c r="B18" s="43" t="s">
        <v>45</v>
      </c>
      <c r="C18" s="48"/>
      <c r="D18" s="64" t="s">
        <v>44</v>
      </c>
      <c r="E18" s="46" t="n">
        <v>7</v>
      </c>
      <c r="F18" s="50"/>
      <c r="G18" s="46" t="n">
        <f aca="false">$E18*F18</f>
        <v>0</v>
      </c>
    </row>
    <row r="19" customFormat="false" ht="15" hidden="false" customHeight="true" outlineLevel="0" collapsed="false">
      <c r="A19" s="47" t="n">
        <v>2.6</v>
      </c>
      <c r="B19" s="43" t="s">
        <v>46</v>
      </c>
      <c r="C19" s="48"/>
      <c r="D19" s="51" t="s">
        <v>47</v>
      </c>
      <c r="E19" s="46" t="n">
        <f aca="false">E17*(0.5+0.6)</f>
        <v>123.75</v>
      </c>
      <c r="F19" s="50"/>
      <c r="G19" s="46" t="n">
        <f aca="false">$E19*F19</f>
        <v>0</v>
      </c>
    </row>
    <row r="20" customFormat="false" ht="15" hidden="false" customHeight="true" outlineLevel="0" collapsed="false">
      <c r="A20" s="47" t="n">
        <v>2.7</v>
      </c>
      <c r="B20" s="43" t="s">
        <v>48</v>
      </c>
      <c r="C20" s="48"/>
      <c r="D20" s="51" t="s">
        <v>47</v>
      </c>
      <c r="E20" s="46" t="n">
        <f aca="false">4*2.5+1+1</f>
        <v>12</v>
      </c>
      <c r="F20" s="50"/>
      <c r="G20" s="46" t="n">
        <f aca="false">$E20*F20</f>
        <v>0</v>
      </c>
    </row>
    <row r="21" customFormat="false" ht="15" hidden="false" customHeight="true" outlineLevel="0" collapsed="false">
      <c r="A21" s="47" t="n">
        <v>2.8</v>
      </c>
      <c r="B21" s="43" t="s">
        <v>49</v>
      </c>
      <c r="C21" s="48"/>
      <c r="D21" s="51" t="s">
        <v>40</v>
      </c>
      <c r="E21" s="64" t="s">
        <v>40</v>
      </c>
      <c r="F21" s="51" t="s">
        <v>40</v>
      </c>
      <c r="G21" s="51" t="s">
        <v>40</v>
      </c>
    </row>
    <row r="22" s="70" customFormat="true" ht="15" hidden="false" customHeight="true" outlineLevel="0" collapsed="false">
      <c r="A22" s="65"/>
      <c r="B22" s="66" t="s">
        <v>50</v>
      </c>
      <c r="C22" s="67"/>
      <c r="D22" s="51" t="s">
        <v>47</v>
      </c>
      <c r="E22" s="68" t="n">
        <v>175</v>
      </c>
      <c r="F22" s="69"/>
      <c r="G22" s="46" t="n">
        <f aca="false">$E22*F22</f>
        <v>0</v>
      </c>
    </row>
    <row r="23" s="70" customFormat="true" ht="15" hidden="false" customHeight="true" outlineLevel="0" collapsed="false">
      <c r="A23" s="65"/>
      <c r="B23" s="66" t="s">
        <v>51</v>
      </c>
      <c r="C23" s="67"/>
      <c r="D23" s="51" t="s">
        <v>47</v>
      </c>
      <c r="E23" s="68" t="n">
        <f aca="false">E22</f>
        <v>175</v>
      </c>
      <c r="F23" s="69"/>
      <c r="G23" s="46" t="n">
        <f aca="false">$E23*F23</f>
        <v>0</v>
      </c>
    </row>
    <row r="24" customFormat="false" ht="15" hidden="false" customHeight="true" outlineLevel="0" collapsed="false">
      <c r="A24" s="47" t="n">
        <v>2.9</v>
      </c>
      <c r="B24" s="43" t="s">
        <v>52</v>
      </c>
      <c r="C24" s="48"/>
      <c r="D24" s="51" t="s">
        <v>40</v>
      </c>
      <c r="E24" s="64" t="s">
        <v>40</v>
      </c>
      <c r="F24" s="51" t="s">
        <v>40</v>
      </c>
      <c r="G24" s="51" t="s">
        <v>40</v>
      </c>
    </row>
    <row r="25" customFormat="false" ht="15" hidden="false" customHeight="true" outlineLevel="0" collapsed="false">
      <c r="A25" s="47"/>
      <c r="B25" s="66" t="s">
        <v>50</v>
      </c>
      <c r="C25" s="53"/>
      <c r="D25" s="51" t="s">
        <v>44</v>
      </c>
      <c r="E25" s="46" t="n">
        <f aca="false">21+9</f>
        <v>30</v>
      </c>
      <c r="F25" s="50"/>
      <c r="G25" s="46" t="n">
        <f aca="false">$E25*F25</f>
        <v>0</v>
      </c>
    </row>
    <row r="26" customFormat="false" ht="15" hidden="false" customHeight="true" outlineLevel="0" collapsed="false">
      <c r="A26" s="47"/>
      <c r="B26" s="66" t="s">
        <v>53</v>
      </c>
      <c r="C26" s="53"/>
      <c r="D26" s="51" t="s">
        <v>44</v>
      </c>
      <c r="E26" s="46" t="n">
        <v>30</v>
      </c>
      <c r="F26" s="50"/>
      <c r="G26" s="46" t="n">
        <f aca="false">$E26*F26</f>
        <v>0</v>
      </c>
    </row>
    <row r="27" customFormat="false" ht="15" hidden="false" customHeight="true" outlineLevel="0" collapsed="false">
      <c r="A27" s="71" t="n">
        <v>2.1</v>
      </c>
      <c r="B27" s="47" t="s">
        <v>54</v>
      </c>
      <c r="C27" s="53"/>
      <c r="D27" s="51" t="s">
        <v>55</v>
      </c>
      <c r="E27" s="46" t="n">
        <v>3</v>
      </c>
      <c r="F27" s="50"/>
      <c r="G27" s="46" t="n">
        <f aca="false">$E27*F27</f>
        <v>0</v>
      </c>
    </row>
    <row r="28" customFormat="false" ht="15" hidden="false" customHeight="true" outlineLevel="0" collapsed="false">
      <c r="A28" s="71" t="n">
        <v>2.11</v>
      </c>
      <c r="B28" s="43" t="s">
        <v>56</v>
      </c>
      <c r="C28" s="48"/>
      <c r="D28" s="51" t="s">
        <v>44</v>
      </c>
      <c r="E28" s="46" t="n">
        <v>30</v>
      </c>
      <c r="F28" s="50"/>
      <c r="G28" s="46" t="n">
        <f aca="false">$E28*F28</f>
        <v>0</v>
      </c>
    </row>
    <row r="29" s="70" customFormat="true" ht="15" hidden="false" customHeight="true" outlineLevel="0" collapsed="false">
      <c r="A29" s="71" t="n">
        <v>2.12</v>
      </c>
      <c r="B29" s="47" t="s">
        <v>57</v>
      </c>
      <c r="C29" s="67"/>
      <c r="D29" s="51" t="s">
        <v>58</v>
      </c>
      <c r="E29" s="68" t="n">
        <v>75</v>
      </c>
      <c r="F29" s="69"/>
      <c r="G29" s="46" t="n">
        <f aca="false">$E29*F29</f>
        <v>0</v>
      </c>
    </row>
    <row r="30" s="70" customFormat="true" ht="24" hidden="false" customHeight="true" outlineLevel="0" collapsed="false">
      <c r="A30" s="71" t="n">
        <v>2.13</v>
      </c>
      <c r="B30" s="72" t="s">
        <v>59</v>
      </c>
      <c r="C30" s="67"/>
      <c r="D30" s="51" t="s">
        <v>44</v>
      </c>
      <c r="E30" s="69" t="n">
        <v>82.5</v>
      </c>
      <c r="F30" s="69"/>
      <c r="G30" s="46" t="n">
        <f aca="false">$E30*F30</f>
        <v>0</v>
      </c>
    </row>
    <row r="31" s="70" customFormat="true" ht="15" hidden="false" customHeight="true" outlineLevel="0" collapsed="false">
      <c r="A31" s="71" t="n">
        <v>2.14</v>
      </c>
      <c r="B31" s="47" t="s">
        <v>60</v>
      </c>
      <c r="C31" s="67"/>
      <c r="D31" s="51" t="s">
        <v>39</v>
      </c>
      <c r="E31" s="69" t="s">
        <v>40</v>
      </c>
      <c r="F31" s="69" t="s">
        <v>40</v>
      </c>
      <c r="G31" s="68" t="s">
        <v>40</v>
      </c>
    </row>
    <row r="32" s="70" customFormat="true" ht="15" hidden="false" customHeight="true" outlineLevel="0" collapsed="false">
      <c r="A32" s="71" t="n">
        <v>2.15</v>
      </c>
      <c r="B32" s="47" t="s">
        <v>61</v>
      </c>
      <c r="C32" s="67"/>
      <c r="D32" s="51" t="s">
        <v>29</v>
      </c>
      <c r="E32" s="68" t="n">
        <v>1</v>
      </c>
      <c r="F32" s="69"/>
      <c r="G32" s="46" t="n">
        <f aca="false">$E32*F32</f>
        <v>0</v>
      </c>
    </row>
    <row r="33" customFormat="false" ht="15" hidden="false" customHeight="true" outlineLevel="0" collapsed="false">
      <c r="A33" s="71" t="n">
        <v>2.16</v>
      </c>
      <c r="B33" s="43" t="s">
        <v>62</v>
      </c>
      <c r="C33" s="44"/>
      <c r="D33" s="64" t="s">
        <v>40</v>
      </c>
      <c r="E33" s="51" t="s">
        <v>40</v>
      </c>
      <c r="F33" s="51" t="s">
        <v>40</v>
      </c>
      <c r="G33" s="51" t="s">
        <v>40</v>
      </c>
    </row>
    <row r="34" customFormat="false" ht="15" hidden="false" customHeight="true" outlineLevel="0" collapsed="false">
      <c r="A34" s="73"/>
      <c r="B34" s="66" t="s">
        <v>50</v>
      </c>
      <c r="C34" s="44"/>
      <c r="D34" s="64" t="s">
        <v>47</v>
      </c>
      <c r="E34" s="46" t="n">
        <v>80</v>
      </c>
      <c r="F34" s="50"/>
      <c r="G34" s="46" t="n">
        <f aca="false">$E34*F34</f>
        <v>0</v>
      </c>
    </row>
    <row r="35" s="70" customFormat="true" ht="15" hidden="false" customHeight="true" outlineLevel="0" collapsed="false">
      <c r="A35" s="74"/>
      <c r="B35" s="66" t="s">
        <v>63</v>
      </c>
      <c r="C35" s="75"/>
      <c r="D35" s="64" t="s">
        <v>44</v>
      </c>
      <c r="E35" s="68" t="n">
        <v>65</v>
      </c>
      <c r="F35" s="69"/>
      <c r="G35" s="46" t="n">
        <f aca="false">$E35*F35</f>
        <v>0</v>
      </c>
    </row>
    <row r="36" customFormat="false" ht="19.5" hidden="false" customHeight="true" outlineLevel="0" collapsed="false">
      <c r="A36" s="36"/>
      <c r="B36" s="52"/>
      <c r="C36" s="53"/>
      <c r="D36" s="54"/>
      <c r="E36" s="55" t="s">
        <v>64</v>
      </c>
      <c r="F36" s="55"/>
      <c r="G36" s="55" t="n">
        <f aca="false">SUBTOTAL(9,G12:G35)</f>
        <v>0</v>
      </c>
    </row>
    <row r="37" customFormat="false" ht="15" hidden="false" customHeight="true" outlineLevel="0" collapsed="false">
      <c r="A37" s="38"/>
      <c r="B37" s="60"/>
      <c r="C37" s="53"/>
      <c r="D37" s="61"/>
      <c r="E37" s="61"/>
      <c r="F37" s="61"/>
      <c r="G37" s="76"/>
    </row>
    <row r="38" customFormat="false" ht="15" hidden="false" customHeight="true" outlineLevel="0" collapsed="false">
      <c r="A38" s="41" t="n">
        <v>3</v>
      </c>
      <c r="B38" s="42" t="s">
        <v>65</v>
      </c>
      <c r="C38" s="42"/>
      <c r="D38" s="42"/>
      <c r="E38" s="42"/>
      <c r="F38" s="42"/>
      <c r="G38" s="42"/>
    </row>
    <row r="39" customFormat="false" ht="15" hidden="false" customHeight="true" outlineLevel="0" collapsed="false">
      <c r="A39" s="47" t="n">
        <v>3.1</v>
      </c>
      <c r="B39" s="47" t="s">
        <v>66</v>
      </c>
      <c r="C39" s="48"/>
      <c r="D39" s="51" t="s">
        <v>55</v>
      </c>
      <c r="E39" s="50" t="n">
        <v>1</v>
      </c>
      <c r="F39" s="50"/>
      <c r="G39" s="46" t="n">
        <f aca="false">$E39*F39</f>
        <v>0</v>
      </c>
    </row>
    <row r="40" customFormat="false" ht="15" hidden="false" customHeight="true" outlineLevel="0" collapsed="false">
      <c r="A40" s="47" t="n">
        <v>3.2</v>
      </c>
      <c r="B40" s="47" t="s">
        <v>67</v>
      </c>
      <c r="C40" s="48"/>
      <c r="D40" s="51" t="s">
        <v>44</v>
      </c>
      <c r="E40" s="50" t="n">
        <f aca="false">21+13.5</f>
        <v>34.5</v>
      </c>
      <c r="F40" s="50"/>
      <c r="G40" s="46" t="n">
        <f aca="false">$E40*F40</f>
        <v>0</v>
      </c>
    </row>
    <row r="41" customFormat="false" ht="15" hidden="false" customHeight="true" outlineLevel="0" collapsed="false">
      <c r="A41" s="47" t="n">
        <v>3.3</v>
      </c>
      <c r="B41" s="47" t="s">
        <v>68</v>
      </c>
      <c r="C41" s="48"/>
      <c r="D41" s="51" t="s">
        <v>44</v>
      </c>
      <c r="E41" s="50" t="n">
        <f aca="false">3*2.8</f>
        <v>8.4</v>
      </c>
      <c r="F41" s="50"/>
      <c r="G41" s="46" t="n">
        <f aca="false">$E41*F41</f>
        <v>0</v>
      </c>
    </row>
    <row r="42" customFormat="false" ht="19.5" hidden="false" customHeight="true" outlineLevel="0" collapsed="false">
      <c r="A42" s="36"/>
      <c r="B42" s="52"/>
      <c r="C42" s="53"/>
      <c r="D42" s="54"/>
      <c r="E42" s="55" t="s">
        <v>69</v>
      </c>
      <c r="F42" s="55"/>
      <c r="G42" s="55" t="n">
        <f aca="false">SUBTOTAL(9,G37:G41)</f>
        <v>0</v>
      </c>
    </row>
    <row r="43" customFormat="false" ht="15" hidden="false" customHeight="true" outlineLevel="0" collapsed="false">
      <c r="A43" s="38"/>
      <c r="B43" s="60"/>
      <c r="C43" s="53"/>
      <c r="D43" s="61"/>
      <c r="E43" s="61"/>
      <c r="F43" s="61"/>
      <c r="G43" s="76"/>
    </row>
    <row r="44" customFormat="false" ht="15" hidden="false" customHeight="true" outlineLevel="0" collapsed="false">
      <c r="A44" s="53"/>
      <c r="C44" s="53"/>
      <c r="D44" s="77" t="s">
        <v>70</v>
      </c>
      <c r="E44" s="77"/>
      <c r="F44" s="77"/>
      <c r="G44" s="55" t="n">
        <f aca="false">SUBTOTAL(9,G4:G37)</f>
        <v>0</v>
      </c>
    </row>
    <row r="45" customFormat="false" ht="15" hidden="false" customHeight="true" outlineLevel="0" collapsed="false">
      <c r="A45" s="53"/>
      <c r="C45" s="53"/>
      <c r="D45" s="77" t="s">
        <v>71</v>
      </c>
      <c r="E45" s="77"/>
      <c r="F45" s="77"/>
      <c r="G45" s="55" t="n">
        <f aca="false">0.2*G44</f>
        <v>0</v>
      </c>
    </row>
    <row r="46" customFormat="false" ht="15" hidden="false" customHeight="true" outlineLevel="0" collapsed="false">
      <c r="A46" s="53"/>
      <c r="C46" s="53"/>
      <c r="D46" s="77" t="s">
        <v>72</v>
      </c>
      <c r="E46" s="77"/>
      <c r="F46" s="77"/>
      <c r="G46" s="55" t="n">
        <f aca="false">G45+G44</f>
        <v>0</v>
      </c>
    </row>
    <row r="47" customFormat="false" ht="13.8" hidden="false" customHeight="false" outlineLevel="0" collapsed="false">
      <c r="A47" s="38"/>
      <c r="B47" s="60"/>
      <c r="C47" s="53"/>
      <c r="D47" s="61"/>
      <c r="E47" s="62"/>
      <c r="F47" s="62"/>
      <c r="G47" s="63"/>
    </row>
    <row r="48" customFormat="false" ht="15" hidden="false" customHeight="true" outlineLevel="0" collapsed="false">
      <c r="A48" s="41" t="n">
        <v>4</v>
      </c>
      <c r="B48" s="42" t="s">
        <v>73</v>
      </c>
      <c r="C48" s="42"/>
      <c r="D48" s="42"/>
      <c r="E48" s="42"/>
      <c r="F48" s="42"/>
      <c r="G48" s="42"/>
    </row>
    <row r="49" customFormat="false" ht="15" hidden="false" customHeight="true" outlineLevel="0" collapsed="false">
      <c r="A49" s="47" t="n">
        <v>2.8</v>
      </c>
      <c r="B49" s="43" t="s">
        <v>74</v>
      </c>
      <c r="C49" s="48"/>
      <c r="D49" s="51" t="s">
        <v>40</v>
      </c>
      <c r="E49" s="64" t="s">
        <v>40</v>
      </c>
      <c r="F49" s="51" t="s">
        <v>40</v>
      </c>
      <c r="G49" s="51" t="s">
        <v>40</v>
      </c>
    </row>
    <row r="50" s="70" customFormat="true" ht="15" hidden="false" customHeight="true" outlineLevel="0" collapsed="false">
      <c r="A50" s="65"/>
      <c r="B50" s="66" t="s">
        <v>50</v>
      </c>
      <c r="C50" s="67"/>
      <c r="D50" s="51" t="s">
        <v>47</v>
      </c>
      <c r="E50" s="68" t="n">
        <v>175</v>
      </c>
      <c r="F50" s="69"/>
      <c r="G50" s="46" t="n">
        <f aca="false">$E50*F50</f>
        <v>0</v>
      </c>
    </row>
    <row r="51" s="70" customFormat="true" ht="15" hidden="false" customHeight="true" outlineLevel="0" collapsed="false">
      <c r="A51" s="65"/>
      <c r="B51" s="66" t="s">
        <v>51</v>
      </c>
      <c r="C51" s="67"/>
      <c r="D51" s="51" t="s">
        <v>47</v>
      </c>
      <c r="E51" s="68" t="n">
        <f aca="false">E50</f>
        <v>175</v>
      </c>
      <c r="F51" s="69"/>
      <c r="G51" s="46" t="n">
        <f aca="false">$E51*F51</f>
        <v>0</v>
      </c>
    </row>
    <row r="52" customFormat="false" ht="13.8" hidden="false" customHeight="false" outlineLevel="0" collapsed="false">
      <c r="A52" s="38"/>
      <c r="B52" s="60"/>
      <c r="C52" s="53"/>
      <c r="D52" s="61"/>
      <c r="E52" s="62"/>
      <c r="F52" s="62"/>
      <c r="G52" s="63"/>
    </row>
    <row r="53" customFormat="false" ht="15" hidden="false" customHeight="true" outlineLevel="0" collapsed="false">
      <c r="A53" s="53"/>
      <c r="C53" s="53"/>
      <c r="D53" s="77" t="s">
        <v>70</v>
      </c>
      <c r="E53" s="77"/>
      <c r="F53" s="77"/>
      <c r="G53" s="55" t="n">
        <f aca="false">SUBTOTAL(9,G13:G46)</f>
        <v>0</v>
      </c>
    </row>
    <row r="54" customFormat="false" ht="15" hidden="false" customHeight="true" outlineLevel="0" collapsed="false">
      <c r="A54" s="53"/>
      <c r="C54" s="53"/>
      <c r="D54" s="77" t="s">
        <v>71</v>
      </c>
      <c r="E54" s="77"/>
      <c r="F54" s="77"/>
      <c r="G54" s="55" t="n">
        <f aca="false">0.2*G53</f>
        <v>0</v>
      </c>
    </row>
    <row r="55" customFormat="false" ht="15" hidden="false" customHeight="true" outlineLevel="0" collapsed="false">
      <c r="A55" s="53"/>
      <c r="C55" s="53"/>
      <c r="D55" s="77" t="s">
        <v>72</v>
      </c>
      <c r="E55" s="77"/>
      <c r="F55" s="77"/>
      <c r="G55" s="55" t="n">
        <f aca="false">G54+G53</f>
        <v>0</v>
      </c>
    </row>
    <row r="56" customFormat="false" ht="15" hidden="false" customHeight="false" outlineLevel="0" collapsed="false">
      <c r="A56" s="38"/>
      <c r="B56" s="60"/>
      <c r="C56" s="53"/>
      <c r="D56" s="61"/>
      <c r="E56" s="62"/>
      <c r="F56" s="62"/>
      <c r="G56" s="63"/>
    </row>
    <row r="57" customFormat="false" ht="12.75" hidden="false" customHeight="false" outlineLevel="0" collapsed="false">
      <c r="A57" s="78" t="s">
        <v>75</v>
      </c>
      <c r="B57" s="78" t="s">
        <v>76</v>
      </c>
      <c r="C57" s="79"/>
      <c r="D57" s="79"/>
      <c r="E57" s="79"/>
      <c r="F57" s="79"/>
      <c r="G57" s="79"/>
    </row>
    <row r="58" customFormat="false" ht="12.75" hidden="false" customHeight="false" outlineLevel="0" collapsed="false">
      <c r="A58" s="80" t="s">
        <v>77</v>
      </c>
      <c r="B58" s="80"/>
      <c r="C58" s="79"/>
      <c r="D58" s="79"/>
      <c r="E58" s="79"/>
      <c r="F58" s="79"/>
      <c r="G58" s="79"/>
    </row>
    <row r="59" customFormat="false" ht="15" hidden="false" customHeight="false" outlineLevel="0" collapsed="false">
      <c r="A59" s="38"/>
      <c r="B59" s="60"/>
      <c r="C59" s="53"/>
      <c r="D59" s="61"/>
      <c r="E59" s="62"/>
      <c r="F59" s="62"/>
      <c r="G59" s="63"/>
    </row>
    <row r="60" customFormat="false" ht="12.75" hidden="false" customHeight="false" outlineLevel="0" collapsed="false">
      <c r="A60" s="81" t="s">
        <v>78</v>
      </c>
      <c r="B60" s="81"/>
      <c r="C60" s="81"/>
      <c r="D60" s="81"/>
      <c r="E60" s="81"/>
      <c r="F60" s="81"/>
      <c r="G60" s="81"/>
    </row>
    <row r="61" customFormat="false" ht="12.75" hidden="false" customHeight="true" outlineLevel="0" collapsed="false">
      <c r="A61" s="82" t="s">
        <v>79</v>
      </c>
      <c r="B61" s="82"/>
      <c r="C61" s="82"/>
      <c r="D61" s="82"/>
      <c r="E61" s="82"/>
      <c r="F61" s="82"/>
      <c r="G61" s="82"/>
    </row>
    <row r="64" customFormat="false" ht="12.8" hidden="false" customHeight="false" outlineLevel="0" collapsed="false"/>
    <row r="65" customFormat="false" ht="12.8" hidden="false" customHeight="false" outlineLevel="0" collapsed="false"/>
    <row r="66" customFormat="false" ht="12.8" hidden="false" customHeight="false" outlineLevel="0" collapsed="false"/>
    <row r="67" customFormat="false" ht="12.8" hidden="false" customHeight="false" outlineLevel="0" collapsed="false"/>
    <row r="68" customFormat="false" ht="12.8" hidden="false" customHeight="false" outlineLevel="0" collapsed="false"/>
    <row r="69" customFormat="false" ht="12.8" hidden="false" customHeight="false" outlineLevel="0" collapsed="false"/>
    <row r="70" customFormat="false" ht="12.8" hidden="false" customHeight="false" outlineLevel="0" collapsed="false"/>
    <row r="71" customFormat="false" ht="12.8" hidden="false" customHeight="false" outlineLevel="0" collapsed="false"/>
    <row r="72" customFormat="false" ht="12.8" hidden="false" customHeight="false" outlineLevel="0" collapsed="false"/>
    <row r="73" customFormat="false" ht="12.8" hidden="false" customHeight="false" outlineLevel="0" collapsed="false"/>
    <row r="74" customFormat="false" ht="12.8" hidden="false" customHeight="false" outlineLevel="0" collapsed="false"/>
    <row r="75" customFormat="false" ht="12.8" hidden="false" customHeight="false" outlineLevel="0" collapsed="false"/>
    <row r="76" customFormat="false" ht="12.8" hidden="false" customHeight="false" outlineLevel="0" collapsed="false"/>
    <row r="77" customFormat="false" ht="12.8" hidden="false" customHeight="false" outlineLevel="0" collapsed="false"/>
    <row r="78" customFormat="false" ht="12.8" hidden="false" customHeight="false" outlineLevel="0" collapsed="false"/>
    <row r="79" customFormat="false" ht="12.8" hidden="false" customHeight="fals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1048576" customFormat="false" ht="12.8" hidden="false" customHeight="false" outlineLevel="0" collapsed="false"/>
  </sheetData>
  <mergeCells count="17">
    <mergeCell ref="B4:G4"/>
    <mergeCell ref="E10:F10"/>
    <mergeCell ref="B13:G13"/>
    <mergeCell ref="E36:F36"/>
    <mergeCell ref="B38:G38"/>
    <mergeCell ref="E42:F42"/>
    <mergeCell ref="D44:F44"/>
    <mergeCell ref="D45:F45"/>
    <mergeCell ref="D46:F46"/>
    <mergeCell ref="B48:G48"/>
    <mergeCell ref="D53:F53"/>
    <mergeCell ref="D54:F54"/>
    <mergeCell ref="D55:F55"/>
    <mergeCell ref="A57:B57"/>
    <mergeCell ref="A58:B58"/>
    <mergeCell ref="A60:G60"/>
    <mergeCell ref="A61:G61"/>
  </mergeCells>
  <printOptions headings="false" gridLines="false" gridLinesSet="true" horizontalCentered="false" verticalCentered="false"/>
  <pageMargins left="0.7875" right="0.7875" top="0.39375" bottom="0.275" header="0.0784722222222222" footer="0.196527777777778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&amp;L&amp;12SGAMI-BRIGADE CANINE 38 - LE VERSOUD - CHENIL - 
MACONNERIE</oddHeader>
    <oddFooter>&amp;LSIRADEX : 04 37 45 00 39&amp;C&amp;F&amp;R&amp;P/&amp;N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LibreOffice/5.4.7.2.M6$Windows_X86_64 LibreOffice_project/84cdc5b975a208eecf96cb73014f465650380623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2020-03-17T15:43:31Z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