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510" yWindow="15" windowWidth="28275" windowHeight="14205" tabRatio="858"/>
  </bookViews>
  <sheets>
    <sheet name="4 PdG &amp; GEN" sheetId="50" r:id="rId1"/>
    <sheet name="4,1 SOLS SOUPLES" sheetId="16" r:id="rId2"/>
    <sheet name="4,2 PEINTURE" sheetId="17" r:id="rId3"/>
    <sheet name="4,3 CARREL" sheetId="15" r:id="rId4"/>
  </sheets>
  <externalReferences>
    <externalReference r:id="rId5"/>
    <externalReference r:id="rId6"/>
    <externalReference r:id="rId7"/>
    <externalReference r:id="rId8"/>
  </externalReferences>
  <definedNames>
    <definedName name="_xlnm._FilterDatabase" hidden="1">#REF!</definedName>
    <definedName name="_Parse_In" hidden="1">#REF!</definedName>
    <definedName name="_Parse_Out" hidden="1">#REF!</definedName>
    <definedName name="fre" hidden="1">#REF!</definedName>
    <definedName name="_xlnm.Print_Titles" localSheetId="0">'4 PdG &amp; GEN'!$58:$59</definedName>
    <definedName name="_xlnm.Print_Titles" localSheetId="1">'4,1 SOLS SOUPLES'!$3:$5</definedName>
    <definedName name="_xlnm.Print_Titles" localSheetId="2">'4,2 PEINTURE'!$3:$5</definedName>
    <definedName name="_xlnm.Print_Titles" localSheetId="3">'4,3 CARREL'!$3:$5</definedName>
    <definedName name="Listloc">[1]Données!$C$5:$U$508</definedName>
    <definedName name="portes">#REF!</definedName>
    <definedName name="Print_Area" localSheetId="0">'4 PdG &amp; GEN'!$A$3:$S$279</definedName>
    <definedName name="Print_Area" localSheetId="1">'4,1 SOLS SOUPLES'!$A$3:$S$265</definedName>
    <definedName name="Print_Area" localSheetId="2">'4,2 PEINTURE'!$A$3:$S$246</definedName>
    <definedName name="Print_Area" localSheetId="3">'4,3 CARREL'!$A$3:$S$348</definedName>
    <definedName name="Print_Area">#REF!</definedName>
    <definedName name="Print_Titles" localSheetId="0">'4 PdG &amp; GEN'!$58:$59</definedName>
    <definedName name="Print_Titles" localSheetId="1">'4,1 SOLS SOUPLES'!$3:$5</definedName>
    <definedName name="Print_Titles" localSheetId="2">'4,2 PEINTURE'!$3:$5</definedName>
    <definedName name="Print_Titles" localSheetId="3">'4,3 CARREL'!$3:$5</definedName>
    <definedName name="report">'[2]Report APD-DWG'!$D$3:$F$389</definedName>
    <definedName name="signal">#REF!</definedName>
    <definedName name="SMP">#REF!</definedName>
    <definedName name="Tableau">#REF!</definedName>
    <definedName name="Z_06527994_025E_42DB_8221_F465DA019951_.wvu.PrintArea" hidden="1">[3]PdG!#REF!</definedName>
    <definedName name="Z_06527994_025E_42DB_8221_F465DA019951_.wvu.Rows" hidden="1">[3]PdG!#REF!</definedName>
    <definedName name="Z_086DAE2E_442C_40DD_A837_1BB86761AE15_.wvu.FilterData" hidden="1">#REF!</definedName>
    <definedName name="Z_1DA0FF2F_80BC_4A74_8BB0_BBF1AA1701E6_.wvu.PrintTitles" hidden="1">'[3]Cadre surfaces'!$A:$F,'[3]Cadre surfaces'!$2:$3</definedName>
    <definedName name="Z_25B45012_DF61_48A6_918C_7E49B92CF8E4_.wvu.PrintArea" hidden="1">#REF!</definedName>
    <definedName name="Z_25B45012_DF61_48A6_918C_7E49B92CF8E4_.wvu.PrintTitles" hidden="1">#REF!</definedName>
    <definedName name="Z_27AC1DC2_3D0E_4F1B_9DC2_C87882646B79_.wvu.PrintArea" hidden="1">[3]PdG!#REF!</definedName>
    <definedName name="Z_27AC1DC2_3D0E_4F1B_9DC2_C87882646B79_.wvu.Rows" hidden="1">[3]PdG!#REF!</definedName>
    <definedName name="Z_2D45841F_21B8_426D_B234_16EF19E3FC99_.wvu.PrintArea" hidden="1">[3]PdG!#REF!</definedName>
    <definedName name="Z_335D69F4_B0EB_41B6_BFB0_4E2A4AC4892D_.wvu.PrintArea" hidden="1">[3]PdG!#REF!</definedName>
    <definedName name="Z_36C43FF6_3AF2_484D_909B_00ABCF83EAAF_.wvu.FilterData" hidden="1">#REF!</definedName>
    <definedName name="Z_3B49A4D4_C55F_414B_A820_6EEFD3E6AE2E_.wvu.PrintArea" hidden="1">[3]PdG!#REF!</definedName>
    <definedName name="Z_3D807294_B397_49BA_8118_6498E3A4D29E_.wvu.PrintArea" hidden="1">#REF!</definedName>
    <definedName name="Z_3D807294_B397_49BA_8118_6498E3A4D29E_.wvu.PrintTitles" hidden="1">#REF!</definedName>
    <definedName name="Z_45C8D6C3_577A_467C_A9EC_1E2120034D87_.wvu.PrintArea" localSheetId="0" hidden="1">'4 PdG &amp; GEN'!$A$3:$S$279</definedName>
    <definedName name="Z_45C8D6C3_577A_467C_A9EC_1E2120034D87_.wvu.PrintArea" localSheetId="1" hidden="1">'4,1 SOLS SOUPLES'!$A$3:$S$265</definedName>
    <definedName name="Z_45C8D6C3_577A_467C_A9EC_1E2120034D87_.wvu.PrintArea" localSheetId="2" hidden="1">'4,2 PEINTURE'!$A$3:$S$246</definedName>
    <definedName name="Z_45C8D6C3_577A_467C_A9EC_1E2120034D87_.wvu.PrintArea" localSheetId="3" hidden="1">'4,3 CARREL'!$A$3:$S$348</definedName>
    <definedName name="Z_45C8D6C3_577A_467C_A9EC_1E2120034D87_.wvu.PrintTitles" localSheetId="0" hidden="1">'4 PdG &amp; GEN'!$58:$59</definedName>
    <definedName name="Z_45C8D6C3_577A_467C_A9EC_1E2120034D87_.wvu.PrintTitles" localSheetId="1" hidden="1">'4,1 SOLS SOUPLES'!$3:$5</definedName>
    <definedName name="Z_45C8D6C3_577A_467C_A9EC_1E2120034D87_.wvu.PrintTitles" localSheetId="2" hidden="1">'4,2 PEINTURE'!$3:$5</definedName>
    <definedName name="Z_45C8D6C3_577A_467C_A9EC_1E2120034D87_.wvu.PrintTitles" localSheetId="3" hidden="1">'4,3 CARREL'!$3:$5</definedName>
    <definedName name="Z_4602C937_F33A_4599_9586_9DD5330FB2BB_.wvu.Rows" hidden="1">#REF!</definedName>
    <definedName name="Z_55CF8655_6B98_40A5_9CAC_86FE4AD83444_.wvu.PrintArea" hidden="1">#REF!</definedName>
    <definedName name="Z_55CF8655_6B98_40A5_9CAC_86FE4AD83444_.wvu.PrintTitles" hidden="1">#REF!</definedName>
    <definedName name="Z_55CF8655_6B98_40A5_9CAC_86FE4AD83444_.wvu.Rows" hidden="1">#REF!</definedName>
    <definedName name="Z_5711377B_21A9_45B2_B645_AC903879799B_.wvu.PrintArea" hidden="1">#REF!</definedName>
    <definedName name="Z_5711377B_21A9_45B2_B645_AC903879799B_.wvu.Rows" hidden="1">[3]PdG!#REF!</definedName>
    <definedName name="Z_5B3AF703_0F4D_46E1_9CEB_31163B326A3D_.wvu.PrintTitles" hidden="1">'[3]Cadre surfaces'!$A:$C,'[3]Cadre surfaces'!$2:$3</definedName>
    <definedName name="Z_63783F48_6B14_45A8_BF8B_6B4072B1E208_.wvu.PrintArea" hidden="1">#REF!</definedName>
    <definedName name="Z_63783F48_6B14_45A8_BF8B_6B4072B1E208_.wvu.Rows" hidden="1">#REF!</definedName>
    <definedName name="Z_64A25CFE_4345_4DCE_BD92_469019E31C1D_.wvu.PrintArea" hidden="1">#REF!</definedName>
    <definedName name="Z_666FA315_999B_4DA4_AF23_0872F8175D6C_.wvu.Cols" hidden="1">'[3]Cadre surfaces'!$E:$E,'[3]Cadre surfaces'!#REF!,'[3]Cadre surfaces'!$P:$W</definedName>
    <definedName name="Z_666FA315_999B_4DA4_AF23_0872F8175D6C_.wvu.PrintArea" hidden="1">'[3]Cadre surfaces'!#REF!</definedName>
    <definedName name="Z_666FA315_999B_4DA4_AF23_0872F8175D6C_.wvu.PrintTitles" hidden="1">'[3]Cadre surfaces'!$A:$I,'[3]Cadre surfaces'!$3:$11</definedName>
    <definedName name="Z_666FA315_999B_4DA4_AF23_0872F8175D6C_.wvu.Rows" hidden="1">'[3]Cadre surfaces'!$14:$215,'[3]Cadre surfaces'!$309:$415,'[3]Cadre surfaces'!$427:$560</definedName>
    <definedName name="Z_6748CC6A_27BA_4301_9EA6_7AA0F1804B6A_.wvu.PrintArea" hidden="1">#REF!</definedName>
    <definedName name="Z_67D2E358_ED49_499A_B126_0139AFE8B3AE_.wvu.PrintArea" hidden="1">[3]PdG!#REF!</definedName>
    <definedName name="Z_6AEC9C21_2EFE_4FFE_903D_D261E513F370_.wvu.PrintArea" hidden="1">#REF!</definedName>
    <definedName name="Z_6AEC9C21_2EFE_4FFE_903D_D261E513F370_.wvu.Rows" hidden="1">#REF!</definedName>
    <definedName name="Z_6CD7FF7D_C0A1_4784_999D_12C67C11C2B3_.wvu.Cols" hidden="1">#REF!</definedName>
    <definedName name="Z_6CD7FF7D_C0A1_4784_999D_12C67C11C2B3_.wvu.PrintArea" hidden="1">#REF!</definedName>
    <definedName name="Z_6CD7FF7D_C0A1_4784_999D_12C67C11C2B3_.wvu.PrintTitles" hidden="1">#REF!</definedName>
    <definedName name="Z_6CE9A339_774A_4375_90E8_DE6068FD5D3D_.wvu.Cols" hidden="1">#REF!</definedName>
    <definedName name="Z_6CE9A339_774A_4375_90E8_DE6068FD5D3D_.wvu.PrintArea" hidden="1">#REF!</definedName>
    <definedName name="Z_6CE9A339_774A_4375_90E8_DE6068FD5D3D_.wvu.PrintTitles" hidden="1">#REF!</definedName>
    <definedName name="Z_6F5A6CFE_2ACE_4CB9_922C_3F9CF4859DAB_.wvu.PrintTitles" hidden="1">'[3]Cadre surfaces'!$A:$I,'[3]Cadre surfaces'!$2:$3</definedName>
    <definedName name="Z_6F5A6CFE_2ACE_4CB9_922C_3F9CF4859DAB_.wvu.Rows" hidden="1">'[4]Cadre surfaces'!#REF!</definedName>
    <definedName name="Z_70F06AF5_0F53_414A_AC44_C38AA58AEE47_.wvu.PrintArea" hidden="1">#REF!</definedName>
    <definedName name="Z_70F06AF5_0F53_414A_AC44_C38AA58AEE47_.wvu.PrintTitles" hidden="1">#REF!</definedName>
    <definedName name="Z_71C72D87_29BF_49C7_898B_98ADCAA7F39E_.wvu.PrintArea" hidden="1">#REF!</definedName>
    <definedName name="Z_767DDB16_6495_4C59_94A0_1311472CFC02_.wvu.PrintArea" hidden="1">[3]PdG!#REF!</definedName>
    <definedName name="Z_767DDB16_6495_4C59_94A0_1311472CFC02_.wvu.Rows" hidden="1">[3]PdG!#REF!</definedName>
    <definedName name="Z_7D90BFA6_8180_4DB6_A5AF_8051AE8CF6B6_.wvu.Cols" hidden="1">#REF!</definedName>
    <definedName name="Z_7D90BFA6_8180_4DB6_A5AF_8051AE8CF6B6_.wvu.FilterData" hidden="1">#REF!</definedName>
    <definedName name="Z_7D90BFA6_8180_4DB6_A5AF_8051AE8CF6B6_.wvu.PrintTitles" hidden="1">#REF!</definedName>
    <definedName name="Z_900801E1_B1D2_47DA_806E_176E57EED6C5_.wvu.Cols" hidden="1">#REF!</definedName>
    <definedName name="Z_900801E1_B1D2_47DA_806E_176E57EED6C5_.wvu.FilterData" hidden="1">#REF!</definedName>
    <definedName name="Z_900801E1_B1D2_47DA_806E_176E57EED6C5_.wvu.PrintArea" hidden="1">#REF!</definedName>
    <definedName name="Z_900E338E_060E_462C_84DB_16129879648F_.wvu.Cols" hidden="1">'[3]Cadre surfaces'!$I:$I,'[3]Cadre surfaces'!#REF!</definedName>
    <definedName name="Z_900E338E_060E_462C_84DB_16129879648F_.wvu.PrintTitles" hidden="1">'[3]Cadre surfaces'!$A:$H,'[3]Cadre surfaces'!$2:$3</definedName>
    <definedName name="Z_91E487EF_031C_4B14_95D1_CF5696BE7C58_.wvu.PrintArea" hidden="1">[3]PdG!#REF!</definedName>
    <definedName name="Z_9AA1E2FF_7025_434C_A903_43244F393275_.wvu.Rows" hidden="1">#REF!</definedName>
    <definedName name="Z_9C49063C_87AA_49EF_BE27_002C7DEF49C3_.wvu.Cols" hidden="1">'[3]Cadre surfaces'!#REF!</definedName>
    <definedName name="Z_9C49063C_87AA_49EF_BE27_002C7DEF49C3_.wvu.Rows" hidden="1">'[3]Cadre surfaces'!$124:$186,'[3]Cadre surfaces'!$213:$545</definedName>
    <definedName name="Z_9FC508B0_3239_4307_B93C_05592ACF0A7B_.wvu.PrintArea" hidden="1">#REF!</definedName>
    <definedName name="Z_9FC508B0_3239_4307_B93C_05592ACF0A7B_.wvu.Rows" hidden="1">#REF!</definedName>
    <definedName name="Z_A0C6A3BA_B7F9_41EA_986B_D7BF4A3BD157_.wvu.Cols" hidden="1">'[3]Cadre surfaces'!$E:$E,'[3]Cadre surfaces'!#REF!,'[3]Cadre surfaces'!#REF!,'[3]Cadre surfaces'!$K:$W</definedName>
    <definedName name="Z_A0C6A3BA_B7F9_41EA_986B_D7BF4A3BD157_.wvu.PrintArea" hidden="1">'[3]Cadre surfaces'!#REF!</definedName>
    <definedName name="Z_A0C6A3BA_B7F9_41EA_986B_D7BF4A3BD157_.wvu.PrintTitles" hidden="1">'[3]Cadre surfaces'!$A:$I,'[3]Cadre surfaces'!$3:$11</definedName>
    <definedName name="Z_B08B2A86_998C_45F2_8DA4_B177198B4B4C_.wvu.PrintArea" hidden="1">#REF!</definedName>
    <definedName name="Z_B08B2A86_998C_45F2_8DA4_B177198B4B4C_.wvu.PrintTitles" hidden="1">#REF!</definedName>
    <definedName name="Z_B08B2A86_998C_45F2_8DA4_B177198B4B4C_.wvu.Rows" hidden="1">#REF!</definedName>
    <definedName name="Z_B399C7FD_951E_4D3A_8C50_2DD75620A0C5_.wvu.PrintArea" hidden="1">[3]PdG!#REF!</definedName>
    <definedName name="Z_B399C7FD_951E_4D3A_8C50_2DD75620A0C5_.wvu.Rows" hidden="1">[3]PdG!#REF!</definedName>
    <definedName name="Z_B45B1C9D_52FB_43AE_90DE_4F248CF88C42_.wvu.PrintArea" hidden="1">#REF!</definedName>
    <definedName name="Z_B45B1C9D_52FB_43AE_90DE_4F248CF88C42_.wvu.Rows" hidden="1">#REF!</definedName>
    <definedName name="Z_BFD2E5E4_7605_46E0_B356_3AEFB2E2EEC1_.wvu.Cols" hidden="1">'[3]Cadre surfaces'!$E:$E,'[3]Cadre surfaces'!#REF!,'[3]Cadre surfaces'!#REF!,'[3]Cadre surfaces'!$K:$W</definedName>
    <definedName name="Z_BFD2E5E4_7605_46E0_B356_3AEFB2E2EEC1_.wvu.PrintArea" hidden="1">'[3]Cadre surfaces'!#REF!</definedName>
    <definedName name="Z_BFD2E5E4_7605_46E0_B356_3AEFB2E2EEC1_.wvu.PrintTitles" hidden="1">'[3]Cadre surfaces'!$A:$I,'[3]Cadre surfaces'!$3:$11</definedName>
    <definedName name="Z_BFD2E5E4_7605_46E0_B356_3AEFB2E2EEC1_.wvu.Rows" hidden="1">'[3]Cadre surfaces'!$198:$199,'[3]Cadre surfaces'!$205:$211,'[3]Cadre surfaces'!$224:$304,'[3]Cadre surfaces'!$313:$414,'[3]Cadre surfaces'!$426:$523,'[3]Cadre surfaces'!$527:$528,'[3]Cadre surfaces'!$550:$560,'[3]Cadre surfaces'!$563:$563,'[3]Cadre surfaces'!$570:$570</definedName>
    <definedName name="Z_C23B06A2_DF7A_491E_8789_E624DCDBAE68_.wvu.Cols" hidden="1">#REF!</definedName>
    <definedName name="Z_C23B06A2_DF7A_491E_8789_E624DCDBAE68_.wvu.PrintArea" hidden="1">#REF!</definedName>
    <definedName name="Z_C97F1886_F6C6_4201_A79E_0E1592DC771B_.wvu.Cols" hidden="1">#REF!</definedName>
    <definedName name="Z_C97F1886_F6C6_4201_A79E_0E1592DC771B_.wvu.PrintArea" hidden="1">#REF!</definedName>
    <definedName name="Z_C97F1886_F6C6_4201_A79E_0E1592DC771B_.wvu.PrintTitles" hidden="1">#REF!</definedName>
    <definedName name="Z_CD180FF2_4753_46AC_A3EE_5E1227216742_.wvu.PrintArea" hidden="1">#REF!</definedName>
    <definedName name="Z_CD180FF2_4753_46AC_A3EE_5E1227216742_.wvu.Rows" hidden="1">#REF!</definedName>
    <definedName name="Z_D3E13EDA_B23A_4F5F_AEA8_B44BB6C15DF9_.wvu.Cols" hidden="1">'[3]Cadre surfaces'!$E:$E,'[3]Cadre surfaces'!#REF!,'[3]Cadre surfaces'!$P:$W</definedName>
    <definedName name="Z_D3E13EDA_B23A_4F5F_AEA8_B44BB6C15DF9_.wvu.PrintArea" hidden="1">'[3]Cadre surfaces'!#REF!,'[3]Cadre surfaces'!#REF!</definedName>
    <definedName name="Z_D3E13EDA_B23A_4F5F_AEA8_B44BB6C15DF9_.wvu.PrintTitles" hidden="1">'[3]Cadre surfaces'!$A:$I,'[3]Cadre surfaces'!$3:$11</definedName>
    <definedName name="Z_D797471D_1070_49FB_91E5_8640C954B3FB_.wvu.Cols" hidden="1">'[3]Cadre surfaces'!#REF!,'[3]Cadre surfaces'!#REF!,'[3]Cadre surfaces'!#REF!,'[3]Cadre surfaces'!#REF!</definedName>
    <definedName name="Z_D797471D_1070_49FB_91E5_8640C954B3FB_.wvu.PrintTitles" hidden="1">'[3]Cadre surfaces'!$A:$I,'[3]Cadre surfaces'!$3:$11</definedName>
    <definedName name="Z_D797471D_1070_49FB_91E5_8640C954B3FB_.wvu.Rows" hidden="1">#REF!</definedName>
    <definedName name="Z_DA9BB4DD_265A_44B7_80F1_798417C3E20A_.wvu.PrintArea" hidden="1">#REF!</definedName>
    <definedName name="Z_DA9BB4DD_265A_44B7_80F1_798417C3E20A_.wvu.PrintTitles" hidden="1">#REF!</definedName>
    <definedName name="Z_DFE2D632_72FB_409E_B1AC_05FFB3A22240_.wvu.Cols" hidden="1">'[3]Cadre surfaces'!$E:$E,'[3]Cadre surfaces'!$I:$I,'[3]Cadre surfaces'!#REF!,'[3]Cadre surfaces'!#REF!,'[3]Cadre surfaces'!#REF!,'[3]Cadre surfaces'!#REF!,'[3]Cadre surfaces'!#REF!,'[3]Cadre surfaces'!#REF!</definedName>
    <definedName name="Z_EA2C93ED_B13B_4379_866E_938F984F6E90_.wvu.PrintArea" hidden="1">#REF!</definedName>
    <definedName name="Z_EA2C93ED_B13B_4379_866E_938F984F6E90_.wvu.PrintTitles" hidden="1">#REF!</definedName>
    <definedName name="Z_EBDBAF04_EE60_4C3B_9EF4_AA583DDBE94F_.wvu.PrintArea" hidden="1">#REF!</definedName>
    <definedName name="Z_F785747F_5DFB_4752_A7E7_FC4506FF6E82_.wvu.PrintArea" hidden="1">#REF!</definedName>
    <definedName name="Z_F785747F_5DFB_4752_A7E7_FC4506FF6E82_.wvu.Rows" hidden="1">[3]PdG!#REF!</definedName>
    <definedName name="Z_F82E5440_31A3_472B_BFC3_FC91590A2F97_.wvu.Rows" hidden="1">#REF!</definedName>
    <definedName name="Z_FC2A8064_80D9_11D5_B13F_444553540001_.wvu.PrintArea" hidden="1">[3]PdG!#REF!</definedName>
    <definedName name="Z_FC2A8065_80D9_11D5_B13F_444553540001_.wvu.PrintArea" hidden="1">[3]PdG!#REF!</definedName>
    <definedName name="Z_FC61408D_12F5_4127_9CD3_0E1DCDAA1D4E_.wvu.Cols" hidden="1">'[3]Cadre surfaces'!$E:$E,'[3]Cadre surfaces'!#REF!,'[3]Cadre surfaces'!$P:$W</definedName>
    <definedName name="Z_FC61408D_12F5_4127_9CD3_0E1DCDAA1D4E_.wvu.PrintArea" hidden="1">'[3]Cadre surfaces'!#REF!,'[3]Cadre surfaces'!#REF!</definedName>
    <definedName name="Z_FC61408D_12F5_4127_9CD3_0E1DCDAA1D4E_.wvu.PrintTitles" hidden="1">'[3]Cadre surfaces'!$A:$I,'[3]Cadre surfaces'!$3:$11</definedName>
    <definedName name="Z_FC61408D_12F5_4127_9CD3_0E1DCDAA1D4E_.wvu.Rows" hidden="1">'[3]Cadre surfaces'!$14:$122,'[3]Cadre surfaces'!$148:$304,'[3]Cadre surfaces'!$310:$312,'[3]Cadre surfaces'!$417:$563</definedName>
    <definedName name="Z_FEDF866F_7E91_4768_B7AB_11E2CB49804F_.wvu.PrintArea" localSheetId="0" hidden="1">'4 PdG &amp; GEN'!$A$3:$S$279</definedName>
    <definedName name="Z_FEDF866F_7E91_4768_B7AB_11E2CB49804F_.wvu.PrintArea" localSheetId="1" hidden="1">'4,1 SOLS SOUPLES'!$A$3:$S$265</definedName>
    <definedName name="Z_FEDF866F_7E91_4768_B7AB_11E2CB49804F_.wvu.PrintArea" localSheetId="2" hidden="1">'4,2 PEINTURE'!$A$3:$S$246</definedName>
    <definedName name="Z_FEDF866F_7E91_4768_B7AB_11E2CB49804F_.wvu.PrintArea" localSheetId="3" hidden="1">'4,3 CARREL'!$A$3:$S$348</definedName>
    <definedName name="Z_FEDF866F_7E91_4768_B7AB_11E2CB49804F_.wvu.PrintTitles" localSheetId="0" hidden="1">'4 PdG &amp; GEN'!$58:$59</definedName>
    <definedName name="Z_FEDF866F_7E91_4768_B7AB_11E2CB49804F_.wvu.PrintTitles" localSheetId="1" hidden="1">'4,1 SOLS SOUPLES'!$3:$5</definedName>
    <definedName name="Z_FEDF866F_7E91_4768_B7AB_11E2CB49804F_.wvu.PrintTitles" localSheetId="2" hidden="1">'4,2 PEINTURE'!$3:$5</definedName>
    <definedName name="Z_FEDF866F_7E91_4768_B7AB_11E2CB49804F_.wvu.PrintTitles" localSheetId="3" hidden="1">'4,3 CARREL'!$3:$5</definedName>
    <definedName name="_xlnm.Print_Area" localSheetId="0">'4 PdG &amp; GEN'!$A$3:$S$279</definedName>
    <definedName name="_xlnm.Print_Area" localSheetId="1">'4,1 SOLS SOUPLES'!$A$3:$S$265</definedName>
    <definedName name="_xlnm.Print_Area" localSheetId="2">'4,2 PEINTURE'!$A$3:$S$246</definedName>
    <definedName name="_xlnm.Print_Area" localSheetId="3">'4,3 CARREL'!$A$3:$S$348</definedName>
  </definedNames>
  <calcPr calcId="125725"/>
  <customWorkbookViews>
    <customWorkbookView name="gen" guid="{FEDF866F-7E91-4768-B7AB-11E2CB49804F}" xWindow="291" yWindow="22" windowWidth="1451" windowHeight="785" tabRatio="858" activeSheetId="60"/>
    <customWorkbookView name="cadre" guid="{45C8D6C3-577A-467C-A9EC-1E2120034D87}" xWindow="291" yWindow="22" windowWidth="1451" windowHeight="785" tabRatio="858" activeSheetId="60"/>
  </customWorkbookViews>
</workbook>
</file>

<file path=xl/calcChain.xml><?xml version="1.0" encoding="utf-8"?>
<calcChain xmlns="http://schemas.openxmlformats.org/spreadsheetml/2006/main">
  <c r="S26" i="16"/>
  <c r="S30"/>
  <c r="S28"/>
  <c r="S37"/>
  <c r="S228"/>
  <c r="A224"/>
  <c r="C62"/>
  <c r="S80"/>
  <c r="A62"/>
  <c r="P124" i="17"/>
  <c r="S124" s="1"/>
  <c r="S346" i="15"/>
  <c r="S336"/>
  <c r="S326"/>
  <c r="S288"/>
  <c r="S245"/>
  <c r="S219"/>
  <c r="S244" i="17"/>
  <c r="S165"/>
  <c r="S86"/>
  <c r="S54"/>
  <c r="S53"/>
  <c r="S236" i="16"/>
  <c r="S212"/>
  <c r="S185"/>
  <c r="S129"/>
  <c r="S111"/>
  <c r="S90"/>
  <c r="S60"/>
  <c r="S15"/>
  <c r="S86" i="50" s="1"/>
  <c r="S14" i="16"/>
  <c r="S85" i="50" s="1"/>
  <c r="S223" i="16"/>
  <c r="P133" i="17"/>
  <c r="S133" s="1"/>
  <c r="D148"/>
  <c r="D154" s="1"/>
  <c r="C214" i="16"/>
  <c r="C224" s="1"/>
  <c r="C230" s="1"/>
  <c r="A203"/>
  <c r="S262"/>
  <c r="A161" i="17"/>
  <c r="P95"/>
  <c r="S95" s="1"/>
  <c r="C72" i="50"/>
  <c r="E72"/>
  <c r="C149"/>
  <c r="C152" s="1"/>
  <c r="B144"/>
  <c r="B72"/>
  <c r="E348" i="15"/>
  <c r="D338"/>
  <c r="D139" i="50" s="1"/>
  <c r="A338" i="15"/>
  <c r="A139" i="50" s="1"/>
  <c r="A330" i="15"/>
  <c r="A138" i="50" s="1"/>
  <c r="C328" i="15"/>
  <c r="C330" s="1"/>
  <c r="C138" i="50" s="1"/>
  <c r="A328" i="15"/>
  <c r="A137" i="50" s="1"/>
  <c r="A299" i="15"/>
  <c r="A136" i="50" s="1"/>
  <c r="A297" i="15"/>
  <c r="A135" i="50" s="1"/>
  <c r="A294" i="15"/>
  <c r="A134" i="50" s="1"/>
  <c r="A290" i="15"/>
  <c r="A133" i="50" s="1"/>
  <c r="A267" i="15"/>
  <c r="A132" i="50" s="1"/>
  <c r="P265" i="15"/>
  <c r="S265" s="1"/>
  <c r="A247"/>
  <c r="A131" i="50" s="1"/>
  <c r="A221" i="15"/>
  <c r="A130" i="50" s="1"/>
  <c r="B185" i="15"/>
  <c r="B221" s="1"/>
  <c r="B247" s="1"/>
  <c r="A185"/>
  <c r="A129" i="50" s="1"/>
  <c r="B176" i="15"/>
  <c r="B128" i="50" s="1"/>
  <c r="A176" i="15"/>
  <c r="A128" i="50" s="1"/>
  <c r="B163" i="15"/>
  <c r="B127" i="50" s="1"/>
  <c r="A163" i="15"/>
  <c r="A127" i="50" s="1"/>
  <c r="B140" i="15"/>
  <c r="B126" i="50" s="1"/>
  <c r="A140" i="15"/>
  <c r="A126" i="50" s="1"/>
  <c r="B133" i="15"/>
  <c r="B125" i="50" s="1"/>
  <c r="A133" i="15"/>
  <c r="A125" i="50" s="1"/>
  <c r="B76" i="15"/>
  <c r="B124" i="50" s="1"/>
  <c r="A76" i="15"/>
  <c r="A124" i="50" s="1"/>
  <c r="C20" i="15"/>
  <c r="C123" i="50" s="1"/>
  <c r="B20" i="15"/>
  <c r="B123" i="50" s="1"/>
  <c r="A20" i="15"/>
  <c r="A123" i="50" s="1"/>
  <c r="B13" i="15"/>
  <c r="B122" i="50" s="1"/>
  <c r="A13" i="15"/>
  <c r="A122" i="50" s="1"/>
  <c r="A11" i="15"/>
  <c r="A121" i="50" s="1"/>
  <c r="S1" i="15"/>
  <c r="R1"/>
  <c r="Q1"/>
  <c r="P1"/>
  <c r="O1"/>
  <c r="N1"/>
  <c r="M1"/>
  <c r="L1"/>
  <c r="K1"/>
  <c r="J1"/>
  <c r="I1"/>
  <c r="H1"/>
  <c r="G1"/>
  <c r="F1"/>
  <c r="E1"/>
  <c r="D1"/>
  <c r="C1"/>
  <c r="B1"/>
  <c r="E246" i="17"/>
  <c r="A225"/>
  <c r="A118" i="50" s="1"/>
  <c r="A222" i="17"/>
  <c r="A117" i="50" s="1"/>
  <c r="P220" i="17"/>
  <c r="S220" s="1"/>
  <c r="A215"/>
  <c r="A116" i="50" s="1"/>
  <c r="P213" i="17"/>
  <c r="S213" s="1"/>
  <c r="A203"/>
  <c r="A115" i="50" s="1"/>
  <c r="P200" i="17"/>
  <c r="S200" s="1"/>
  <c r="A187"/>
  <c r="A114" i="50" s="1"/>
  <c r="P185" i="17"/>
  <c r="S185" s="1"/>
  <c r="A167"/>
  <c r="A113" i="50" s="1"/>
  <c r="A154" i="17"/>
  <c r="A148"/>
  <c r="C146"/>
  <c r="C167" s="1"/>
  <c r="A146"/>
  <c r="A112" i="50" s="1"/>
  <c r="C135" i="17"/>
  <c r="A135"/>
  <c r="D126"/>
  <c r="D135" s="1"/>
  <c r="C126"/>
  <c r="A126"/>
  <c r="C114"/>
  <c r="A114"/>
  <c r="A99"/>
  <c r="A111" i="50" s="1"/>
  <c r="A97" i="17"/>
  <c r="A110" i="50" s="1"/>
  <c r="A88" i="17"/>
  <c r="A74"/>
  <c r="C58"/>
  <c r="C74" s="1"/>
  <c r="C88" s="1"/>
  <c r="A58"/>
  <c r="A56"/>
  <c r="A109" i="50" s="1"/>
  <c r="C54" i="17"/>
  <c r="A54"/>
  <c r="A53"/>
  <c r="B52"/>
  <c r="B56" s="1"/>
  <c r="A52"/>
  <c r="A108" i="50" s="1"/>
  <c r="A49" i="17"/>
  <c r="A107" i="50" s="1"/>
  <c r="C28" i="17"/>
  <c r="C106" i="50" s="1"/>
  <c r="B28" i="17"/>
  <c r="B106" i="50" s="1"/>
  <c r="A28" i="17"/>
  <c r="A106" i="50" s="1"/>
  <c r="B13" i="17"/>
  <c r="B105" i="50" s="1"/>
  <c r="A13" i="17"/>
  <c r="A105" i="50" s="1"/>
  <c r="A11" i="17"/>
  <c r="A104" i="50" s="1"/>
  <c r="S1" i="17"/>
  <c r="R1"/>
  <c r="Q1"/>
  <c r="P1"/>
  <c r="O1"/>
  <c r="N1"/>
  <c r="M1"/>
  <c r="L1"/>
  <c r="K1"/>
  <c r="J1"/>
  <c r="I1"/>
  <c r="H1"/>
  <c r="G1"/>
  <c r="F1"/>
  <c r="E1"/>
  <c r="D1"/>
  <c r="C1"/>
  <c r="B1"/>
  <c r="A1"/>
  <c r="E265" i="16"/>
  <c r="A254"/>
  <c r="A247"/>
  <c r="A100" i="50" s="1"/>
  <c r="P245" i="16"/>
  <c r="S245" s="1"/>
  <c r="D245"/>
  <c r="A245"/>
  <c r="P244"/>
  <c r="S244" s="1"/>
  <c r="A244"/>
  <c r="A238"/>
  <c r="A99" i="50" s="1"/>
  <c r="A230" i="16"/>
  <c r="A98" i="50" s="1"/>
  <c r="A214" i="16"/>
  <c r="A97" i="50" s="1"/>
  <c r="A201" i="16"/>
  <c r="A96" i="50" s="1"/>
  <c r="N199" i="16"/>
  <c r="N195"/>
  <c r="A187"/>
  <c r="A95" i="50" s="1"/>
  <c r="C166" i="16"/>
  <c r="A166"/>
  <c r="C156"/>
  <c r="A156"/>
  <c r="D149"/>
  <c r="D156" s="1"/>
  <c r="D166" s="1"/>
  <c r="C149"/>
  <c r="A149"/>
  <c r="C142"/>
  <c r="A142"/>
  <c r="A133"/>
  <c r="A93" i="50" s="1"/>
  <c r="A131" i="16"/>
  <c r="A92" i="50" s="1"/>
  <c r="A113" i="16"/>
  <c r="A91" i="50" s="1"/>
  <c r="A91" i="16"/>
  <c r="A90" i="50" s="1"/>
  <c r="A82" i="16"/>
  <c r="A89" i="50" s="1"/>
  <c r="A39" i="16"/>
  <c r="A88" i="50" s="1"/>
  <c r="B17" i="16"/>
  <c r="B87" i="50" s="1"/>
  <c r="A17" i="16"/>
  <c r="A87" i="50" s="1"/>
  <c r="C15" i="16"/>
  <c r="C86" i="50" s="1"/>
  <c r="A15" i="16"/>
  <c r="A86" i="50" s="1"/>
  <c r="B14" i="16"/>
  <c r="B85" i="50" s="1"/>
  <c r="A14" i="16"/>
  <c r="A85" i="50" s="1"/>
  <c r="B15" i="16"/>
  <c r="B86" i="50" s="1"/>
  <c r="A13" i="16"/>
  <c r="A84" i="50" s="1"/>
  <c r="S1" i="16"/>
  <c r="R1"/>
  <c r="Q1"/>
  <c r="P1"/>
  <c r="O1"/>
  <c r="N1"/>
  <c r="M1"/>
  <c r="L1"/>
  <c r="K1"/>
  <c r="J1"/>
  <c r="I1"/>
  <c r="H1"/>
  <c r="G1"/>
  <c r="F1"/>
  <c r="E1"/>
  <c r="D1"/>
  <c r="C1"/>
  <c r="B1"/>
  <c r="A1"/>
  <c r="D234" i="50"/>
  <c r="D81" s="1"/>
  <c r="B234"/>
  <c r="B227"/>
  <c r="B225"/>
  <c r="B79" s="1"/>
  <c r="B208"/>
  <c r="B78" s="1"/>
  <c r="B182"/>
  <c r="B77" s="1"/>
  <c r="D172"/>
  <c r="D76" s="1"/>
  <c r="B172"/>
  <c r="B76" s="1"/>
  <c r="B157"/>
  <c r="B75" s="1"/>
  <c r="B152"/>
  <c r="B74" s="1"/>
  <c r="B149"/>
  <c r="B73" s="1"/>
  <c r="S139"/>
  <c r="R139"/>
  <c r="Q139"/>
  <c r="P139"/>
  <c r="O139"/>
  <c r="N139"/>
  <c r="M139"/>
  <c r="L139"/>
  <c r="K139"/>
  <c r="J139"/>
  <c r="I139"/>
  <c r="H139"/>
  <c r="G139"/>
  <c r="F139"/>
  <c r="E139"/>
  <c r="S138"/>
  <c r="R138"/>
  <c r="Q138"/>
  <c r="P138"/>
  <c r="O138"/>
  <c r="N138"/>
  <c r="M138"/>
  <c r="L138"/>
  <c r="K138"/>
  <c r="J138"/>
  <c r="I138"/>
  <c r="H138"/>
  <c r="G138"/>
  <c r="F138"/>
  <c r="E138"/>
  <c r="D138"/>
  <c r="S137"/>
  <c r="R137"/>
  <c r="Q137"/>
  <c r="P137"/>
  <c r="O137"/>
  <c r="N137"/>
  <c r="M137"/>
  <c r="L137"/>
  <c r="K137"/>
  <c r="J137"/>
  <c r="I137"/>
  <c r="H137"/>
  <c r="G137"/>
  <c r="F137"/>
  <c r="E137"/>
  <c r="S136"/>
  <c r="R136"/>
  <c r="Q136"/>
  <c r="P136"/>
  <c r="O136"/>
  <c r="N136"/>
  <c r="M136"/>
  <c r="L136"/>
  <c r="K136"/>
  <c r="J136"/>
  <c r="I136"/>
  <c r="H136"/>
  <c r="G136"/>
  <c r="F136"/>
  <c r="E136"/>
  <c r="C136"/>
  <c r="S135"/>
  <c r="R135"/>
  <c r="Q135"/>
  <c r="P135"/>
  <c r="O135"/>
  <c r="N135"/>
  <c r="M135"/>
  <c r="L135"/>
  <c r="K135"/>
  <c r="J135"/>
  <c r="I135"/>
  <c r="H135"/>
  <c r="G135"/>
  <c r="F135"/>
  <c r="E135"/>
  <c r="S134"/>
  <c r="R134"/>
  <c r="Q134"/>
  <c r="P134"/>
  <c r="O134"/>
  <c r="N134"/>
  <c r="M134"/>
  <c r="L134"/>
  <c r="K134"/>
  <c r="J134"/>
  <c r="I134"/>
  <c r="H134"/>
  <c r="G134"/>
  <c r="F134"/>
  <c r="E134"/>
  <c r="S133"/>
  <c r="R133"/>
  <c r="Q133"/>
  <c r="P133"/>
  <c r="O133"/>
  <c r="N133"/>
  <c r="M133"/>
  <c r="L133"/>
  <c r="K133"/>
  <c r="J133"/>
  <c r="I133"/>
  <c r="H133"/>
  <c r="G133"/>
  <c r="F133"/>
  <c r="E133"/>
  <c r="S132"/>
  <c r="R132"/>
  <c r="Q132"/>
  <c r="P132"/>
  <c r="O132"/>
  <c r="N132"/>
  <c r="M132"/>
  <c r="L132"/>
  <c r="K132"/>
  <c r="J132"/>
  <c r="I132"/>
  <c r="H132"/>
  <c r="G132"/>
  <c r="F132"/>
  <c r="E132"/>
  <c r="S131"/>
  <c r="R131"/>
  <c r="Q131"/>
  <c r="P131"/>
  <c r="O131"/>
  <c r="N131"/>
  <c r="M131"/>
  <c r="L131"/>
  <c r="K131"/>
  <c r="J131"/>
  <c r="I131"/>
  <c r="H131"/>
  <c r="G131"/>
  <c r="F131"/>
  <c r="E131"/>
  <c r="S130"/>
  <c r="R130"/>
  <c r="Q130"/>
  <c r="P130"/>
  <c r="O130"/>
  <c r="N130"/>
  <c r="M130"/>
  <c r="L130"/>
  <c r="K130"/>
  <c r="J130"/>
  <c r="I130"/>
  <c r="H130"/>
  <c r="G130"/>
  <c r="F130"/>
  <c r="E130"/>
  <c r="S129"/>
  <c r="R129"/>
  <c r="Q129"/>
  <c r="P129"/>
  <c r="O129"/>
  <c r="N129"/>
  <c r="M129"/>
  <c r="L129"/>
  <c r="K129"/>
  <c r="J129"/>
  <c r="I129"/>
  <c r="H129"/>
  <c r="G129"/>
  <c r="F129"/>
  <c r="E129"/>
  <c r="S128"/>
  <c r="R128"/>
  <c r="Q128"/>
  <c r="P128"/>
  <c r="O128"/>
  <c r="N128"/>
  <c r="M128"/>
  <c r="L128"/>
  <c r="K128"/>
  <c r="J128"/>
  <c r="I128"/>
  <c r="H128"/>
  <c r="G128"/>
  <c r="F128"/>
  <c r="E128"/>
  <c r="S127"/>
  <c r="R127"/>
  <c r="Q127"/>
  <c r="P127"/>
  <c r="O127"/>
  <c r="N127"/>
  <c r="M127"/>
  <c r="L127"/>
  <c r="K127"/>
  <c r="J127"/>
  <c r="I127"/>
  <c r="H127"/>
  <c r="G127"/>
  <c r="F127"/>
  <c r="E127"/>
  <c r="S126"/>
  <c r="R126"/>
  <c r="Q126"/>
  <c r="P126"/>
  <c r="O126"/>
  <c r="N126"/>
  <c r="M126"/>
  <c r="L126"/>
  <c r="K126"/>
  <c r="J126"/>
  <c r="I126"/>
  <c r="H126"/>
  <c r="G126"/>
  <c r="F126"/>
  <c r="E126"/>
  <c r="S125"/>
  <c r="R125"/>
  <c r="Q125"/>
  <c r="P125"/>
  <c r="O125"/>
  <c r="N125"/>
  <c r="M125"/>
  <c r="L125"/>
  <c r="K125"/>
  <c r="J125"/>
  <c r="I125"/>
  <c r="H125"/>
  <c r="G125"/>
  <c r="F125"/>
  <c r="E125"/>
  <c r="S124"/>
  <c r="R124"/>
  <c r="Q124"/>
  <c r="P124"/>
  <c r="O124"/>
  <c r="N124"/>
  <c r="M124"/>
  <c r="L124"/>
  <c r="K124"/>
  <c r="J124"/>
  <c r="I124"/>
  <c r="H124"/>
  <c r="G124"/>
  <c r="F124"/>
  <c r="E124"/>
  <c r="S123"/>
  <c r="R123"/>
  <c r="Q123"/>
  <c r="P123"/>
  <c r="O123"/>
  <c r="N123"/>
  <c r="M123"/>
  <c r="L123"/>
  <c r="K123"/>
  <c r="J123"/>
  <c r="I123"/>
  <c r="H123"/>
  <c r="G123"/>
  <c r="F123"/>
  <c r="E123"/>
  <c r="S122"/>
  <c r="R122"/>
  <c r="Q122"/>
  <c r="P122"/>
  <c r="O122"/>
  <c r="N122"/>
  <c r="M122"/>
  <c r="L122"/>
  <c r="K122"/>
  <c r="J122"/>
  <c r="I122"/>
  <c r="H122"/>
  <c r="G122"/>
  <c r="F122"/>
  <c r="E122"/>
  <c r="C122"/>
  <c r="S121"/>
  <c r="R121"/>
  <c r="Q121"/>
  <c r="P121"/>
  <c r="O121"/>
  <c r="N121"/>
  <c r="M121"/>
  <c r="L121"/>
  <c r="K121"/>
  <c r="J121"/>
  <c r="I121"/>
  <c r="H121"/>
  <c r="G121"/>
  <c r="F121"/>
  <c r="E121"/>
  <c r="B121"/>
  <c r="S120"/>
  <c r="R120"/>
  <c r="Q120"/>
  <c r="P120"/>
  <c r="O120"/>
  <c r="N120"/>
  <c r="M120"/>
  <c r="L120"/>
  <c r="K120"/>
  <c r="J120"/>
  <c r="I120"/>
  <c r="H120"/>
  <c r="G120"/>
  <c r="F120"/>
  <c r="E120"/>
  <c r="A120"/>
  <c r="S118"/>
  <c r="R118"/>
  <c r="Q118"/>
  <c r="P118"/>
  <c r="O118"/>
  <c r="N118"/>
  <c r="M118"/>
  <c r="L118"/>
  <c r="K118"/>
  <c r="J118"/>
  <c r="I118"/>
  <c r="H118"/>
  <c r="G118"/>
  <c r="F118"/>
  <c r="E118"/>
  <c r="S117"/>
  <c r="R117"/>
  <c r="Q117"/>
  <c r="P117"/>
  <c r="O117"/>
  <c r="N117"/>
  <c r="M117"/>
  <c r="L117"/>
  <c r="K117"/>
  <c r="J117"/>
  <c r="I117"/>
  <c r="H117"/>
  <c r="G117"/>
  <c r="F117"/>
  <c r="E117"/>
  <c r="S116"/>
  <c r="R116"/>
  <c r="Q116"/>
  <c r="P116"/>
  <c r="O116"/>
  <c r="N116"/>
  <c r="M116"/>
  <c r="L116"/>
  <c r="K116"/>
  <c r="J116"/>
  <c r="I116"/>
  <c r="H116"/>
  <c r="G116"/>
  <c r="F116"/>
  <c r="E116"/>
  <c r="S115"/>
  <c r="R115"/>
  <c r="Q115"/>
  <c r="P115"/>
  <c r="O115"/>
  <c r="N115"/>
  <c r="M115"/>
  <c r="L115"/>
  <c r="K115"/>
  <c r="J115"/>
  <c r="I115"/>
  <c r="H115"/>
  <c r="G115"/>
  <c r="F115"/>
  <c r="E115"/>
  <c r="S114"/>
  <c r="R114"/>
  <c r="Q114"/>
  <c r="P114"/>
  <c r="O114"/>
  <c r="N114"/>
  <c r="M114"/>
  <c r="L114"/>
  <c r="K114"/>
  <c r="J114"/>
  <c r="I114"/>
  <c r="H114"/>
  <c r="G114"/>
  <c r="F114"/>
  <c r="E114"/>
  <c r="S113"/>
  <c r="R113"/>
  <c r="Q113"/>
  <c r="P113"/>
  <c r="O113"/>
  <c r="N113"/>
  <c r="M113"/>
  <c r="L113"/>
  <c r="K113"/>
  <c r="J113"/>
  <c r="I113"/>
  <c r="H113"/>
  <c r="G113"/>
  <c r="F113"/>
  <c r="E113"/>
  <c r="S112"/>
  <c r="R112"/>
  <c r="Q112"/>
  <c r="P112"/>
  <c r="O112"/>
  <c r="N112"/>
  <c r="M112"/>
  <c r="L112"/>
  <c r="K112"/>
  <c r="J112"/>
  <c r="I112"/>
  <c r="H112"/>
  <c r="G112"/>
  <c r="F112"/>
  <c r="E112"/>
  <c r="S111"/>
  <c r="R111"/>
  <c r="Q111"/>
  <c r="P111"/>
  <c r="O111"/>
  <c r="N111"/>
  <c r="M111"/>
  <c r="L111"/>
  <c r="K111"/>
  <c r="J111"/>
  <c r="I111"/>
  <c r="H111"/>
  <c r="G111"/>
  <c r="F111"/>
  <c r="E111"/>
  <c r="C111"/>
  <c r="S110"/>
  <c r="R110"/>
  <c r="Q110"/>
  <c r="P110"/>
  <c r="O110"/>
  <c r="N110"/>
  <c r="M110"/>
  <c r="L110"/>
  <c r="K110"/>
  <c r="J110"/>
  <c r="I110"/>
  <c r="H110"/>
  <c r="G110"/>
  <c r="F110"/>
  <c r="E110"/>
  <c r="S109"/>
  <c r="R109"/>
  <c r="Q109"/>
  <c r="P109"/>
  <c r="O109"/>
  <c r="N109"/>
  <c r="M109"/>
  <c r="L109"/>
  <c r="K109"/>
  <c r="J109"/>
  <c r="I109"/>
  <c r="H109"/>
  <c r="G109"/>
  <c r="F109"/>
  <c r="E109"/>
  <c r="S108"/>
  <c r="R108"/>
  <c r="Q108"/>
  <c r="P108"/>
  <c r="O108"/>
  <c r="N108"/>
  <c r="M108"/>
  <c r="L108"/>
  <c r="K108"/>
  <c r="J108"/>
  <c r="I108"/>
  <c r="H108"/>
  <c r="G108"/>
  <c r="F108"/>
  <c r="E108"/>
  <c r="S107"/>
  <c r="R107"/>
  <c r="Q107"/>
  <c r="P107"/>
  <c r="O107"/>
  <c r="N107"/>
  <c r="M107"/>
  <c r="L107"/>
  <c r="K107"/>
  <c r="J107"/>
  <c r="I107"/>
  <c r="H107"/>
  <c r="G107"/>
  <c r="F107"/>
  <c r="E107"/>
  <c r="B107"/>
  <c r="S106"/>
  <c r="R106"/>
  <c r="Q106"/>
  <c r="P106"/>
  <c r="O106"/>
  <c r="N106"/>
  <c r="M106"/>
  <c r="L106"/>
  <c r="K106"/>
  <c r="J106"/>
  <c r="I106"/>
  <c r="H106"/>
  <c r="G106"/>
  <c r="F106"/>
  <c r="E106"/>
  <c r="S105"/>
  <c r="R105"/>
  <c r="Q105"/>
  <c r="P105"/>
  <c r="O105"/>
  <c r="N105"/>
  <c r="M105"/>
  <c r="L105"/>
  <c r="K105"/>
  <c r="J105"/>
  <c r="I105"/>
  <c r="H105"/>
  <c r="G105"/>
  <c r="F105"/>
  <c r="E105"/>
  <c r="C105"/>
  <c r="S104"/>
  <c r="R104"/>
  <c r="Q104"/>
  <c r="P104"/>
  <c r="O104"/>
  <c r="N104"/>
  <c r="M104"/>
  <c r="L104"/>
  <c r="K104"/>
  <c r="J104"/>
  <c r="I104"/>
  <c r="H104"/>
  <c r="G104"/>
  <c r="F104"/>
  <c r="E104"/>
  <c r="B104"/>
  <c r="S103"/>
  <c r="R103"/>
  <c r="Q103"/>
  <c r="P103"/>
  <c r="O103"/>
  <c r="N103"/>
  <c r="M103"/>
  <c r="L103"/>
  <c r="K103"/>
  <c r="J103"/>
  <c r="I103"/>
  <c r="H103"/>
  <c r="G103"/>
  <c r="F103"/>
  <c r="E103"/>
  <c r="A103"/>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3"/>
  <c r="R93"/>
  <c r="Q93"/>
  <c r="P93"/>
  <c r="O93"/>
  <c r="N93"/>
  <c r="M93"/>
  <c r="L93"/>
  <c r="K93"/>
  <c r="J93"/>
  <c r="I93"/>
  <c r="H93"/>
  <c r="G93"/>
  <c r="F93"/>
  <c r="E93"/>
  <c r="C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R86"/>
  <c r="Q86"/>
  <c r="P86"/>
  <c r="O86"/>
  <c r="N86"/>
  <c r="M86"/>
  <c r="L86"/>
  <c r="K86"/>
  <c r="J86"/>
  <c r="I86"/>
  <c r="H86"/>
  <c r="G86"/>
  <c r="F86"/>
  <c r="E86"/>
  <c r="R85"/>
  <c r="Q85"/>
  <c r="P85"/>
  <c r="O85"/>
  <c r="N85"/>
  <c r="M85"/>
  <c r="L85"/>
  <c r="K85"/>
  <c r="J85"/>
  <c r="I85"/>
  <c r="H85"/>
  <c r="G85"/>
  <c r="F85"/>
  <c r="E85"/>
  <c r="C85"/>
  <c r="S84"/>
  <c r="R84"/>
  <c r="Q84"/>
  <c r="P84"/>
  <c r="O84"/>
  <c r="N84"/>
  <c r="M84"/>
  <c r="L84"/>
  <c r="K84"/>
  <c r="J84"/>
  <c r="I84"/>
  <c r="H84"/>
  <c r="G84"/>
  <c r="F84"/>
  <c r="E84"/>
  <c r="B84"/>
  <c r="S83"/>
  <c r="R83"/>
  <c r="Q83"/>
  <c r="P83"/>
  <c r="O83"/>
  <c r="N83"/>
  <c r="M83"/>
  <c r="L83"/>
  <c r="K83"/>
  <c r="J83"/>
  <c r="I83"/>
  <c r="H83"/>
  <c r="G83"/>
  <c r="F83"/>
  <c r="E83"/>
  <c r="A83"/>
  <c r="S81"/>
  <c r="R81"/>
  <c r="Q81"/>
  <c r="P81"/>
  <c r="O81"/>
  <c r="N81"/>
  <c r="M81"/>
  <c r="L81"/>
  <c r="K81"/>
  <c r="J81"/>
  <c r="I81"/>
  <c r="H81"/>
  <c r="G81"/>
  <c r="F81"/>
  <c r="E81"/>
  <c r="B81"/>
  <c r="S80"/>
  <c r="R80"/>
  <c r="Q80"/>
  <c r="P80"/>
  <c r="O80"/>
  <c r="N80"/>
  <c r="M80"/>
  <c r="L80"/>
  <c r="K80"/>
  <c r="J80"/>
  <c r="I80"/>
  <c r="H80"/>
  <c r="G80"/>
  <c r="F80"/>
  <c r="E80"/>
  <c r="D80"/>
  <c r="B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D75"/>
  <c r="S74"/>
  <c r="R74"/>
  <c r="Q74"/>
  <c r="P74"/>
  <c r="O74"/>
  <c r="N74"/>
  <c r="M74"/>
  <c r="L74"/>
  <c r="K74"/>
  <c r="J74"/>
  <c r="I74"/>
  <c r="H74"/>
  <c r="G74"/>
  <c r="F74"/>
  <c r="E74"/>
  <c r="S73"/>
  <c r="R73"/>
  <c r="Q73"/>
  <c r="P73"/>
  <c r="O73"/>
  <c r="N73"/>
  <c r="M73"/>
  <c r="L73"/>
  <c r="K73"/>
  <c r="J73"/>
  <c r="I73"/>
  <c r="H73"/>
  <c r="G73"/>
  <c r="F73"/>
  <c r="E73"/>
  <c r="S71"/>
  <c r="R71"/>
  <c r="Q71"/>
  <c r="P71"/>
  <c r="O71"/>
  <c r="N71"/>
  <c r="M71"/>
  <c r="L71"/>
  <c r="K71"/>
  <c r="J71"/>
  <c r="I71"/>
  <c r="H71"/>
  <c r="G71"/>
  <c r="F71"/>
  <c r="E71"/>
  <c r="S1"/>
  <c r="R1"/>
  <c r="Q1"/>
  <c r="P1"/>
  <c r="O1"/>
  <c r="N1"/>
  <c r="M1"/>
  <c r="L1"/>
  <c r="K1"/>
  <c r="J1"/>
  <c r="I1"/>
  <c r="H1"/>
  <c r="G1"/>
  <c r="F1"/>
  <c r="E1"/>
  <c r="D1"/>
  <c r="C1"/>
  <c r="B1"/>
  <c r="A1"/>
  <c r="P144" i="17"/>
  <c r="S144" s="1"/>
  <c r="B108" i="50"/>
  <c r="D182"/>
  <c r="D208" s="1"/>
  <c r="D78" s="1"/>
  <c r="A59"/>
  <c r="A208" s="1"/>
  <c r="A78" s="1"/>
  <c r="B54" i="17" l="1"/>
  <c r="P152"/>
  <c r="S152" s="1"/>
  <c r="C182" i="50"/>
  <c r="C77" s="1"/>
  <c r="C172"/>
  <c r="C76" s="1"/>
  <c r="C157"/>
  <c r="C75" s="1"/>
  <c r="C74"/>
  <c r="A172"/>
  <c r="A76" s="1"/>
  <c r="A149"/>
  <c r="A73" s="1"/>
  <c r="C73"/>
  <c r="A152"/>
  <c r="A74" s="1"/>
  <c r="A227"/>
  <c r="A80" s="1"/>
  <c r="A225"/>
  <c r="A79" s="1"/>
  <c r="C225"/>
  <c r="A182"/>
  <c r="A77" s="1"/>
  <c r="A142"/>
  <c r="A71" s="1"/>
  <c r="A157"/>
  <c r="A75" s="1"/>
  <c r="C208"/>
  <c r="C78" s="1"/>
  <c r="A234"/>
  <c r="A81" s="1"/>
  <c r="D77"/>
  <c r="E60"/>
  <c r="A144"/>
  <c r="A72" s="1"/>
  <c r="P159" i="17"/>
  <c r="S159" s="1"/>
  <c r="S246" s="1"/>
  <c r="C161"/>
  <c r="B129" i="50"/>
  <c r="C238" i="16"/>
  <c r="C244" s="1"/>
  <c r="C76" i="15"/>
  <c r="C133" s="1"/>
  <c r="C140" s="1"/>
  <c r="C112" i="50"/>
  <c r="C154" i="17"/>
  <c r="B53"/>
  <c r="B97"/>
  <c r="B74"/>
  <c r="B109" i="50"/>
  <c r="B58" i="17"/>
  <c r="B88"/>
  <c r="C113" i="50"/>
  <c r="C187" i="17"/>
  <c r="C114" i="50" s="1"/>
  <c r="C148" i="17"/>
  <c r="S348" i="15"/>
  <c r="C124" i="50"/>
  <c r="C125"/>
  <c r="B131"/>
  <c r="B267" i="15"/>
  <c r="C338"/>
  <c r="C139" i="50" s="1"/>
  <c r="B130"/>
  <c r="C137"/>
  <c r="P193" i="16"/>
  <c r="S193" s="1"/>
  <c r="C97" i="50"/>
  <c r="S261" i="16"/>
  <c r="B39"/>
  <c r="C98" i="50"/>
  <c r="C79" l="1"/>
  <c r="C227"/>
  <c r="C80" s="1"/>
  <c r="C234"/>
  <c r="C81" s="1"/>
  <c r="C245" i="16"/>
  <c r="C99" i="50"/>
  <c r="C247" i="16"/>
  <c r="C100" i="50" s="1"/>
  <c r="B146" i="17"/>
  <c r="B112" i="50" s="1"/>
  <c r="B99" i="17"/>
  <c r="B111" i="50" s="1"/>
  <c r="B161" i="17"/>
  <c r="B126"/>
  <c r="B154"/>
  <c r="B114"/>
  <c r="B203"/>
  <c r="B148"/>
  <c r="B167"/>
  <c r="B113" i="50" s="1"/>
  <c r="B187" i="17"/>
  <c r="B114" i="50" s="1"/>
  <c r="B135" i="17"/>
  <c r="B110" i="50"/>
  <c r="C126"/>
  <c r="C163" i="15"/>
  <c r="B132" i="50"/>
  <c r="B290" i="15"/>
  <c r="S265" i="16"/>
  <c r="B82"/>
  <c r="B88" i="50"/>
  <c r="B62" i="16"/>
  <c r="C254" l="1"/>
  <c r="B115" i="50"/>
  <c r="B215" i="17"/>
  <c r="C176" i="15"/>
  <c r="C128" i="50" s="1"/>
  <c r="C127"/>
  <c r="B133"/>
  <c r="B294" i="15"/>
  <c r="B91" i="16"/>
  <c r="B89" i="50"/>
  <c r="B116" l="1"/>
  <c r="B222" i="17"/>
  <c r="B134" i="50"/>
  <c r="B297" i="15"/>
  <c r="B90" i="50"/>
  <c r="B113" i="16"/>
  <c r="B117" i="50" l="1"/>
  <c r="B225" i="17"/>
  <c r="B118" i="50" s="1"/>
  <c r="B135"/>
  <c r="B330" i="15"/>
  <c r="B138" i="50" s="1"/>
  <c r="B328" i="15"/>
  <c r="B137" i="50" s="1"/>
  <c r="B338" i="15"/>
  <c r="B139" i="50" s="1"/>
  <c r="B299" i="15"/>
  <c r="B136" i="50" s="1"/>
  <c r="B131" i="16"/>
  <c r="B91" i="50"/>
  <c r="B149" i="16" l="1"/>
  <c r="B156"/>
  <c r="B133"/>
  <c r="B93" i="50" s="1"/>
  <c r="B142" i="16"/>
  <c r="B166"/>
  <c r="B187"/>
  <c r="B92" i="50"/>
  <c r="B201" i="16" l="1"/>
  <c r="B224" s="1"/>
  <c r="B95" i="50"/>
  <c r="B203" i="16" l="1"/>
  <c r="B238"/>
  <c r="B99" i="50" s="1"/>
  <c r="B214" i="16"/>
  <c r="B97" i="50" s="1"/>
  <c r="B254" i="16"/>
  <c r="B96" i="50"/>
  <c r="B247" i="16"/>
  <c r="B100" i="50" s="1"/>
  <c r="B245" i="16"/>
  <c r="B230"/>
  <c r="B98" i="50" s="1"/>
  <c r="B244" i="16"/>
</calcChain>
</file>

<file path=xl/sharedStrings.xml><?xml version="1.0" encoding="utf-8"?>
<sst xmlns="http://schemas.openxmlformats.org/spreadsheetml/2006/main" count="952" uniqueCount="776">
  <si>
    <t>Les pièces graphiques (plans, coupes, élévations, détails) complètent le présent CCTP.</t>
  </si>
  <si>
    <t>Localisation :</t>
  </si>
  <si>
    <t>* Sous la règle de 2 m aucune flèche supérieure à 7 mm ne doit être observée après déplacements en tous sens sur la surface du support.</t>
  </si>
  <si>
    <t>* Sous le réglet de 0,20 m aucune flèche supérieure à 2 mm ne doit être observée après déplacements en tous sens sur la surface du support.</t>
  </si>
  <si>
    <t>* L'état de surface obtenu après dressage à la règle, talochage manuel ou mécanique et lissage est fin et régulier.</t>
  </si>
  <si>
    <t>DEFINITION ET CARACTERISTIQUES DES SUPPORTS</t>
  </si>
  <si>
    <t>Le support sera constitué d'un dallage béton surfacé soigné au sens du DTU n° 21, à savoir :</t>
  </si>
  <si>
    <t>L'état de surface, obtenu après dressage à la règle, talochage manuel ou mécanique et lissage au fer, sera lisse, fin et régulie, correspondant à celui d'une chape tel que défini au DTU n° 26.2, à savoir :</t>
  </si>
  <si>
    <t>Sous la règle de 2 m aucune flèche supérieure à 5 mm ne doit être observée après déplacements en tous sens sur la surface de support.</t>
  </si>
  <si>
    <t xml:space="preserve">Sous le réglet de 0,20 m aucune flèche supérieure à 1 mm ne doit être observée après déplacements en tous sens sur la surface du support.
</t>
  </si>
  <si>
    <t>CAHIER DES CLAUSES TECHNIQUES PARTICULIERES (C.C.T.P.)</t>
  </si>
  <si>
    <t xml:space="preserve">  N°</t>
  </si>
  <si>
    <t>QUANT</t>
  </si>
  <si>
    <t>PU</t>
  </si>
  <si>
    <t>0</t>
  </si>
  <si>
    <t>INSTALLATIONS ET ORGANISATION DU CHANTIER</t>
  </si>
  <si>
    <t>ETUDES</t>
  </si>
  <si>
    <t>Ens</t>
  </si>
  <si>
    <t>m2</t>
  </si>
  <si>
    <t>REVETEMENTS</t>
  </si>
  <si>
    <t>Maître d'ouvrage :</t>
  </si>
  <si>
    <t>MINISTERE DE L'INTERIEUR - PREFECTURE DE LA REGION MARTINIQUE</t>
  </si>
  <si>
    <t>Conducteur d'Opération :</t>
  </si>
  <si>
    <t>Opération :</t>
  </si>
  <si>
    <t>Maîtrise d'oeuvre :</t>
  </si>
  <si>
    <t>François MONNET - Gilles LE DRIAN - SCPA DERVAIN-VAN THE - architectes</t>
  </si>
  <si>
    <t>332 Le Vieux Moulin de Didier 97200 FORT-DE-FRANCE - Tél 0596 64 84 85 Fax 0596 64 69 56</t>
  </si>
  <si>
    <t>LOT N°</t>
  </si>
  <si>
    <t>REVETEMENTS CARRELES</t>
  </si>
  <si>
    <t>SOLS SOUPLES</t>
  </si>
  <si>
    <t>PEINTURE - REVETEMENTS MURAUX</t>
  </si>
  <si>
    <t>ml</t>
  </si>
  <si>
    <t>GENERALITES</t>
  </si>
  <si>
    <t>PREPARATION DU SUPPORT</t>
  </si>
  <si>
    <t>p.m.</t>
  </si>
  <si>
    <t>U</t>
  </si>
  <si>
    <t>MENUISERIES BOIS</t>
  </si>
  <si>
    <t>DECOMPOSITION DU PRIX
GLOBAL ET FORFAITAIRE (D.P.G.F.)</t>
  </si>
  <si>
    <t>Etablissement des plans d'exécution cf. CCAP et CCTP n°0</t>
  </si>
  <si>
    <t>x</t>
  </si>
  <si>
    <t>Localisation</t>
  </si>
  <si>
    <t>CONSTRUCTION DU NOUVEL HOTEL DE POLICE DE FORT-DE-FRANCE</t>
  </si>
  <si>
    <t>Bld du Général de Gaulle - 97000 - FORT-DE-FRANCE</t>
  </si>
  <si>
    <t>68 rue Hoche, 93170 BAGNOLET - Tél : 01 43 62 64 22 - Fax : 01 72 71 84 49
Mobiles : MONNET : 06 71 57 59 12 / 06 96 34 56 09 / LE DRIAN : 06 08 53 66 18</t>
  </si>
  <si>
    <t>CETE Ingénierie</t>
  </si>
  <si>
    <t>Résidence Morne Vannier – Eole 2 - 97200 FORT DE FRANCE - Tel 0596 60 99 17 - Fax 0596 63 77 29</t>
  </si>
  <si>
    <t>Geoff ROOKE consultant parasismique</t>
  </si>
  <si>
    <t xml:space="preserve">Le Bas Lin, 44119 TREILLIERES - Tél/Fax : 02 51 82 62 48
</t>
  </si>
  <si>
    <t>Direction d'infrastructure de la défense de Fort-de-France</t>
  </si>
  <si>
    <t>DESCRIPTION DES TÂCHES ET TRAVAUX A REALISER</t>
  </si>
  <si>
    <t>Etablissement des dossiers de recolement DOE - DIUO</t>
  </si>
  <si>
    <t>Les  dimensions  indiquées  sont   susceptibles  de  variations  en fonction  des  tolérances  des corps d'états dont l'intervention précède celle du présent lot.</t>
  </si>
  <si>
    <t>-</t>
  </si>
  <si>
    <t>CETTE PARTIE DU PRÉSENT CCTP DÉCRIT LES OUVRAGES À METTRE EN OEUVRE SELON  LES SPÉCIFICATIONS  INDIQUÉES AU CHÂPITRE GENERALITES</t>
  </si>
  <si>
    <t>L'incidence financière de la participation éventuelle du présent lot aux tâches relatives à l'installation de chantier, à son organisation ainsi qu'aux tâches d'intérêt commun, conformément au CCTP N°0, sont réputées incluses dans les prix unitaires des ouvrages décrits aux articles suivants.</t>
  </si>
  <si>
    <t>* Adaptation des réglementations générales aux conditions géographiques et climatiques de la Martinique selon les recommandations de la Commission des Organismes de Contrôle technique pour les départements français des Antilles,
communément appelées "Règles Antilles".</t>
  </si>
  <si>
    <t>*  DTU 53.1 Revêtements de sol textiles</t>
  </si>
  <si>
    <t>*  DTU 53.2 Revêtements de sols plastiques collés</t>
  </si>
  <si>
    <t>*  NF P 62.001 - Revêtement de sol  - Propriétés Antistatiques - Spécification, Méthodes d'essai</t>
  </si>
  <si>
    <t>*  NF T 76.011- Adhésifs, classification des principaux adhésifs</t>
  </si>
  <si>
    <t>*  NF P 15.600 Liants hydrauliques</t>
  </si>
  <si>
    <t>*  NFP 92Sécurité (Classement des matériaux utilisés dans la construction)</t>
  </si>
  <si>
    <t>*  NF B 54.008 et NF B 54.010</t>
  </si>
  <si>
    <t>Recommandations, directives et Normes Françaises et européennes (AFNOR – NF -  EN) :</t>
  </si>
  <si>
    <t>* Directives communes pour l'agrément des revêtements de sols (U.E.A.T.C.).</t>
  </si>
  <si>
    <t>* Notice sur le classement U.P.E.C. des locaux et des revêtements de sols minces (C.S.T.B.).</t>
  </si>
  <si>
    <t>* DTU n° 26.2  relatif aux dispositions en matière d'états de surfaces requis.</t>
  </si>
  <si>
    <t>Fourniture et pose de revêtement de sol souple de type PVC:</t>
  </si>
  <si>
    <t>Teinte au choix du Maître d'œuvre dans la gamme complète du fabricant</t>
  </si>
  <si>
    <t>Pose collée avec colle recommandée du fabricant sur ragréage à la charge du présent lot.</t>
  </si>
  <si>
    <t>Joints soudés à chaud avec cordon d'apport de teinte identique au revêtement de sols.</t>
  </si>
  <si>
    <t>Calfatage en rives par mastic polyuréthane.</t>
  </si>
  <si>
    <t>Sujétions et accessoires :</t>
  </si>
  <si>
    <t>*  Largeur des lès : 2,00 mètres</t>
  </si>
  <si>
    <t>*  Epaisseur totale : 3,2 mm</t>
  </si>
  <si>
    <t>*  Découpes suivant indications des plans et profils des différents locaux ou surfaces à traiter,</t>
  </si>
  <si>
    <t>*  Façon de calepinage,</t>
  </si>
  <si>
    <t>*  Découpes pour passage des canalisations,</t>
  </si>
  <si>
    <t>*  Arrêt du revêtement sur profil métallique mis en œuvre au présent lot dans tous les cas de rives de plancher,</t>
  </si>
  <si>
    <t>*  Fixation renforcée aux angles rentrants suivant préconisations du fabricant,</t>
  </si>
  <si>
    <t>*  Classement de réaction au feu : Cfl - s1 (M3)</t>
  </si>
  <si>
    <t>Fourniture et pose de revêtement de sol souple:</t>
  </si>
  <si>
    <t>*  Classement : U4 P3 E1 C2 sport</t>
  </si>
  <si>
    <t>*  Epaisseur totale : 6.5 mm</t>
  </si>
  <si>
    <t>REPERAGE ET LOCALISATION DES REVETEMENTS DE SOLS ET MURS</t>
  </si>
  <si>
    <t>REVETEMENTS DE SOLS</t>
  </si>
  <si>
    <t>Fourniture et pose de revêtement de sol :</t>
  </si>
  <si>
    <t>L'entreprise devra la fourniture et la pose de tous les profils d'arrêts des revêtements de sol du présent marché, suivant description et localisation ci-après :</t>
  </si>
  <si>
    <t>NOTA :</t>
  </si>
  <si>
    <t>Il ne sera fait aucun usage de couvre joint saillant ou clippé.</t>
  </si>
  <si>
    <t>Fourniture et pose de barres de seuils en inox AISI 316 de largeur 40mm environ, absorbant les différences de niveaux.</t>
  </si>
  <si>
    <t>Fixation vissée sur trous tamponnés.</t>
  </si>
  <si>
    <t>Les profils des barres de seuil devront absorber les différences d'épaisseur entre revêtement.</t>
  </si>
  <si>
    <t>Référence : Clip-top single des Ets Gradus ou équivalent</t>
  </si>
  <si>
    <t>Les profilés seront maintenus par clips et visserie en acier inoxydable, en nombre suffisant et de dimensions adaptées au couvre-joint.</t>
  </si>
  <si>
    <t>En haut des escaliers donnant sur des sols compris dans ce lot, le revêtement de sol doit permettre l’éveil à la vigilance à une distance de 50 cm de la première marche, grâce à un contraste visuel et tactile.</t>
  </si>
  <si>
    <t>Rappel réglementation :</t>
  </si>
  <si>
    <t>Les nez de marches doivent répondre aux exigences suivantes :</t>
  </si>
  <si>
    <t>Découpes suivant indications des plans et profils des différents locaux ou surfaces à traiter,</t>
  </si>
  <si>
    <t>Façon de calepinage,</t>
  </si>
  <si>
    <t>* Marque : REGUPOL ou équivalent</t>
  </si>
  <si>
    <t>* Référence : Regupol E43  ou équivalent</t>
  </si>
  <si>
    <t>* Dimensions : 1000 x 500 mm</t>
  </si>
  <si>
    <t>* Coloris : aux choix du Maitre d’œuvre d’exécution</t>
  </si>
  <si>
    <t>* Classement de réaction au feu : Difficilement inflammable</t>
  </si>
  <si>
    <t>* Epaisseur totale : 45 mm</t>
  </si>
  <si>
    <t>* Découpes suivant indications des plans et profils des différents locaux ou surfaces à traiter,</t>
  </si>
  <si>
    <t>* Façon de calepinage,</t>
  </si>
  <si>
    <t>* Profil d'arrêt par un système de profil en équerre aluminium, sans ressaut ni recouvrement mis en œuvre pour une finition affleurante des divers revêtements raccordés ;</t>
  </si>
  <si>
    <t>* Pose noyée dans le mortier colle ;</t>
  </si>
  <si>
    <t>*   être contrastés visuellement par rapport au reste de l'escalier ;</t>
  </si>
  <si>
    <t>*   être antidérapants ;</t>
  </si>
  <si>
    <t>*   ne pas présenter de débord excessif par rapport à la contremarche.</t>
  </si>
  <si>
    <t>OUVRAGES DE FINITION</t>
  </si>
  <si>
    <t>BARRES DE SEUIL</t>
  </si>
  <si>
    <t>BANDES D’ÉVEIL À LA VIGILANCE</t>
  </si>
  <si>
    <t>REGLEMENTATION ET PRESCRIPTIONS GENERALES APPLICABLES</t>
  </si>
  <si>
    <t>La conformité avec les surfaces témoins examinées, notamment en jour frisant, acceptées par l'architecte portera sur :</t>
  </si>
  <si>
    <t>Aspect</t>
  </si>
  <si>
    <t>Brillant spéculaire en %</t>
  </si>
  <si>
    <t>Mat</t>
  </si>
  <si>
    <t>&lt; 10</t>
  </si>
  <si>
    <t>Satiné mat</t>
  </si>
  <si>
    <t>Entre 10 et 20</t>
  </si>
  <si>
    <t>Satiné moyen</t>
  </si>
  <si>
    <t>Entre 20 et 45</t>
  </si>
  <si>
    <t>Satiné brillant</t>
  </si>
  <si>
    <t>Entre 45 et 70</t>
  </si>
  <si>
    <t>Brillant</t>
  </si>
  <si>
    <t>&gt; 70</t>
  </si>
  <si>
    <t>*   NF P 18-201 (D.T.U. 21) - Exécution des travaux en béton.</t>
  </si>
  <si>
    <t>*   NF P 18-210 (D.T.U. 23.1) - Murs en béton banché.</t>
  </si>
  <si>
    <t>*   Les normes NF P 71 à 73 relatives aux ouvrages de plâtrerie.</t>
  </si>
  <si>
    <t>*   NF P 14-201 (D.T.U. 26.2) - Chapes et dalles à base de liants hydrauliques.</t>
  </si>
  <si>
    <t>*   NF P 15-201 (D.T.U. 26.1) - Enduits aux mortiers de ciments, de chaux et de mélange de plâtre et chaux aériennes.</t>
  </si>
  <si>
    <t>*   NF P 74-201 (D.T.U. 59.1) - Travaux de peinture des bâtiments.</t>
  </si>
  <si>
    <t>*   NF P 74-203 (D.T.U. 59.3) - Peinture de sols.</t>
  </si>
  <si>
    <t>* Recommandations, directives et Normes Françaises et européennes (AFNOR – NF -  EN) :</t>
  </si>
  <si>
    <t>*   NF EN ISO 1522 (Mars 2007) Peintures et vernis - Essai d'amortissement du pendule</t>
  </si>
  <si>
    <t>*    NF EN ISO 7783-1 (Septembre 1999) Peintures et vernis - Détermination du coefficient de transmission de la vapeur d'eau - Partie 1 : méthode de la capsule pour feuils libres.</t>
  </si>
  <si>
    <t>*   NF EN ISO 4624 (Novembre 2003) Peintures et vernis - Essai de traction</t>
  </si>
  <si>
    <t xml:space="preserve">*    NF EN ISO 4628 (Mai 2004) Peintures et vernis - Évaluation de la dégradation des revêtements - Désignation de la quantité et de la dimension des défauts, et de l'intensité des changements uniformes d'aspect </t>
  </si>
  <si>
    <t>*   NF EN ISO 7784-1 Juillet 2006Peintures et vernis - Détermination de la résistance à l'abrasion</t>
  </si>
  <si>
    <t>*   NF EN ISO 4618 Mai 2007Peintures et vernis - Termes et définitions</t>
  </si>
  <si>
    <t>*    NF.T 36.005 - Classification des familles de peinture, vernis et produits connexes,</t>
  </si>
  <si>
    <t>*   NF X 08-002 - Collection réduite de couleurs.</t>
  </si>
  <si>
    <t>*   NF S 60-302 - Symboles graphiques pour plans de protection contre l’incendie.</t>
  </si>
  <si>
    <t>*   NF S 60-303 - Plans et consignes affichés.</t>
  </si>
  <si>
    <t>*   Le fascicule du Groupement Permanent d’Etudes des Marchés de Peintures, Vernis et produits connexes du Ministère de l’Economie et des Finances, P 62 décisions n° 23 et P 63 décision n° 24 concernant les clauses de garanties applicables aux travaux de peinturage.</t>
  </si>
  <si>
    <t>*   Les règles U.N.P.V.F. (Union Nationale des Peintres et Vitriers de France).</t>
  </si>
  <si>
    <t>*   Les règles du Centre Scientifique et Technique du Bâtiment (C.S.T.B.).</t>
  </si>
  <si>
    <t>*   Cahier n° 695 du C.S.T.B. - essais de qualification des surfaces peintes.</t>
  </si>
  <si>
    <t>*  l'uniformité,</t>
  </si>
  <si>
    <t>*  l'absence de papillons, embus, auréoles,</t>
  </si>
  <si>
    <t>*  le degré de brillant spéculaire mesuré à 60° (selon la norme NF T 30-064) : (pour mémoire)</t>
  </si>
  <si>
    <t>*  le relief,</t>
  </si>
  <si>
    <t>*  l'opacité (notamment en arêtes),</t>
  </si>
  <si>
    <t>*  la couleur,</t>
  </si>
  <si>
    <t>*  la bonne tenue (absence de cloquage, craquelage, écaillage, décollement, au-delà de 5% de la surface de référence).</t>
  </si>
  <si>
    <t>L’utilisation du rouleau et du pistolet est tolérée, sous réserve que la fiche technique du fabricant en fasse mention.</t>
  </si>
  <si>
    <t>Outre les spécifications du DTU, il est précisé que :</t>
  </si>
  <si>
    <t>Les travaux de peinture, qui auraient eu à souffrir du comportement atmosphérique pendant l’exécution ou le séchage, seront refusés et l’entreprise du présent lot en devra la réfection sans indemnité.</t>
  </si>
  <si>
    <t>Les lignes de repérage, tracées ou battues au cordeau, les dessins au crayon ou à la craie, seront supprimées par un grattage ou un ponçage soigné.</t>
  </si>
  <si>
    <t>Toutes les boiseries seront brossées et poncées très soigneusement avant d’être peintes.</t>
  </si>
  <si>
    <t>La couche d’impression sera faite au fur et à mesure de l’approvisionnement des ouvrages de menuiseries bois et des ordres donnés par la Maîtrise d’Œuvre. Outre les parements restant visibles, elle sera appliquée également sur toutes les faces cachées. Toutes manutentions de menuiseries entreposées seront dues.</t>
  </si>
  <si>
    <t>Si les couches dues ne couvrent pas parfaitement les surfaces peintes et ne dissimulent pas complètement les rebouchages, il sera donné, sans indemnité, les couches supplémentaires.</t>
  </si>
  <si>
    <t>Avant application d’une nouvelle couche de peinture, toute révision devra être faite, les gouttes et coulures grattées, les irrégularités effacées. Une nouvelle couche de peinture ne devra être appliquée qu’après un séchage complet de la couche inférieure.</t>
  </si>
  <si>
    <t>Le ton définitif devra être tout à fait régulier et conforme au ton de l’échantillon accepté par la Maîtrise d’Œuvre.</t>
  </si>
  <si>
    <t>A la jonction entre subjectiles de nature différente, l’entreprise devra prendre toutes précautions afin d’éviter les risques de fissurations.</t>
  </si>
  <si>
    <t>Dans certains cas (plafonds ajourés ou gaine de ventilation encombrante), l’entreprise devra prévoir d’intervenir avant la mise en œuvre des ouvrages contraignants.</t>
  </si>
  <si>
    <t>Les rechampissages au droit des matériaux différents et les ouvrages de tons différents seront exécutés d’une manière irréprochable en autant de couches que prévu.</t>
  </si>
  <si>
    <t>D’autre part, avant de commencer tout travail, l’entreprise procèdera au balayage des pièces afin qu’il n’y ait aucune poussière sur les sols.</t>
  </si>
  <si>
    <t>RÈGLES D’EXÉCUTION DES OUVRAGES</t>
  </si>
  <si>
    <t>PRESCRIPTIONS COMPLÉMENTAIRES RELATIVES AUX TRAVAUX DE PEINTURE</t>
  </si>
  <si>
    <t>ASPECT</t>
  </si>
  <si>
    <t>Préparation des supports selon prescriptions du fabricant comprenant notamment (à adapter selon support) :</t>
  </si>
  <si>
    <t>Finition des circulations et des locaux divers suite à l’imprégnation générale avec une résine polyuréthanne bi-composant sans solvant de type ACCOSOL PU 2000 et comprenant :</t>
  </si>
  <si>
    <t>PRÉPARATION DES SUPPORTS</t>
  </si>
  <si>
    <t>*  Grenaillage :</t>
  </si>
  <si>
    <t>*    Réalisation d’un grenaillage à vitesse appropriée de l’ensemble de la surface avec aspiration de la poussière en continue.</t>
  </si>
  <si>
    <t>*    Le traitement des rives s’effectuera par ponçage au disque diamant.</t>
  </si>
  <si>
    <t>*  Reprise des fissures après grenaillage avec une pâte époxy thixotrope, sans solvant, à deux composants de type ACCOFIX 3003 et comprenant :</t>
  </si>
  <si>
    <t>*    Aspiration de la poussière après grenaillage,</t>
  </si>
  <si>
    <t>*    Mélange du composant B dans le composant A, jusqu’à obtenir une viscosité et une teinte uniformes,</t>
  </si>
  <si>
    <t>*    Application du mélange à la spatule ou à la raclette plate.</t>
  </si>
  <si>
    <t>*  Imprégnation générale suite à la préparation des supports avec un liant époxydique incolore sans solvant de type RI 160 / DI 160 et comprenant :</t>
  </si>
  <si>
    <t>*    Mélange du RI 160 dans le DI 160,</t>
  </si>
  <si>
    <t>*    ajouter 20% de silice HN38, puis mélanger jusqu’à obtenir un produit homogène,</t>
  </si>
  <si>
    <t>*    Application d’une couche du mélange au rouleau ou à la raclette caoutchouc (0,3 kg/m²).</t>
  </si>
  <si>
    <t>*    Epaisseur : 320 microns.</t>
  </si>
  <si>
    <t>1ère couche :</t>
  </si>
  <si>
    <t>2ème couche :</t>
  </si>
  <si>
    <t>*  Mélange du composant B dans le composant A,</t>
  </si>
  <si>
    <t>*  Application de la 1ère couche du mélange au rouleau à poils moyens (0,3 kg/m²).</t>
  </si>
  <si>
    <t>*   Mélange du composant B dans le composant A,</t>
  </si>
  <si>
    <t>*   ajouter 0,6 kg de coathylène par kit de 20 kg, puis mélanger jusqu’à obtenir un produit homogène,</t>
  </si>
  <si>
    <t>*   Application de la 2ème couche du mélange au rouleau à poils moyens (0,3 kg/m²).</t>
  </si>
  <si>
    <t>* Epaisseur avec imprégnation : 840 microns.</t>
  </si>
  <si>
    <t>Travaux préparatoires</t>
  </si>
  <si>
    <t>L'Entrepreneur doit réaliser les travaux préparatoires nécessaires au fini des travaux projetés.</t>
  </si>
  <si>
    <t>Il sera compris :</t>
  </si>
  <si>
    <t>En tout état de cause, l'Entrepreneur se référera au DTU n° 59.1 pour la préparation des supports et procédera à un examen attentif des CCTP tous corps d'état.</t>
  </si>
  <si>
    <t>Les surfaces "préparées" par le Peintre devront être parfaitement lisses et planes, aptes à recevoir les peintures de finition.</t>
  </si>
  <si>
    <t>Préparations des supports neufs</t>
  </si>
  <si>
    <t>Finition A :</t>
  </si>
  <si>
    <t>Finition C :</t>
  </si>
  <si>
    <t>NB : L'enlèvement des balèvres et rebouchages importants éventuels sont à la charge du lot "Gros-œuvre".</t>
  </si>
  <si>
    <t>Bois vernis :</t>
  </si>
  <si>
    <t>PEINTURE SUR MURS ET PLAFONDS</t>
  </si>
  <si>
    <t>TRAVAUX PRÉPARATOIRES</t>
  </si>
  <si>
    <t>* les brossages et nettoyages préalables,</t>
  </si>
  <si>
    <t>* les grattages,</t>
  </si>
  <si>
    <t>* les égrenages, rebouchages et masticages autorisés,</t>
  </si>
  <si>
    <t>* les ponçages uniformes,</t>
  </si>
  <si>
    <t>* la révision des protections hors corrosion des parties métalliques dues par les entreprises de serrurerie, métallerie et des lots techniques.</t>
  </si>
  <si>
    <t>* L'enduisage des supports et révision après ponçage suivant DTU et type de finition demandé : type A, B ou C.</t>
  </si>
  <si>
    <t>* Impression pénétrante et durcissante</t>
  </si>
  <si>
    <t>* Rebouchage</t>
  </si>
  <si>
    <t>* Enduit repassé</t>
  </si>
  <si>
    <t xml:space="preserve">* Epoussetage </t>
  </si>
  <si>
    <t>* Révision des joints</t>
  </si>
  <si>
    <t>* Ponçage suivi d'un époussetage</t>
  </si>
  <si>
    <t xml:space="preserve">* Impression </t>
  </si>
  <si>
    <t>* Brossage suivi d'un époussetage</t>
  </si>
  <si>
    <t>* Egrenage.</t>
  </si>
  <si>
    <t>* Brossage,</t>
  </si>
  <si>
    <t>* Impression,</t>
  </si>
  <si>
    <t>* Ponçage,</t>
  </si>
  <si>
    <t>* Rebouchage,</t>
  </si>
  <si>
    <t>* Couche intermédiaire, ponçage</t>
  </si>
  <si>
    <t>Finition A au sens du DTU n°59.1.</t>
  </si>
  <si>
    <t>Travaux préparatoires : suivant article 3.2.1 ci-avant.</t>
  </si>
  <si>
    <t>Travaux de peinture comprenant 2 couches de peinture alkyde famille I - classe 4a, aspect satiné compris couche intermédiaire. Teinte au choix du Maître d'œuvre.</t>
  </si>
  <si>
    <t>Finition C au sens du DTU n°59.1.</t>
  </si>
  <si>
    <t>Travaux de peinture comprenant 2 couches de peinture acrylique en phase solvant, famille I - classe 7b2, aspect mat, teinte au choix du Maître d'œuvre compris couche intermédiaire.</t>
  </si>
  <si>
    <t>tous travaux préparatoires suivant nature du support tel que défini dans les spécifications générales en fonction de la qualité de finition désirée.</t>
  </si>
  <si>
    <t>Etat de finition</t>
  </si>
  <si>
    <t>Soignée</t>
  </si>
  <si>
    <t>Travaux de finition</t>
  </si>
  <si>
    <t>1 ponçage entre chaque couche.</t>
  </si>
  <si>
    <t>Etat de surface</t>
  </si>
  <si>
    <t>finition : satinée,</t>
  </si>
  <si>
    <t>aspect : tendu,</t>
  </si>
  <si>
    <t>teintes : au choix du Maître d’œuvre.</t>
  </si>
  <si>
    <t>Ouvrages destinés à être vernis suivant indications des CCTP des différents lots, suivant indications des plans du Maître d'œuvre, du tableau de repérage des finitions des lots architecturaux et notamment :</t>
  </si>
  <si>
    <t>Dimensions : 1000 x 500 mm</t>
  </si>
  <si>
    <t>Classement E selon la norme DIN EN 13501: inflammabilité normale</t>
  </si>
  <si>
    <t>Epaisseur totale : 43 mm</t>
  </si>
  <si>
    <t>Pose :</t>
  </si>
  <si>
    <t>Par clouage ou vissage sur tasseaux en bois 40 x40 mm. l’espace entre tasseaux remplie par de la laine de roche.</t>
  </si>
  <si>
    <t>Sujétions et accessoires :</t>
  </si>
  <si>
    <t>L'entreprise doit l'application d’un traitement anti-graffiti incolore.</t>
  </si>
  <si>
    <t>Quel que soit le traitement utilisé par l’entreprise, il doit pouvoir être appliqué: Sur tout type de support du présent projet,</t>
  </si>
  <si>
    <t>Sans modification de l’aspect fini souhaité par l’architecte,</t>
  </si>
  <si>
    <t>Sans modification de la coloration des façades,</t>
  </si>
  <si>
    <t xml:space="preserve">Suivant préconisations du fabricant. </t>
  </si>
  <si>
    <t>Applications par projection, à refus :</t>
  </si>
  <si>
    <t>1 Couche primaire type Zolpan 420 de chez Zolpan</t>
  </si>
  <si>
    <t>2 Couches de finition type SG de chez Zolpan</t>
  </si>
  <si>
    <t xml:space="preserve">Fixé par des vis inoxydable </t>
  </si>
  <si>
    <t>Recouvrement des plaques avec le revêtement de sol de la zone à traiter.</t>
  </si>
  <si>
    <t>Sans que cette liste soit limitative, les opérations de nettoyage comprennent :</t>
  </si>
  <si>
    <t>La prestation comprend les nettoyages de réception partielle ainsi que le nettoyage général des locaux avant réception définitive globale des lieux.</t>
  </si>
  <si>
    <t>Concerne :</t>
  </si>
  <si>
    <t>PEINTURES SUR MURS</t>
  </si>
  <si>
    <t xml:space="preserve">VERNIS SUR BOIS </t>
  </si>
  <si>
    <t>TRAITEMENTS ANTI-GRAFFITI</t>
  </si>
  <si>
    <t>PEINTURE DE SIGNALÉTIQUE</t>
  </si>
  <si>
    <t>NETTOYAGES DE RÉCEPTION</t>
  </si>
  <si>
    <t>* nettoyage des panneaux vitrés divers ;</t>
  </si>
  <si>
    <t>* nettoyage des portes vitrées ;</t>
  </si>
  <si>
    <t>* nettoyage des parements en acier laqué</t>
  </si>
  <si>
    <t>* nettoyage et grattage de traces telles que colles, peinture, projection de plâtre, etc.</t>
  </si>
  <si>
    <t>* Nettoyage, balayage, lavage et lustrage des revêtements de sol compris plinthes ;</t>
  </si>
  <si>
    <t>* passage à la peau de chamois des menuiseries, grilles diverses, panneaux en inox satiné ou poli miroir, quincaillerie et appareillages divers ;</t>
  </si>
  <si>
    <t>* nettoyage des appareils électriques d'éclairage, d'éclairage de sécurité, de détection incendie, des prises diverses et des interrupteurs divers ;</t>
  </si>
  <si>
    <t>* nettoyage des ouvrages divers d'agencement et menuiserie ;</t>
  </si>
  <si>
    <t xml:space="preserve">* nettoyage des enseignes </t>
  </si>
  <si>
    <t>* Nettoyage de réception dans tous les locaux ayant fait l'objet de travaux.</t>
  </si>
  <si>
    <t>*   NF P 10-202 (D.T.U. 20.1) - Ouvrages en maçonnerie de petits éléments – Parois et murs.</t>
  </si>
  <si>
    <t>sur chape fluide à base de sulfate de calcium</t>
  </si>
  <si>
    <t>* Tous les ouvrages du lot seront exécutés conformément aux prescriptions des DTU, normes et règlements en vigueur au moment de la passation du marché et notamment, sans que la liste qui suit soit limitative :</t>
  </si>
  <si>
    <t>* Les réglementations concernant les chapes et dalles à base de liants hydrauliques et notamment le D.T.U. 26.2,</t>
  </si>
  <si>
    <t>* DTU 52.1 – Revêtements de sol scellés,</t>
  </si>
  <si>
    <t xml:space="preserve">* DTU 52.2 – Pose collée des revêtements céramiques et assimilés – pierres naturelles ; </t>
  </si>
  <si>
    <t>* les C.P.T. (Cahiers des Prescriptions Techniques) et recommandations professionnelles de mise en œuvre établies par les fabricants concernant notamment les revêtements de sols collés :</t>
  </si>
  <si>
    <t>* dans les locaux P4 et P4s</t>
  </si>
  <si>
    <t>* sur chape fluide à base de sulfate de calcium</t>
  </si>
  <si>
    <t>* les règles professionnelles de préparation des supports en béton en vue de la pose des revêtements de sol minces (U.N.R.S.T. – U.N.M.)</t>
  </si>
  <si>
    <t xml:space="preserve">* le Cahier des Prescriptions Techniques d’exécution des enduits de lissage et de ragréage autolissant destinés à la préparation des sols intérieurs pour la pose de revêtements de sol minces </t>
  </si>
  <si>
    <t>* le Cahier des Prescriptions Techniques des revêtements de sol textiles en dalles plombantes amovibles</t>
  </si>
  <si>
    <t>* les prescriptions et spécifications techniques du R.E.E.F. publiées par le C.S.T.B. et notamment :</t>
  </si>
  <si>
    <t>* la notice sur le classement UPEC et le classement UPEC des locaux</t>
  </si>
  <si>
    <t>* cahier du CSTB 3567 - Classement des locaux en fonction de l’exposition à l’humidité des parois et nomenclature des supports pour revêtements muraux intérieurs.</t>
  </si>
  <si>
    <t>SOLS</t>
  </si>
  <si>
    <t>Les produits de démoulage utilisés ne devront pas laisser de trace notable sur les parements béton. Ces produits devront être compatibles avec les traitements de surface (enduits, peinture, etc..) que pourra recevoir le subjectile.</t>
  </si>
  <si>
    <t>Enduits de liants hydrauliques</t>
  </si>
  <si>
    <t>Cf DTU n°59.1</t>
  </si>
  <si>
    <t>Cf DTU n°26.1 "Cahier des Charges des travaux d'enduits aux mortiers de liants hydrauliques".</t>
  </si>
  <si>
    <t>Le parement devra se présenter sous l'aspect d'une surface régulière et soignée, exempte de soufflures, cloques, gerçures, fissures, les arêtes seront sans écornures ni épaufrures.</t>
  </si>
  <si>
    <t>Tolérances imposées au gros oeuvre :</t>
  </si>
  <si>
    <t>flèche maximale sous la règle de 2 m : 5 mm</t>
  </si>
  <si>
    <t>creux maximal sous réglet de 0.20 m : 2 mm.</t>
  </si>
  <si>
    <t>Cf. DTU n°25.1 : "Travaux d'enduits intérieurs en plâtre"</t>
  </si>
  <si>
    <t>Cf DTU n°59.1.</t>
  </si>
  <si>
    <t>Le parement de la cloison ne doit présenter ni pulvérulence superficielle, ni gerçure, trou ou craquelure :</t>
  </si>
  <si>
    <t>Supports fournis par le second œuvre</t>
  </si>
  <si>
    <t>Cf avis techniques particuliers à chaque produit.</t>
  </si>
  <si>
    <t>Le parement de la cloison devra se présenter sous l'aspect d'une surface lisse avec joints traités à la bande sous enduit de finition.</t>
  </si>
  <si>
    <t>Planitude générale : 5 mm sous la règle de 2.00 m.</t>
  </si>
  <si>
    <t>Planitude locale : 1 mm sous réglet de 0.20 m.</t>
  </si>
  <si>
    <t>Éléments en staff ou en plâtre à enduire</t>
  </si>
  <si>
    <t>Le parement devra se présenter sous l'aspect d'une surface lisse :</t>
  </si>
  <si>
    <t>arêtes, rives et cueillies rectilignes</t>
  </si>
  <si>
    <t>absence de pulvérulence</t>
  </si>
  <si>
    <t>jointoiements affleurés</t>
  </si>
  <si>
    <t>Planitude générale : 3 mm sous la règle de 2.00 m</t>
  </si>
  <si>
    <t>Les bois massifs à peindre sont fournis par le lot Menuiseries intérieures, protégés par produit fongicide, insecticide et hydrofuge.</t>
  </si>
  <si>
    <t>Les éléments de remplissage ou revêtements autres que vantaux prépeints (contreplaqués, lattés, panneaux de fibres, panneaux de particules) seront livrés bruts par le lot Menuiseries intérieures.</t>
  </si>
  <si>
    <t>Les éléments métalliques extérieurs (ferrifères) seront protégés en usine par un minium de plomb, une métallisation ou une galvanisation, selon destination.</t>
  </si>
  <si>
    <t xml:space="preserve">Les éléments métalliques intérieurs seront livrés protégés contre la corrosion par une couche de peinture </t>
  </si>
  <si>
    <t>Planitude générale : 5 mm sous la règle de 2.00 m</t>
  </si>
  <si>
    <t>PAROIS VERTICALES ET AUTRES SUPPORTS</t>
  </si>
  <si>
    <t>BÉTON BRUT DE DÉCOFFRAGE</t>
  </si>
  <si>
    <t>ENDUITS DE PLÂTRE</t>
  </si>
  <si>
    <t>CLOISONS À ÉPIDERME CARTONNÉ</t>
  </si>
  <si>
    <t>MENUISERIES ET SERRURERIES MÉTALLIQUES</t>
  </si>
  <si>
    <t>Spécifications relatives à la qualité des matériaux</t>
  </si>
  <si>
    <t>Sauf dérogations portées au chapitre DESCRIPTIONS DES MATERIAUX tous les carreaux doivent être de 1ère qualité</t>
  </si>
  <si>
    <t>Les revêtements céramiques doivent être classés U.P.E.C.</t>
  </si>
  <si>
    <t>Les carreaux proposés doivent impérativement être du groupe prescrit.</t>
  </si>
  <si>
    <t>Tous les matériaux doivent être conformes aux normes françaises (ou EN lorsqu’elles existent).</t>
  </si>
  <si>
    <t>Tous les matériaux non traditionnels doivent être titulaires d’un Avis Technique et mis en œuvre conformément à cet avis.</t>
  </si>
  <si>
    <t>Mode de pose</t>
  </si>
  <si>
    <t>pose adhérente sur support en dalle de béton de plus de 6 mois d’âge et de plus d’1 mois d’âge sur dallage</t>
  </si>
  <si>
    <t>pose désolidarisée par un film de polyéthylène de 150 microns d’épaisseur ou feutre 36 S sur autres supports ou béton récent</t>
  </si>
  <si>
    <t xml:space="preserve">dans le cas de pose adhérente, mortier de pose de 20 à 40 mm d’épaisseur, sans être localement inférieure à 10 mm </t>
  </si>
  <si>
    <t>dans le cas de pose désolidarisée, mortier de pose de 30 mm épaisseur minimum</t>
  </si>
  <si>
    <t>composition et dosage suivant DTU 52.1, le ciment CPJ étant exclu</t>
  </si>
  <si>
    <t>pose à la règle ou à la bande au choix de l’entreprise</t>
  </si>
  <si>
    <t>barbotine au dos des carreaux de dimension supérieure à 900 cm² et des carreaux des groupes BIa  et BIb</t>
  </si>
  <si>
    <t>joints entre carreaux :</t>
  </si>
  <si>
    <t>de 2 mm pour les carreaux de format inférieur à 100 cm²</t>
  </si>
  <si>
    <t>de 3 à 5 mm pour les carreaux jusqu’à 450 cm²</t>
  </si>
  <si>
    <t>de 5 mm minimum pour les carreaux au-delà de 450 cm²</t>
  </si>
  <si>
    <t>Carreaux de grès cérame étiré</t>
  </si>
  <si>
    <t>pose obligatoirement désolidarisée par un film en polyéthylène de 150 microns d’épaisseur</t>
  </si>
  <si>
    <t>mortier de pose de 30 mm d’épaisseur minimum, composition et dosage, à 350 kg de ciment par m³ de sable sec suivant DTU 52.1, le ciment CPJ étant exclu</t>
  </si>
  <si>
    <t>pose à la règle ou à la bande au choix de l’Entreprise</t>
  </si>
  <si>
    <t>immersion jusqu’à saturation des carreaux du groupe A I</t>
  </si>
  <si>
    <t xml:space="preserve">joints entre carreaux de 6 à 15 mm suivant formats des carreaux et choix du maître d’œuvre </t>
  </si>
  <si>
    <t>Mortier de pose pour pose désolidarisée</t>
  </si>
  <si>
    <t>mortier de pose dosé à 350 kg de ciment blanc par m³ de sable sec de 30 mm d’épaisseur minimum sur dispositif de désolidarisation décrit ci-dessus</t>
  </si>
  <si>
    <t>dans le cas de matériaux de porosité inférieure à 5 %, la sous-face des dalles doit être humidifiée avant la pose et une barbotine à base de ciment blanc est appliquée à la contreface des dalles ; les dalles sont affermies au maillet caoutchouc</t>
  </si>
  <si>
    <t xml:space="preserve">Joints </t>
  </si>
  <si>
    <t>joints de largeur à déterminer par le maître d’œuvre, compte tenu du format des carreaux et des minimas autorisés, à base de ciment blanc</t>
  </si>
  <si>
    <t xml:space="preserve">Joints de fractionnement </t>
  </si>
  <si>
    <t>fractionnement des couloirs tous les 8.00 m linéaires de longueur</t>
  </si>
  <si>
    <t>joints de type JOINTODAL J.F.30 (Ets COUVRANEUF) ton au choix du maître d’œuvre intéressant la totalité de l’épaisseur du mortier de pose et du revêtement</t>
  </si>
  <si>
    <t>Joints périphériques</t>
  </si>
  <si>
    <t>vide de 3 mm largeur minimum entre les dalles et les parois verticales dans les locaux de 7.00 m² et plus, garni de matériau compressible, non pulvérulent, imputrescible</t>
  </si>
  <si>
    <t>Régie par le D.T.U. 52.2 (partie 1-1-3) :</t>
  </si>
  <si>
    <t>pour les travaux neufs, en sols intérieurs et extérieurs</t>
  </si>
  <si>
    <t xml:space="preserve">au sol des locaux de classement UPEC P3 maximum </t>
  </si>
  <si>
    <t>pour les carreaux de revêtements céramique et assimilés ou dalles de pierre naturelle, de format jusqu’à 3600 cm² maximum (sols intérieurs)</t>
  </si>
  <si>
    <t>pour les carreaux de revêtements céramique et assimilés, de format jusqu’à 2200 cm² maximum (sols extérieurs)</t>
  </si>
  <si>
    <t>pour les dalles de pierre naturelle, de format jusqu’à 3600 cm² maximum (sols extérieurs)</t>
  </si>
  <si>
    <t>Régie par le Cahier n° 3526 du C.S.T.B. :</t>
  </si>
  <si>
    <t>pour les travaux neufs, en sols intérieurs</t>
  </si>
  <si>
    <t>au sol des locaux de classement UPEC P4 et P4S</t>
  </si>
  <si>
    <t>pour les revêtements céramiques ou analogues</t>
  </si>
  <si>
    <t>Régie par le Cahier n° 3527 du C.S.T.B. :</t>
  </si>
  <si>
    <t>Régie par le Cahier n° 3529 du C.S.T.B. :</t>
  </si>
  <si>
    <t>pour les travaux en rénovation, en sols intérieurs</t>
  </si>
  <si>
    <t>au sol des locaux de classement UPEC P3 maximum</t>
  </si>
  <si>
    <t>Régie par le Cahier n° 3530 du C.S.T.B. :</t>
  </si>
  <si>
    <t>Régie par le C.P.T. SOLS GRANDS FORMATS (cahier 3666 de décembre 2009) :</t>
  </si>
  <si>
    <t>pour les travaux neufs</t>
  </si>
  <si>
    <t>au sol des locaux de classement UPEC P3 maximum, sans siphon de sol</t>
  </si>
  <si>
    <t>pour les revêtements céramiques et assimilés</t>
  </si>
  <si>
    <t>pour les pierres naturelles</t>
  </si>
  <si>
    <t xml:space="preserve">pour les carreaux ou dalles de grand format compris entre 3600 et 10000 cm² </t>
  </si>
  <si>
    <t xml:space="preserve">pose collée au mortier colle de classe de performance C1, C2 ou C2S1/S2, appropriée à la nature du support, à la nature et au format du revêtement </t>
  </si>
  <si>
    <t>pose collée au moyen d’adhésif sans ciment de classe de performance D1 ou D2, appropriée à la nature du support, à la nature et au format du revêtement</t>
  </si>
  <si>
    <t>Dans le cas de contraintes spécifiques de chantier, il sera employé des colles à caractéristiques optionnelles. Dans tous les cas les colles utilisées seront certifiées C.S.T.B.</t>
  </si>
  <si>
    <t>Joints entre carreaux ou dalles</t>
  </si>
  <si>
    <t>En sol intérieur, largeur minimale :</t>
  </si>
  <si>
    <t xml:space="preserve">joint réduit de 2 mm pour les carreaux en grès pressé, joint normal de 4 mm, suivant DTU </t>
  </si>
  <si>
    <t>joint de 6 mm pour les carreaux en grès étiré ou en terre cuite</t>
  </si>
  <si>
    <t>joint de 2 mm pour les pierres naturelles</t>
  </si>
  <si>
    <t>joint de 3 mm pour les carreaux à liant ciment</t>
  </si>
  <si>
    <t>en fonction de la grille utilisée pour les carreaux mosaïque</t>
  </si>
  <si>
    <t>En sol extérieur, largeur minimale :</t>
  </si>
  <si>
    <t>joint de 5 mm pour les autres matériaux</t>
  </si>
  <si>
    <t>Joints périphériques (surface &gt; à 15 m²)</t>
  </si>
  <si>
    <t>joint vide ou rempli d’un matériau compressible de 3 mm de largeur minimale</t>
  </si>
  <si>
    <t>joint vide ou rempli d’un matériau compressible de 5 mm de largeur minimale en cas de pose sur plancher chauffant</t>
  </si>
  <si>
    <t>Joints de fractionnement</t>
  </si>
  <si>
    <t>Régie par le D.T.U. 52.2 (parties 1-1-1 et 1-1-2).</t>
  </si>
  <si>
    <t xml:space="preserve">pose collée au mortier colle de classe de performance C1, C2 ou C2S1/S2, appropriée à la nature du support, à la nature et au format du revêtement et conformément aux tableaux 5 et 6 du DTU (partie 1-1-1)  </t>
  </si>
  <si>
    <t xml:space="preserve">pose collée au moyen d’adhésif sans ciment de classe de performance D1 ou D2, appropriée à la nature du support, à la nature et au format du revêtement et conformément aux tableaux 7 et 8 du DTU (partie 1-1-1)  </t>
  </si>
  <si>
    <t xml:space="preserve">pose collée au mortier colle amélioré déformable C2S1/S2 pour les revêtements extérieurs, suivant tableau 2 du DTU partie 1-1-2 en fonction de la hauteur de pose et des éléments de revêtement </t>
  </si>
  <si>
    <t>Sur mur intérieur, en ciment blanc, de type approprié à la largeur des joints et suivant choix du maître d’œuvre, largeur minimale :</t>
  </si>
  <si>
    <t>joint de 2 mm pour les carreaux en grès pressé de format ≤500 cm²</t>
  </si>
  <si>
    <t>joint de 3 mm pour les carreaux en grès pressé de format &gt; 500 cm²</t>
  </si>
  <si>
    <t>joint de 6 mm pour les carreaux céramiques des groupes AIIb et AIII et pour les plaquettes de terre cuite</t>
  </si>
  <si>
    <t>joint de 2 mm pour les revêtements en pierre naturelle</t>
  </si>
  <si>
    <t>Sur mur extérieur, largeur minimale :</t>
  </si>
  <si>
    <t>joint de 6 mm pour les carreaux en grès étiré (groupes A, BIIA et plus) ou en terre cuite et pour les plaquettes murales de terre cuite</t>
  </si>
  <si>
    <t>joint de 4 mm pour les autres matériaux</t>
  </si>
  <si>
    <t xml:space="preserve">Dispositions sur les ouvrages mis en œuvre dans des locaux humides </t>
  </si>
  <si>
    <t>Le tableau 1 du cahier 3567 du CSTB de mai 2006 «Classement des locaux en cours d’exploitation en fonction de leur hygrométrie, du degré d’exposition à l’eau d’au moins une paroi, son entretien et son nettoyage » est applicable en ce qui concerne les dispositions à mettre en œuvre sur les ouvrages et les restrictions qui en découlent.</t>
  </si>
  <si>
    <t>Aux murs des locaux classés EB+P, EB+C et EC, avant la pose du carrelage, il sera systématiquement mis en œuvre un système de protection à l’eau sous avis technique du C.S.T.B.</t>
  </si>
  <si>
    <t>Tolérances des ouvrages finis</t>
  </si>
  <si>
    <t>Revêtements de sol scellés :</t>
  </si>
  <si>
    <t>conformes à l’article 6.8 du D.T.U. 52.1</t>
  </si>
  <si>
    <t>flèche maximale sous règle de 2.00 m ≤  3 mm</t>
  </si>
  <si>
    <t>écart de la surface finie au niveau 10 mm</t>
  </si>
  <si>
    <t>écart d’alignement des joints des carreaux le long d’une règle de 2.00 m ≤  2 mm</t>
  </si>
  <si>
    <t>Revêtements de sol collés :</t>
  </si>
  <si>
    <t>planéité : les mêmes que celles du support sur lequel les revêtements sont collés</t>
  </si>
  <si>
    <t>écart d’alignement des joints des carreaux le long d’une règle de 2.00 m  ≤ 2 mm</t>
  </si>
  <si>
    <t>Revêtements muraux collés :</t>
  </si>
  <si>
    <t>Enduit de lissage</t>
  </si>
  <si>
    <t>Les enduits de lissage (minces et épais) doivent être mis en œuvre conformément :</t>
  </si>
  <si>
    <t xml:space="preserve">C.P.T. d'exécution des enduits de lissage des sols intérieurs </t>
  </si>
  <si>
    <t xml:space="preserve">Aux règles professionnelles de préparation des supports courants en béton en vue de la pose des revêtements de sol minces </t>
  </si>
  <si>
    <t>A l'avis technique du C.S.T.B</t>
  </si>
  <si>
    <t>Si des projections de plâtre ou de peinture étaient présentes sur le support, ou si celui-ci était trop poreux et nécessiterait l'application d'un primaire en phase solvant, cette prestation serait effectuée par le présent lot, à la charge de l'entreprise défaillante.</t>
  </si>
  <si>
    <t>Les rectifications qui pourraient être demandées sur ce plan ne pourront donner lieu à un supplément sur le prix forfaitaire.</t>
  </si>
  <si>
    <t>Les découpages au droit des feuillures, moulures, passe-câbles, canalisations, ..., seront particulièrement soignés et toujours arasées, compte tenu de l'allongement ou du retrait du revêtement après pose.</t>
  </si>
  <si>
    <t>Seront privilégiés, les dalles et revêtements faisant l’objet de Fiches de Déclaration Environnementale et Sanitaire établies conformément à la norme NF P01-010.</t>
  </si>
  <si>
    <t>Les revêtements de sol textiles doivent être couverts par une garantie de 5 ans minimum du  fournisseur.</t>
  </si>
  <si>
    <t>Les colles et modes de pose sont ceux prescrits par le fabricant des revêtements.</t>
  </si>
  <si>
    <t>Il s’agit des mêmes tolérances de planimétrie que celles des supports sur lesquels les revêtements sont collés.</t>
  </si>
  <si>
    <t>L’entreprise doit le nettoyage de ses revêtements exécuté après la pose. Le nettoyage sera réalisé suivant les préconisations des fabricants et comprendront notamment :</t>
  </si>
  <si>
    <t>SPÉCIFICATIONS RELATIVES À LA QUALITÉ DES MATÉRIAUX</t>
  </si>
  <si>
    <t>TOLÉRANCES DES OUVRAGES FINIS</t>
  </si>
  <si>
    <t>PROTECTIONS ET NETTOYAGES</t>
  </si>
  <si>
    <t>L'enduit de lissage doit être approprié au poids de l'enduit au m² imposé ainsi qu'au classement P imposé pour le local concerné.</t>
  </si>
  <si>
    <t>Plan de calepinage</t>
  </si>
  <si>
    <t>Un plan de calepinage devra obligatoirement être soumis au maître d'œuvre avant toute exécution.</t>
  </si>
  <si>
    <t>* un dépoussiérage soigné à l’aspirateur, voire shampooing si celui-ci s’avère nécessaire suite à une insuffisance des protections pour les sols textiles</t>
  </si>
  <si>
    <t>* un nettoyage avec détergent ménager pour les sols plastiques, caoutchouc ou linoléum</t>
  </si>
  <si>
    <t>Fourniture et application d’une étanchéité par application d’un système d’étanchéité liquide sous carrelage ou sous chape, référence Alsan 410 des établissements SOPREMA ou équivalent, comprenant :</t>
  </si>
  <si>
    <t>Nettoyage du support avant mise en œuvre d’une couche de primaire sans solvants.</t>
  </si>
  <si>
    <t>ETANCHEITE SOUS CARRELAGE</t>
  </si>
  <si>
    <t>Imprégnation du support par PRIMAIRE HES sans solvants</t>
  </si>
  <si>
    <t>Caractéristiques :</t>
  </si>
  <si>
    <t>Extrait sec en poids 96 %</t>
  </si>
  <si>
    <t>Densité 1,15</t>
  </si>
  <si>
    <t>Viscosité 150 cps +/- 50 à 20°C</t>
  </si>
  <si>
    <t>2 couches d’ALSAN 410 à raison de 600 g/ m² résine polyuréthanne monocomposante3</t>
  </si>
  <si>
    <t>Extrait sec en poids 94.5 %</t>
  </si>
  <si>
    <t>Densité 1,13</t>
  </si>
  <si>
    <t>Viscosité 10000 cp</t>
  </si>
  <si>
    <t>Mise en place sur la dernière couche de résine fraîche de silice G3 avant collage du carrelage.</t>
  </si>
  <si>
    <t>TRAITEMENT DES RELEVES</t>
  </si>
  <si>
    <t>Mise en place d’un renfort d’angle (voile en 0,20) marouflé dans une couche d’ALSAN 410 de   500 g/ m² environ. Il remonte jusqu’en haut du relevé.</t>
  </si>
  <si>
    <t>Projection de silice G3 avant collage des plinthes.</t>
  </si>
  <si>
    <t>Les dessus de plots, sont traités également en résine.</t>
  </si>
  <si>
    <t>Le collage se fera après 2 jours minimums de séchage à l’aide de mortier colle de type CERMIPLUS, CERMIDUR SYSTEME et EPOJOINT de chez DESVRES ou d’autres mortiers colles compatibles. Pour les plinthes, utiliser la même méthode ou remplacer cette protection par un profil métallique.</t>
  </si>
  <si>
    <t>Se conformer aux règles professionnelles SEL de septembre 1999, au DTU 20-12, 43-1 et au CPP ALSAN 410 Plancher Intermédiaire « système d’étanchéité liquide sous protection lourde » visé SOCOTEC.</t>
  </si>
  <si>
    <t>sous carrelage au sol des sanitaires, vestiaires et douches des niveaux S0 à S2,</t>
  </si>
  <si>
    <t>Le présent lot devra la sous couche acoustique sous carrelage après pose des systèmes d’étanchéité, et comprenant :</t>
  </si>
  <si>
    <t>Pose et fourniture sous couche acoustique en matériau isolant acoustique, classe SC1,</t>
  </si>
  <si>
    <t>Les lès sont posés jointifs, bord à bord (espace inférieur à 2 mm) ;</t>
  </si>
  <si>
    <t>Le complexe mis en œuvre bénéficiera d'un Delta Lw de 19 dB minimum, certifié par un PV d'essai à soumettre à l'approbation de la maîtrise œuvre et du bureau de contrôle ;</t>
  </si>
  <si>
    <t>Matériau compatible avec le classement UPEC du revêtement de sol ;</t>
  </si>
  <si>
    <t>L’application se fera en respectant les préconisations du fabricant et suivant les prescriptions du D.T.U. 52.1.</t>
  </si>
  <si>
    <t>En plinthe et au droit de toute émergence (fourreaux de canalisations, poteaux, etc…), les lés seront relevés sur les parois verticales sur toute la périphérie du local puis découpés après pose des plinthes au ras ;</t>
  </si>
  <si>
    <t>En pied d’huisserie, mise en œuvre d’un joint compressible compatible avec la sous couche.</t>
  </si>
  <si>
    <t>Le système de sous-couche acoustique sous carrelage devra être compatible avec le système d’étanchéité utilisé, suivant avis technique de l’étanchéité à fournir.</t>
  </si>
  <si>
    <t>Fourniture et pose de carrelage en grés cérame suivant :</t>
  </si>
  <si>
    <t>Format :</t>
  </si>
  <si>
    <t xml:space="preserve">300 mm x 300 mm </t>
  </si>
  <si>
    <t>Teinte :</t>
  </si>
  <si>
    <t>Au choix de l’architecte, dans la gamme du fabricant</t>
  </si>
  <si>
    <t>Une seule teinte par local</t>
  </si>
  <si>
    <t xml:space="preserve">Mise en place suivant plans calepinage du maître d’œuvre. </t>
  </si>
  <si>
    <t>Aspect de surface</t>
  </si>
  <si>
    <t>lisse</t>
  </si>
  <si>
    <t>teinte des joints : ciment gris</t>
  </si>
  <si>
    <t>Produit référencé :</t>
  </si>
  <si>
    <t>Sujétions particulières :</t>
  </si>
  <si>
    <t>Mode de pose et joints :</t>
  </si>
  <si>
    <t>Joints d'étanchéité</t>
  </si>
  <si>
    <t>Exécution des joints d'étanchéité à la pompe au mastic de catégorie n° 1 silicone, compris fond de joint et lissage de finition.</t>
  </si>
  <si>
    <t>Coloris : blanc ou incolore suivant instructions du Maître d'œuvre</t>
  </si>
  <si>
    <t>La faïence ou carrelage mural ne devra pas créer de liaison solidienne entre les parois et les revêtements de sols durs. À cet effet, on laissera un joint de rupture qui sera traité par un cordon de mastic acrylique extrudé à la pompe.</t>
  </si>
  <si>
    <t>Suivant indications des plans du Maître d'œuvre et notamment :</t>
  </si>
  <si>
    <t>Mise en place suivant plans calepinage du maître d’œuvre.</t>
  </si>
  <si>
    <t>Format : carreau de 200 mm x 200mm</t>
  </si>
  <si>
    <t xml:space="preserve">Teinte : </t>
  </si>
  <si>
    <t>pose à l’aide d’une colle haute performance. Le mortier colle utilisé devra être titulaire de la certification "CERTIFIE CSTB":</t>
  </si>
  <si>
    <t>Entre appareils sanitaires et les murs, cloisons et mobilier</t>
  </si>
  <si>
    <t>Trappes de visite à carreler</t>
  </si>
  <si>
    <t>Fourniture et pose de trappes de visite à carreler comprenant :</t>
  </si>
  <si>
    <t>Cadre en acier galvanisé sans débords</t>
  </si>
  <si>
    <t>Dimensions minimales : 40 x 40 cm</t>
  </si>
  <si>
    <t>Locaux à usages collectifs intenses, selon norme XP B 10-600</t>
  </si>
  <si>
    <t>USAGE DES LOCAUX Locaux et circulations à fortes sollicitations</t>
  </si>
  <si>
    <t>Nature du support support de type II, au sens du DTU 52.1</t>
  </si>
  <si>
    <t>Type de pose pose adhérente sur forme existante d’âge minimum 24 heures,</t>
  </si>
  <si>
    <t>MODE DE POSE Pose scellée au mortier à joint réduit sur forme en béton armé, réalisée conformément aux prescriptions du DTU 52.1 (NP P 14.201-1), épaisseur minimale de 5 cm avec un dosage ciment minimum de 400 kg/m3, permettant un passage piétonnier 5 heures après le gâchage.</t>
  </si>
  <si>
    <t>* Masse Volumique 2 700 à 2 750 kg/m³</t>
  </si>
  <si>
    <t>* Porosité 1 à 3 %</t>
  </si>
  <si>
    <t>* Résistance à la compression 100 à 120 Mpa</t>
  </si>
  <si>
    <t>* Résistance à la flexion &gt; ou = à 16 Mpa</t>
  </si>
  <si>
    <t>* Aptitude à l’emploi pour l’abrasion &lt; ou = à 22 mm</t>
  </si>
  <si>
    <t>* Dureté shore D ≥ 60</t>
  </si>
  <si>
    <t>* Traitement Adoucie</t>
  </si>
  <si>
    <t>* EPAISSEURS partie courante : 35mm</t>
  </si>
  <si>
    <t>* COULEUR Au choix de l’architecte dans la gamme du fournisseur</t>
  </si>
  <si>
    <t>* CALEPINAGE Suivant plans et détails architecte,</t>
  </si>
  <si>
    <t>* JOINTS Traitement des joints structurels suivant D.T.U.</t>
  </si>
  <si>
    <t>* Façon de joint de fractionnement, entre 3 et 6 mm, avec remplissage par mastic de dureté Shore supérieure à 60,</t>
  </si>
  <si>
    <t>* Profils joints de dilatation (voir article ci-après);</t>
  </si>
  <si>
    <t>* Profil d'arrêt pour tous les cas de rive et changement de matériaux</t>
  </si>
  <si>
    <t>PLINTHES ASSORTIES :</t>
  </si>
  <si>
    <t>PROFILS D’ARRÊT/CORNIÈRES/FINITION DES REVÊTEMENTS DE SOL EN PÉRIPHÉRIE</t>
  </si>
  <si>
    <t>REVETEMENTS - GENERALITES</t>
  </si>
  <si>
    <t>Date</t>
  </si>
  <si>
    <t>Total</t>
  </si>
  <si>
    <t>NATURE ET LOCALISATION DES TRAVAUX A REALISER</t>
  </si>
  <si>
    <t>PLANCHERS SURELEVES</t>
  </si>
  <si>
    <t>Indice</t>
  </si>
  <si>
    <t>Mise à jour</t>
  </si>
  <si>
    <t>Document initial</t>
  </si>
  <si>
    <t>Les planchers seront de type salles ordinateurs, salle blanches, locaux techniques.</t>
  </si>
  <si>
    <t>L’ensemble des D.T.U. et les normes NF ainsi que le classement UPEC seront applicables ainsi que le DTU n° 57.1 pour les planchers surélevés. Classement M1.</t>
  </si>
  <si>
    <t>Ils devront répondre aux spécifications générales suivantes :</t>
  </si>
  <si>
    <t>* Classe de résistance mécanique : classe 3, pour une charge admissible minimum en tout point de la dalle de 450 DaN</t>
  </si>
  <si>
    <t>* La charge de rupture sera supérieure à 12 KN avec coefficient de sécurité au minimum égal à 2,5 fois l'effort ponctuel au milieu des cotés,</t>
  </si>
  <si>
    <t>* La résistance mécanique permettra ainsi une charge répartie supérieur à 2250 DaN/m² pour une flèche ≤ à 2 mm.</t>
  </si>
  <si>
    <t>La hauteur totale du faux plancher sera de 0,15 m</t>
  </si>
  <si>
    <t>Les dalles de dimensions 600 x 600 seront constituées de :</t>
  </si>
  <si>
    <t>L'ensemble du complexe de la dalle aura un classement au feu M1.</t>
  </si>
  <si>
    <t>Les dalles devront pouvoir résister sans déformation aux charges.</t>
  </si>
  <si>
    <t>Les dalles de rives seront parfaitement calibrées pour obtenir un raccord très soigné, entre faux plancher et parois verticales ou faux plancher et plancher.</t>
  </si>
  <si>
    <t>Désolidarisation en rive entre faux plancher et parois verticales : sera prévu un joint compribande.</t>
  </si>
  <si>
    <t>Incorporation des boîtiers de sorties spécifiques selon demande des autres corps d’état.</t>
  </si>
  <si>
    <t xml:space="preserve">* un panneau de particules bois agglomérées à haute densité, poncé et calibré ép. suviant classe 3. </t>
  </si>
  <si>
    <t xml:space="preserve">* un bac en tôle d'acier traité de 5/10e remontant sur les cotés de la dalle. </t>
  </si>
  <si>
    <t xml:space="preserve">* une finition périphérique ou galon en PVC serti sur les chants du panneau et pénétrant dans le bac. </t>
  </si>
  <si>
    <t xml:space="preserve">* couleur au choix du maitre d'oeuvre  </t>
  </si>
  <si>
    <t>Suivant indications des plans du Maître d'œuvre  et du tableau des finitions</t>
  </si>
  <si>
    <t>Désolidarisation entre faux plancher et plancher : Le présent lot prendra à sa charge la fourniture d'un profilé acier galvanisé à usage de feuillure de réservation dans la dalle béton , la pose étant réalisé par le lot gros oeuvre pour obtenir une jonction parfaite.</t>
  </si>
  <si>
    <t>REVÊTEMENTS DE SOLS PVC</t>
  </si>
  <si>
    <t>REVÊTEMENTS DE SOLS SPORTIF</t>
  </si>
  <si>
    <t>Classement :  U3P3E2C2</t>
  </si>
  <si>
    <t>TRAVAUX PREPARATOIRES</t>
  </si>
  <si>
    <t>DALLES DE PLANCHER</t>
  </si>
  <si>
    <t>Nettoyage des supports sur les sols et parois des plénums avant mise en place des planchers surélevés dans les locaux définis ci-après.</t>
  </si>
  <si>
    <t>Le nettoyage des supports supposent un sol rigoureusement plan, lisse, aspect fin et régulier, d’une planéité d’ensemble de 5 mm à la règle de 2.00 m, et de 2 mm à un réglet de 0.20 m. Ces tolérances correspondent aux prescriptions des DTU 53.1 et 53.2 pour les sols souples.</t>
  </si>
  <si>
    <t>Ainsi, il ne sera accordé aucune tolérance supérieure.</t>
  </si>
  <si>
    <t>Par ailleurs, le support devra être propre, exempt de toute poussière, tâche d’huile, graisse, présence de matériaux collés ou fixés sur le support.</t>
  </si>
  <si>
    <t>Le sol et les relevés recevront une peinture anti-poussière à la résine de polyuréthane type SOLFIX ou équivalent, à prévoir au présent lot.</t>
  </si>
  <si>
    <t>Les planchers surélevés seront composés de vérins et d’ossatures de mise à niveau en acier.</t>
  </si>
  <si>
    <t>Mise en oeuvre de TRAVERSES afin d’obtenir les valeurs requises .</t>
  </si>
  <si>
    <t>Les réglages et blocages seront adaptés aux charges et hauteurs précitées.</t>
  </si>
  <si>
    <t>Sous l’embase de répartition de chaque vérin, tampon en caoutchouc antivibratile.</t>
  </si>
  <si>
    <t>L’ensemble des pièces seront en acier zingué</t>
  </si>
  <si>
    <t>Un réseau de tresses de cuivre calepinée dans les 2 sens complètera la liaison équipotentielle de l'ossature et des dalles. Elles seront fixées aux vérins acier par serrage mécanique métallique.</t>
  </si>
  <si>
    <t>- En paralllèle assurant la jonction des vérins toutes les 3 dalles, par des tresses de 5mm2 .</t>
  </si>
  <si>
    <t>- Dans l’autre sens, une seule tresse ( pour 100m2 de faux- plancher , assurant l’équipotentialité informatique ( tresse ou cable de 40mm2 ), reliée à une barrette de terre .</t>
  </si>
  <si>
    <t>Le raccordement à l’armoire sera assuré par le lot Electricité.</t>
  </si>
  <si>
    <t>TRESSES DE TERRE</t>
  </si>
  <si>
    <t>VÉRINS ET OSSATURES</t>
  </si>
  <si>
    <t>Suivant indications des plans du Maître d'œuvre  et notamment :</t>
  </si>
  <si>
    <t>TRAITEMENT DES JOINTS DE FRACTIONNEMENT</t>
  </si>
  <si>
    <t>Bandes d’éveil de vigilance bicolore en caoutchouc, localisées aux paliers hauts des volées d'escalier, épaisseur 4 mm environ, sur la largeur des marches, référence VIGILIGNE BICOLOR des Ets E.O.Guidage ou équivalent, à intégrer dans la continuité des revêtements de sol (teinte au choix de l’Architecte dans la gamme complète du fabricant, teintes contrastées avec le revêtement de sol) ;</t>
  </si>
  <si>
    <t>Dalles podotactiles</t>
  </si>
  <si>
    <t>REVÊTEMENTS DE SOLS EN RESINE EPOXY QUARTZ</t>
  </si>
  <si>
    <t>* Epaisseur 5mm</t>
  </si>
  <si>
    <t>* Classement : U4P3E3C2</t>
  </si>
  <si>
    <t>* Classement de réaction au feu : Cfl - s1 (M3)</t>
  </si>
  <si>
    <t>Fourniture et pose de revêtement de sol d'un mortier de quartz à bi-composants résine epoxy et polyurethane avec inclusion de quartz naturels</t>
  </si>
  <si>
    <t>Le calepinage permetttra le liaisonnement :</t>
  </si>
  <si>
    <t>TRAITEMENT INTERIEUR VERTICAL DES JOINTS DE FRACTIONNEMENT</t>
  </si>
  <si>
    <t>Traitement des joints de fractionnement verticaux  réalisé par un profil couvre-joint en tôle d'aluminium thermolaqué de 3mm deux plaques de tôle fixées dans le plancher vont venir se recouvrir pour pourvoir recouvrir le joint dilatation correctement.</t>
  </si>
  <si>
    <t xml:space="preserve">Les opérations préalables définies ci-après précisent les systèmes </t>
  </si>
  <si>
    <t>FIXATIF ANTI-POUSSIERE SUR DALLES BETON</t>
  </si>
  <si>
    <t>Huisseries et chants des portes à parements stratifiés,</t>
  </si>
  <si>
    <t>Coloris : aux choix du Maitre d’œuvre</t>
  </si>
  <si>
    <t>Soubassement du bâtiment sur le béton architectonique, hauteur 2,80m</t>
  </si>
  <si>
    <t>Localisation : Pour le traitement de tous les joints de dilatation, file GG’</t>
  </si>
  <si>
    <t>TAPIS GRATTE-PIEDS</t>
  </si>
  <si>
    <t>Fourniture et pose de tapis gratte-pieds amovibles au droit des accès, côté intérieur, constitués comme suit :</t>
  </si>
  <si>
    <t>Cadre aluminium à encastrer et sceller dans la dalle béton</t>
  </si>
  <si>
    <t>Hauteur totale environ 13mm</t>
  </si>
  <si>
    <t>Tapis constitué de rails aluminium extrudé, anodisé incolore, avec lame de grattoir centrale, liaisonnées entre elles par bandes vinyle.</t>
  </si>
  <si>
    <t xml:space="preserve">Dimensions spéciales </t>
  </si>
  <si>
    <t>SAS 037</t>
  </si>
  <si>
    <t>SAS 001</t>
  </si>
  <si>
    <t>HALL 022</t>
  </si>
  <si>
    <t>Unités</t>
  </si>
  <si>
    <t>Dimension courante : 1,00 x 1,50 m :</t>
  </si>
  <si>
    <t>REVÊTEMENT PIERRE À POSE SCELLÉE</t>
  </si>
  <si>
    <t>CARRELAGE DE SOL EN GRÈS CÉRAME</t>
  </si>
  <si>
    <t>Joint de rupture :</t>
  </si>
  <si>
    <t>REVÊTEMENTS MURAUX EN GRÈS ÉMAILLÉ</t>
  </si>
  <si>
    <t>Voir le lot SOLS SOUPLES</t>
  </si>
  <si>
    <t>MISE EN ŒUVRE DES CARRELAGES DE SOLS SCELLÉS</t>
  </si>
  <si>
    <t>MISE EN ŒUVRE DES CARRELAGES DE SOLS COLLÉS</t>
  </si>
  <si>
    <t>MISE EN ŒUVRE DES CARRELAGES MURAUX COLLÉS</t>
  </si>
  <si>
    <t>A partir du R+1, suivant indications des plans du Maître d'œuvre  et du tableau des finitions</t>
  </si>
  <si>
    <t>* découpes des appareils sanitaires et de leurs accessoires</t>
  </si>
  <si>
    <t>* application systématique d’un enduit SPEC avant pose du revêtement toute hauteur,</t>
  </si>
  <si>
    <t xml:space="preserve">* revêtement prévu posé à hauteur d'huisseries (2,10m environ) </t>
  </si>
  <si>
    <t>* au droit de tous les angles saillants verticaux des revêtements muraux, toute hauteur.Fourniture et pose de profils d’angle arrondi, en acier inoxydable AISI 316, en protection des angles de revêtements muraux.</t>
  </si>
  <si>
    <t>Résistance au passage de véhicules.</t>
  </si>
  <si>
    <t>A pévoir :</t>
  </si>
  <si>
    <t xml:space="preserve"> *Couche de fond</t>
  </si>
  <si>
    <t>* Couche de finition</t>
  </si>
  <si>
    <t>CAHIER DES CLAUSES TECHNIQUES PARTICULIERES (C.C.T.P.)
ET CADRE DE DECOMPOSITION DU PRIX  GLOBAL ET FORFAITAIRE (D.P.G.F.)</t>
  </si>
  <si>
    <t>Il comporte 3 parties :</t>
  </si>
  <si>
    <t>En regard et en correspondance de la nature et de la localisation des travaux a réaliser</t>
  </si>
  <si>
    <t>* La nature et la localisation des travaux a realiser</t>
  </si>
  <si>
    <t>Le CCTP proprement dit
 et composé par :</t>
  </si>
  <si>
    <t xml:space="preserve">* Le cadre de la DPGF qui est à compléter par l'entreprise soumissionnaire à l'appui de son offre, étant précisé que les quantités éventuellement pré-indiquées par le maître d'oeuvre sont données à titre purement informel.
L'entreprise remettant une offre sera réputée avoir vérifié, et le cas échéant, modifié ces quantités selon ses propres métrés. </t>
  </si>
  <si>
    <t>* Des généralités spécifiques à ce lot en complément du CCTP N°0 COMMUN</t>
  </si>
  <si>
    <t>Le cadre réglementaire est défini au CCTP N°0? Avec les rappels ou compléments ci-après :</t>
  </si>
  <si>
    <t>La nature des revêtements de sol et murs est repérée sur l'annexe " TABLEAU DE FINITION " du CCTP N°0 Prescriptions communes</t>
  </si>
  <si>
    <t>Fourniture et mise en œuvre d’un système d’étanchéité liquide (SEL) type ALSAN 410 de chez SOPREMA ou équivalent, travaux comprenant :</t>
  </si>
  <si>
    <t>* Dimensions des dalles 1,00 x 1,00m</t>
  </si>
  <si>
    <t>PRODUITS Revêtement de sol en simili pierre type GRANIT DE CATEGORIE C</t>
  </si>
  <si>
    <t>* NF XP P05-011 Classement des locaux en fonction de leur résistance à la glissance</t>
  </si>
  <si>
    <r>
      <t>Résistance Electrique Transversale (RET) de classe 3 selon la NF P 62.001 : 
RET &lt; 1.10</t>
    </r>
    <r>
      <rPr>
        <vertAlign val="superscript"/>
        <sz val="12"/>
        <rFont val="Arial Narrow"/>
        <family val="2"/>
      </rPr>
      <t>7</t>
    </r>
    <r>
      <rPr>
        <sz val="12"/>
        <rFont val="Arial Narrow"/>
        <family val="2"/>
      </rPr>
      <t xml:space="preserve"> Ώ et potentiel de charge &lt; 2 kilo Volts</t>
    </r>
  </si>
  <si>
    <t>* Revêtements de finition par Vinyl (sans amiante) antistatique</t>
  </si>
  <si>
    <t>Liaison équipotentielle effectuée au moyen d'un réseau de tresse de masse reliant des vérins entre eux. Le raccordement à la terre de ce réseau est assuré par le lot Electricité.</t>
  </si>
  <si>
    <t>L'entreprise prévoira la fourniture de 2 ventouses de levage (ventouse à leviern et double à dépression).</t>
  </si>
  <si>
    <t xml:space="preserve">Ces baies de mimensions 60x60 jusqu'à 80x80 ont un poids pouvant atteindre 240Kg </t>
  </si>
  <si>
    <t>Au sens de Norme Européenne EN 12825, les planchers surélevés seront de classe de charge 2A :</t>
  </si>
  <si>
    <t>* Charge de rupture &gt; 6kN</t>
  </si>
  <si>
    <t>* Charge admissible &gt; 3kN</t>
  </si>
  <si>
    <t>* Flèche maximale &lt; 2,5mm</t>
  </si>
  <si>
    <t xml:space="preserve">Ces opérations de nettoyage comprennent tous les parements intérieurs porche compris, tous les ouvrages, accessoires, appareillages, mobiliers, etc. situés dans l'emprise des travaux. </t>
  </si>
  <si>
    <t>A la fin des OPR, sur instruction du maître d'œuvre, il sera procédé par le présent lot à un nettoyage final soigné du bâtiment.</t>
  </si>
  <si>
    <r>
      <t xml:space="preserve">PHASE :  </t>
    </r>
    <r>
      <rPr>
        <b/>
        <sz val="28"/>
        <rFont val="Arial Narrow"/>
        <family val="2"/>
      </rPr>
      <t>DCE</t>
    </r>
  </si>
  <si>
    <t>REVETEMENTS DE SOLS SOUPLES</t>
  </si>
  <si>
    <t>Traitement des joints de fractionnement réalisé par deux plateaux en aluminium extrudé de type affleurant , liaisonnés par un insert souple en caoutchouc profil accordéon, allongement à la rupture ≥ 350%</t>
  </si>
  <si>
    <t>Classement au leu : B2 auto-extingible
Résistance aux huiles et goudrons, aux acides et bases, et aux microbes.</t>
  </si>
  <si>
    <t>Traitement de tous les joints de fractionnement présents sur les sols traités au présent lot, situés dans les circulations centrales des bâtiments.</t>
  </si>
  <si>
    <t>Traitement mural de tous les joints de fractionnement présents sur les parois des circulations centrales des bâtiments.</t>
  </si>
  <si>
    <t>La peinture de signalétique est prévue au lot  3 AMENAGEMENTS INTERIEURS - 3,4 SIGNALETIQUE</t>
  </si>
  <si>
    <t>SOMMAIRE</t>
  </si>
  <si>
    <t xml:space="preserve">Classement UPEC :  U4 P3 E3 C2 </t>
  </si>
  <si>
    <t>Autres classements selon norme expérimentale XP P 05-010-011</t>
  </si>
  <si>
    <t>Adhérence pieds chaussés : classement minimal R10</t>
  </si>
  <si>
    <t>Adhérence pieds nus : classement minimal PN12</t>
  </si>
  <si>
    <t xml:space="preserve">2 couches de vernis polyuréthannes à un seul composant </t>
  </si>
  <si>
    <t>Travaux préparatoires : suivant articles ci-avant.</t>
  </si>
  <si>
    <t>Locaux :</t>
  </si>
  <si>
    <t>115b-128a-201b-300-301b-401-444-445</t>
  </si>
  <si>
    <t>Localisation suivant indications des plans du Maître d'œuvre</t>
  </si>
  <si>
    <t>*   ISO 11998 et NF 13300 : Abrasion humide</t>
  </si>
  <si>
    <t>PLANCHER TECHNIQUE INFORMATIQUE</t>
  </si>
  <si>
    <t>Les planchers techniques informatique concernent les locaux équipés de baies de brassage informatique, dont les dimensions le poids peut atteindre 240Kg , ainsi que les locaux distribués par de nombreux réseaux Cf0 et Cfa.</t>
  </si>
  <si>
    <t>* Façon de calepinage général sur une trame de 100x100 cm cf. plan du maître d'œuvre.</t>
  </si>
  <si>
    <t>* Calepin ponctuel indiquant une limite de courtoisie sur une trame de 33x33 cm au pourtour de la banque d'accueil, cf. plan du maître d'œuvre, avec une teinte différenciée.</t>
  </si>
  <si>
    <t>SOUS-COUCHE ACOUSTIQUE</t>
  </si>
  <si>
    <t xml:space="preserve">REVÊTEMENT MURAL LOCAL DE NEUTRALISATION DES ARMES (SAS ARMURERIE) </t>
  </si>
  <si>
    <t>GENERALITES COMPLEMENTAIRES</t>
  </si>
  <si>
    <t>CAHIER DES CLAUSES TECHNIQUES PARTICULIERES (C.C.T.P.) ET CADRE DE DPGF</t>
  </si>
  <si>
    <t>* Mise en œuvre : pose collée.</t>
  </si>
  <si>
    <t>La réservation au sol dans la dalle béton sera réalisée par le gros œuvre.</t>
  </si>
  <si>
    <t>Fourniture et pose de revêtement mural de type REGUPOL E43  ou équivalent</t>
  </si>
  <si>
    <t>A savoir :</t>
  </si>
  <si>
    <t>FORFAIT
HT</t>
  </si>
  <si>
    <t>*  Classement : U3s P3 E2 C2</t>
  </si>
  <si>
    <t>Régis par le D.T.U. 52.1 et son additif ANTILLES</t>
  </si>
  <si>
    <t xml:space="preserve">fractionnement tous les 25.00 m² </t>
  </si>
  <si>
    <t xml:space="preserve">Les surfaces supérieures à 25m2 sont fractionnées. </t>
  </si>
  <si>
    <t>CCTP 0.10.31</t>
  </si>
  <si>
    <t>Aménagements témoins</t>
  </si>
  <si>
    <t>Fourniture et la pose de revêtements de sols en pierre ou simili pierre à pose scellée, comprenant:</t>
  </si>
  <si>
    <t>* Résistance à la glissance selon annexe I de la NF EN 1339 supérieur à 0,35</t>
  </si>
  <si>
    <t>* NF EN 1339 - 1341 - Exigences et méthodes d'essai pour la glissance</t>
  </si>
  <si>
    <t>Local NA dans Sas 024b - Suivant indications des plans du Maître d'œuvre  et du tableau des finitions</t>
  </si>
  <si>
    <t>a</t>
  </si>
  <si>
    <t>*  Découpes pour passage des poteaux, avec collerettes de finitions hauteur 10cm en bois ou MDF à peindre.</t>
  </si>
  <si>
    <t>Découpes pour passage des poteaux, avec collerettes de finitions hauteur 10cm en bois ou MDF à peindre.</t>
  </si>
  <si>
    <t>Carreaux de grès cérame pressé, pierre ou simili pierre</t>
  </si>
  <si>
    <t xml:space="preserve">REVÊTEMENTS DE SOL LOCAL DE NEUTRALISATION DES ARMES (SAS ARMURERIE) </t>
  </si>
  <si>
    <t xml:space="preserve">Local NA neutralisation des armes (Sas 024b sas armurerie) </t>
  </si>
  <si>
    <t>RESINE MURALE</t>
  </si>
  <si>
    <t>* Sous couche isolante efficace au bruit de choc ∆Lw ≥ 13 dB</t>
  </si>
  <si>
    <t>Localisation : toutes surfaces recevant un revêtement souple ou mince</t>
  </si>
  <si>
    <t>Armurerie et salle de sports</t>
  </si>
  <si>
    <t>PEINTURE DE SOL</t>
  </si>
  <si>
    <t>Mortier autolissant type SOLFEX ou SOLDUR de 5mm d'épaisseur, ou équivalent</t>
  </si>
  <si>
    <t>Localisation : Tous niveaux du parking silo, compris rampes, non compris la zone traitée à l'étanchéité résine.</t>
  </si>
  <si>
    <t>PLINTHES</t>
  </si>
  <si>
    <t>Dimensions : Hauteur 80mm, profil en "S"</t>
  </si>
  <si>
    <t>Coloris : noir ou gris foncé</t>
  </si>
  <si>
    <t>Fourniture et pose collée de plinthes PVC.</t>
  </si>
  <si>
    <t>A la périphérie de tous les locaux recevant un sol souple.</t>
  </si>
  <si>
    <t>Pose à coupes d'onglet pour les angles rentrants</t>
  </si>
  <si>
    <t>Angles externes traités par embout en angle droit assortis</t>
  </si>
  <si>
    <t>Et suivant indications des plans du Maître d'œuvre  et du tableau des finitions</t>
  </si>
  <si>
    <t>PROFILS D'ARRÊT DE REVÊTEMENT DE SOLS</t>
  </si>
  <si>
    <t>PEINTURE ALKYDE - ASPECT SATINÉ - LESSIVABLE - CLASSE 4 AU SENS DE LA NF 13300</t>
  </si>
  <si>
    <t>PEINTURE ACRYLIQUE - ASPECT MAT - FINITION C</t>
  </si>
  <si>
    <t xml:space="preserve">Mise en œuvre d'un revêtement en résine époxy armée sur enduit ciment lissé. 
Procédé MUR-AL-200 de SOBRA ou équivalent
</t>
  </si>
  <si>
    <t>Le cueillies et les angles seront légèrement arrondis</t>
  </si>
  <si>
    <t>Et suivant indications des plans du Maître d'œuvre  et du tableau de repérage des finitions :</t>
  </si>
  <si>
    <t>Localisation : sur parois verticales et au plafonds des locaux de sûreté.</t>
  </si>
  <si>
    <t xml:space="preserve">Parement de béton brut de décoffrage ou plaques de gypse </t>
  </si>
  <si>
    <t>Suivant indications des plans du Maître d'œuvre  et du tableau des finitions.
Métré estimé : 80% des surfaces visibles</t>
  </si>
  <si>
    <r>
      <t xml:space="preserve">Conformément au CCTP N°0, juste avant le démarrage des opérations préalables à la réception (OPR), un premier nettoyage complet du bâtiment sera réalisé
</t>
    </r>
    <r>
      <rPr>
        <b/>
        <sz val="12"/>
        <rFont val="Arial Narrow"/>
        <family val="2"/>
      </rPr>
      <t>(hors présent lot)</t>
    </r>
    <r>
      <rPr>
        <sz val="12"/>
        <rFont val="Arial Narrow"/>
        <family val="2"/>
      </rPr>
      <t xml:space="preserve"> sous la responsabilité du compte prorata par le prestataire de son choix.</t>
    </r>
  </si>
  <si>
    <t>Hall du personnel 022 + Hall public 002 + extension sur parvis</t>
  </si>
  <si>
    <t>Article supprimé : les carrelages muraux vont jusqu'au sol</t>
  </si>
  <si>
    <t>Ouverture par serrure à carré, finition inox</t>
  </si>
  <si>
    <t>* Sas sanitaires : prévoir un développé de 2,10m x 2,10m au dos des lavabos</t>
  </si>
  <si>
    <t>* Locaux entretien d'étages : Prévoir 1,20 x 1,60 au dos du vidoir</t>
  </si>
  <si>
    <t>* Cabine de douches : Toutes parois, toute hauteur (2,60m)</t>
  </si>
  <si>
    <t>* Local poubelle : toutes parois sur 2,10m de hauteur</t>
  </si>
  <si>
    <t>* Sas sanitaires du public (RdC) : prévoir un développé de 3,80m x 2,10m H au dos des lavabos</t>
  </si>
  <si>
    <t>* Cabines WC public (RdC): prévoir un développé de 3,00m x 2,10m H au dos des cuvettes et retours de cloisons</t>
  </si>
  <si>
    <t>* Autres cabines WC : prévoir un développé de 2,10m x 1,60m au dos des cuvettes et retours de cloisons</t>
  </si>
  <si>
    <t>* Laboratoires : Toutes parois, toute hauteur (2,60m)</t>
  </si>
  <si>
    <t>* En crédence , lavabo médecin et locaux de restauration-cafétérias</t>
  </si>
  <si>
    <t>Toutes cabines WC à l'exception des WC des personnes interpelées</t>
  </si>
  <si>
    <t xml:space="preserve">PEINTURE DE SOL </t>
  </si>
  <si>
    <t>Au droit de toutes les seuils de portes et des changements de nature des revêtements</t>
  </si>
  <si>
    <t>b</t>
  </si>
  <si>
    <t>L'entreprise soumissionnaire est autorisée à proposer un produit combiant les 2 fonctions d'isolation acoustique et d'étanchéité.</t>
  </si>
  <si>
    <t>Nota:des dimensions et quantités peuvent figurer à titre indicatif.
Les quantités et prix unitaires sont à compléter par l'entreprise.Seul le prix forfaitaire est contractuel</t>
  </si>
  <si>
    <r>
      <rPr>
        <sz val="10"/>
        <color rgb="FFFF0000"/>
        <rFont val="Arial Narrow"/>
        <family val="2"/>
      </rPr>
      <t>ROUGE</t>
    </r>
    <r>
      <rPr>
        <sz val="10"/>
        <rFont val="Arial Narrow"/>
        <family val="2"/>
      </rPr>
      <t xml:space="preserve"> </t>
    </r>
  </si>
  <si>
    <t>modification entre DCE et relance</t>
  </si>
  <si>
    <t>avec couloir 128b</t>
  </si>
  <si>
    <t xml:space="preserve">* seuils de portes comportant des différences de niveaux à absorber </t>
  </si>
  <si>
    <t>OTEIS: Bureau d'études</t>
  </si>
  <si>
    <t>140 Boulevard Malesherbes, 75017 Paris - Tél : 01 56 69 19 40</t>
  </si>
  <si>
    <t xml:space="preserve">Mise à jour pour nouvelle consultation. </t>
  </si>
  <si>
    <t>Mise à jour relance LOT 4</t>
  </si>
  <si>
    <t>c</t>
  </si>
  <si>
    <t>REVÊTEMENTS DE SOLS PVC POUR ESCALIERS</t>
  </si>
  <si>
    <t>Suivant indications des plans du Maître d'œuvre  et du tableau des finitions ESC 1/2/3</t>
  </si>
  <si>
    <t>Il est composé d’un seul élément comprenant le plat de marche, le nez-de-marche antidérapant renforcé en épaisseur et la contre marche. Il sera conforme à la réglementation sur l’accessibilité. Le nez-de-marche spécialement conçu pour favoriser les déplacements présentera un contraste tactile et un contraste visuel de 70% minimum sur chaque coloris.</t>
  </si>
  <si>
    <t>*  Epaisseur totale : 3,35 mm</t>
  </si>
  <si>
    <t>*  Classement : U4 P3 E2 C2</t>
  </si>
  <si>
    <t>destinés à revêtir en continuité les escaliers intérieurs, PVC isophonique, multicouche, armaturé, non chargé, à couche d'usure transparente, groupe T d'abrasion, sur sous-couche mousse, en rouleau, de type TARASTEP ou équivalent.</t>
  </si>
  <si>
    <t>*  Une isolation acoustique aux bruits d'impact de Δln 17 dB.</t>
  </si>
  <si>
    <t>*  Il sera compris dans la prestation la réalisation du chanfrein des nez de marches béton de 12 mm.</t>
  </si>
  <si>
    <t>*  Arrêt du revêtement sur profil métallique sur rives de plancher</t>
  </si>
  <si>
    <t>*  Découpes suivant indications des plans,</t>
  </si>
  <si>
    <t>PROFILS D'ARRÊT ENTRE LOCAUX ET DOUCHES</t>
  </si>
  <si>
    <t>L'entreprise devra la fourniture et la pose de profils type RENO de schulter ou équivalents pour absorber la forme de pente des douches.</t>
  </si>
  <si>
    <t>Entre douches et vestiaires et douches isolées</t>
  </si>
  <si>
    <t>Au droit de toutes les seuils de portes entre douches et vestiaires du R1 et douches isolées.</t>
  </si>
  <si>
    <t>* Hauteur dalle brut intérieur 2,95 NGM - Hauteur fini 3,00NGM. A voir détails jonction avec façade rideau entrée intérieur-extérieur</t>
  </si>
  <si>
    <t>L’entrepreneur est responsable de ses ouvrages jusqu’à la réception des travaux ; il prendra toutes dispositions pour assurer leur protection d’une manière durable et efficace.</t>
  </si>
  <si>
    <t>* Découpes suivant  plans et profils des différents locaux ou surfaces à traiter,</t>
  </si>
  <si>
    <t>armurerie 250</t>
  </si>
  <si>
    <t>daN/m²</t>
  </si>
  <si>
    <t>NF DTU 26.2</t>
  </si>
  <si>
    <t xml:space="preserve">Pose sur support béton, Pente ≥ 1%. Les pentes sont à prévoir par le présent lot en microchape. </t>
  </si>
  <si>
    <t>Chape adhérente au mortier de ciment lissé, préparation du support suivant réglementation en vigueur. Chape d'épaisseur variable suivant revêtement prévus, dalle brut 2,95 NGM et niveau fini 3,00 NGM, composée de 350kg/m3 de ciment suivant DTU 26.2, composé CPJ - CEM II / A ou B de classe 32,5 ou 32,5 R par mètre cube de mortier au minimum.</t>
  </si>
  <si>
    <t>Entre 1 et 3 cm, on utilise du mortier avec incorporation d'adjuvants ou de produits spécifiques.</t>
  </si>
  <si>
    <t>Au-dessus de 3 cm d'épaisseur, on utilise du mortier ou du béton.</t>
  </si>
  <si>
    <t>Outre les joints de construction du support, des joints de fractionnement sont exécutés suivant réglementation.</t>
  </si>
  <si>
    <t>Sur la chape RDC et dallage béton, il sera appliqué un enduit de lissage bénéficiant d'un avis technique.</t>
  </si>
  <si>
    <t>Pour revêtements souples</t>
  </si>
  <si>
    <t>Chape avec forme de pente dans les cellules de GAV et locaux 048 /049a-b-c.</t>
  </si>
  <si>
    <t>Chapes pour le RDC et pour l'ensemble du lot :</t>
  </si>
  <si>
    <t>Pour les surfaces de revêtements pose scéllés et des carrelages à pose collés voir 4,3 carrelage.</t>
  </si>
  <si>
    <t>Chape armée suivant tableau charge exploitation (voir tableau extrait CCTP GO)  locaux 012/ 023 / 035a-b / ensemble armurerie</t>
  </si>
  <si>
    <t>Chape sous sols revêtements souples au RDC</t>
  </si>
  <si>
    <t>ind : c - 04/02/2018</t>
  </si>
  <si>
    <t>2è nettoyage général (final)</t>
  </si>
  <si>
    <t>Le nettoyage final de l'intérieur et extérieur du bâtiment avant la réception avant la réception des travaux sera réalisé par l'entrepreneur du lot PEINTURE selon les conditions de son marché suivantes :</t>
  </si>
  <si>
    <t>*  Escaliers 5 : 1 Dalle podotactile 420 x 820 escaliers à chaque palier haut des escaliers ou emmarchements en revêtements de sols souples</t>
  </si>
  <si>
    <t>*  Escaliers 1-2-3 : 1 Dalle podotactile 420 x 820 à chaque palier haut des escaliers ou emmarchements en revêtements de sols souples</t>
  </si>
  <si>
    <t>*  Découpes suivant  plans et profils des différents locaux ou surfaces à traiter,</t>
  </si>
</sst>
</file>

<file path=xl/styles.xml><?xml version="1.0" encoding="utf-8"?>
<styleSheet xmlns="http://schemas.openxmlformats.org/spreadsheetml/2006/main">
  <numFmts count="10">
    <numFmt numFmtId="164" formatCode="_(* #,##0.00_);_(* \(#,##0.00\);_(* &quot;-&quot;??_);_(@_)"/>
    <numFmt numFmtId="165" formatCode="#,##0.000"/>
    <numFmt numFmtId="166" formatCode="#,##0_);\(#,##0\)"/>
    <numFmt numFmtId="167" formatCode="#,##0.00\ _ ;&quot;- &quot;#,##0.00\ _ "/>
    <numFmt numFmtId="168" formatCode="#,##0.00_);\(#,##0.00\)"/>
    <numFmt numFmtId="169" formatCode="#,##0.0"/>
    <numFmt numFmtId="170" formatCode="dd/mm/yy;@"/>
    <numFmt numFmtId="171" formatCode="0.0"/>
    <numFmt numFmtId="172" formatCode="#,##0.00;\-\ #,##0.00"/>
    <numFmt numFmtId="173" formatCode="#,##0.00\ &quot;F&quot;;[Red]\-#,##0.00\ &quot;F&quot;"/>
  </numFmts>
  <fonts count="79">
    <font>
      <sz val="10"/>
      <name val="Arial Narrow"/>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0"/>
      <name val="Courier New"/>
      <family val="3"/>
    </font>
    <font>
      <sz val="11"/>
      <color indexed="60"/>
      <name val="Calibri"/>
      <family val="2"/>
    </font>
    <font>
      <sz val="10"/>
      <name val="Arial"/>
      <family val="2"/>
    </font>
    <font>
      <sz val="11"/>
      <color indexed="17"/>
      <name val="Calibri"/>
      <family val="2"/>
    </font>
    <font>
      <b/>
      <sz val="11"/>
      <color indexed="63"/>
      <name val="Calibri"/>
      <family val="2"/>
    </font>
    <font>
      <sz val="9"/>
      <name val="Arial"/>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9"/>
      <name val="Arial"/>
      <family val="2"/>
    </font>
    <font>
      <b/>
      <sz val="11"/>
      <color indexed="9"/>
      <name val="Calibri"/>
      <family val="2"/>
    </font>
    <font>
      <b/>
      <sz val="10"/>
      <name val="Arial Narrow"/>
      <family val="2"/>
    </font>
    <font>
      <sz val="10"/>
      <color indexed="12"/>
      <name val="Arial Narrow"/>
      <family val="2"/>
    </font>
    <font>
      <b/>
      <sz val="14"/>
      <name val="Arial Narrow"/>
      <family val="2"/>
    </font>
    <font>
      <b/>
      <sz val="10"/>
      <color indexed="12"/>
      <name val="Arial Narrow"/>
      <family val="2"/>
    </font>
    <font>
      <b/>
      <sz val="12"/>
      <name val="Arial Narrow"/>
      <family val="2"/>
    </font>
    <font>
      <i/>
      <sz val="10"/>
      <name val="Arial Narrow"/>
      <family val="2"/>
    </font>
    <font>
      <sz val="12"/>
      <color indexed="12"/>
      <name val="Arial Narrow"/>
      <family val="2"/>
    </font>
    <font>
      <sz val="12"/>
      <name val="Arial Narrow"/>
      <family val="2"/>
    </font>
    <font>
      <sz val="8"/>
      <name val="Arial Narrow"/>
      <family val="2"/>
    </font>
    <font>
      <sz val="11"/>
      <name val="Arial Narrow"/>
      <family val="2"/>
    </font>
    <font>
      <sz val="11"/>
      <color indexed="12"/>
      <name val="Arial Narrow"/>
      <family val="2"/>
    </font>
    <font>
      <b/>
      <sz val="20"/>
      <name val="Arial Narrow"/>
      <family val="2"/>
    </font>
    <font>
      <b/>
      <sz val="16"/>
      <color indexed="12"/>
      <name val="Arial Narrow"/>
      <family val="2"/>
    </font>
    <font>
      <sz val="14"/>
      <name val="Arial Narrow"/>
      <family val="2"/>
    </font>
    <font>
      <b/>
      <sz val="9"/>
      <name val="Arial Narrow"/>
      <family val="2"/>
    </font>
    <font>
      <b/>
      <sz val="12"/>
      <color indexed="12"/>
      <name val="Arial Narrow"/>
      <family val="2"/>
    </font>
    <font>
      <sz val="9"/>
      <color indexed="12"/>
      <name val="Arial Narrow"/>
      <family val="2"/>
    </font>
    <font>
      <b/>
      <sz val="9"/>
      <color indexed="12"/>
      <name val="Arial Narrow"/>
      <family val="2"/>
    </font>
    <font>
      <b/>
      <u/>
      <sz val="12"/>
      <name val="Arial Narrow"/>
      <family val="2"/>
    </font>
    <font>
      <b/>
      <sz val="14"/>
      <color indexed="12"/>
      <name val="Arial Narrow"/>
      <family val="2"/>
    </font>
    <font>
      <b/>
      <sz val="11"/>
      <name val="Arial Narrow"/>
      <family val="2"/>
    </font>
    <font>
      <b/>
      <sz val="11"/>
      <color indexed="12"/>
      <name val="Arial Narrow"/>
      <family val="2"/>
    </font>
    <font>
      <sz val="10"/>
      <name val="Arial Narrow"/>
      <family val="2"/>
    </font>
    <font>
      <sz val="10"/>
      <color rgb="FFFF0000"/>
      <name val="Arial Narrow"/>
      <family val="2"/>
    </font>
    <font>
      <sz val="10"/>
      <color rgb="FF0000FF"/>
      <name val="Arial Narrow"/>
      <family val="2"/>
    </font>
    <font>
      <b/>
      <sz val="10"/>
      <color rgb="FF0000FF"/>
      <name val="Arial Narrow"/>
      <family val="2"/>
    </font>
    <font>
      <b/>
      <sz val="12"/>
      <color rgb="FF0000FF"/>
      <name val="Arial Narrow"/>
      <family val="2"/>
    </font>
    <font>
      <sz val="12"/>
      <color rgb="FF0000FF"/>
      <name val="Arial Narrow"/>
      <family val="2"/>
    </font>
    <font>
      <b/>
      <sz val="20"/>
      <color rgb="FF0000FF"/>
      <name val="Arial Narrow"/>
      <family val="2"/>
    </font>
    <font>
      <b/>
      <sz val="28"/>
      <name val="Arial Narrow"/>
      <family val="2"/>
    </font>
    <font>
      <b/>
      <sz val="16"/>
      <name val="Arial Narrow"/>
      <family val="2"/>
    </font>
    <font>
      <sz val="10"/>
      <name val="MS Sans Serif"/>
      <family val="2"/>
    </font>
    <font>
      <b/>
      <sz val="11"/>
      <color rgb="FF0000FF"/>
      <name val="Arial Narrow"/>
      <family val="2"/>
    </font>
    <font>
      <sz val="11"/>
      <color rgb="FF0000FF"/>
      <name val="Arial Narrow"/>
      <family val="2"/>
    </font>
    <font>
      <sz val="10"/>
      <color rgb="FF0000FF"/>
      <name val="Arial"/>
      <family val="2"/>
    </font>
    <font>
      <sz val="11"/>
      <color theme="1"/>
      <name val="Calibri"/>
      <family val="2"/>
      <scheme val="minor"/>
    </font>
    <font>
      <sz val="10"/>
      <color theme="1"/>
      <name val="Arial Narrow"/>
      <family val="2"/>
    </font>
    <font>
      <b/>
      <i/>
      <sz val="12"/>
      <color rgb="FFFF0000"/>
      <name val="Arial Narrow"/>
      <family val="2"/>
    </font>
    <font>
      <i/>
      <sz val="10"/>
      <name val="Helv"/>
    </font>
    <font>
      <b/>
      <sz val="8"/>
      <name val="Helv"/>
    </font>
    <font>
      <sz val="10"/>
      <color rgb="FF000000"/>
      <name val="Times New Roman"/>
      <family val="1"/>
    </font>
    <font>
      <b/>
      <sz val="10"/>
      <name val="Helv"/>
    </font>
    <font>
      <b/>
      <sz val="14"/>
      <color rgb="FFFF0000"/>
      <name val="Arial Narrow"/>
      <family val="2"/>
    </font>
    <font>
      <sz val="12"/>
      <color rgb="FFFF0000"/>
      <name val="Arial Narrow"/>
      <family val="2"/>
    </font>
    <font>
      <sz val="10"/>
      <name val="Arial"/>
      <family val="2"/>
    </font>
    <font>
      <sz val="12"/>
      <name val="Arial"/>
      <family val="2"/>
    </font>
    <font>
      <b/>
      <sz val="12"/>
      <name val="Arial"/>
      <family val="2"/>
    </font>
    <font>
      <vertAlign val="superscript"/>
      <sz val="12"/>
      <name val="Arial Narrow"/>
      <family val="2"/>
    </font>
    <font>
      <b/>
      <sz val="10"/>
      <color rgb="FFFF0000"/>
      <name val="Arial Narrow"/>
      <family val="2"/>
    </font>
    <font>
      <sz val="10"/>
      <name val="Arial"/>
      <family val="2"/>
    </font>
    <font>
      <b/>
      <sz val="12"/>
      <color indexed="8"/>
      <name val="Arial"/>
      <family val="2"/>
    </font>
    <font>
      <b/>
      <sz val="16"/>
      <color indexed="12"/>
      <name val="Arial"/>
      <family val="2"/>
    </font>
    <font>
      <sz val="10"/>
      <color theme="0"/>
      <name val="Arial Narrow"/>
      <family val="2"/>
    </font>
    <font>
      <b/>
      <sz val="10"/>
      <color theme="0"/>
      <name val="Arial Narrow"/>
      <family val="2"/>
    </font>
    <font>
      <b/>
      <sz val="12"/>
      <color rgb="FFFF0000"/>
      <name val="Arial Narrow"/>
      <family val="2"/>
    </font>
    <font>
      <sz val="11"/>
      <name val="Arial"/>
      <family val="2"/>
    </font>
    <font>
      <sz val="13"/>
      <name val="Arial Narrow"/>
      <family val="2"/>
    </font>
    <font>
      <i/>
      <u/>
      <sz val="13"/>
      <color rgb="FFFF0000"/>
      <name val="Arial Narrow"/>
      <family val="2"/>
    </font>
  </fonts>
  <fills count="26">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26"/>
        <bgColor indexed="9"/>
      </patternFill>
    </fill>
    <fill>
      <patternFill patternType="solid">
        <fgColor indexed="43"/>
        <bgColor indexed="26"/>
      </patternFill>
    </fill>
    <fill>
      <patternFill patternType="solid">
        <fgColor indexed="55"/>
        <bgColor indexed="23"/>
      </patternFill>
    </fill>
    <fill>
      <patternFill patternType="solid">
        <fgColor indexed="22"/>
        <bgColor indexed="64"/>
      </patternFill>
    </fill>
    <fill>
      <patternFill patternType="solid">
        <fgColor indexed="13"/>
        <bgColor indexed="64"/>
      </patternFill>
    </fill>
  </fills>
  <borders count="18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top style="thin">
        <color indexed="8"/>
      </top>
      <bottom style="thin">
        <color indexed="8"/>
      </bottom>
      <diagonal/>
    </border>
    <border>
      <left/>
      <right/>
      <top/>
      <bottom style="thin">
        <color indexed="8"/>
      </bottom>
      <diagonal/>
    </border>
    <border>
      <left/>
      <right style="thin">
        <color indexed="8"/>
      </right>
      <top/>
      <bottom/>
      <diagonal/>
    </border>
    <border>
      <left/>
      <right/>
      <top style="thin">
        <color indexed="64"/>
      </top>
      <bottom style="hair">
        <color indexed="64"/>
      </bottom>
      <diagonal/>
    </border>
    <border>
      <left style="thin">
        <color indexed="8"/>
      </left>
      <right style="thin">
        <color indexed="8"/>
      </right>
      <top style="thin">
        <color indexed="8"/>
      </top>
      <bottom style="thin">
        <color indexed="8"/>
      </bottom>
      <diagonal/>
    </border>
    <border>
      <left style="hair">
        <color indexed="8"/>
      </left>
      <right style="hair">
        <color indexed="8"/>
      </right>
      <top/>
      <bottom/>
      <diagonal/>
    </border>
    <border>
      <left style="hair">
        <color indexed="8"/>
      </left>
      <right style="thin">
        <color indexed="8"/>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hair">
        <color auto="1"/>
      </left>
      <right style="hair">
        <color auto="1"/>
      </right>
      <top style="thin">
        <color indexed="64"/>
      </top>
      <bottom style="thin">
        <color indexed="64"/>
      </bottom>
      <diagonal/>
    </border>
    <border>
      <left style="hair">
        <color auto="1"/>
      </left>
      <right style="thin">
        <color auto="1"/>
      </right>
      <top style="thin">
        <color indexed="64"/>
      </top>
      <bottom style="thin">
        <color indexed="64"/>
      </bottom>
      <diagonal/>
    </border>
    <border>
      <left style="hair">
        <color auto="1"/>
      </left>
      <right style="hair">
        <color auto="1"/>
      </right>
      <top style="thin">
        <color indexed="8"/>
      </top>
      <bottom style="thin">
        <color indexed="8"/>
      </bottom>
      <diagonal/>
    </border>
    <border>
      <left style="hair">
        <color auto="1"/>
      </left>
      <right style="thin">
        <color auto="1"/>
      </right>
      <top style="thin">
        <color indexed="8"/>
      </top>
      <bottom style="thin">
        <color indexed="8"/>
      </bottom>
      <diagonal/>
    </border>
    <border>
      <left style="thin">
        <color auto="1"/>
      </left>
      <right style="hair">
        <color auto="1"/>
      </right>
      <top style="thin">
        <color indexed="8"/>
      </top>
      <bottom style="thin">
        <color indexed="8"/>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auto="1"/>
      </left>
      <right style="hair">
        <color auto="1"/>
      </right>
      <top/>
      <bottom/>
      <diagonal/>
    </border>
    <border>
      <left/>
      <right style="thin">
        <color indexed="8"/>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auto="1"/>
      </left>
      <right style="hair">
        <color auto="1"/>
      </right>
      <top/>
      <bottom style="thin">
        <color auto="1"/>
      </bottom>
      <diagonal/>
    </border>
    <border>
      <left style="thin">
        <color auto="1"/>
      </left>
      <right style="hair">
        <color auto="1"/>
      </right>
      <top/>
      <bottom/>
      <diagonal/>
    </border>
    <border>
      <left/>
      <right/>
      <top/>
      <bottom style="thin">
        <color indexed="8"/>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hair">
        <color auto="1"/>
      </left>
      <right/>
      <top/>
      <bottom/>
      <diagonal/>
    </border>
    <border>
      <left style="thin">
        <color auto="1"/>
      </left>
      <right/>
      <top/>
      <bottom/>
      <diagonal/>
    </border>
    <border>
      <left style="thin">
        <color auto="1"/>
      </left>
      <right style="hair">
        <color auto="1"/>
      </right>
      <top/>
      <bottom/>
      <diagonal/>
    </border>
    <border>
      <left/>
      <right/>
      <top/>
      <bottom style="thin">
        <color indexed="64"/>
      </bottom>
      <diagonal/>
    </border>
    <border>
      <left/>
      <right/>
      <top style="thin">
        <color indexed="8"/>
      </top>
      <bottom style="thin">
        <color indexed="8"/>
      </bottom>
      <diagonal/>
    </border>
    <border>
      <left/>
      <right style="double">
        <color indexed="64"/>
      </right>
      <top style="double">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style="thin">
        <color indexed="8"/>
      </right>
      <top style="thin">
        <color indexed="8"/>
      </top>
      <bottom style="thin">
        <color indexed="8"/>
      </bottom>
      <diagonal/>
    </border>
    <border>
      <left style="thin">
        <color indexed="64"/>
      </left>
      <right style="hair">
        <color auto="1"/>
      </right>
      <top style="thin">
        <color indexed="64"/>
      </top>
      <bottom style="thin">
        <color indexed="64"/>
      </bottom>
      <diagonal/>
    </border>
    <border>
      <left/>
      <right/>
      <top style="medium">
        <color indexed="64"/>
      </top>
      <bottom style="medium">
        <color indexed="64"/>
      </bottom>
      <diagonal/>
    </border>
    <border>
      <left/>
      <right style="thin">
        <color indexed="8"/>
      </right>
      <top/>
      <bottom/>
      <diagonal/>
    </border>
    <border>
      <left style="thin">
        <color auto="1"/>
      </left>
      <right/>
      <top/>
      <bottom/>
      <diagonal/>
    </border>
    <border>
      <left/>
      <right/>
      <top style="double">
        <color indexed="64"/>
      </top>
      <bottom/>
      <diagonal/>
    </border>
    <border>
      <left style="thin">
        <color indexed="8"/>
      </left>
      <right/>
      <top style="thin">
        <color indexed="8"/>
      </top>
      <bottom style="thin">
        <color indexed="8"/>
      </bottom>
      <diagonal/>
    </border>
    <border>
      <left style="thin">
        <color auto="1"/>
      </left>
      <right/>
      <top/>
      <bottom/>
      <diagonal/>
    </border>
    <border>
      <left style="thin">
        <color auto="1"/>
      </left>
      <right style="hair">
        <color auto="1"/>
      </right>
      <top/>
      <bottom/>
      <diagonal/>
    </border>
    <border>
      <left/>
      <right/>
      <top/>
      <bottom style="thin">
        <color auto="1"/>
      </bottom>
      <diagonal/>
    </border>
    <border>
      <left style="thin">
        <color indexed="64"/>
      </left>
      <right style="hair">
        <color auto="1"/>
      </right>
      <top/>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double">
        <color auto="1"/>
      </bottom>
      <diagonal/>
    </border>
    <border>
      <left style="thin">
        <color indexed="64"/>
      </left>
      <right style="double">
        <color indexed="64"/>
      </right>
      <top style="double">
        <color indexed="64"/>
      </top>
      <bottom style="double">
        <color auto="1"/>
      </bottom>
      <diagonal/>
    </border>
    <border>
      <left style="thin">
        <color indexed="64"/>
      </left>
      <right/>
      <top style="double">
        <color indexed="64"/>
      </top>
      <bottom style="thin">
        <color indexed="64"/>
      </bottom>
      <diagonal/>
    </border>
    <border>
      <left/>
      <right/>
      <top style="thin">
        <color indexed="8"/>
      </top>
      <bottom/>
      <diagonal/>
    </border>
    <border>
      <left/>
      <right style="thin">
        <color indexed="8"/>
      </right>
      <top style="thin">
        <color indexed="8"/>
      </top>
      <bottom/>
      <diagonal/>
    </border>
    <border>
      <left/>
      <right/>
      <top style="double">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thin">
        <color indexed="64"/>
      </right>
      <top style="thin">
        <color indexed="64"/>
      </top>
      <bottom style="thin">
        <color indexed="64"/>
      </bottom>
      <diagonal/>
    </border>
    <border>
      <left style="thin">
        <color indexed="8"/>
      </left>
      <right style="hair">
        <color indexed="8"/>
      </right>
      <top style="thin">
        <color indexed="8"/>
      </top>
      <bottom/>
      <diagonal/>
    </border>
    <border>
      <left style="hair">
        <color indexed="8"/>
      </left>
      <right style="hair">
        <color indexed="8"/>
      </right>
      <top style="thin">
        <color indexed="8"/>
      </top>
      <bottom/>
      <diagonal/>
    </border>
    <border>
      <left style="hair">
        <color indexed="8"/>
      </left>
      <right style="thin">
        <color indexed="8"/>
      </right>
      <top style="thin">
        <color indexed="8"/>
      </top>
      <bottom/>
      <diagonal/>
    </border>
    <border>
      <left style="thin">
        <color auto="1"/>
      </left>
      <right style="thin">
        <color auto="1"/>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style="thin">
        <color auto="1"/>
      </left>
      <right/>
      <top style="thin">
        <color indexed="64"/>
      </top>
      <bottom/>
      <diagonal/>
    </border>
    <border>
      <left/>
      <right/>
      <top style="thin">
        <color indexed="64"/>
      </top>
      <bottom/>
      <diagonal/>
    </border>
    <border>
      <left/>
      <right style="thin">
        <color indexed="8"/>
      </right>
      <top style="thin">
        <color indexed="64"/>
      </top>
      <bottom/>
      <diagonal/>
    </border>
    <border>
      <left style="thin">
        <color indexed="8"/>
      </left>
      <right style="hair">
        <color indexed="8"/>
      </right>
      <top/>
      <bottom/>
      <diagonal/>
    </border>
    <border>
      <left style="thin">
        <color indexed="8"/>
      </left>
      <right style="hair">
        <color auto="1"/>
      </right>
      <top/>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auto="1"/>
      </left>
      <right style="hair">
        <color auto="1"/>
      </right>
      <top/>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auto="1"/>
      </left>
      <right style="hair">
        <color auto="1"/>
      </right>
      <top/>
      <bottom/>
      <diagonal/>
    </border>
    <border>
      <left style="thin">
        <color indexed="64"/>
      </left>
      <right/>
      <top/>
      <bottom/>
      <diagonal/>
    </border>
    <border>
      <left style="thin">
        <color indexed="64"/>
      </left>
      <right style="thin">
        <color indexed="64"/>
      </right>
      <top/>
      <bottom/>
      <diagonal/>
    </border>
    <border>
      <left style="medium">
        <color indexed="10"/>
      </left>
      <right style="medium">
        <color indexed="10"/>
      </right>
      <top style="medium">
        <color indexed="10"/>
      </top>
      <bottom style="medium">
        <color indexed="10"/>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top/>
      <bottom style="thin">
        <color indexed="64"/>
      </bottom>
      <diagonal/>
    </border>
    <border>
      <left/>
      <right style="thin">
        <color indexed="8"/>
      </right>
      <top/>
      <bottom style="thin">
        <color indexed="64"/>
      </bottom>
      <diagonal/>
    </border>
    <border>
      <left style="thin">
        <color indexed="8"/>
      </left>
      <right style="hair">
        <color indexed="8"/>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64"/>
      </left>
      <right/>
      <top/>
      <bottom/>
      <diagonal/>
    </border>
    <border>
      <left/>
      <right/>
      <top style="thin">
        <color indexed="64"/>
      </top>
      <bottom style="thin">
        <color indexed="64"/>
      </bottom>
      <diagonal/>
    </border>
    <border>
      <left style="thin">
        <color indexed="64"/>
      </left>
      <right style="hair">
        <color auto="1"/>
      </right>
      <top/>
      <bottom/>
      <diagonal/>
    </border>
    <border>
      <left style="thin">
        <color indexed="8"/>
      </left>
      <right/>
      <top/>
      <bottom/>
      <diagonal/>
    </border>
    <border>
      <left style="thin">
        <color auto="1"/>
      </left>
      <right/>
      <top/>
      <bottom style="thin">
        <color indexed="64"/>
      </bottom>
      <diagonal/>
    </border>
    <border>
      <left style="thin">
        <color indexed="64"/>
      </left>
      <right style="thin">
        <color indexed="8"/>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auto="1"/>
      </left>
      <right style="hair">
        <color auto="1"/>
      </right>
      <top/>
      <bottom/>
      <diagonal/>
    </border>
    <border>
      <left/>
      <right/>
      <top style="thin">
        <color auto="1"/>
      </top>
      <bottom style="thin">
        <color auto="1"/>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style="thin">
        <color indexed="64"/>
      </bottom>
      <diagonal/>
    </border>
    <border>
      <left style="thin">
        <color indexed="8"/>
      </left>
      <right style="thin">
        <color indexed="8"/>
      </right>
      <top/>
      <bottom/>
      <diagonal/>
    </border>
    <border>
      <left style="thin">
        <color indexed="8"/>
      </left>
      <right style="hair">
        <color indexed="8"/>
      </right>
      <top/>
      <bottom/>
      <diagonal/>
    </border>
    <border>
      <left style="thin">
        <color indexed="64"/>
      </left>
      <right style="thin">
        <color indexed="8"/>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8"/>
      </right>
      <top/>
      <bottom style="thin">
        <color indexed="8"/>
      </bottom>
      <diagonal/>
    </border>
    <border>
      <left style="thin">
        <color indexed="8"/>
      </left>
      <right style="hair">
        <color auto="1"/>
      </right>
      <top/>
      <bottom/>
      <diagonal/>
    </border>
    <border>
      <left/>
      <right/>
      <top/>
      <bottom style="thin">
        <color indexed="8"/>
      </bottom>
      <diagonal/>
    </border>
    <border>
      <left style="thin">
        <color indexed="8"/>
      </left>
      <right style="thin">
        <color indexed="8"/>
      </right>
      <top/>
      <bottom style="thin">
        <color indexed="8"/>
      </bottom>
      <diagonal/>
    </border>
    <border>
      <left/>
      <right/>
      <top/>
      <bottom style="thin">
        <color indexed="64"/>
      </bottom>
      <diagonal/>
    </border>
    <border>
      <left style="thin">
        <color indexed="64"/>
      </left>
      <right/>
      <top/>
      <bottom/>
      <diagonal/>
    </border>
    <border>
      <left style="hair">
        <color auto="1"/>
      </left>
      <right style="hair">
        <color auto="1"/>
      </right>
      <top/>
      <bottom style="thin">
        <color indexed="64"/>
      </bottom>
      <diagonal/>
    </border>
    <border>
      <left style="hair">
        <color auto="1"/>
      </left>
      <right style="thin">
        <color auto="1"/>
      </right>
      <top/>
      <bottom style="thin">
        <color indexed="64"/>
      </bottom>
      <diagonal/>
    </border>
    <border>
      <left style="thin">
        <color auto="1"/>
      </left>
      <right style="hair">
        <color auto="1"/>
      </right>
      <top/>
      <bottom style="thin">
        <color indexed="64"/>
      </bottom>
      <diagonal/>
    </border>
    <border>
      <left style="thin">
        <color auto="1"/>
      </left>
      <right/>
      <top/>
      <bottom style="thin">
        <color indexed="64"/>
      </bottom>
      <diagonal/>
    </border>
    <border>
      <left style="hair">
        <color indexed="8"/>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style="thin">
        <color indexed="64"/>
      </top>
      <bottom style="thin">
        <color indexed="64"/>
      </bottom>
      <diagonal/>
    </border>
    <border>
      <left/>
      <right style="thin">
        <color indexed="8"/>
      </right>
      <top/>
      <bottom/>
      <diagonal/>
    </border>
    <border>
      <left style="thin">
        <color indexed="64"/>
      </left>
      <right style="thin">
        <color indexed="64"/>
      </right>
      <top/>
      <bottom/>
      <diagonal/>
    </border>
    <border>
      <left style="thin">
        <color indexed="8"/>
      </left>
      <right style="thin">
        <color indexed="8"/>
      </right>
      <top/>
      <bottom style="thin">
        <color indexed="64"/>
      </bottom>
      <diagonal/>
    </border>
    <border>
      <left style="thin">
        <color indexed="8"/>
      </left>
      <right style="hair">
        <color auto="1"/>
      </right>
      <top/>
      <bottom style="thin">
        <color indexed="64"/>
      </bottom>
      <diagonal/>
    </border>
    <border>
      <left style="thin">
        <color auto="1"/>
      </left>
      <right/>
      <top/>
      <bottom style="thin">
        <color auto="1"/>
      </bottom>
      <diagonal/>
    </border>
    <border>
      <left style="hair">
        <color auto="1"/>
      </left>
      <right style="hair">
        <color auto="1"/>
      </right>
      <top/>
      <bottom style="thin">
        <color indexed="8"/>
      </bottom>
      <diagonal/>
    </border>
    <border>
      <left style="hair">
        <color auto="1"/>
      </left>
      <right style="thin">
        <color auto="1"/>
      </right>
      <top/>
      <bottom style="thin">
        <color indexed="8"/>
      </bottom>
      <diagonal/>
    </border>
    <border>
      <left style="thin">
        <color indexed="8"/>
      </left>
      <right style="hair">
        <color auto="1"/>
      </right>
      <top/>
      <bottom style="thin">
        <color indexed="8"/>
      </bottom>
      <diagonal/>
    </border>
    <border>
      <left style="thin">
        <color indexed="8"/>
      </left>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right/>
      <top style="thin">
        <color indexed="64"/>
      </top>
      <bottom/>
      <diagonal/>
    </border>
    <border>
      <left/>
      <right/>
      <top style="thin">
        <color indexed="8"/>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auto="1"/>
      </left>
      <right/>
      <top style="thin">
        <color indexed="8"/>
      </top>
      <bottom style="thin">
        <color indexed="8"/>
      </bottom>
      <diagonal/>
    </border>
    <border>
      <left/>
      <right style="thin">
        <color indexed="8"/>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8"/>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top/>
      <bottom/>
      <diagonal/>
    </border>
    <border>
      <left style="thin">
        <color indexed="8"/>
      </left>
      <right style="thin">
        <color indexed="8"/>
      </right>
      <top/>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8"/>
      </left>
      <right style="thin">
        <color indexed="8"/>
      </right>
      <top/>
      <bottom style="thin">
        <color indexed="8"/>
      </bottom>
      <diagonal/>
    </border>
    <border>
      <left/>
      <right/>
      <top/>
      <bottom style="thin">
        <color indexed="8"/>
      </bottom>
      <diagonal/>
    </border>
    <border>
      <left/>
      <right/>
      <top/>
      <bottom style="thin">
        <color indexed="64"/>
      </bottom>
      <diagonal/>
    </border>
    <border>
      <left style="thin">
        <color auto="1"/>
      </left>
      <right/>
      <top/>
      <bottom style="thin">
        <color indexed="64"/>
      </bottom>
      <diagonal/>
    </border>
  </borders>
  <cellStyleXfs count="70">
    <xf numFmtId="4" fontId="0" fillId="0" borderId="0">
      <alignment vertical="top"/>
    </xf>
    <xf numFmtId="4" fontId="1" fillId="2" borderId="0" applyBorder="0" applyProtection="0">
      <alignment vertical="top"/>
    </xf>
    <xf numFmtId="4" fontId="1" fillId="3" borderId="0" applyBorder="0" applyProtection="0">
      <alignment vertical="top"/>
    </xf>
    <xf numFmtId="4" fontId="1" fillId="4" borderId="0" applyBorder="0" applyProtection="0">
      <alignment vertical="top"/>
    </xf>
    <xf numFmtId="4" fontId="1" fillId="5" borderId="0" applyBorder="0" applyProtection="0">
      <alignment vertical="top"/>
    </xf>
    <xf numFmtId="4" fontId="1" fillId="6" borderId="0" applyBorder="0" applyProtection="0">
      <alignment vertical="top"/>
    </xf>
    <xf numFmtId="4" fontId="1" fillId="7" borderId="0" applyBorder="0" applyProtection="0">
      <alignment vertical="top"/>
    </xf>
    <xf numFmtId="4" fontId="1" fillId="8" borderId="0" applyBorder="0" applyProtection="0">
      <alignment vertical="top"/>
    </xf>
    <xf numFmtId="4" fontId="1" fillId="9" borderId="0" applyBorder="0" applyProtection="0">
      <alignment vertical="top"/>
    </xf>
    <xf numFmtId="4" fontId="1" fillId="10" borderId="0" applyBorder="0" applyProtection="0">
      <alignment vertical="top"/>
    </xf>
    <xf numFmtId="4" fontId="1" fillId="5" borderId="0" applyBorder="0" applyProtection="0">
      <alignment vertical="top"/>
    </xf>
    <xf numFmtId="4" fontId="1" fillId="8" borderId="0" applyBorder="0" applyProtection="0">
      <alignment vertical="top"/>
    </xf>
    <xf numFmtId="4" fontId="1" fillId="11" borderId="0" applyBorder="0" applyProtection="0">
      <alignment vertical="top"/>
    </xf>
    <xf numFmtId="4" fontId="2" fillId="12" borderId="0" applyBorder="0" applyProtection="0">
      <alignment vertical="top"/>
    </xf>
    <xf numFmtId="4" fontId="2" fillId="9" borderId="0" applyBorder="0" applyProtection="0">
      <alignment vertical="top"/>
    </xf>
    <xf numFmtId="4" fontId="2" fillId="10" borderId="0" applyBorder="0" applyProtection="0">
      <alignment vertical="top"/>
    </xf>
    <xf numFmtId="4" fontId="2" fillId="13" borderId="0" applyBorder="0" applyProtection="0">
      <alignment vertical="top"/>
    </xf>
    <xf numFmtId="4" fontId="2" fillId="14" borderId="0" applyBorder="0" applyProtection="0">
      <alignment vertical="top"/>
    </xf>
    <xf numFmtId="4" fontId="2" fillId="15" borderId="0" applyBorder="0" applyProtection="0">
      <alignment vertical="top"/>
    </xf>
    <xf numFmtId="4" fontId="2" fillId="16" borderId="0" applyBorder="0" applyProtection="0">
      <alignment vertical="top"/>
    </xf>
    <xf numFmtId="4" fontId="2" fillId="17" borderId="0" applyBorder="0" applyProtection="0">
      <alignment vertical="top"/>
    </xf>
    <xf numFmtId="4" fontId="2" fillId="18" borderId="0" applyBorder="0" applyProtection="0">
      <alignment vertical="top"/>
    </xf>
    <xf numFmtId="4" fontId="2" fillId="13" borderId="0" applyBorder="0" applyProtection="0">
      <alignment vertical="top"/>
    </xf>
    <xf numFmtId="4" fontId="2" fillId="14" borderId="0" applyBorder="0" applyProtection="0">
      <alignment vertical="top"/>
    </xf>
    <xf numFmtId="4" fontId="2" fillId="19" borderId="0" applyBorder="0" applyProtection="0">
      <alignment vertical="top"/>
    </xf>
    <xf numFmtId="4" fontId="3" fillId="0" borderId="0" applyFill="0" applyBorder="0" applyProtection="0">
      <alignment vertical="top"/>
    </xf>
    <xf numFmtId="4" fontId="4" fillId="20" borderId="1" applyProtection="0">
      <alignment vertical="top"/>
    </xf>
    <xf numFmtId="4" fontId="5" fillId="0" borderId="2" applyFill="0" applyProtection="0">
      <alignment vertical="top"/>
    </xf>
    <xf numFmtId="4" fontId="43" fillId="21" borderId="3" applyProtection="0">
      <alignment vertical="top"/>
    </xf>
    <xf numFmtId="4" fontId="6" fillId="7" borderId="1" applyProtection="0">
      <alignment vertical="top"/>
    </xf>
    <xf numFmtId="165" fontId="43" fillId="0" borderId="0" applyFill="0" applyBorder="0" applyProtection="0">
      <alignment vertical="top"/>
    </xf>
    <xf numFmtId="4" fontId="7" fillId="3" borderId="0" applyBorder="0" applyProtection="0">
      <alignment vertical="top"/>
    </xf>
    <xf numFmtId="4" fontId="9" fillId="22" borderId="0" applyBorder="0" applyProtection="0">
      <alignment vertical="top"/>
    </xf>
    <xf numFmtId="166" fontId="8" fillId="0" borderId="0"/>
    <xf numFmtId="4" fontId="11" fillId="4" borderId="0" applyBorder="0" applyProtection="0">
      <alignment vertical="top"/>
    </xf>
    <xf numFmtId="4" fontId="12" fillId="20" borderId="4" applyProtection="0">
      <alignment vertical="top"/>
    </xf>
    <xf numFmtId="167" fontId="13" fillId="0" borderId="0">
      <alignment vertical="center"/>
    </xf>
    <xf numFmtId="4" fontId="14" fillId="0" borderId="0" applyFill="0" applyBorder="0" applyProtection="0">
      <alignment vertical="top"/>
    </xf>
    <xf numFmtId="4" fontId="15" fillId="0" borderId="0" applyFill="0" applyBorder="0" applyProtection="0">
      <alignment vertical="top"/>
    </xf>
    <xf numFmtId="4" fontId="16" fillId="0" borderId="5" applyFill="0" applyProtection="0">
      <alignment vertical="top"/>
    </xf>
    <xf numFmtId="4" fontId="17" fillId="0" borderId="6" applyFill="0" applyProtection="0">
      <alignment vertical="top"/>
    </xf>
    <xf numFmtId="4" fontId="18" fillId="0" borderId="7" applyFill="0" applyProtection="0">
      <alignment vertical="top"/>
    </xf>
    <xf numFmtId="4" fontId="18" fillId="0" borderId="0" applyFill="0" applyBorder="0" applyProtection="0">
      <alignment vertical="top"/>
    </xf>
    <xf numFmtId="4" fontId="19" fillId="0" borderId="0" applyFill="0" applyBorder="0" applyProtection="0">
      <alignment vertical="top"/>
    </xf>
    <xf numFmtId="4" fontId="20" fillId="23" borderId="8" applyProtection="0">
      <alignment vertical="top"/>
    </xf>
    <xf numFmtId="9" fontId="13" fillId="0" borderId="0" applyFont="0" applyFill="0" applyBorder="0" applyAlignment="0" applyProtection="0"/>
    <xf numFmtId="164" fontId="43" fillId="0" borderId="0" applyFont="0" applyFill="0" applyBorder="0" applyAlignment="0" applyProtection="0"/>
    <xf numFmtId="0" fontId="56" fillId="0" borderId="0"/>
    <xf numFmtId="0" fontId="59" fillId="0" borderId="16"/>
    <xf numFmtId="0" fontId="60" fillId="0" borderId="0">
      <alignment horizontal="center" vertical="center" wrapText="1"/>
    </xf>
    <xf numFmtId="0" fontId="43" fillId="0" borderId="0">
      <alignment vertical="top"/>
    </xf>
    <xf numFmtId="0" fontId="10" fillId="0" borderId="0"/>
    <xf numFmtId="4" fontId="43" fillId="0" borderId="0">
      <alignment vertical="top"/>
    </xf>
    <xf numFmtId="0" fontId="52" fillId="0" borderId="0"/>
    <xf numFmtId="0" fontId="61" fillId="0" borderId="0"/>
    <xf numFmtId="172" fontId="43" fillId="0" borderId="0">
      <alignment vertical="top"/>
    </xf>
    <xf numFmtId="4" fontId="57" fillId="0" borderId="0">
      <alignment vertical="top"/>
    </xf>
    <xf numFmtId="0" fontId="62" fillId="24" borderId="64"/>
    <xf numFmtId="164" fontId="43" fillId="0" borderId="0" applyFont="0" applyFill="0" applyBorder="0" applyAlignment="0" applyProtection="0"/>
    <xf numFmtId="164" fontId="43" fillId="0" borderId="0" applyFont="0" applyFill="0" applyBorder="0" applyAlignment="0" applyProtection="0"/>
    <xf numFmtId="0" fontId="65" fillId="0" borderId="0"/>
    <xf numFmtId="0" fontId="70" fillId="0" borderId="0"/>
    <xf numFmtId="0" fontId="71" fillId="0" borderId="0"/>
    <xf numFmtId="2" fontId="67" fillId="25" borderId="107" applyFont="0" applyAlignment="0">
      <alignment horizontal="centerContinuous" vertical="center"/>
    </xf>
    <xf numFmtId="173" fontId="52" fillId="0" borderId="0" applyFont="0" applyFill="0" applyBorder="0" applyAlignment="0" applyProtection="0"/>
    <xf numFmtId="49" fontId="66" fillId="0" borderId="0">
      <alignment vertical="center" wrapText="1"/>
    </xf>
    <xf numFmtId="0" fontId="72" fillId="0" borderId="0"/>
    <xf numFmtId="49" fontId="66" fillId="0" borderId="106">
      <alignment horizontal="center" vertical="center"/>
    </xf>
    <xf numFmtId="0" fontId="1" fillId="0" borderId="0"/>
    <xf numFmtId="0" fontId="10" fillId="0" borderId="0" applyNumberFormat="0" applyFont="0" applyFill="0" applyBorder="0" applyAlignment="0" applyProtection="0">
      <alignment vertical="top"/>
    </xf>
  </cellStyleXfs>
  <cellXfs count="837">
    <xf numFmtId="4" fontId="0" fillId="0" borderId="0" xfId="0">
      <alignment vertical="top"/>
    </xf>
    <xf numFmtId="166" fontId="21" fillId="0" borderId="0" xfId="33" applyFont="1" applyAlignment="1">
      <alignment vertical="center"/>
    </xf>
    <xf numFmtId="166" fontId="21" fillId="0" borderId="0" xfId="33" applyFont="1" applyBorder="1" applyAlignment="1">
      <alignment vertical="center"/>
    </xf>
    <xf numFmtId="166" fontId="21" fillId="0" borderId="0" xfId="33" applyFont="1" applyAlignment="1">
      <alignment vertical="top"/>
    </xf>
    <xf numFmtId="166" fontId="21" fillId="0" borderId="0" xfId="33" applyFont="1" applyBorder="1" applyAlignment="1">
      <alignment vertical="top"/>
    </xf>
    <xf numFmtId="4" fontId="25" fillId="0" borderId="0" xfId="0" applyFont="1" applyBorder="1" applyAlignment="1" applyProtection="1">
      <alignment vertical="center"/>
    </xf>
    <xf numFmtId="4" fontId="25" fillId="0" borderId="0" xfId="0" applyFont="1" applyBorder="1" applyAlignment="1" applyProtection="1">
      <alignment vertical="top"/>
    </xf>
    <xf numFmtId="4" fontId="0" fillId="0" borderId="0" xfId="0" applyAlignment="1">
      <alignment vertical="top"/>
    </xf>
    <xf numFmtId="4" fontId="43" fillId="0" borderId="0" xfId="0" applyFont="1">
      <alignment vertical="top"/>
    </xf>
    <xf numFmtId="4" fontId="0" fillId="0" borderId="0" xfId="0" applyBorder="1" applyAlignment="1">
      <alignment vertical="top"/>
    </xf>
    <xf numFmtId="4" fontId="43" fillId="0" borderId="0" xfId="0" applyFont="1" applyBorder="1">
      <alignment vertical="top"/>
    </xf>
    <xf numFmtId="166" fontId="21" fillId="0" borderId="10" xfId="33" applyFont="1" applyBorder="1" applyAlignment="1">
      <alignment vertical="top"/>
    </xf>
    <xf numFmtId="0" fontId="0" fillId="0" borderId="0" xfId="0" applyNumberFormat="1" applyAlignment="1">
      <alignment vertical="top"/>
    </xf>
    <xf numFmtId="1" fontId="21" fillId="0" borderId="20" xfId="33" applyNumberFormat="1" applyFont="1" applyBorder="1" applyAlignment="1" applyProtection="1">
      <alignment horizontal="center" vertical="top"/>
    </xf>
    <xf numFmtId="1" fontId="21" fillId="0" borderId="21" xfId="33" applyNumberFormat="1" applyFont="1" applyBorder="1" applyAlignment="1" applyProtection="1">
      <alignment horizontal="center" vertical="top"/>
    </xf>
    <xf numFmtId="1" fontId="0" fillId="0" borderId="20" xfId="33" applyNumberFormat="1" applyFont="1" applyBorder="1" applyAlignment="1" applyProtection="1">
      <alignment horizontal="center" vertical="top"/>
    </xf>
    <xf numFmtId="1" fontId="0" fillId="0" borderId="21" xfId="33" applyNumberFormat="1" applyFont="1" applyBorder="1" applyAlignment="1" applyProtection="1">
      <alignment horizontal="center" vertical="top"/>
    </xf>
    <xf numFmtId="1" fontId="21" fillId="0" borderId="20" xfId="33" applyNumberFormat="1" applyFont="1" applyBorder="1" applyAlignment="1" applyProtection="1">
      <alignment horizontal="center" vertical="center"/>
    </xf>
    <xf numFmtId="1" fontId="21" fillId="0" borderId="21" xfId="33" applyNumberFormat="1" applyFont="1" applyBorder="1" applyAlignment="1" applyProtection="1">
      <alignment horizontal="center" vertical="center"/>
    </xf>
    <xf numFmtId="166" fontId="0" fillId="0" borderId="20" xfId="33" applyFont="1" applyBorder="1" applyAlignment="1" applyProtection="1">
      <alignment horizontal="center" vertical="top"/>
    </xf>
    <xf numFmtId="166" fontId="0" fillId="0" borderId="21" xfId="33" applyFont="1" applyBorder="1" applyAlignment="1" applyProtection="1">
      <alignment horizontal="center" vertical="top"/>
    </xf>
    <xf numFmtId="0" fontId="24" fillId="0" borderId="22" xfId="33" applyNumberFormat="1" applyFont="1" applyBorder="1" applyAlignment="1" applyProtection="1">
      <alignment horizontal="center" vertical="center"/>
    </xf>
    <xf numFmtId="166" fontId="29" fillId="0" borderId="20" xfId="33" applyFont="1" applyBorder="1" applyAlignment="1" applyProtection="1">
      <alignment horizontal="center" vertical="top"/>
    </xf>
    <xf numFmtId="166" fontId="29" fillId="0" borderId="21" xfId="33" applyFont="1" applyBorder="1" applyAlignment="1" applyProtection="1">
      <alignment horizontal="center" vertical="top"/>
    </xf>
    <xf numFmtId="1" fontId="25" fillId="0" borderId="20" xfId="33" applyNumberFormat="1" applyFont="1" applyBorder="1" applyAlignment="1" applyProtection="1">
      <alignment horizontal="center" vertical="center"/>
    </xf>
    <xf numFmtId="1" fontId="25" fillId="0" borderId="21" xfId="33" applyNumberFormat="1" applyFont="1" applyBorder="1" applyAlignment="1" applyProtection="1">
      <alignment horizontal="center" vertical="center"/>
    </xf>
    <xf numFmtId="0" fontId="21" fillId="0" borderId="27" xfId="33" applyNumberFormat="1" applyFont="1" applyBorder="1" applyAlignment="1">
      <alignment vertical="center"/>
    </xf>
    <xf numFmtId="1" fontId="21" fillId="0" borderId="25" xfId="33" applyNumberFormat="1" applyFont="1" applyBorder="1" applyAlignment="1" applyProtection="1">
      <alignment horizontal="center" vertical="center"/>
    </xf>
    <xf numFmtId="1" fontId="21" fillId="0" borderId="26" xfId="33" applyNumberFormat="1" applyFont="1" applyBorder="1" applyAlignment="1" applyProtection="1">
      <alignment horizontal="center" vertical="center"/>
    </xf>
    <xf numFmtId="0" fontId="25" fillId="0" borderId="22" xfId="33" applyNumberFormat="1" applyFont="1" applyBorder="1" applyAlignment="1" applyProtection="1">
      <alignment horizontal="center" vertical="top"/>
    </xf>
    <xf numFmtId="1" fontId="25" fillId="0" borderId="20" xfId="33" applyNumberFormat="1" applyFont="1" applyBorder="1" applyAlignment="1" applyProtection="1">
      <alignment horizontal="center" vertical="top"/>
    </xf>
    <xf numFmtId="1" fontId="25" fillId="0" borderId="20" xfId="0" applyNumberFormat="1" applyFont="1" applyBorder="1" applyAlignment="1" applyProtection="1">
      <alignment horizontal="center" vertical="center"/>
    </xf>
    <xf numFmtId="1" fontId="25" fillId="0" borderId="21" xfId="0" applyNumberFormat="1" applyFont="1" applyBorder="1" applyAlignment="1" applyProtection="1">
      <alignment horizontal="center" vertical="center"/>
    </xf>
    <xf numFmtId="4" fontId="28" fillId="0" borderId="0" xfId="0" applyFont="1" applyBorder="1" applyAlignment="1">
      <alignment vertical="top"/>
    </xf>
    <xf numFmtId="0" fontId="30" fillId="0" borderId="0" xfId="0" applyNumberFormat="1" applyFont="1" applyAlignment="1">
      <alignment vertical="center"/>
    </xf>
    <xf numFmtId="0" fontId="43" fillId="0" borderId="0" xfId="0" applyNumberFormat="1" applyFont="1" applyBorder="1" applyAlignment="1">
      <alignment horizontal="center" vertical="center" wrapText="1"/>
    </xf>
    <xf numFmtId="0" fontId="43" fillId="0" borderId="0" xfId="0" applyNumberFormat="1" applyFont="1" applyAlignment="1">
      <alignment vertical="center"/>
    </xf>
    <xf numFmtId="0" fontId="32" fillId="0" borderId="0" xfId="0" applyNumberFormat="1" applyFont="1" applyFill="1" applyBorder="1" applyAlignment="1">
      <alignment horizontal="center" vertical="center" wrapText="1"/>
    </xf>
    <xf numFmtId="0" fontId="32" fillId="0" borderId="0" xfId="0" applyNumberFormat="1" applyFont="1" applyFill="1" applyBorder="1" applyAlignment="1">
      <alignment horizontal="center" wrapText="1"/>
    </xf>
    <xf numFmtId="0" fontId="49" fillId="0" borderId="0" xfId="0" applyNumberFormat="1" applyFont="1" applyBorder="1" applyAlignment="1">
      <alignment horizontal="center" vertical="center" wrapText="1"/>
    </xf>
    <xf numFmtId="1" fontId="43" fillId="0" borderId="20" xfId="33" applyNumberFormat="1" applyFont="1" applyBorder="1" applyAlignment="1" applyProtection="1">
      <alignment horizontal="center" vertical="top"/>
    </xf>
    <xf numFmtId="1" fontId="43" fillId="0" borderId="21" xfId="33" applyNumberFormat="1" applyFont="1" applyBorder="1" applyAlignment="1" applyProtection="1">
      <alignment horizontal="center" vertical="top"/>
    </xf>
    <xf numFmtId="166" fontId="43" fillId="0" borderId="0" xfId="33" applyFont="1" applyBorder="1" applyAlignment="1">
      <alignment vertical="top"/>
    </xf>
    <xf numFmtId="4" fontId="43" fillId="0" borderId="0" xfId="0" applyFont="1" applyAlignment="1">
      <alignment vertical="top"/>
    </xf>
    <xf numFmtId="4" fontId="43" fillId="0" borderId="0" xfId="0" applyFont="1" applyFill="1">
      <alignment vertical="top"/>
    </xf>
    <xf numFmtId="4" fontId="43" fillId="0" borderId="0" xfId="0" applyFont="1" applyFill="1" applyBorder="1">
      <alignment vertical="top"/>
    </xf>
    <xf numFmtId="166" fontId="30" fillId="0" borderId="0" xfId="33" applyFont="1" applyFill="1" applyBorder="1" applyAlignment="1" applyProtection="1">
      <alignment horizontal="left" vertical="center" wrapText="1"/>
    </xf>
    <xf numFmtId="1" fontId="30" fillId="0" borderId="0" xfId="33" applyNumberFormat="1" applyFont="1" applyBorder="1" applyAlignment="1" applyProtection="1">
      <alignment vertical="top" wrapText="1"/>
    </xf>
    <xf numFmtId="166" fontId="28" fillId="0" borderId="14" xfId="33" applyNumberFormat="1" applyFont="1" applyBorder="1" applyAlignment="1" applyProtection="1">
      <alignment horizontal="center" vertical="center"/>
    </xf>
    <xf numFmtId="168" fontId="24" fillId="0" borderId="15" xfId="33" applyNumberFormat="1" applyFont="1" applyBorder="1" applyAlignment="1" applyProtection="1">
      <alignment vertical="center"/>
      <protection locked="0"/>
    </xf>
    <xf numFmtId="168" fontId="21" fillId="0" borderId="12" xfId="33" applyNumberFormat="1" applyFont="1" applyBorder="1" applyAlignment="1">
      <alignment vertical="center"/>
    </xf>
    <xf numFmtId="166" fontId="43" fillId="0" borderId="0" xfId="33" applyFont="1" applyBorder="1" applyAlignment="1" applyProtection="1">
      <alignment horizontal="left" vertical="top"/>
    </xf>
    <xf numFmtId="1" fontId="41" fillId="0" borderId="20" xfId="33" applyNumberFormat="1" applyFont="1" applyBorder="1" applyAlignment="1" applyProtection="1">
      <alignment horizontal="center" vertical="top"/>
    </xf>
    <xf numFmtId="1" fontId="41" fillId="0" borderId="21" xfId="33" applyNumberFormat="1" applyFont="1" applyBorder="1" applyAlignment="1" applyProtection="1">
      <alignment horizontal="center" vertical="top"/>
    </xf>
    <xf numFmtId="0" fontId="30" fillId="0" borderId="38" xfId="33" applyNumberFormat="1" applyFont="1" applyFill="1" applyBorder="1" applyAlignment="1" applyProtection="1">
      <alignment horizontal="center" vertical="top"/>
    </xf>
    <xf numFmtId="1" fontId="31" fillId="0" borderId="20" xfId="33" applyNumberFormat="1" applyFont="1" applyFill="1" applyBorder="1" applyAlignment="1" applyProtection="1">
      <alignment horizontal="center" vertical="top"/>
    </xf>
    <xf numFmtId="166" fontId="30" fillId="0" borderId="20" xfId="33" applyFont="1" applyFill="1" applyBorder="1" applyAlignment="1">
      <alignment vertical="top"/>
    </xf>
    <xf numFmtId="166" fontId="30" fillId="0" borderId="21" xfId="33" applyFont="1" applyFill="1" applyBorder="1" applyAlignment="1">
      <alignment vertical="top"/>
    </xf>
    <xf numFmtId="0" fontId="42" fillId="0" borderId="22" xfId="33" applyNumberFormat="1" applyFont="1" applyFill="1" applyBorder="1" applyAlignment="1" applyProtection="1">
      <alignment horizontal="center" vertical="center"/>
    </xf>
    <xf numFmtId="1" fontId="41" fillId="0" borderId="20" xfId="33" applyNumberFormat="1" applyFont="1" applyFill="1" applyBorder="1" applyAlignment="1" applyProtection="1">
      <alignment horizontal="center" vertical="center"/>
    </xf>
    <xf numFmtId="1" fontId="41" fillId="0" borderId="21" xfId="33" applyNumberFormat="1" applyFont="1" applyFill="1" applyBorder="1" applyAlignment="1" applyProtection="1">
      <alignment horizontal="center" vertical="center"/>
    </xf>
    <xf numFmtId="1" fontId="41" fillId="0" borderId="20" xfId="33" applyNumberFormat="1" applyFont="1" applyFill="1" applyBorder="1" applyAlignment="1" applyProtection="1">
      <alignment horizontal="center" vertical="top"/>
    </xf>
    <xf numFmtId="1" fontId="41" fillId="0" borderId="21" xfId="33" applyNumberFormat="1" applyFont="1" applyFill="1" applyBorder="1" applyAlignment="1" applyProtection="1">
      <alignment horizontal="center" vertical="top"/>
    </xf>
    <xf numFmtId="0" fontId="30" fillId="0" borderId="22" xfId="33" applyNumberFormat="1" applyFont="1" applyFill="1" applyBorder="1" applyAlignment="1" applyProtection="1">
      <alignment horizontal="center" vertical="top"/>
    </xf>
    <xf numFmtId="166" fontId="41" fillId="0" borderId="0" xfId="33" applyFont="1" applyBorder="1" applyAlignment="1" applyProtection="1">
      <alignment vertical="center"/>
    </xf>
    <xf numFmtId="0" fontId="30" fillId="0" borderId="22" xfId="33" applyNumberFormat="1" applyFont="1" applyBorder="1" applyAlignment="1" applyProtection="1">
      <alignment horizontal="center" vertical="top"/>
    </xf>
    <xf numFmtId="1" fontId="30" fillId="0" borderId="20" xfId="33" applyNumberFormat="1" applyFont="1" applyBorder="1" applyAlignment="1" applyProtection="1">
      <alignment horizontal="center" vertical="top"/>
    </xf>
    <xf numFmtId="1" fontId="30" fillId="0" borderId="21" xfId="33" applyNumberFormat="1" applyFont="1" applyBorder="1" applyAlignment="1" applyProtection="1">
      <alignment horizontal="center" vertical="top"/>
    </xf>
    <xf numFmtId="1" fontId="31" fillId="0" borderId="20" xfId="33" applyNumberFormat="1" applyFont="1" applyBorder="1" applyAlignment="1" applyProtection="1">
      <alignment horizontal="center" vertical="top"/>
    </xf>
    <xf numFmtId="166" fontId="30" fillId="0" borderId="20" xfId="33" applyFont="1" applyBorder="1" applyAlignment="1">
      <alignment vertical="top"/>
    </xf>
    <xf numFmtId="166" fontId="30" fillId="0" borderId="21" xfId="33" applyFont="1" applyBorder="1" applyAlignment="1">
      <alignment vertical="top"/>
    </xf>
    <xf numFmtId="1" fontId="53" fillId="0" borderId="20" xfId="33" applyNumberFormat="1" applyFont="1" applyBorder="1" applyAlignment="1" applyProtection="1">
      <alignment horizontal="center" vertical="top"/>
    </xf>
    <xf numFmtId="1" fontId="41" fillId="0" borderId="20" xfId="33" applyNumberFormat="1" applyFont="1" applyBorder="1" applyAlignment="1" applyProtection="1">
      <alignment horizontal="center" vertical="center"/>
    </xf>
    <xf numFmtId="1" fontId="41" fillId="0" borderId="21" xfId="33" applyNumberFormat="1" applyFont="1" applyBorder="1" applyAlignment="1" applyProtection="1">
      <alignment horizontal="center" vertical="center"/>
    </xf>
    <xf numFmtId="1" fontId="54" fillId="0" borderId="21" xfId="33" applyNumberFormat="1" applyFont="1" applyBorder="1" applyAlignment="1" applyProtection="1">
      <alignment horizontal="center" vertical="top"/>
    </xf>
    <xf numFmtId="1" fontId="54" fillId="0" borderId="20" xfId="33" applyNumberFormat="1" applyFont="1" applyBorder="1" applyAlignment="1" applyProtection="1">
      <alignment horizontal="center" vertical="top"/>
    </xf>
    <xf numFmtId="4" fontId="28" fillId="0" borderId="0" xfId="0" applyFont="1">
      <alignment vertical="top"/>
    </xf>
    <xf numFmtId="1" fontId="21" fillId="0" borderId="20" xfId="33" applyNumberFormat="1" applyFont="1" applyFill="1" applyBorder="1" applyAlignment="1" applyProtection="1">
      <alignment horizontal="center" vertical="top"/>
    </xf>
    <xf numFmtId="4" fontId="0" fillId="0" borderId="0" xfId="0" applyFont="1">
      <alignment vertical="top"/>
    </xf>
    <xf numFmtId="4" fontId="0" fillId="0" borderId="0" xfId="0" applyBorder="1" applyAlignment="1">
      <alignment vertical="top" wrapText="1"/>
    </xf>
    <xf numFmtId="1" fontId="25" fillId="0" borderId="21" xfId="33" applyNumberFormat="1" applyFont="1" applyBorder="1" applyAlignment="1" applyProtection="1">
      <alignment horizontal="center" vertical="top"/>
    </xf>
    <xf numFmtId="0" fontId="54" fillId="0" borderId="0" xfId="0" applyNumberFormat="1" applyFont="1" applyAlignment="1">
      <alignment horizontal="center" vertical="center"/>
    </xf>
    <xf numFmtId="0" fontId="54" fillId="0" borderId="0" xfId="0" applyNumberFormat="1" applyFont="1" applyFill="1" applyBorder="1" applyAlignment="1">
      <alignment horizontal="center" vertical="center"/>
    </xf>
    <xf numFmtId="0" fontId="54" fillId="0" borderId="0" xfId="0" applyNumberFormat="1" applyFont="1" applyBorder="1" applyAlignment="1">
      <alignment horizontal="center" vertical="center"/>
    </xf>
    <xf numFmtId="0" fontId="54" fillId="0" borderId="0" xfId="0" applyNumberFormat="1" applyFont="1" applyFill="1" applyAlignment="1">
      <alignment horizontal="center" vertical="center"/>
    </xf>
    <xf numFmtId="4" fontId="38" fillId="0" borderId="0" xfId="33" applyNumberFormat="1" applyFont="1" applyFill="1" applyBorder="1" applyAlignment="1">
      <alignment vertical="center"/>
    </xf>
    <xf numFmtId="166" fontId="35" fillId="0" borderId="0" xfId="33" applyFont="1" applyFill="1" applyBorder="1" applyAlignment="1">
      <alignment vertical="center"/>
    </xf>
    <xf numFmtId="168" fontId="38" fillId="0" borderId="0" xfId="33" applyNumberFormat="1" applyFont="1" applyFill="1" applyBorder="1" applyAlignment="1" applyProtection="1">
      <alignment vertical="center"/>
      <protection locked="0"/>
    </xf>
    <xf numFmtId="4" fontId="38" fillId="0" borderId="0" xfId="33" applyNumberFormat="1" applyFont="1" applyFill="1" applyBorder="1" applyAlignment="1" applyProtection="1">
      <alignment vertical="top"/>
      <protection locked="0"/>
    </xf>
    <xf numFmtId="166" fontId="35" fillId="0" borderId="0" xfId="33" applyFont="1" applyFill="1" applyBorder="1" applyAlignment="1" applyProtection="1">
      <alignment horizontal="left" vertical="top"/>
    </xf>
    <xf numFmtId="168" fontId="38" fillId="0" borderId="0" xfId="33" applyNumberFormat="1" applyFont="1" applyFill="1" applyBorder="1" applyAlignment="1" applyProtection="1">
      <alignment vertical="top"/>
      <protection locked="0"/>
    </xf>
    <xf numFmtId="1" fontId="42" fillId="0" borderId="20" xfId="33" applyNumberFormat="1" applyFont="1" applyBorder="1" applyAlignment="1" applyProtection="1">
      <alignment horizontal="center" vertical="center"/>
    </xf>
    <xf numFmtId="166" fontId="33" fillId="0" borderId="0" xfId="33" applyFont="1" applyBorder="1" applyAlignment="1" applyProtection="1">
      <alignment horizontal="left" vertical="center"/>
    </xf>
    <xf numFmtId="166" fontId="41" fillId="0" borderId="0" xfId="33" applyFont="1" applyBorder="1" applyAlignment="1" applyProtection="1">
      <alignment horizontal="left" vertical="center" wrapText="1"/>
    </xf>
    <xf numFmtId="166" fontId="42" fillId="0" borderId="0" xfId="33" applyFont="1" applyBorder="1" applyAlignment="1" applyProtection="1">
      <alignment horizontal="left" vertical="center"/>
    </xf>
    <xf numFmtId="0" fontId="41" fillId="0" borderId="38" xfId="33" applyNumberFormat="1" applyFont="1" applyFill="1" applyBorder="1" applyAlignment="1" applyProtection="1">
      <alignment horizontal="center" vertical="top"/>
    </xf>
    <xf numFmtId="1" fontId="53" fillId="0" borderId="20" xfId="33" applyNumberFormat="1" applyFont="1" applyFill="1" applyBorder="1" applyAlignment="1" applyProtection="1">
      <alignment horizontal="center" vertical="top"/>
    </xf>
    <xf numFmtId="1" fontId="42" fillId="0" borderId="20" xfId="33" applyNumberFormat="1" applyFont="1" applyFill="1" applyBorder="1" applyAlignment="1" applyProtection="1">
      <alignment horizontal="center" vertical="top"/>
    </xf>
    <xf numFmtId="1" fontId="42" fillId="0" borderId="21" xfId="33" applyNumberFormat="1" applyFont="1" applyFill="1" applyBorder="1" applyAlignment="1" applyProtection="1">
      <alignment horizontal="center" vertical="top"/>
    </xf>
    <xf numFmtId="166" fontId="25" fillId="0" borderId="9" xfId="33" applyFont="1" applyBorder="1" applyAlignment="1" applyProtection="1">
      <alignment horizontal="center" vertical="top" wrapText="1"/>
    </xf>
    <xf numFmtId="4" fontId="21" fillId="0" borderId="13" xfId="33" applyNumberFormat="1" applyFont="1" applyBorder="1" applyAlignment="1" applyProtection="1">
      <alignment vertical="top"/>
    </xf>
    <xf numFmtId="166" fontId="21" fillId="0" borderId="10" xfId="33" applyFont="1" applyBorder="1" applyAlignment="1" applyProtection="1">
      <alignment horizontal="center" vertical="top"/>
    </xf>
    <xf numFmtId="4" fontId="0" fillId="0" borderId="0" xfId="0" applyBorder="1">
      <alignment vertical="top"/>
    </xf>
    <xf numFmtId="166" fontId="23" fillId="0" borderId="0" xfId="33" applyFont="1" applyFill="1" applyBorder="1" applyAlignment="1" applyProtection="1">
      <alignment horizontal="left" vertical="top" wrapText="1"/>
    </xf>
    <xf numFmtId="1" fontId="28" fillId="0" borderId="28" xfId="33" applyNumberFormat="1" applyFont="1" applyFill="1" applyBorder="1" applyAlignment="1" applyProtection="1">
      <alignment vertical="top" wrapText="1"/>
    </xf>
    <xf numFmtId="4" fontId="0" fillId="0" borderId="0" xfId="0">
      <alignment vertical="top"/>
    </xf>
    <xf numFmtId="166" fontId="25" fillId="0" borderId="0" xfId="33" applyFont="1" applyBorder="1" applyAlignment="1" applyProtection="1">
      <alignment horizontal="left" vertical="top"/>
    </xf>
    <xf numFmtId="4" fontId="0" fillId="0" borderId="0" xfId="0" applyAlignment="1">
      <alignment vertical="top" wrapText="1"/>
    </xf>
    <xf numFmtId="4" fontId="0" fillId="0" borderId="39" xfId="0" applyBorder="1" applyAlignment="1">
      <alignment vertical="top" wrapText="1"/>
    </xf>
    <xf numFmtId="4" fontId="0" fillId="0" borderId="0" xfId="0" applyBorder="1">
      <alignment vertical="top"/>
    </xf>
    <xf numFmtId="4" fontId="0" fillId="0" borderId="0" xfId="0">
      <alignment vertical="top"/>
    </xf>
    <xf numFmtId="0" fontId="41" fillId="0" borderId="46" xfId="33" applyNumberFormat="1" applyFont="1" applyFill="1" applyBorder="1" applyAlignment="1" applyProtection="1">
      <alignment horizontal="center" vertical="top"/>
    </xf>
    <xf numFmtId="1" fontId="36" fillId="0" borderId="18" xfId="33" applyNumberFormat="1" applyFont="1" applyBorder="1" applyAlignment="1" applyProtection="1">
      <alignment horizontal="center" vertical="top"/>
    </xf>
    <xf numFmtId="4" fontId="0" fillId="0" borderId="15" xfId="0" applyBorder="1" applyAlignment="1">
      <alignment vertical="top" wrapText="1"/>
    </xf>
    <xf numFmtId="4" fontId="43" fillId="0" borderId="0" xfId="0" applyFont="1" applyBorder="1" applyAlignment="1">
      <alignment vertical="top"/>
    </xf>
    <xf numFmtId="166" fontId="23" fillId="0" borderId="0" xfId="33" applyFont="1" applyBorder="1" applyAlignment="1" applyProtection="1">
      <alignment horizontal="left" vertical="top"/>
    </xf>
    <xf numFmtId="4" fontId="55" fillId="0" borderId="0" xfId="0" applyFont="1">
      <alignment vertical="top"/>
    </xf>
    <xf numFmtId="4" fontId="30" fillId="0" borderId="0" xfId="0" applyFont="1" applyBorder="1">
      <alignment vertical="top"/>
    </xf>
    <xf numFmtId="168" fontId="35" fillId="0" borderId="15" xfId="33" applyNumberFormat="1" applyFont="1" applyFill="1" applyBorder="1" applyAlignment="1" applyProtection="1">
      <alignment vertical="top"/>
      <protection locked="0"/>
    </xf>
    <xf numFmtId="166" fontId="28" fillId="0" borderId="47" xfId="33" applyNumberFormat="1" applyFont="1" applyBorder="1" applyAlignment="1" applyProtection="1">
      <alignment horizontal="center" vertical="center"/>
    </xf>
    <xf numFmtId="0" fontId="30" fillId="0" borderId="0" xfId="0" applyNumberFormat="1" applyFont="1" applyBorder="1" applyAlignment="1">
      <alignment vertical="center"/>
    </xf>
    <xf numFmtId="0" fontId="43" fillId="0" borderId="0" xfId="0" applyNumberFormat="1" applyFont="1" applyBorder="1" applyAlignment="1">
      <alignment vertical="center"/>
    </xf>
    <xf numFmtId="3" fontId="51" fillId="0" borderId="36" xfId="0" applyNumberFormat="1" applyFont="1" applyBorder="1" applyAlignment="1">
      <alignment horizontal="center" vertical="center"/>
    </xf>
    <xf numFmtId="169" fontId="25" fillId="0" borderId="49" xfId="0" applyNumberFormat="1" applyFont="1" applyBorder="1" applyAlignment="1">
      <alignment horizontal="center" vertical="center"/>
    </xf>
    <xf numFmtId="169" fontId="25" fillId="0" borderId="33" xfId="0" applyNumberFormat="1" applyFont="1" applyBorder="1" applyAlignment="1">
      <alignment horizontal="center" vertical="center"/>
    </xf>
    <xf numFmtId="168" fontId="35" fillId="0" borderId="15" xfId="33" applyNumberFormat="1" applyFont="1" applyFill="1" applyBorder="1" applyAlignment="1">
      <alignment vertical="center"/>
    </xf>
    <xf numFmtId="4" fontId="0" fillId="0" borderId="0" xfId="0" applyFont="1" applyBorder="1" applyAlignment="1">
      <alignment vertical="top"/>
    </xf>
    <xf numFmtId="1" fontId="23" fillId="0" borderId="0" xfId="33" applyNumberFormat="1" applyFont="1" applyFill="1" applyBorder="1" applyAlignment="1" applyProtection="1">
      <alignment vertical="top" wrapText="1"/>
    </xf>
    <xf numFmtId="1" fontId="41" fillId="0" borderId="25" xfId="33" applyNumberFormat="1" applyFont="1" applyBorder="1" applyAlignment="1" applyProtection="1">
      <alignment horizontal="center" vertical="center"/>
    </xf>
    <xf numFmtId="1" fontId="41" fillId="0" borderId="54" xfId="33" applyNumberFormat="1" applyFont="1" applyFill="1" applyBorder="1" applyAlignment="1" applyProtection="1">
      <alignment horizontal="center" vertical="top"/>
    </xf>
    <xf numFmtId="4" fontId="25" fillId="0" borderId="0" xfId="0" applyFont="1" applyBorder="1" applyAlignment="1">
      <alignment horizontal="center" vertical="top" wrapText="1"/>
    </xf>
    <xf numFmtId="4" fontId="0" fillId="0" borderId="0" xfId="0">
      <alignment vertical="top"/>
    </xf>
    <xf numFmtId="1" fontId="28" fillId="0" borderId="55" xfId="33" applyNumberFormat="1" applyFont="1" applyFill="1" applyBorder="1" applyAlignment="1" applyProtection="1">
      <alignment vertical="top" wrapText="1"/>
    </xf>
    <xf numFmtId="1" fontId="23" fillId="0" borderId="55" xfId="33" applyNumberFormat="1" applyFont="1" applyFill="1" applyBorder="1" applyAlignment="1" applyProtection="1">
      <alignment vertical="top" wrapText="1"/>
    </xf>
    <xf numFmtId="1" fontId="23" fillId="0" borderId="39" xfId="33" applyNumberFormat="1" applyFont="1" applyFill="1" applyBorder="1" applyAlignment="1" applyProtection="1">
      <alignment vertical="top" wrapText="1"/>
    </xf>
    <xf numFmtId="1" fontId="25" fillId="0" borderId="55" xfId="33" applyNumberFormat="1" applyFont="1" applyFill="1" applyBorder="1" applyAlignment="1" applyProtection="1">
      <alignment vertical="top" wrapText="1"/>
    </xf>
    <xf numFmtId="1" fontId="36" fillId="0" borderId="20" xfId="33" applyNumberFormat="1" applyFont="1" applyBorder="1" applyAlignment="1" applyProtection="1">
      <alignment horizontal="center" vertical="top"/>
    </xf>
    <xf numFmtId="1" fontId="27" fillId="0" borderId="20" xfId="33" applyNumberFormat="1" applyFont="1" applyBorder="1" applyAlignment="1" applyProtection="1">
      <alignment horizontal="center" vertical="top"/>
    </xf>
    <xf numFmtId="1" fontId="28" fillId="0" borderId="20" xfId="33" applyNumberFormat="1" applyFont="1" applyBorder="1" applyAlignment="1" applyProtection="1">
      <alignment horizontal="center" vertical="top"/>
    </xf>
    <xf numFmtId="1" fontId="28" fillId="0" borderId="21" xfId="33" applyNumberFormat="1" applyFont="1" applyBorder="1" applyAlignment="1" applyProtection="1">
      <alignment horizontal="center" vertical="top"/>
    </xf>
    <xf numFmtId="166" fontId="28" fillId="0" borderId="20" xfId="33" applyFont="1" applyBorder="1" applyAlignment="1" applyProtection="1">
      <alignment horizontal="center" vertical="top"/>
    </xf>
    <xf numFmtId="166" fontId="28" fillId="0" borderId="21" xfId="33" applyFont="1" applyBorder="1" applyAlignment="1" applyProtection="1">
      <alignment horizontal="center" vertical="top"/>
    </xf>
    <xf numFmtId="1" fontId="47" fillId="0" borderId="20" xfId="33" applyNumberFormat="1" applyFont="1" applyBorder="1" applyAlignment="1" applyProtection="1">
      <alignment horizontal="center" vertical="top"/>
    </xf>
    <xf numFmtId="1" fontId="47" fillId="0" borderId="21" xfId="33" applyNumberFormat="1" applyFont="1" applyBorder="1" applyAlignment="1" applyProtection="1">
      <alignment horizontal="center" vertical="top"/>
    </xf>
    <xf numFmtId="169" fontId="25" fillId="0" borderId="57" xfId="0" applyNumberFormat="1" applyFont="1" applyBorder="1" applyAlignment="1">
      <alignment horizontal="center" vertical="center"/>
    </xf>
    <xf numFmtId="0" fontId="41" fillId="0" borderId="56" xfId="33" applyNumberFormat="1" applyFont="1" applyFill="1" applyBorder="1" applyAlignment="1" applyProtection="1">
      <alignment horizontal="center" vertical="top"/>
    </xf>
    <xf numFmtId="4" fontId="39" fillId="0" borderId="0" xfId="0" applyNumberFormat="1" applyFont="1" applyBorder="1" applyAlignment="1">
      <alignment vertical="top"/>
    </xf>
    <xf numFmtId="1" fontId="25" fillId="0" borderId="58" xfId="33" applyNumberFormat="1" applyFont="1" applyBorder="1" applyAlignment="1" applyProtection="1">
      <alignment vertical="center"/>
    </xf>
    <xf numFmtId="166" fontId="25" fillId="0" borderId="58" xfId="33" applyFont="1" applyBorder="1" applyAlignment="1" applyProtection="1">
      <alignment vertical="center" wrapText="1"/>
    </xf>
    <xf numFmtId="166" fontId="25" fillId="0" borderId="58" xfId="33" applyFont="1" applyBorder="1" applyAlignment="1" applyProtection="1">
      <alignment vertical="center"/>
    </xf>
    <xf numFmtId="166" fontId="25" fillId="0" borderId="62" xfId="33" applyFont="1" applyBorder="1" applyAlignment="1" applyProtection="1">
      <alignment vertical="center"/>
    </xf>
    <xf numFmtId="4" fontId="0" fillId="0" borderId="0" xfId="0">
      <alignment vertical="top"/>
    </xf>
    <xf numFmtId="4" fontId="0" fillId="0" borderId="0" xfId="0">
      <alignment vertical="top"/>
    </xf>
    <xf numFmtId="4" fontId="0" fillId="0" borderId="0" xfId="0" applyBorder="1">
      <alignment vertical="top"/>
    </xf>
    <xf numFmtId="166" fontId="43" fillId="0" borderId="14" xfId="33" applyNumberFormat="1" applyFont="1" applyBorder="1" applyAlignment="1" applyProtection="1">
      <alignment horizontal="center" vertical="center"/>
    </xf>
    <xf numFmtId="0" fontId="45" fillId="0" borderId="0" xfId="0" applyNumberFormat="1" applyFont="1" applyAlignment="1">
      <alignment horizontal="center" vertical="center"/>
    </xf>
    <xf numFmtId="4" fontId="0" fillId="0" borderId="0" xfId="0" applyAlignment="1">
      <alignment horizontal="center" vertical="top"/>
    </xf>
    <xf numFmtId="166" fontId="25" fillId="0" borderId="51" xfId="33" applyFont="1" applyBorder="1" applyAlignment="1">
      <alignment vertical="center"/>
    </xf>
    <xf numFmtId="3" fontId="0" fillId="0" borderId="0" xfId="0" applyNumberFormat="1" applyAlignment="1">
      <alignment horizontal="center" vertical="top"/>
    </xf>
    <xf numFmtId="0" fontId="36" fillId="0" borderId="22" xfId="33" applyNumberFormat="1" applyFont="1" applyBorder="1" applyAlignment="1" applyProtection="1">
      <alignment horizontal="center" vertical="top"/>
    </xf>
    <xf numFmtId="1" fontId="27" fillId="0" borderId="20" xfId="33" applyNumberFormat="1" applyFont="1" applyFill="1" applyBorder="1" applyAlignment="1" applyProtection="1">
      <alignment horizontal="center" vertical="top"/>
    </xf>
    <xf numFmtId="166" fontId="28" fillId="0" borderId="20" xfId="33" applyFont="1" applyFill="1" applyBorder="1" applyAlignment="1">
      <alignment vertical="top"/>
    </xf>
    <xf numFmtId="0" fontId="28" fillId="0" borderId="22" xfId="33" applyNumberFormat="1" applyFont="1" applyBorder="1" applyAlignment="1" applyProtection="1">
      <alignment horizontal="center" vertical="top"/>
    </xf>
    <xf numFmtId="166" fontId="28" fillId="0" borderId="20" xfId="33" applyFont="1" applyBorder="1" applyAlignment="1">
      <alignment vertical="top"/>
    </xf>
    <xf numFmtId="166" fontId="28" fillId="0" borderId="21" xfId="33" applyFont="1" applyBorder="1" applyAlignment="1">
      <alignment vertical="top"/>
    </xf>
    <xf numFmtId="0" fontId="36" fillId="0" borderId="22" xfId="33" applyNumberFormat="1" applyFont="1" applyFill="1" applyBorder="1" applyAlignment="1" applyProtection="1">
      <alignment horizontal="center" vertical="center"/>
    </xf>
    <xf numFmtId="1" fontId="25" fillId="0" borderId="20" xfId="33" applyNumberFormat="1" applyFont="1" applyFill="1" applyBorder="1" applyAlignment="1" applyProtection="1">
      <alignment horizontal="center" vertical="center"/>
    </xf>
    <xf numFmtId="1" fontId="25" fillId="0" borderId="21" xfId="33" applyNumberFormat="1" applyFont="1" applyFill="1" applyBorder="1" applyAlignment="1" applyProtection="1">
      <alignment horizontal="center" vertical="center"/>
    </xf>
    <xf numFmtId="166" fontId="28" fillId="0" borderId="18" xfId="33" applyFont="1" applyBorder="1" applyAlignment="1">
      <alignment vertical="top"/>
    </xf>
    <xf numFmtId="166" fontId="28" fillId="0" borderId="19" xfId="33" applyFont="1" applyBorder="1" applyAlignment="1">
      <alignment vertical="top"/>
    </xf>
    <xf numFmtId="166" fontId="28" fillId="0" borderId="21" xfId="33" applyFont="1" applyFill="1" applyBorder="1" applyAlignment="1">
      <alignment horizontal="center" vertical="top"/>
    </xf>
    <xf numFmtId="1" fontId="27" fillId="0" borderId="18" xfId="33" applyNumberFormat="1" applyFont="1" applyBorder="1" applyAlignment="1" applyProtection="1">
      <alignment horizontal="center" vertical="top"/>
    </xf>
    <xf numFmtId="1" fontId="25" fillId="0" borderId="20" xfId="0" applyNumberFormat="1" applyFont="1" applyBorder="1" applyAlignment="1" applyProtection="1">
      <alignment horizontal="center" vertical="top"/>
    </xf>
    <xf numFmtId="1" fontId="25" fillId="0" borderId="21" xfId="0" applyNumberFormat="1" applyFont="1" applyBorder="1" applyAlignment="1" applyProtection="1">
      <alignment horizontal="center" vertical="top"/>
    </xf>
    <xf numFmtId="0" fontId="43" fillId="0" borderId="0" xfId="0" applyNumberFormat="1" applyFont="1" applyAlignment="1">
      <alignment horizontal="center" vertical="center"/>
    </xf>
    <xf numFmtId="4" fontId="0" fillId="0" borderId="0" xfId="0">
      <alignment vertical="top"/>
    </xf>
    <xf numFmtId="0" fontId="28" fillId="0" borderId="14" xfId="33" applyNumberFormat="1" applyFont="1" applyBorder="1" applyAlignment="1" applyProtection="1">
      <alignment horizontal="center" vertical="center"/>
    </xf>
    <xf numFmtId="1" fontId="21" fillId="0" borderId="21" xfId="33" applyNumberFormat="1" applyFont="1" applyFill="1" applyBorder="1" applyAlignment="1" applyProtection="1">
      <alignment horizontal="center" vertical="top"/>
    </xf>
    <xf numFmtId="166" fontId="23" fillId="0" borderId="73" xfId="33" applyFont="1" applyBorder="1" applyAlignment="1" applyProtection="1">
      <alignment horizontal="fill" vertical="center"/>
    </xf>
    <xf numFmtId="4" fontId="40" fillId="0" borderId="68" xfId="33" applyNumberFormat="1" applyFont="1" applyBorder="1" applyAlignment="1" applyProtection="1">
      <alignment horizontal="fill" vertical="center"/>
    </xf>
    <xf numFmtId="4" fontId="21" fillId="0" borderId="75" xfId="33" applyNumberFormat="1" applyFont="1" applyBorder="1" applyAlignment="1" applyProtection="1">
      <alignment vertical="center"/>
    </xf>
    <xf numFmtId="3" fontId="0" fillId="0" borderId="0" xfId="0" applyNumberFormat="1" applyBorder="1" applyAlignment="1">
      <alignment horizontal="center" vertical="top"/>
    </xf>
    <xf numFmtId="4" fontId="21" fillId="0" borderId="76" xfId="0" applyFont="1" applyBorder="1" applyAlignment="1">
      <alignment horizontal="center" vertical="center"/>
    </xf>
    <xf numFmtId="1" fontId="41" fillId="0" borderId="23" xfId="33" applyNumberFormat="1" applyFont="1" applyBorder="1" applyAlignment="1" applyProtection="1">
      <alignment horizontal="center" vertical="center"/>
    </xf>
    <xf numFmtId="1" fontId="41" fillId="0" borderId="24" xfId="33" applyNumberFormat="1" applyFont="1" applyBorder="1" applyAlignment="1" applyProtection="1">
      <alignment horizontal="center" vertical="center"/>
    </xf>
    <xf numFmtId="166" fontId="33" fillId="0" borderId="51" xfId="33" applyFont="1" applyBorder="1" applyAlignment="1" applyProtection="1">
      <alignment horizontal="left" vertical="center"/>
    </xf>
    <xf numFmtId="166" fontId="41" fillId="0" borderId="51" xfId="33" applyFont="1" applyBorder="1" applyAlignment="1" applyProtection="1">
      <alignment horizontal="left" vertical="center" wrapText="1"/>
    </xf>
    <xf numFmtId="166" fontId="42" fillId="0" borderId="51" xfId="33" applyFont="1" applyBorder="1" applyAlignment="1" applyProtection="1">
      <alignment horizontal="left" vertical="center"/>
    </xf>
    <xf numFmtId="166" fontId="41" fillId="0" borderId="51" xfId="33" applyFont="1" applyBorder="1" applyAlignment="1" applyProtection="1">
      <alignment vertical="center"/>
    </xf>
    <xf numFmtId="4" fontId="36" fillId="0" borderId="51" xfId="33" applyNumberFormat="1" applyFont="1" applyBorder="1" applyAlignment="1">
      <alignment vertical="center"/>
    </xf>
    <xf numFmtId="168" fontId="36" fillId="0" borderId="51" xfId="33" applyNumberFormat="1" applyFont="1" applyBorder="1" applyAlignment="1" applyProtection="1">
      <alignment vertical="center"/>
      <protection locked="0"/>
    </xf>
    <xf numFmtId="1" fontId="42" fillId="0" borderId="23" xfId="33" applyNumberFormat="1" applyFont="1" applyBorder="1" applyAlignment="1" applyProtection="1">
      <alignment horizontal="center" vertical="center"/>
    </xf>
    <xf numFmtId="0" fontId="36" fillId="0" borderId="63" xfId="33" applyNumberFormat="1" applyFont="1" applyBorder="1" applyAlignment="1" applyProtection="1">
      <alignment horizontal="center" vertical="center"/>
    </xf>
    <xf numFmtId="166" fontId="21" fillId="0" borderId="10" xfId="33" applyFont="1" applyBorder="1" applyAlignment="1" applyProtection="1">
      <alignment horizontal="fill" vertical="center"/>
    </xf>
    <xf numFmtId="1" fontId="48" fillId="0" borderId="20" xfId="33" applyNumberFormat="1" applyFont="1" applyBorder="1" applyAlignment="1" applyProtection="1">
      <alignment horizontal="center" vertical="top"/>
    </xf>
    <xf numFmtId="4" fontId="0" fillId="0" borderId="39" xfId="0" applyBorder="1" applyAlignment="1">
      <alignment vertical="top" wrapText="1"/>
    </xf>
    <xf numFmtId="4" fontId="0" fillId="0" borderId="0" xfId="0" applyBorder="1" applyAlignment="1">
      <alignment vertical="top" wrapText="1"/>
    </xf>
    <xf numFmtId="1" fontId="28" fillId="0" borderId="69" xfId="33" applyNumberFormat="1" applyFont="1" applyFill="1" applyBorder="1" applyAlignment="1" applyProtection="1">
      <alignment vertical="top" wrapText="1"/>
    </xf>
    <xf numFmtId="4" fontId="0" fillId="0" borderId="0" xfId="0">
      <alignment vertical="top"/>
    </xf>
    <xf numFmtId="0" fontId="30" fillId="0" borderId="85" xfId="0" applyNumberFormat="1" applyFont="1" applyBorder="1" applyAlignment="1">
      <alignment vertical="center"/>
    </xf>
    <xf numFmtId="4" fontId="0" fillId="0" borderId="0" xfId="0">
      <alignment vertical="top"/>
    </xf>
    <xf numFmtId="4" fontId="45" fillId="0" borderId="40" xfId="0" applyFont="1" applyBorder="1" applyAlignment="1">
      <alignment horizontal="center" vertical="center"/>
    </xf>
    <xf numFmtId="4" fontId="45" fillId="0" borderId="42" xfId="0" applyFont="1" applyBorder="1" applyAlignment="1">
      <alignment horizontal="center" vertical="center"/>
    </xf>
    <xf numFmtId="168" fontId="25" fillId="0" borderId="86" xfId="33" applyNumberFormat="1" applyFont="1" applyBorder="1" applyAlignment="1">
      <alignment vertical="center"/>
    </xf>
    <xf numFmtId="0" fontId="41" fillId="0" borderId="70" xfId="33" applyNumberFormat="1" applyFont="1" applyFill="1" applyBorder="1" applyAlignment="1" applyProtection="1">
      <alignment horizontal="center" vertical="top"/>
    </xf>
    <xf numFmtId="4" fontId="23" fillId="0" borderId="0" xfId="0" applyFont="1" applyFill="1" applyBorder="1" applyAlignment="1" applyProtection="1">
      <alignment horizontal="left" vertical="top"/>
    </xf>
    <xf numFmtId="4" fontId="39" fillId="0" borderId="0" xfId="0" applyFont="1" applyBorder="1" applyAlignment="1">
      <alignment horizontal="left" vertical="top" wrapText="1"/>
    </xf>
    <xf numFmtId="4" fontId="23" fillId="0" borderId="0" xfId="0" applyNumberFormat="1" applyFont="1" applyBorder="1" applyAlignment="1">
      <alignment vertical="top"/>
    </xf>
    <xf numFmtId="4" fontId="21" fillId="0" borderId="9" xfId="33" applyNumberFormat="1" applyFont="1" applyBorder="1" applyAlignment="1" applyProtection="1">
      <alignment vertical="center"/>
    </xf>
    <xf numFmtId="4" fontId="24" fillId="0" borderId="9" xfId="33" applyNumberFormat="1" applyFont="1" applyBorder="1" applyAlignment="1" applyProtection="1">
      <alignment horizontal="fill" vertical="center"/>
    </xf>
    <xf numFmtId="0" fontId="21" fillId="0" borderId="87" xfId="33" applyNumberFormat="1" applyFont="1" applyBorder="1" applyAlignment="1" applyProtection="1">
      <alignment vertical="center"/>
    </xf>
    <xf numFmtId="166" fontId="21" fillId="0" borderId="88" xfId="33" applyFont="1" applyBorder="1" applyAlignment="1" applyProtection="1">
      <alignment horizontal="center" vertical="center"/>
    </xf>
    <xf numFmtId="166" fontId="21" fillId="0" borderId="89" xfId="33" applyFont="1" applyBorder="1" applyAlignment="1" applyProtection="1">
      <alignment horizontal="center" vertical="center"/>
    </xf>
    <xf numFmtId="166" fontId="23" fillId="0" borderId="81" xfId="33" applyFont="1" applyBorder="1" applyAlignment="1" applyProtection="1">
      <alignment horizontal="left" vertical="center"/>
    </xf>
    <xf numFmtId="166" fontId="23" fillId="0" borderId="82" xfId="33" applyFont="1" applyBorder="1" applyAlignment="1" applyProtection="1">
      <alignment horizontal="left" vertical="center"/>
    </xf>
    <xf numFmtId="1" fontId="41" fillId="0" borderId="20" xfId="33" quotePrefix="1" applyNumberFormat="1" applyFont="1" applyBorder="1" applyAlignment="1" applyProtection="1">
      <alignment horizontal="center" vertical="top"/>
    </xf>
    <xf numFmtId="4" fontId="0" fillId="0" borderId="0" xfId="0">
      <alignment vertical="top"/>
    </xf>
    <xf numFmtId="0" fontId="48" fillId="0" borderId="0" xfId="0" applyNumberFormat="1" applyFont="1" applyAlignment="1">
      <alignment horizontal="center" vertical="center"/>
    </xf>
    <xf numFmtId="0" fontId="25" fillId="0" borderId="87" xfId="33" applyNumberFormat="1" applyFont="1" applyBorder="1" applyAlignment="1" applyProtection="1">
      <alignment vertical="center"/>
    </xf>
    <xf numFmtId="166" fontId="25" fillId="0" borderId="88" xfId="33" applyFont="1" applyBorder="1" applyAlignment="1" applyProtection="1">
      <alignment horizontal="center" vertical="center"/>
    </xf>
    <xf numFmtId="166" fontId="25" fillId="0" borderId="89" xfId="33" applyFont="1" applyBorder="1" applyAlignment="1" applyProtection="1">
      <alignment horizontal="center" vertical="center"/>
    </xf>
    <xf numFmtId="0" fontId="25" fillId="0" borderId="27" xfId="33" applyNumberFormat="1" applyFont="1" applyBorder="1" applyAlignment="1">
      <alignment vertical="center"/>
    </xf>
    <xf numFmtId="1" fontId="25" fillId="0" borderId="25" xfId="33" applyNumberFormat="1" applyFont="1" applyBorder="1" applyAlignment="1" applyProtection="1">
      <alignment horizontal="center" vertical="center"/>
    </xf>
    <xf numFmtId="1" fontId="25" fillId="0" borderId="26" xfId="33" applyNumberFormat="1" applyFont="1" applyBorder="1" applyAlignment="1" applyProtection="1">
      <alignment horizontal="center" vertical="center"/>
    </xf>
    <xf numFmtId="4" fontId="28" fillId="0" borderId="0" xfId="0" applyFont="1" applyAlignment="1">
      <alignment vertical="top"/>
    </xf>
    <xf numFmtId="4" fontId="0" fillId="0" borderId="0" xfId="0" applyFont="1" applyBorder="1">
      <alignment vertical="top"/>
    </xf>
    <xf numFmtId="4" fontId="24" fillId="0" borderId="68" xfId="33" applyNumberFormat="1" applyFont="1" applyBorder="1" applyAlignment="1" applyProtection="1">
      <alignment horizontal="fill" vertical="center"/>
    </xf>
    <xf numFmtId="168" fontId="43" fillId="0" borderId="65" xfId="33" applyNumberFormat="1" applyFont="1" applyBorder="1" applyAlignment="1" applyProtection="1">
      <alignment vertical="top"/>
      <protection locked="0"/>
    </xf>
    <xf numFmtId="0" fontId="36" fillId="0" borderId="72" xfId="33" applyNumberFormat="1" applyFont="1" applyFill="1" applyBorder="1" applyAlignment="1" applyProtection="1">
      <alignment horizontal="center" vertical="center"/>
    </xf>
    <xf numFmtId="166" fontId="28" fillId="0" borderId="66" xfId="33" applyFont="1" applyFill="1" applyBorder="1" applyAlignment="1" applyProtection="1">
      <alignment vertical="top" wrapText="1"/>
    </xf>
    <xf numFmtId="166" fontId="28" fillId="0" borderId="0" xfId="33" applyFont="1" applyFill="1" applyBorder="1" applyAlignment="1" applyProtection="1">
      <alignment vertical="top" wrapText="1"/>
    </xf>
    <xf numFmtId="0" fontId="0" fillId="0" borderId="0" xfId="0" applyNumberFormat="1">
      <alignment vertical="top"/>
    </xf>
    <xf numFmtId="0" fontId="30" fillId="0" borderId="97" xfId="33" applyNumberFormat="1" applyFont="1" applyBorder="1" applyAlignment="1" applyProtection="1">
      <alignment horizontal="center" vertical="top"/>
    </xf>
    <xf numFmtId="0" fontId="41" fillId="0" borderId="97" xfId="33" applyNumberFormat="1" applyFont="1" applyFill="1" applyBorder="1" applyAlignment="1" applyProtection="1">
      <alignment horizontal="center" vertical="top"/>
    </xf>
    <xf numFmtId="3" fontId="45" fillId="0" borderId="0" xfId="0" applyNumberFormat="1" applyFont="1" applyBorder="1" applyAlignment="1">
      <alignment horizontal="center" vertical="top"/>
    </xf>
    <xf numFmtId="3" fontId="45" fillId="0" borderId="0" xfId="0" applyNumberFormat="1" applyFont="1" applyFill="1" applyBorder="1" applyAlignment="1">
      <alignment horizontal="center" vertical="top"/>
    </xf>
    <xf numFmtId="4" fontId="0" fillId="0" borderId="0" xfId="0">
      <alignment vertical="top"/>
    </xf>
    <xf numFmtId="168" fontId="22" fillId="0" borderId="0" xfId="33" applyNumberFormat="1" applyFont="1" applyBorder="1" applyAlignment="1" applyProtection="1">
      <alignment vertical="top"/>
      <protection locked="0"/>
    </xf>
    <xf numFmtId="4" fontId="21" fillId="0" borderId="13" xfId="33" applyNumberFormat="1" applyFont="1" applyBorder="1" applyAlignment="1" applyProtection="1">
      <alignment horizontal="center" vertical="top"/>
    </xf>
    <xf numFmtId="0" fontId="41" fillId="0" borderId="100" xfId="33" applyNumberFormat="1" applyFont="1" applyFill="1" applyBorder="1" applyAlignment="1" applyProtection="1">
      <alignment horizontal="center" vertical="top"/>
    </xf>
    <xf numFmtId="4" fontId="0" fillId="0" borderId="0" xfId="0" applyBorder="1">
      <alignment vertical="top"/>
    </xf>
    <xf numFmtId="0" fontId="25" fillId="0" borderId="97" xfId="33" applyNumberFormat="1" applyFont="1" applyBorder="1" applyAlignment="1" applyProtection="1">
      <alignment horizontal="center" vertical="top"/>
    </xf>
    <xf numFmtId="4" fontId="43" fillId="0" borderId="102" xfId="33" applyNumberFormat="1" applyFont="1" applyBorder="1" applyAlignment="1">
      <alignment vertical="top"/>
    </xf>
    <xf numFmtId="168" fontId="43" fillId="0" borderId="102" xfId="33" applyNumberFormat="1" applyFont="1" applyBorder="1" applyAlignment="1" applyProtection="1">
      <alignment horizontal="center" vertical="top"/>
      <protection locked="0"/>
    </xf>
    <xf numFmtId="4" fontId="0" fillId="0" borderId="0" xfId="0" applyBorder="1">
      <alignment vertical="top"/>
    </xf>
    <xf numFmtId="1" fontId="48" fillId="0" borderId="21" xfId="33" applyNumberFormat="1" applyFont="1" applyBorder="1" applyAlignment="1" applyProtection="1">
      <alignment horizontal="center" vertical="top"/>
    </xf>
    <xf numFmtId="0" fontId="28" fillId="0" borderId="104" xfId="33" applyNumberFormat="1" applyFont="1" applyBorder="1" applyAlignment="1" applyProtection="1">
      <alignment horizontal="center" vertical="top"/>
    </xf>
    <xf numFmtId="166" fontId="43" fillId="0" borderId="21" xfId="33" applyFont="1" applyBorder="1" applyAlignment="1">
      <alignment vertical="top"/>
    </xf>
    <xf numFmtId="166" fontId="25" fillId="0" borderId="20" xfId="33" applyFont="1" applyBorder="1" applyAlignment="1">
      <alignment vertical="top"/>
    </xf>
    <xf numFmtId="166" fontId="25" fillId="0" borderId="21" xfId="33" applyFont="1" applyBorder="1" applyAlignment="1">
      <alignment vertical="top"/>
    </xf>
    <xf numFmtId="0" fontId="25" fillId="0" borderId="104" xfId="33" applyNumberFormat="1" applyFont="1" applyBorder="1" applyAlignment="1" applyProtection="1">
      <alignment horizontal="center" vertical="top"/>
    </xf>
    <xf numFmtId="4" fontId="43" fillId="0" borderId="102" xfId="33" applyNumberFormat="1" applyFont="1" applyBorder="1" applyAlignment="1" applyProtection="1">
      <alignment vertical="center"/>
    </xf>
    <xf numFmtId="4" fontId="24" fillId="0" borderId="102" xfId="33" applyNumberFormat="1" applyFont="1" applyBorder="1" applyAlignment="1" applyProtection="1">
      <alignment vertical="center"/>
      <protection locked="0"/>
    </xf>
    <xf numFmtId="0" fontId="26" fillId="0" borderId="104" xfId="33" applyNumberFormat="1" applyFont="1" applyBorder="1" applyAlignment="1" applyProtection="1">
      <alignment horizontal="center" vertical="top"/>
    </xf>
    <xf numFmtId="1" fontId="26" fillId="0" borderId="20" xfId="33" applyNumberFormat="1" applyFont="1" applyBorder="1" applyAlignment="1" applyProtection="1">
      <alignment horizontal="center" vertical="top"/>
    </xf>
    <xf numFmtId="166" fontId="26" fillId="0" borderId="20" xfId="33" applyFont="1" applyBorder="1" applyAlignment="1">
      <alignment vertical="top"/>
    </xf>
    <xf numFmtId="1" fontId="23" fillId="0" borderId="20" xfId="33" applyNumberFormat="1" applyFont="1" applyBorder="1" applyAlignment="1" applyProtection="1">
      <alignment horizontal="center" vertical="top"/>
    </xf>
    <xf numFmtId="166" fontId="23" fillId="0" borderId="20" xfId="33" applyFont="1" applyBorder="1" applyAlignment="1">
      <alignment vertical="top"/>
    </xf>
    <xf numFmtId="166" fontId="23" fillId="0" borderId="21" xfId="33" applyFont="1" applyBorder="1" applyAlignment="1">
      <alignment vertical="top"/>
    </xf>
    <xf numFmtId="4" fontId="0" fillId="0" borderId="0" xfId="0" applyBorder="1">
      <alignment vertical="top"/>
    </xf>
    <xf numFmtId="1" fontId="28" fillId="0" borderId="0" xfId="33" applyNumberFormat="1" applyFont="1" applyFill="1" applyBorder="1" applyAlignment="1" applyProtection="1">
      <alignment vertical="top" wrapText="1"/>
    </xf>
    <xf numFmtId="1" fontId="28" fillId="0" borderId="65" xfId="33" applyNumberFormat="1" applyFont="1" applyFill="1" applyBorder="1" applyAlignment="1" applyProtection="1">
      <alignment vertical="top" wrapText="1"/>
    </xf>
    <xf numFmtId="1" fontId="28" fillId="0" borderId="0" xfId="33" applyNumberFormat="1" applyFont="1" applyBorder="1" applyAlignment="1" applyProtection="1">
      <alignment vertical="top" wrapText="1"/>
    </xf>
    <xf numFmtId="4" fontId="0" fillId="0" borderId="0" xfId="0" applyBorder="1">
      <alignment vertical="top"/>
    </xf>
    <xf numFmtId="168" fontId="21" fillId="0" borderId="102" xfId="33" applyNumberFormat="1" applyFont="1" applyBorder="1" applyAlignment="1">
      <alignment vertical="center"/>
    </xf>
    <xf numFmtId="168" fontId="22" fillId="0" borderId="102" xfId="33" applyNumberFormat="1" applyFont="1" applyBorder="1" applyAlignment="1" applyProtection="1">
      <alignment vertical="top"/>
      <protection locked="0"/>
    </xf>
    <xf numFmtId="1" fontId="30" fillId="0" borderId="69" xfId="33" applyNumberFormat="1" applyFont="1" applyFill="1" applyBorder="1" applyAlignment="1" applyProtection="1">
      <alignment vertical="top" wrapText="1"/>
    </xf>
    <xf numFmtId="4" fontId="22" fillId="0" borderId="102" xfId="33" applyNumberFormat="1" applyFont="1" applyBorder="1" applyAlignment="1" applyProtection="1">
      <alignment vertical="top"/>
      <protection locked="0"/>
    </xf>
    <xf numFmtId="0" fontId="40" fillId="0" borderId="63" xfId="33" applyNumberFormat="1" applyFont="1" applyBorder="1" applyAlignment="1" applyProtection="1">
      <alignment horizontal="center" vertical="center"/>
    </xf>
    <xf numFmtId="0" fontId="41" fillId="0" borderId="22" xfId="33" applyNumberFormat="1" applyFont="1" applyFill="1" applyBorder="1" applyAlignment="1" applyProtection="1">
      <alignment horizontal="center" vertical="top"/>
    </xf>
    <xf numFmtId="0" fontId="23" fillId="0" borderId="104" xfId="33" applyNumberFormat="1" applyFont="1" applyBorder="1" applyAlignment="1" applyProtection="1">
      <alignment horizontal="center" vertical="top"/>
    </xf>
    <xf numFmtId="1" fontId="0" fillId="0" borderId="20" xfId="33" applyNumberFormat="1" applyFont="1" applyFill="1" applyBorder="1" applyAlignment="1" applyProtection="1">
      <alignment horizontal="center" vertical="top"/>
    </xf>
    <xf numFmtId="168" fontId="22" fillId="0" borderId="102" xfId="33" applyNumberFormat="1" applyFont="1" applyFill="1" applyBorder="1" applyAlignment="1" applyProtection="1">
      <alignment vertical="top"/>
      <protection locked="0"/>
    </xf>
    <xf numFmtId="0" fontId="25" fillId="0" borderId="112" xfId="33" applyNumberFormat="1" applyFont="1" applyBorder="1" applyAlignment="1" applyProtection="1">
      <alignment horizontal="center" vertical="top"/>
    </xf>
    <xf numFmtId="4" fontId="0" fillId="0" borderId="0" xfId="0" applyAlignment="1">
      <alignment vertical="top" wrapText="1"/>
    </xf>
    <xf numFmtId="4" fontId="0" fillId="0" borderId="65" xfId="0" applyBorder="1" applyAlignment="1">
      <alignment vertical="top" wrapText="1"/>
    </xf>
    <xf numFmtId="4" fontId="0" fillId="0" borderId="0" xfId="0" applyBorder="1">
      <alignment vertical="top"/>
    </xf>
    <xf numFmtId="4" fontId="0" fillId="0" borderId="110" xfId="0" applyBorder="1" applyAlignment="1">
      <alignment vertical="top" wrapText="1"/>
    </xf>
    <xf numFmtId="4" fontId="0" fillId="0" borderId="111" xfId="0" applyBorder="1" applyAlignment="1">
      <alignment vertical="top" wrapText="1"/>
    </xf>
    <xf numFmtId="0" fontId="28" fillId="0" borderId="97" xfId="33" applyNumberFormat="1" applyFont="1" applyFill="1" applyBorder="1" applyAlignment="1" applyProtection="1">
      <alignment horizontal="center" vertical="top"/>
    </xf>
    <xf numFmtId="0" fontId="28" fillId="0" borderId="97" xfId="33" applyNumberFormat="1" applyFont="1" applyBorder="1" applyAlignment="1" applyProtection="1">
      <alignment horizontal="center" vertical="top"/>
    </xf>
    <xf numFmtId="168" fontId="43" fillId="0" borderId="102" xfId="33" applyNumberFormat="1" applyFont="1" applyFill="1" applyBorder="1" applyAlignment="1" applyProtection="1">
      <alignment horizontal="center" vertical="top"/>
      <protection locked="0"/>
    </xf>
    <xf numFmtId="166" fontId="21" fillId="0" borderId="0" xfId="33" applyFont="1" applyBorder="1" applyAlignment="1" applyProtection="1">
      <alignment horizontal="left" vertical="top"/>
    </xf>
    <xf numFmtId="1" fontId="28" fillId="0" borderId="115" xfId="33" applyNumberFormat="1" applyFont="1" applyFill="1" applyBorder="1" applyAlignment="1" applyProtection="1">
      <alignment vertical="top" wrapText="1"/>
    </xf>
    <xf numFmtId="168" fontId="22" fillId="0" borderId="120" xfId="33" applyNumberFormat="1" applyFont="1" applyBorder="1" applyAlignment="1" applyProtection="1">
      <alignment vertical="top"/>
      <protection locked="0"/>
    </xf>
    <xf numFmtId="4" fontId="45" fillId="0" borderId="0" xfId="0" applyFont="1" applyBorder="1" applyAlignment="1">
      <alignment horizontal="center" vertical="center"/>
    </xf>
    <xf numFmtId="170" fontId="45" fillId="0" borderId="0" xfId="0" applyNumberFormat="1" applyFont="1" applyBorder="1" applyAlignment="1">
      <alignment horizontal="center" vertical="center"/>
    </xf>
    <xf numFmtId="0" fontId="41" fillId="0" borderId="117" xfId="33" applyNumberFormat="1" applyFont="1" applyFill="1" applyBorder="1" applyAlignment="1" applyProtection="1">
      <alignment horizontal="center" vertical="top"/>
    </xf>
    <xf numFmtId="0" fontId="41" fillId="0" borderId="108" xfId="33" applyNumberFormat="1" applyFont="1" applyFill="1" applyBorder="1" applyAlignment="1" applyProtection="1">
      <alignment horizontal="center" vertical="top"/>
    </xf>
    <xf numFmtId="1" fontId="41" fillId="0" borderId="45" xfId="33" applyNumberFormat="1" applyFont="1" applyFill="1" applyBorder="1" applyAlignment="1" applyProtection="1">
      <alignment horizontal="center" vertical="top"/>
    </xf>
    <xf numFmtId="1" fontId="41" fillId="0" borderId="109" xfId="33" applyNumberFormat="1" applyFont="1" applyFill="1" applyBorder="1" applyAlignment="1" applyProtection="1">
      <alignment horizontal="center" vertical="top"/>
    </xf>
    <xf numFmtId="1" fontId="28" fillId="0" borderId="119" xfId="33" applyNumberFormat="1" applyFont="1" applyFill="1" applyBorder="1" applyAlignment="1" applyProtection="1">
      <alignment vertical="top" wrapText="1"/>
    </xf>
    <xf numFmtId="3" fontId="0" fillId="0" borderId="121" xfId="0" applyNumberFormat="1" applyBorder="1" applyAlignment="1">
      <alignment horizontal="center" vertical="top"/>
    </xf>
    <xf numFmtId="4" fontId="73" fillId="0" borderId="0" xfId="0" applyFont="1" applyAlignment="1">
      <alignment vertical="top"/>
    </xf>
    <xf numFmtId="4" fontId="74" fillId="0" borderId="74" xfId="33" applyNumberFormat="1" applyFont="1" applyBorder="1" applyAlignment="1" applyProtection="1">
      <alignment horizontal="fill" vertical="center"/>
    </xf>
    <xf numFmtId="1" fontId="26" fillId="0" borderId="104" xfId="33" applyNumberFormat="1" applyFont="1" applyBorder="1" applyAlignment="1" applyProtection="1">
      <alignment horizontal="center" vertical="top"/>
    </xf>
    <xf numFmtId="4" fontId="23" fillId="0" borderId="74" xfId="33" applyNumberFormat="1" applyFont="1" applyBorder="1" applyAlignment="1" applyProtection="1">
      <alignment horizontal="fill" vertical="center"/>
    </xf>
    <xf numFmtId="4" fontId="0" fillId="0" borderId="65" xfId="0" applyBorder="1" applyAlignment="1">
      <alignment vertical="top" wrapText="1"/>
    </xf>
    <xf numFmtId="4" fontId="0" fillId="0" borderId="0" xfId="0" applyBorder="1" applyAlignment="1">
      <alignment vertical="top" wrapText="1"/>
    </xf>
    <xf numFmtId="166" fontId="23" fillId="0" borderId="114" xfId="33" applyFont="1" applyBorder="1" applyAlignment="1" applyProtection="1">
      <alignment horizontal="left" vertical="center"/>
    </xf>
    <xf numFmtId="166" fontId="41" fillId="0" borderId="116" xfId="33" applyFont="1" applyBorder="1" applyAlignment="1" applyProtection="1">
      <alignment vertical="center"/>
    </xf>
    <xf numFmtId="4" fontId="73" fillId="0" borderId="0" xfId="33" applyNumberFormat="1" applyFont="1" applyBorder="1" applyAlignment="1" applyProtection="1">
      <alignment vertical="top"/>
      <protection locked="0"/>
    </xf>
    <xf numFmtId="4" fontId="74" fillId="0" borderId="0" xfId="33" applyNumberFormat="1" applyFont="1" applyBorder="1" applyAlignment="1" applyProtection="1">
      <alignment vertical="top"/>
      <protection locked="0"/>
    </xf>
    <xf numFmtId="0" fontId="26" fillId="0" borderId="124" xfId="33" applyNumberFormat="1" applyFont="1" applyBorder="1" applyAlignment="1" applyProtection="1">
      <alignment horizontal="center" vertical="top"/>
    </xf>
    <xf numFmtId="4" fontId="43" fillId="0" borderId="129" xfId="33" applyNumberFormat="1" applyFont="1" applyBorder="1" applyAlignment="1">
      <alignment vertical="top"/>
    </xf>
    <xf numFmtId="168" fontId="22" fillId="0" borderId="131" xfId="33" applyNumberFormat="1" applyFont="1" applyBorder="1" applyAlignment="1" applyProtection="1">
      <alignment vertical="top"/>
      <protection locked="0"/>
    </xf>
    <xf numFmtId="168" fontId="43" fillId="0" borderId="129" xfId="33" applyNumberFormat="1" applyFont="1" applyBorder="1" applyAlignment="1" applyProtection="1">
      <alignment horizontal="center" vertical="top"/>
      <protection locked="0"/>
    </xf>
    <xf numFmtId="168" fontId="43" fillId="0" borderId="65" xfId="33" applyNumberFormat="1" applyFont="1" applyBorder="1" applyAlignment="1" applyProtection="1">
      <alignment horizontal="center" vertical="top"/>
      <protection locked="0"/>
    </xf>
    <xf numFmtId="0" fontId="30" fillId="0" borderId="132" xfId="33" applyNumberFormat="1" applyFont="1" applyBorder="1" applyAlignment="1" applyProtection="1">
      <alignment horizontal="center" vertical="top"/>
    </xf>
    <xf numFmtId="166" fontId="43" fillId="0" borderId="129" xfId="33" applyFont="1" applyBorder="1" applyAlignment="1">
      <alignment vertical="top"/>
    </xf>
    <xf numFmtId="1" fontId="28" fillId="0" borderId="140" xfId="33" applyNumberFormat="1" applyFont="1" applyFill="1" applyBorder="1" applyAlignment="1" applyProtection="1">
      <alignment vertical="top" wrapText="1"/>
    </xf>
    <xf numFmtId="4" fontId="73" fillId="0" borderId="129" xfId="33" applyNumberFormat="1" applyFont="1" applyBorder="1" applyAlignment="1" applyProtection="1">
      <alignment vertical="top"/>
      <protection locked="0"/>
    </xf>
    <xf numFmtId="4" fontId="73" fillId="0" borderId="129" xfId="33" applyNumberFormat="1" applyFont="1" applyBorder="1" applyAlignment="1">
      <alignment vertical="top"/>
    </xf>
    <xf numFmtId="4" fontId="73" fillId="0" borderId="138" xfId="33" applyNumberFormat="1" applyFont="1" applyBorder="1" applyAlignment="1">
      <alignment vertical="top"/>
    </xf>
    <xf numFmtId="4" fontId="43" fillId="0" borderId="129" xfId="33" applyNumberFormat="1" applyFont="1" applyBorder="1" applyAlignment="1" applyProtection="1">
      <alignment vertical="top"/>
      <protection locked="0"/>
    </xf>
    <xf numFmtId="3" fontId="43" fillId="0" borderId="129" xfId="33" applyNumberFormat="1" applyFont="1" applyBorder="1" applyAlignment="1" applyProtection="1">
      <alignment vertical="top"/>
      <protection locked="0"/>
    </xf>
    <xf numFmtId="4" fontId="21" fillId="0" borderId="129" xfId="33" applyNumberFormat="1" applyFont="1" applyBorder="1" applyAlignment="1" applyProtection="1">
      <alignment vertical="top"/>
      <protection locked="0"/>
    </xf>
    <xf numFmtId="3" fontId="21" fillId="0" borderId="129" xfId="33" applyNumberFormat="1" applyFont="1" applyBorder="1" applyAlignment="1">
      <alignment vertical="center"/>
    </xf>
    <xf numFmtId="4" fontId="21" fillId="0" borderId="129" xfId="33" applyNumberFormat="1" applyFont="1" applyBorder="1" applyAlignment="1">
      <alignment vertical="top"/>
    </xf>
    <xf numFmtId="4" fontId="43" fillId="0" borderId="138" xfId="33" applyNumberFormat="1" applyFont="1" applyBorder="1" applyAlignment="1">
      <alignment vertical="top"/>
    </xf>
    <xf numFmtId="166" fontId="21" fillId="0" borderId="129" xfId="33" applyFont="1" applyBorder="1" applyAlignment="1">
      <alignment vertical="center"/>
    </xf>
    <xf numFmtId="166" fontId="43" fillId="0" borderId="129" xfId="33" applyFont="1" applyBorder="1" applyAlignment="1" applyProtection="1">
      <alignment horizontal="left" vertical="top"/>
    </xf>
    <xf numFmtId="166" fontId="21" fillId="0" borderId="129" xfId="33" applyFont="1" applyBorder="1" applyAlignment="1" applyProtection="1">
      <alignment horizontal="left" vertical="top"/>
    </xf>
    <xf numFmtId="166" fontId="21" fillId="0" borderId="129" xfId="33" applyFont="1" applyBorder="1" applyAlignment="1" applyProtection="1">
      <alignment horizontal="left" vertical="center"/>
    </xf>
    <xf numFmtId="4" fontId="45" fillId="0" borderId="129" xfId="33" applyNumberFormat="1" applyFont="1" applyBorder="1" applyAlignment="1">
      <alignment vertical="top"/>
    </xf>
    <xf numFmtId="4" fontId="21" fillId="0" borderId="129" xfId="33" applyNumberFormat="1" applyFont="1" applyBorder="1" applyAlignment="1">
      <alignment vertical="center"/>
    </xf>
    <xf numFmtId="4" fontId="43" fillId="0" borderId="129" xfId="0" applyFont="1" applyBorder="1" applyAlignment="1">
      <alignment vertical="top" wrapText="1"/>
    </xf>
    <xf numFmtId="4" fontId="21" fillId="0" borderId="129" xfId="33" applyNumberFormat="1" applyFont="1" applyBorder="1" applyAlignment="1" applyProtection="1">
      <alignment vertical="center"/>
      <protection locked="0"/>
    </xf>
    <xf numFmtId="4" fontId="0" fillId="0" borderId="139" xfId="0" applyBorder="1" applyAlignment="1">
      <alignment vertical="top" wrapText="1"/>
    </xf>
    <xf numFmtId="4" fontId="24" fillId="0" borderId="129" xfId="33" applyNumberFormat="1" applyFont="1" applyBorder="1" applyAlignment="1">
      <alignment vertical="center"/>
    </xf>
    <xf numFmtId="168" fontId="22" fillId="0" borderId="129" xfId="33" applyNumberFormat="1" applyFont="1" applyBorder="1" applyAlignment="1" applyProtection="1">
      <alignment vertical="top"/>
      <protection locked="0"/>
    </xf>
    <xf numFmtId="168" fontId="24" fillId="0" borderId="129" xfId="33" applyNumberFormat="1" applyFont="1" applyBorder="1" applyAlignment="1" applyProtection="1">
      <alignment vertical="top"/>
      <protection locked="0"/>
    </xf>
    <xf numFmtId="166" fontId="0" fillId="0" borderId="129" xfId="33" applyFont="1" applyBorder="1" applyAlignment="1" applyProtection="1">
      <alignment horizontal="left" vertical="top"/>
    </xf>
    <xf numFmtId="0" fontId="28" fillId="0" borderId="136" xfId="33" applyNumberFormat="1" applyFont="1" applyFill="1" applyBorder="1" applyAlignment="1" applyProtection="1">
      <alignment horizontal="center" vertical="top"/>
    </xf>
    <xf numFmtId="168" fontId="21" fillId="0" borderId="129" xfId="33" applyNumberFormat="1" applyFont="1" applyBorder="1" applyAlignment="1">
      <alignment vertical="center"/>
    </xf>
    <xf numFmtId="4" fontId="34" fillId="0" borderId="0" xfId="0" applyFont="1" applyBorder="1" applyAlignment="1">
      <alignment vertical="top" wrapText="1"/>
    </xf>
    <xf numFmtId="4" fontId="21" fillId="0" borderId="113" xfId="33" applyNumberFormat="1" applyFont="1" applyBorder="1" applyAlignment="1" applyProtection="1">
      <alignment vertical="top"/>
    </xf>
    <xf numFmtId="166" fontId="21" fillId="0" borderId="113" xfId="33" applyFont="1" applyBorder="1" applyAlignment="1">
      <alignment vertical="top"/>
    </xf>
    <xf numFmtId="3" fontId="43" fillId="0" borderId="129" xfId="33" applyNumberFormat="1" applyFont="1" applyBorder="1" applyAlignment="1">
      <alignment vertical="center"/>
    </xf>
    <xf numFmtId="166" fontId="21" fillId="0" borderId="129" xfId="33" applyFont="1" applyBorder="1" applyAlignment="1">
      <alignment vertical="top"/>
    </xf>
    <xf numFmtId="166" fontId="43" fillId="0" borderId="138" xfId="33" applyFont="1" applyBorder="1" applyAlignment="1" applyProtection="1">
      <alignment horizontal="left" vertical="top"/>
    </xf>
    <xf numFmtId="4" fontId="21" fillId="0" borderId="126" xfId="33" applyNumberFormat="1" applyFont="1" applyBorder="1" applyAlignment="1">
      <alignment vertical="center"/>
    </xf>
    <xf numFmtId="166" fontId="21" fillId="0" borderId="126" xfId="33" applyFont="1" applyBorder="1" applyAlignment="1">
      <alignment vertical="center"/>
    </xf>
    <xf numFmtId="4" fontId="74" fillId="0" borderId="126" xfId="33" applyNumberFormat="1" applyFont="1" applyBorder="1" applyAlignment="1">
      <alignment vertical="center"/>
    </xf>
    <xf numFmtId="166" fontId="43" fillId="0" borderId="138" xfId="33" applyFont="1" applyBorder="1" applyAlignment="1">
      <alignment vertical="top"/>
    </xf>
    <xf numFmtId="0" fontId="26" fillId="0" borderId="143" xfId="33" applyNumberFormat="1" applyFont="1" applyBorder="1" applyAlignment="1" applyProtection="1">
      <alignment horizontal="center" vertical="top"/>
    </xf>
    <xf numFmtId="1" fontId="26" fillId="0" borderId="141" xfId="33" applyNumberFormat="1" applyFont="1" applyBorder="1" applyAlignment="1" applyProtection="1">
      <alignment horizontal="center" vertical="top"/>
    </xf>
    <xf numFmtId="166" fontId="26" fillId="0" borderId="141" xfId="33" applyFont="1" applyBorder="1" applyAlignment="1">
      <alignment vertical="top"/>
    </xf>
    <xf numFmtId="166" fontId="43" fillId="0" borderId="142" xfId="33" applyFont="1" applyBorder="1" applyAlignment="1">
      <alignment vertical="top"/>
    </xf>
    <xf numFmtId="0" fontId="28" fillId="0" borderId="143" xfId="33" applyNumberFormat="1" applyFont="1" applyBorder="1" applyAlignment="1" applyProtection="1">
      <alignment horizontal="center" vertical="top"/>
    </xf>
    <xf numFmtId="1" fontId="28" fillId="0" borderId="141" xfId="33" applyNumberFormat="1" applyFont="1" applyBorder="1" applyAlignment="1" applyProtection="1">
      <alignment horizontal="center" vertical="top"/>
    </xf>
    <xf numFmtId="166" fontId="28" fillId="0" borderId="141" xfId="33" applyFont="1" applyBorder="1" applyAlignment="1">
      <alignment vertical="top"/>
    </xf>
    <xf numFmtId="166" fontId="28" fillId="0" borderId="142" xfId="33" applyFont="1" applyBorder="1" applyAlignment="1">
      <alignment vertical="top"/>
    </xf>
    <xf numFmtId="0" fontId="41" fillId="0" borderId="132" xfId="33" applyNumberFormat="1" applyFont="1" applyFill="1" applyBorder="1" applyAlignment="1" applyProtection="1">
      <alignment horizontal="center" vertical="top"/>
    </xf>
    <xf numFmtId="0" fontId="41" fillId="0" borderId="143" xfId="33" applyNumberFormat="1" applyFont="1" applyFill="1" applyBorder="1" applyAlignment="1" applyProtection="1">
      <alignment horizontal="center" vertical="top"/>
    </xf>
    <xf numFmtId="1" fontId="41" fillId="0" borderId="141" xfId="33" applyNumberFormat="1" applyFont="1" applyFill="1" applyBorder="1" applyAlignment="1" applyProtection="1">
      <alignment horizontal="center" vertical="top"/>
    </xf>
    <xf numFmtId="1" fontId="41" fillId="0" borderId="142" xfId="33" applyNumberFormat="1" applyFont="1" applyFill="1" applyBorder="1" applyAlignment="1" applyProtection="1">
      <alignment horizontal="center" vertical="top"/>
    </xf>
    <xf numFmtId="1" fontId="28" fillId="0" borderId="144" xfId="33" applyNumberFormat="1" applyFont="1" applyFill="1" applyBorder="1" applyAlignment="1" applyProtection="1">
      <alignment vertical="top" wrapText="1"/>
    </xf>
    <xf numFmtId="4" fontId="0" fillId="0" borderId="128" xfId="0" applyBorder="1" applyAlignment="1">
      <alignment vertical="top" wrapText="1"/>
    </xf>
    <xf numFmtId="0" fontId="26" fillId="0" borderId="132" xfId="33" applyNumberFormat="1" applyFont="1" applyBorder="1" applyAlignment="1" applyProtection="1">
      <alignment horizontal="center" vertical="top"/>
    </xf>
    <xf numFmtId="1" fontId="26" fillId="0" borderId="144" xfId="33" applyNumberFormat="1" applyFont="1" applyFill="1" applyBorder="1" applyAlignment="1" applyProtection="1">
      <alignment horizontal="left" vertical="top" wrapText="1" indent="1"/>
    </xf>
    <xf numFmtId="1" fontId="26" fillId="0" borderId="139" xfId="33" applyNumberFormat="1" applyFont="1" applyFill="1" applyBorder="1" applyAlignment="1" applyProtection="1">
      <alignment horizontal="left" vertical="top" wrapText="1" indent="1"/>
    </xf>
    <xf numFmtId="1" fontId="26" fillId="0" borderId="128" xfId="33" applyNumberFormat="1" applyFont="1" applyFill="1" applyBorder="1" applyAlignment="1" applyProtection="1">
      <alignment horizontal="left" vertical="top" wrapText="1" indent="1"/>
    </xf>
    <xf numFmtId="1" fontId="28" fillId="0" borderId="54" xfId="33" applyNumberFormat="1" applyFont="1" applyBorder="1" applyAlignment="1" applyProtection="1">
      <alignment horizontal="center" vertical="top"/>
    </xf>
    <xf numFmtId="1" fontId="25" fillId="0" borderId="54" xfId="33" applyNumberFormat="1" applyFont="1" applyBorder="1" applyAlignment="1" applyProtection="1">
      <alignment horizontal="center" vertical="top"/>
    </xf>
    <xf numFmtId="166" fontId="28" fillId="0" borderId="145" xfId="33" applyFont="1" applyBorder="1" applyAlignment="1">
      <alignment vertical="top"/>
    </xf>
    <xf numFmtId="166" fontId="28" fillId="0" borderId="54" xfId="33" applyFont="1" applyBorder="1" applyAlignment="1">
      <alignment vertical="top"/>
    </xf>
    <xf numFmtId="168" fontId="24" fillId="0" borderId="0" xfId="33" applyNumberFormat="1" applyFont="1" applyBorder="1" applyAlignment="1" applyProtection="1">
      <alignment vertical="top"/>
      <protection locked="0"/>
    </xf>
    <xf numFmtId="168" fontId="21" fillId="0" borderId="65" xfId="33" applyNumberFormat="1" applyFont="1" applyBorder="1" applyAlignment="1" applyProtection="1">
      <alignment vertical="top"/>
      <protection locked="0"/>
    </xf>
    <xf numFmtId="1" fontId="28" fillId="0" borderId="127" xfId="33" applyNumberFormat="1" applyFont="1" applyBorder="1" applyAlignment="1" applyProtection="1">
      <alignment vertical="top" wrapText="1"/>
    </xf>
    <xf numFmtId="166" fontId="28" fillId="0" borderId="137" xfId="33" applyFont="1" applyBorder="1" applyAlignment="1" applyProtection="1">
      <alignment horizontal="left" vertical="top"/>
    </xf>
    <xf numFmtId="4" fontId="37" fillId="0" borderId="0" xfId="0" applyNumberFormat="1" applyFont="1" applyBorder="1" applyAlignment="1" applyProtection="1">
      <alignment vertical="top"/>
      <protection locked="0"/>
    </xf>
    <xf numFmtId="4" fontId="43" fillId="0" borderId="129" xfId="33" applyNumberFormat="1" applyFont="1" applyBorder="1" applyAlignment="1" applyProtection="1">
      <alignment vertical="top"/>
    </xf>
    <xf numFmtId="4" fontId="43" fillId="0" borderId="102" xfId="33" applyNumberFormat="1" applyFont="1" applyBorder="1" applyAlignment="1" applyProtection="1">
      <alignment vertical="top"/>
      <protection locked="0"/>
    </xf>
    <xf numFmtId="166" fontId="0" fillId="0" borderId="102" xfId="33" applyFont="1" applyBorder="1" applyAlignment="1" applyProtection="1">
      <alignment horizontal="left" vertical="top"/>
    </xf>
    <xf numFmtId="168" fontId="22" fillId="0" borderId="149" xfId="33" applyNumberFormat="1" applyFont="1" applyBorder="1" applyAlignment="1" applyProtection="1">
      <alignment vertical="top"/>
      <protection locked="0"/>
    </xf>
    <xf numFmtId="4" fontId="44" fillId="0" borderId="0" xfId="0" applyFont="1" applyBorder="1">
      <alignment vertical="top"/>
    </xf>
    <xf numFmtId="4" fontId="0" fillId="0" borderId="0" xfId="0" applyBorder="1" applyAlignment="1">
      <alignment horizontal="center" vertical="top"/>
    </xf>
    <xf numFmtId="4" fontId="22" fillId="0" borderId="129" xfId="33" applyNumberFormat="1" applyFont="1" applyBorder="1" applyAlignment="1" applyProtection="1">
      <alignment vertical="top"/>
      <protection locked="0"/>
    </xf>
    <xf numFmtId="4" fontId="45" fillId="0" borderId="129" xfId="33" applyNumberFormat="1" applyFont="1" applyBorder="1" applyAlignment="1" applyProtection="1">
      <alignment vertical="top"/>
      <protection locked="0"/>
    </xf>
    <xf numFmtId="3" fontId="0" fillId="0" borderId="0" xfId="0" applyNumberFormat="1" applyBorder="1">
      <alignment vertical="top"/>
    </xf>
    <xf numFmtId="4" fontId="0" fillId="0" borderId="0" xfId="0" quotePrefix="1" applyBorder="1" applyAlignment="1">
      <alignment horizontal="center" vertical="top"/>
    </xf>
    <xf numFmtId="3" fontId="21" fillId="0" borderId="0" xfId="0" applyNumberFormat="1" applyFont="1" applyBorder="1" applyAlignment="1">
      <alignment horizontal="center" vertical="top"/>
    </xf>
    <xf numFmtId="3" fontId="0" fillId="0" borderId="0" xfId="0" applyNumberFormat="1">
      <alignment vertical="top"/>
    </xf>
    <xf numFmtId="166" fontId="43" fillId="0" borderId="102" xfId="33" applyFont="1" applyBorder="1" applyAlignment="1" applyProtection="1">
      <alignment horizontal="left" vertical="top"/>
    </xf>
    <xf numFmtId="4" fontId="21" fillId="0" borderId="0" xfId="0" applyFont="1" applyBorder="1" applyAlignment="1">
      <alignment horizontal="center" vertical="top"/>
    </xf>
    <xf numFmtId="1" fontId="30" fillId="0" borderId="20" xfId="33" applyNumberFormat="1" applyFont="1" applyFill="1" applyBorder="1" applyAlignment="1" applyProtection="1">
      <alignment horizontal="center" vertical="top"/>
    </xf>
    <xf numFmtId="1" fontId="30" fillId="0" borderId="21" xfId="33" applyNumberFormat="1" applyFont="1" applyFill="1" applyBorder="1" applyAlignment="1" applyProtection="1">
      <alignment horizontal="center" vertical="top"/>
    </xf>
    <xf numFmtId="1" fontId="0" fillId="0" borderId="21" xfId="33" applyNumberFormat="1" applyFont="1" applyFill="1" applyBorder="1" applyAlignment="1" applyProtection="1">
      <alignment horizontal="center" vertical="top"/>
    </xf>
    <xf numFmtId="4" fontId="75" fillId="0" borderId="0" xfId="0" applyFont="1" applyBorder="1" applyAlignment="1">
      <alignment vertical="top" wrapText="1"/>
    </xf>
    <xf numFmtId="4" fontId="28" fillId="0" borderId="0" xfId="0" applyFont="1" applyBorder="1" applyAlignment="1" applyProtection="1">
      <alignment horizontal="left" vertical="top"/>
    </xf>
    <xf numFmtId="4" fontId="28" fillId="0" borderId="0" xfId="0" applyFont="1" applyBorder="1" applyAlignment="1" applyProtection="1">
      <alignment horizontal="left" vertical="top" wrapText="1"/>
    </xf>
    <xf numFmtId="1" fontId="28" fillId="0" borderId="69" xfId="33" applyNumberFormat="1" applyFont="1" applyFill="1" applyBorder="1" applyAlignment="1" applyProtection="1">
      <alignment vertical="top" wrapText="1"/>
    </xf>
    <xf numFmtId="1" fontId="28" fillId="0" borderId="0" xfId="33" applyNumberFormat="1" applyFont="1" applyFill="1" applyBorder="1" applyAlignment="1" applyProtection="1">
      <alignment vertical="top" wrapText="1"/>
    </xf>
    <xf numFmtId="4" fontId="0" fillId="0" borderId="0" xfId="0" applyBorder="1" applyAlignment="1">
      <alignment horizontal="left" vertical="top" wrapText="1"/>
    </xf>
    <xf numFmtId="1" fontId="23" fillId="0" borderId="69" xfId="33" applyNumberFormat="1" applyFont="1" applyFill="1" applyBorder="1" applyAlignment="1" applyProtection="1">
      <alignment vertical="top" wrapText="1"/>
    </xf>
    <xf numFmtId="4" fontId="25" fillId="0" borderId="0" xfId="0" applyFont="1" applyBorder="1" applyAlignment="1" applyProtection="1">
      <alignment horizontal="left" vertical="top" wrapText="1"/>
    </xf>
    <xf numFmtId="4" fontId="28" fillId="0" borderId="69" xfId="0" applyFont="1" applyBorder="1" applyAlignment="1" applyProtection="1">
      <alignment horizontal="left" vertical="top"/>
    </xf>
    <xf numFmtId="166" fontId="28" fillId="0" borderId="0" xfId="33" applyFont="1" applyBorder="1" applyAlignment="1" applyProtection="1">
      <alignment horizontal="left" vertical="top" wrapText="1"/>
    </xf>
    <xf numFmtId="166" fontId="28" fillId="0" borderId="69" xfId="33" applyFont="1" applyBorder="1" applyAlignment="1" applyProtection="1">
      <alignment horizontal="left" vertical="top" wrapText="1"/>
    </xf>
    <xf numFmtId="1" fontId="28" fillId="0" borderId="69" xfId="33" applyNumberFormat="1" applyFont="1" applyBorder="1" applyAlignment="1" applyProtection="1">
      <alignment vertical="top" wrapText="1"/>
    </xf>
    <xf numFmtId="4" fontId="0" fillId="0" borderId="0" xfId="0" applyBorder="1" applyAlignment="1">
      <alignment vertical="top" wrapText="1"/>
    </xf>
    <xf numFmtId="4" fontId="28" fillId="0" borderId="0" xfId="0" applyFont="1" applyBorder="1" applyAlignment="1">
      <alignment horizontal="left" vertical="top" wrapText="1"/>
    </xf>
    <xf numFmtId="1" fontId="25" fillId="0" borderId="69" xfId="33" applyNumberFormat="1" applyFont="1" applyFill="1" applyBorder="1" applyAlignment="1" applyProtection="1">
      <alignment vertical="top" wrapText="1"/>
    </xf>
    <xf numFmtId="37" fontId="28" fillId="0" borderId="69" xfId="33" applyNumberFormat="1" applyFont="1" applyBorder="1" applyAlignment="1" applyProtection="1">
      <alignment horizontal="left" vertical="top" wrapText="1"/>
    </xf>
    <xf numFmtId="1" fontId="28" fillId="0" borderId="101" xfId="33" applyNumberFormat="1" applyFont="1" applyFill="1" applyBorder="1" applyAlignment="1" applyProtection="1">
      <alignment vertical="top" wrapText="1"/>
    </xf>
    <xf numFmtId="4" fontId="28" fillId="0" borderId="0" xfId="0" applyFont="1" applyBorder="1" applyAlignment="1">
      <alignment vertical="top" wrapText="1"/>
    </xf>
    <xf numFmtId="4" fontId="25" fillId="0" borderId="0" xfId="0" applyFont="1" applyBorder="1" applyAlignment="1">
      <alignment vertical="top" wrapText="1"/>
    </xf>
    <xf numFmtId="1" fontId="75" fillId="0" borderId="69" xfId="33" applyNumberFormat="1" applyFont="1" applyFill="1" applyBorder="1" applyAlignment="1" applyProtection="1">
      <alignment vertical="top" wrapText="1"/>
    </xf>
    <xf numFmtId="166" fontId="23" fillId="0" borderId="0" xfId="33" applyFont="1" applyBorder="1" applyAlignment="1" applyProtection="1">
      <alignment horizontal="left" vertical="top" wrapText="1"/>
    </xf>
    <xf numFmtId="4" fontId="44" fillId="0" borderId="0" xfId="0" applyFont="1" applyBorder="1" applyAlignment="1">
      <alignment horizontal="left" vertical="top" wrapText="1"/>
    </xf>
    <xf numFmtId="4" fontId="23" fillId="0" borderId="0" xfId="0" applyFont="1" applyBorder="1" applyAlignment="1">
      <alignment vertical="top" wrapText="1"/>
    </xf>
    <xf numFmtId="4" fontId="44" fillId="0" borderId="149" xfId="0" applyFont="1" applyBorder="1" applyAlignment="1">
      <alignment horizontal="left" vertical="top" wrapText="1"/>
    </xf>
    <xf numFmtId="4" fontId="30" fillId="0" borderId="0" xfId="0" applyFont="1" applyBorder="1" applyAlignment="1">
      <alignment vertical="top" wrapText="1"/>
    </xf>
    <xf numFmtId="4" fontId="0" fillId="0" borderId="139" xfId="0" applyBorder="1" applyAlignment="1">
      <alignment vertical="top" wrapText="1"/>
    </xf>
    <xf numFmtId="1" fontId="28" fillId="0" borderId="144" xfId="33" applyNumberFormat="1" applyFont="1" applyFill="1" applyBorder="1" applyAlignment="1" applyProtection="1">
      <alignment vertical="top" wrapText="1"/>
    </xf>
    <xf numFmtId="4" fontId="21" fillId="0" borderId="0" xfId="0" applyFont="1" applyBorder="1" applyAlignment="1">
      <alignment vertical="top" wrapText="1"/>
    </xf>
    <xf numFmtId="37" fontId="28" fillId="0" borderId="0" xfId="33" applyNumberFormat="1" applyFont="1" applyBorder="1" applyAlignment="1" applyProtection="1">
      <alignment horizontal="left" vertical="top" wrapText="1"/>
    </xf>
    <xf numFmtId="166" fontId="64" fillId="0" borderId="69" xfId="33" applyFont="1" applyBorder="1" applyAlignment="1" applyProtection="1">
      <alignment horizontal="left" vertical="top" wrapText="1"/>
    </xf>
    <xf numFmtId="4" fontId="64" fillId="0" borderId="0" xfId="0" applyFont="1" applyBorder="1" applyAlignment="1">
      <alignment horizontal="left" vertical="top" wrapText="1"/>
    </xf>
    <xf numFmtId="1" fontId="23" fillId="0" borderId="69" xfId="33" applyNumberFormat="1" applyFont="1" applyBorder="1" applyAlignment="1" applyProtection="1">
      <alignment vertical="top" wrapText="1"/>
    </xf>
    <xf numFmtId="4" fontId="43" fillId="0" borderId="0" xfId="0" applyFont="1" applyBorder="1" applyAlignment="1">
      <alignment vertical="top" wrapText="1"/>
    </xf>
    <xf numFmtId="1" fontId="25" fillId="0" borderId="69" xfId="33" applyNumberFormat="1" applyFont="1" applyBorder="1" applyAlignment="1" applyProtection="1">
      <alignment vertical="top" wrapText="1"/>
    </xf>
    <xf numFmtId="1" fontId="28" fillId="0" borderId="0" xfId="33" applyNumberFormat="1" applyFont="1" applyBorder="1" applyAlignment="1" applyProtection="1">
      <alignment vertical="top" wrapText="1"/>
    </xf>
    <xf numFmtId="4" fontId="28" fillId="0" borderId="0" xfId="0" applyFont="1" applyBorder="1">
      <alignment vertical="top"/>
    </xf>
    <xf numFmtId="4" fontId="73" fillId="0" borderId="102" xfId="33" applyNumberFormat="1" applyFont="1" applyBorder="1" applyAlignment="1">
      <alignment vertical="top"/>
    </xf>
    <xf numFmtId="4" fontId="73" fillId="0" borderId="102" xfId="33" applyNumberFormat="1" applyFont="1" applyBorder="1" applyAlignment="1" applyProtection="1">
      <alignment vertical="top"/>
      <protection locked="0"/>
    </xf>
    <xf numFmtId="4" fontId="74" fillId="0" borderId="102" xfId="33" applyNumberFormat="1" applyFont="1" applyBorder="1" applyAlignment="1">
      <alignment vertical="top"/>
    </xf>
    <xf numFmtId="166" fontId="21" fillId="0" borderId="102" xfId="33" applyFont="1" applyBorder="1" applyAlignment="1">
      <alignment vertical="top"/>
    </xf>
    <xf numFmtId="166" fontId="43" fillId="0" borderId="102" xfId="33" applyFont="1" applyBorder="1" applyAlignment="1">
      <alignment vertical="top"/>
    </xf>
    <xf numFmtId="4" fontId="43" fillId="0" borderId="102" xfId="0" applyFont="1" applyBorder="1" applyAlignment="1">
      <alignment vertical="top" wrapText="1"/>
    </xf>
    <xf numFmtId="3" fontId="43" fillId="0" borderId="102" xfId="33" applyNumberFormat="1" applyFont="1" applyBorder="1" applyAlignment="1" applyProtection="1">
      <alignment vertical="top"/>
      <protection locked="0"/>
    </xf>
    <xf numFmtId="0" fontId="28" fillId="0" borderId="96" xfId="33" applyNumberFormat="1" applyFont="1" applyBorder="1" applyAlignment="1" applyProtection="1">
      <alignment horizontal="center" vertical="top"/>
    </xf>
    <xf numFmtId="3" fontId="73" fillId="0" borderId="102" xfId="33" applyNumberFormat="1" applyFont="1" applyBorder="1" applyAlignment="1" applyProtection="1">
      <alignment vertical="top"/>
      <protection locked="0"/>
    </xf>
    <xf numFmtId="4" fontId="45" fillId="0" borderId="102" xfId="33" applyNumberFormat="1" applyFont="1" applyBorder="1" applyAlignment="1">
      <alignment vertical="top"/>
    </xf>
    <xf numFmtId="4" fontId="74" fillId="0" borderId="102" xfId="33" applyNumberFormat="1" applyFont="1" applyBorder="1" applyAlignment="1">
      <alignment vertical="center"/>
    </xf>
    <xf numFmtId="166" fontId="21" fillId="0" borderId="102" xfId="33" applyFont="1" applyBorder="1" applyAlignment="1">
      <alignment vertical="center"/>
    </xf>
    <xf numFmtId="168" fontId="21" fillId="0" borderId="151" xfId="33" applyNumberFormat="1" applyFont="1" applyBorder="1" applyAlignment="1">
      <alignment vertical="center"/>
    </xf>
    <xf numFmtId="0" fontId="36" fillId="0" borderId="97" xfId="33" applyNumberFormat="1" applyFont="1" applyBorder="1" applyAlignment="1" applyProtection="1">
      <alignment horizontal="center" vertical="center"/>
    </xf>
    <xf numFmtId="168" fontId="24" fillId="0" borderId="149" xfId="33" applyNumberFormat="1" applyFont="1" applyBorder="1" applyAlignment="1" applyProtection="1">
      <alignment vertical="center"/>
      <protection locked="0"/>
    </xf>
    <xf numFmtId="0" fontId="29" fillId="0" borderId="97" xfId="33" applyNumberFormat="1" applyFont="1" applyBorder="1" applyAlignment="1" applyProtection="1">
      <alignment vertical="top"/>
    </xf>
    <xf numFmtId="0" fontId="28" fillId="0" borderId="97" xfId="33" applyNumberFormat="1" applyFont="1" applyBorder="1" applyAlignment="1" applyProtection="1">
      <alignment vertical="top"/>
    </xf>
    <xf numFmtId="0" fontId="0" fillId="0" borderId="97" xfId="33" applyNumberFormat="1" applyFont="1" applyBorder="1" applyAlignment="1" applyProtection="1">
      <alignment vertical="top"/>
    </xf>
    <xf numFmtId="0" fontId="0" fillId="0" borderId="97" xfId="33" applyNumberFormat="1" applyFont="1" applyBorder="1" applyAlignment="1" applyProtection="1">
      <alignment horizontal="center" vertical="top"/>
    </xf>
    <xf numFmtId="0" fontId="25" fillId="0" borderId="97" xfId="0" applyNumberFormat="1" applyFont="1" applyBorder="1" applyAlignment="1" applyProtection="1">
      <alignment horizontal="center" vertical="center"/>
    </xf>
    <xf numFmtId="0" fontId="28" fillId="0" borderId="152" xfId="33" applyNumberFormat="1" applyFont="1" applyBorder="1" applyAlignment="1" applyProtection="1">
      <alignment horizontal="center" vertical="top"/>
    </xf>
    <xf numFmtId="1" fontId="27" fillId="0" borderId="141" xfId="33" applyNumberFormat="1" applyFont="1" applyBorder="1" applyAlignment="1" applyProtection="1">
      <alignment horizontal="center" vertical="top"/>
    </xf>
    <xf numFmtId="1" fontId="28" fillId="0" borderId="142" xfId="33" applyNumberFormat="1" applyFont="1" applyBorder="1" applyAlignment="1" applyProtection="1">
      <alignment horizontal="center" vertical="top"/>
    </xf>
    <xf numFmtId="171" fontId="41" fillId="0" borderId="97" xfId="33" applyNumberFormat="1" applyFont="1" applyBorder="1" applyAlignment="1" applyProtection="1">
      <alignment horizontal="center" vertical="top"/>
    </xf>
    <xf numFmtId="4" fontId="25" fillId="0" borderId="0" xfId="0" applyNumberFormat="1" applyFont="1" applyBorder="1" applyAlignment="1">
      <alignment vertical="top"/>
    </xf>
    <xf numFmtId="4" fontId="48" fillId="0" borderId="0" xfId="0" applyFont="1" applyBorder="1">
      <alignment vertical="top"/>
    </xf>
    <xf numFmtId="4" fontId="25" fillId="0" borderId="69" xfId="0" applyFont="1" applyBorder="1" applyAlignment="1">
      <alignment horizontal="center" vertical="top" wrapText="1"/>
    </xf>
    <xf numFmtId="0" fontId="41" fillId="0" borderId="97" xfId="33" applyNumberFormat="1" applyFont="1" applyBorder="1" applyAlignment="1" applyProtection="1">
      <alignment horizontal="center" vertical="top"/>
    </xf>
    <xf numFmtId="4" fontId="45" fillId="0" borderId="102" xfId="33" applyNumberFormat="1" applyFont="1" applyBorder="1" applyAlignment="1" applyProtection="1">
      <alignment vertical="top"/>
      <protection locked="0"/>
    </xf>
    <xf numFmtId="0" fontId="24" fillId="0" borderId="97" xfId="33" applyNumberFormat="1" applyFont="1" applyBorder="1" applyAlignment="1" applyProtection="1">
      <alignment horizontal="center" vertical="center"/>
    </xf>
    <xf numFmtId="4" fontId="39" fillId="0" borderId="0" xfId="0" applyFont="1" applyBorder="1" applyAlignment="1">
      <alignment vertical="top"/>
    </xf>
    <xf numFmtId="4" fontId="28" fillId="0" borderId="0" xfId="0" applyFont="1" applyBorder="1" applyAlignment="1">
      <alignment horizontal="justify" vertical="top"/>
    </xf>
    <xf numFmtId="4" fontId="75" fillId="0" borderId="0" xfId="0" applyNumberFormat="1" applyFont="1" applyBorder="1" applyAlignment="1">
      <alignment vertical="top"/>
    </xf>
    <xf numFmtId="171" fontId="30" fillId="0" borderId="97" xfId="33" applyNumberFormat="1" applyFont="1" applyBorder="1" applyAlignment="1" applyProtection="1">
      <alignment horizontal="center" vertical="top"/>
    </xf>
    <xf numFmtId="0" fontId="43" fillId="0" borderId="97" xfId="33" applyNumberFormat="1" applyFont="1" applyBorder="1" applyAlignment="1" applyProtection="1">
      <alignment horizontal="center" vertical="top"/>
    </xf>
    <xf numFmtId="4" fontId="21" fillId="0" borderId="102" xfId="33" applyNumberFormat="1" applyFont="1" applyBorder="1" applyAlignment="1" applyProtection="1">
      <alignment vertical="center"/>
      <protection locked="0"/>
    </xf>
    <xf numFmtId="166" fontId="21" fillId="0" borderId="102" xfId="33" applyFont="1" applyBorder="1" applyAlignment="1" applyProtection="1">
      <alignment horizontal="left" vertical="center"/>
    </xf>
    <xf numFmtId="1" fontId="23" fillId="0" borderId="103" xfId="33" applyNumberFormat="1" applyFont="1" applyBorder="1" applyAlignment="1" applyProtection="1">
      <alignment vertical="top" wrapText="1"/>
    </xf>
    <xf numFmtId="171" fontId="30" fillId="0" borderId="97" xfId="33" applyNumberFormat="1" applyFont="1" applyFill="1" applyBorder="1" applyAlignment="1" applyProtection="1">
      <alignment horizontal="center" vertical="top"/>
    </xf>
    <xf numFmtId="4" fontId="43" fillId="0" borderId="102" xfId="33" applyNumberFormat="1" applyFont="1" applyFill="1" applyBorder="1" applyAlignment="1" applyProtection="1">
      <alignment vertical="top"/>
      <protection locked="0"/>
    </xf>
    <xf numFmtId="166" fontId="43" fillId="0" borderId="102" xfId="33" applyFont="1" applyFill="1" applyBorder="1" applyAlignment="1" applyProtection="1">
      <alignment horizontal="left" vertical="top"/>
    </xf>
    <xf numFmtId="0" fontId="0" fillId="0" borderId="97" xfId="33" applyNumberFormat="1" applyFont="1" applyFill="1" applyBorder="1" applyAlignment="1" applyProtection="1">
      <alignment horizontal="center" vertical="top"/>
    </xf>
    <xf numFmtId="171" fontId="41" fillId="0" borderId="97" xfId="33" applyNumberFormat="1" applyFont="1" applyFill="1" applyBorder="1" applyAlignment="1" applyProtection="1">
      <alignment horizontal="center" vertical="top"/>
    </xf>
    <xf numFmtId="4" fontId="45" fillId="0" borderId="102" xfId="33" applyNumberFormat="1" applyFont="1" applyFill="1" applyBorder="1" applyAlignment="1" applyProtection="1">
      <alignment vertical="top"/>
      <protection locked="0"/>
    </xf>
    <xf numFmtId="166" fontId="0" fillId="0" borderId="102" xfId="33" applyFont="1" applyFill="1" applyBorder="1" applyAlignment="1" applyProtection="1">
      <alignment horizontal="left" vertical="top"/>
    </xf>
    <xf numFmtId="4" fontId="43" fillId="0" borderId="102" xfId="33" applyNumberFormat="1" applyFont="1" applyFill="1" applyBorder="1" applyAlignment="1">
      <alignment vertical="top"/>
    </xf>
    <xf numFmtId="4" fontId="22" fillId="0" borderId="102" xfId="33" applyNumberFormat="1" applyFont="1" applyFill="1" applyBorder="1" applyAlignment="1" applyProtection="1">
      <alignment vertical="top"/>
      <protection locked="0"/>
    </xf>
    <xf numFmtId="0" fontId="0" fillId="0" borderId="152" xfId="33" applyNumberFormat="1" applyFont="1" applyBorder="1" applyAlignment="1" applyProtection="1">
      <alignment horizontal="center" vertical="top"/>
    </xf>
    <xf numFmtId="1" fontId="30" fillId="0" borderId="141" xfId="33" applyNumberFormat="1" applyFont="1" applyBorder="1" applyAlignment="1" applyProtection="1">
      <alignment horizontal="center" vertical="top"/>
    </xf>
    <xf numFmtId="1" fontId="0" fillId="0" borderId="141" xfId="33" applyNumberFormat="1" applyFont="1" applyBorder="1" applyAlignment="1" applyProtection="1">
      <alignment horizontal="center" vertical="top"/>
    </xf>
    <xf numFmtId="1" fontId="0" fillId="0" borderId="142" xfId="33" applyNumberFormat="1" applyFont="1" applyBorder="1" applyAlignment="1" applyProtection="1">
      <alignment horizontal="center" vertical="top"/>
    </xf>
    <xf numFmtId="4" fontId="43" fillId="0" borderId="151" xfId="33" applyNumberFormat="1" applyFont="1" applyBorder="1" applyAlignment="1">
      <alignment vertical="top"/>
    </xf>
    <xf numFmtId="4" fontId="22" fillId="0" borderId="151" xfId="33" applyNumberFormat="1" applyFont="1" applyBorder="1" applyAlignment="1" applyProtection="1">
      <alignment vertical="top"/>
      <protection locked="0"/>
    </xf>
    <xf numFmtId="0" fontId="28" fillId="0" borderId="130" xfId="33" applyNumberFormat="1" applyFont="1" applyBorder="1" applyAlignment="1" applyProtection="1">
      <alignment horizontal="center" vertical="top"/>
    </xf>
    <xf numFmtId="168" fontId="21" fillId="0" borderId="129" xfId="33" applyNumberFormat="1" applyFont="1" applyBorder="1" applyAlignment="1" applyProtection="1">
      <alignment vertical="top"/>
      <protection locked="0"/>
    </xf>
    <xf numFmtId="166" fontId="39" fillId="0" borderId="69" xfId="33" applyFont="1" applyBorder="1" applyAlignment="1" applyProtection="1">
      <alignment horizontal="left" vertical="top" wrapText="1"/>
    </xf>
    <xf numFmtId="4" fontId="24" fillId="0" borderId="129" xfId="33" applyNumberFormat="1" applyFont="1" applyBorder="1" applyAlignment="1">
      <alignment vertical="top"/>
    </xf>
    <xf numFmtId="4" fontId="43" fillId="0" borderId="129" xfId="33" applyNumberFormat="1" applyFont="1" applyBorder="1" applyAlignment="1" applyProtection="1">
      <alignment vertical="center"/>
    </xf>
    <xf numFmtId="4" fontId="24" fillId="0" borderId="129" xfId="33" applyNumberFormat="1" applyFont="1" applyBorder="1" applyAlignment="1" applyProtection="1">
      <alignment vertical="center"/>
      <protection locked="0"/>
    </xf>
    <xf numFmtId="1" fontId="28" fillId="0" borderId="154" xfId="33" applyNumberFormat="1" applyFont="1" applyBorder="1" applyAlignment="1" applyProtection="1">
      <alignment horizontal="center" vertical="top"/>
    </xf>
    <xf numFmtId="1" fontId="28" fillId="0" borderId="155" xfId="33" applyNumberFormat="1" applyFont="1" applyBorder="1" applyAlignment="1" applyProtection="1">
      <alignment horizontal="center" vertical="top"/>
    </xf>
    <xf numFmtId="166" fontId="28" fillId="0" borderId="135" xfId="33" applyFont="1" applyBorder="1" applyAlignment="1" applyProtection="1">
      <alignment horizontal="left" vertical="top"/>
    </xf>
    <xf numFmtId="4" fontId="48" fillId="0" borderId="0" xfId="0" applyFont="1" applyBorder="1" applyAlignment="1">
      <alignment horizontal="left" vertical="top" wrapText="1"/>
    </xf>
    <xf numFmtId="37" fontId="48" fillId="0" borderId="0" xfId="33" quotePrefix="1" applyNumberFormat="1" applyFont="1" applyBorder="1" applyAlignment="1" applyProtection="1">
      <alignment horizontal="left" vertical="top" wrapText="1"/>
    </xf>
    <xf numFmtId="0" fontId="28" fillId="0" borderId="136" xfId="33" applyNumberFormat="1" applyFont="1" applyBorder="1" applyAlignment="1" applyProtection="1">
      <alignment horizontal="center" vertical="top"/>
    </xf>
    <xf numFmtId="171" fontId="25" fillId="0" borderId="136" xfId="33" applyNumberFormat="1" applyFont="1" applyBorder="1" applyAlignment="1" applyProtection="1">
      <alignment horizontal="center" vertical="top"/>
    </xf>
    <xf numFmtId="0" fontId="36" fillId="0" borderId="136" xfId="33" applyNumberFormat="1" applyFont="1" applyBorder="1" applyAlignment="1" applyProtection="1">
      <alignment horizontal="center" vertical="center"/>
    </xf>
    <xf numFmtId="171" fontId="28" fillId="0" borderId="136" xfId="33" applyNumberFormat="1" applyFont="1" applyBorder="1" applyAlignment="1" applyProtection="1">
      <alignment horizontal="center" vertical="top"/>
    </xf>
    <xf numFmtId="0" fontId="25" fillId="0" borderId="136" xfId="0" applyNumberFormat="1" applyFont="1" applyBorder="1" applyAlignment="1" applyProtection="1">
      <alignment horizontal="center" vertical="center"/>
    </xf>
    <xf numFmtId="0" fontId="30" fillId="0" borderId="136" xfId="33" applyNumberFormat="1" applyFont="1" applyBorder="1" applyAlignment="1" applyProtection="1">
      <alignment horizontal="center" vertical="top"/>
    </xf>
    <xf numFmtId="0" fontId="28" fillId="0" borderId="156" xfId="33" applyNumberFormat="1" applyFont="1" applyBorder="1" applyAlignment="1" applyProtection="1">
      <alignment horizontal="center" vertical="top"/>
    </xf>
    <xf numFmtId="0" fontId="0" fillId="0" borderId="136" xfId="33" applyNumberFormat="1" applyFont="1" applyBorder="1" applyAlignment="1" applyProtection="1">
      <alignment horizontal="center" vertical="top"/>
    </xf>
    <xf numFmtId="0" fontId="29" fillId="0" borderId="136" xfId="33" applyNumberFormat="1" applyFont="1" applyBorder="1" applyAlignment="1" applyProtection="1">
      <alignment vertical="top"/>
    </xf>
    <xf numFmtId="0" fontId="0" fillId="0" borderId="136" xfId="33" applyNumberFormat="1" applyFont="1" applyBorder="1" applyAlignment="1" applyProtection="1">
      <alignment vertical="top"/>
    </xf>
    <xf numFmtId="4" fontId="0" fillId="0" borderId="0" xfId="0" applyBorder="1" applyAlignment="1">
      <alignment horizontal="center" vertical="top"/>
    </xf>
    <xf numFmtId="168" fontId="43" fillId="0" borderId="157" xfId="33" applyNumberFormat="1" applyFont="1" applyBorder="1" applyAlignment="1" applyProtection="1">
      <alignment horizontal="center" vertical="top"/>
      <protection locked="0"/>
    </xf>
    <xf numFmtId="166" fontId="21" fillId="0" borderId="161" xfId="33" applyFont="1" applyBorder="1" applyAlignment="1" applyProtection="1">
      <alignment horizontal="fill" vertical="center"/>
    </xf>
    <xf numFmtId="0" fontId="58" fillId="0" borderId="162" xfId="0" applyNumberFormat="1" applyFont="1" applyBorder="1" applyAlignment="1">
      <alignment vertical="top" wrapText="1"/>
    </xf>
    <xf numFmtId="0" fontId="58" fillId="0" borderId="163" xfId="0" applyNumberFormat="1" applyFont="1" applyBorder="1" applyAlignment="1">
      <alignment vertical="top" wrapText="1"/>
    </xf>
    <xf numFmtId="0" fontId="58" fillId="0" borderId="164" xfId="0" applyNumberFormat="1" applyFont="1" applyBorder="1" applyAlignment="1">
      <alignment vertical="top" wrapText="1"/>
    </xf>
    <xf numFmtId="4" fontId="43" fillId="0" borderId="168" xfId="33" applyNumberFormat="1" applyFont="1" applyBorder="1" applyAlignment="1" applyProtection="1">
      <alignment vertical="top"/>
      <protection locked="0"/>
    </xf>
    <xf numFmtId="166" fontId="43" fillId="0" borderId="168" xfId="33" applyFont="1" applyBorder="1" applyAlignment="1" applyProtection="1">
      <alignment horizontal="left" vertical="top"/>
    </xf>
    <xf numFmtId="168" fontId="43" fillId="0" borderId="168" xfId="33" applyNumberFormat="1" applyFont="1" applyBorder="1" applyAlignment="1" applyProtection="1">
      <alignment vertical="top"/>
      <protection locked="0"/>
    </xf>
    <xf numFmtId="168" fontId="43" fillId="0" borderId="168" xfId="33" applyNumberFormat="1" applyFont="1" applyBorder="1" applyAlignment="1" applyProtection="1">
      <alignment horizontal="center" vertical="top"/>
      <protection locked="0"/>
    </xf>
    <xf numFmtId="166" fontId="21" fillId="0" borderId="168" xfId="33" applyFont="1" applyBorder="1" applyAlignment="1">
      <alignment vertical="center"/>
    </xf>
    <xf numFmtId="4" fontId="43" fillId="0" borderId="168" xfId="33" applyNumberFormat="1" applyFont="1" applyBorder="1" applyAlignment="1">
      <alignment vertical="top"/>
    </xf>
    <xf numFmtId="3" fontId="21" fillId="0" borderId="148" xfId="33" applyNumberFormat="1" applyFont="1" applyBorder="1" applyAlignment="1" applyProtection="1">
      <alignment horizontal="fill" vertical="center"/>
    </xf>
    <xf numFmtId="166" fontId="21" fillId="0" borderId="157" xfId="33" applyFont="1" applyBorder="1" applyAlignment="1">
      <alignment vertical="center"/>
    </xf>
    <xf numFmtId="4" fontId="43" fillId="0" borderId="0" xfId="0" applyFont="1" applyBorder="1" applyAlignment="1">
      <alignment vertical="top" wrapText="1"/>
    </xf>
    <xf numFmtId="0" fontId="36" fillId="0" borderId="162" xfId="33" applyNumberFormat="1" applyFont="1" applyBorder="1" applyAlignment="1" applyProtection="1">
      <alignment horizontal="center" vertical="center"/>
    </xf>
    <xf numFmtId="1" fontId="36" fillId="0" borderId="158" xfId="33" applyNumberFormat="1" applyFont="1" applyBorder="1" applyAlignment="1" applyProtection="1">
      <alignment horizontal="center" vertical="center"/>
    </xf>
    <xf numFmtId="1" fontId="25" fillId="0" borderId="158" xfId="33" applyNumberFormat="1" applyFont="1" applyBorder="1" applyAlignment="1" applyProtection="1">
      <alignment horizontal="center" vertical="center"/>
    </xf>
    <xf numFmtId="1" fontId="25" fillId="0" borderId="159" xfId="33" applyNumberFormat="1" applyFont="1" applyBorder="1" applyAlignment="1" applyProtection="1">
      <alignment horizontal="center" vertical="center"/>
    </xf>
    <xf numFmtId="166" fontId="40" fillId="0" borderId="160" xfId="33" applyFont="1" applyBorder="1" applyAlignment="1" applyProtection="1">
      <alignment horizontal="left" vertical="center"/>
    </xf>
    <xf numFmtId="166" fontId="23" fillId="0" borderId="160" xfId="33" applyFont="1" applyBorder="1" applyAlignment="1" applyProtection="1">
      <alignment horizontal="left" vertical="center" wrapText="1"/>
    </xf>
    <xf numFmtId="166" fontId="23" fillId="0" borderId="160" xfId="33" applyFont="1" applyBorder="1" applyAlignment="1" applyProtection="1">
      <alignment vertical="center"/>
    </xf>
    <xf numFmtId="4" fontId="21" fillId="0" borderId="168" xfId="33" applyNumberFormat="1" applyFont="1" applyBorder="1" applyAlignment="1">
      <alignment vertical="center"/>
    </xf>
    <xf numFmtId="168" fontId="21" fillId="0" borderId="168" xfId="33" applyNumberFormat="1" applyFont="1" applyBorder="1" applyAlignment="1">
      <alignment vertical="center"/>
    </xf>
    <xf numFmtId="0" fontId="58" fillId="0" borderId="132" xfId="0" applyNumberFormat="1" applyFont="1" applyBorder="1" applyAlignment="1">
      <alignment vertical="top" wrapText="1"/>
    </xf>
    <xf numFmtId="0" fontId="58" fillId="0" borderId="133" xfId="0" applyNumberFormat="1" applyFont="1" applyBorder="1" applyAlignment="1">
      <alignment vertical="top" wrapText="1"/>
    </xf>
    <xf numFmtId="0" fontId="58" fillId="0" borderId="134" xfId="0" applyNumberFormat="1" applyFont="1" applyBorder="1" applyAlignment="1">
      <alignment vertical="top" wrapText="1"/>
    </xf>
    <xf numFmtId="0" fontId="41" fillId="0" borderId="173" xfId="33" applyNumberFormat="1" applyFont="1" applyFill="1" applyBorder="1" applyAlignment="1" applyProtection="1">
      <alignment horizontal="center" vertical="top"/>
    </xf>
    <xf numFmtId="1" fontId="41" fillId="0" borderId="174" xfId="33" applyNumberFormat="1" applyFont="1" applyFill="1" applyBorder="1" applyAlignment="1" applyProtection="1">
      <alignment horizontal="center" vertical="top"/>
    </xf>
    <xf numFmtId="1" fontId="41" fillId="0" borderId="175" xfId="33" applyNumberFormat="1" applyFont="1" applyFill="1" applyBorder="1" applyAlignment="1" applyProtection="1">
      <alignment horizontal="center" vertical="top"/>
    </xf>
    <xf numFmtId="1" fontId="28" fillId="0" borderId="176" xfId="33" applyNumberFormat="1" applyFont="1" applyFill="1" applyBorder="1" applyAlignment="1" applyProtection="1">
      <alignment vertical="top" wrapText="1"/>
    </xf>
    <xf numFmtId="4" fontId="43" fillId="0" borderId="177" xfId="33" applyNumberFormat="1" applyFont="1" applyBorder="1" applyAlignment="1" applyProtection="1">
      <alignment vertical="top"/>
      <protection locked="0"/>
    </xf>
    <xf numFmtId="166" fontId="43" fillId="0" borderId="177" xfId="33" applyFont="1" applyBorder="1" applyAlignment="1" applyProtection="1">
      <alignment horizontal="left" vertical="top"/>
    </xf>
    <xf numFmtId="168" fontId="22" fillId="0" borderId="177" xfId="33" applyNumberFormat="1" applyFont="1" applyBorder="1" applyAlignment="1" applyProtection="1">
      <alignment vertical="top"/>
      <protection locked="0"/>
    </xf>
    <xf numFmtId="168" fontId="43" fillId="0" borderId="177" xfId="33" applyNumberFormat="1" applyFont="1" applyBorder="1" applyAlignment="1" applyProtection="1">
      <alignment horizontal="center" vertical="top"/>
      <protection locked="0"/>
    </xf>
    <xf numFmtId="4" fontId="44" fillId="0" borderId="102" xfId="33" applyNumberFormat="1" applyFont="1" applyBorder="1" applyAlignment="1">
      <alignment vertical="top"/>
    </xf>
    <xf numFmtId="4" fontId="46" fillId="0" borderId="43" xfId="0" applyFont="1" applyBorder="1" applyAlignment="1">
      <alignment horizontal="center" vertical="center"/>
    </xf>
    <xf numFmtId="166" fontId="28" fillId="0" borderId="0" xfId="33" applyFont="1" applyBorder="1" applyAlignment="1" applyProtection="1">
      <alignment horizontal="left" vertical="top" wrapText="1"/>
    </xf>
    <xf numFmtId="0" fontId="28" fillId="0" borderId="173" xfId="33" applyNumberFormat="1" applyFont="1" applyBorder="1" applyAlignment="1" applyProtection="1">
      <alignment horizontal="center" vertical="top"/>
    </xf>
    <xf numFmtId="1" fontId="28" fillId="0" borderId="174" xfId="33" applyNumberFormat="1" applyFont="1" applyBorder="1" applyAlignment="1" applyProtection="1">
      <alignment horizontal="center" vertical="top"/>
    </xf>
    <xf numFmtId="1" fontId="28" fillId="0" borderId="175" xfId="33" applyNumberFormat="1" applyFont="1" applyBorder="1" applyAlignment="1" applyProtection="1">
      <alignment horizontal="center" vertical="top"/>
    </xf>
    <xf numFmtId="4" fontId="43" fillId="0" borderId="177" xfId="33" applyNumberFormat="1" applyFont="1" applyBorder="1" applyAlignment="1">
      <alignment vertical="top"/>
    </xf>
    <xf numFmtId="4" fontId="22" fillId="0" borderId="177" xfId="33" applyNumberFormat="1" applyFont="1" applyBorder="1" applyAlignment="1" applyProtection="1">
      <alignment vertical="top"/>
      <protection locked="0"/>
    </xf>
    <xf numFmtId="4" fontId="45" fillId="0" borderId="177" xfId="33" applyNumberFormat="1" applyFont="1" applyBorder="1" applyAlignment="1">
      <alignment vertical="top"/>
    </xf>
    <xf numFmtId="166" fontId="64" fillId="0" borderId="0" xfId="33" applyFont="1" applyBorder="1" applyAlignment="1" applyProtection="1">
      <alignment horizontal="left" vertical="top" wrapText="1"/>
    </xf>
    <xf numFmtId="171" fontId="25" fillId="0" borderId="173" xfId="33" applyNumberFormat="1" applyFont="1" applyBorder="1" applyAlignment="1" applyProtection="1">
      <alignment horizontal="center" vertical="top"/>
    </xf>
    <xf numFmtId="1" fontId="25" fillId="0" borderId="174" xfId="33" applyNumberFormat="1" applyFont="1" applyBorder="1" applyAlignment="1" applyProtection="1">
      <alignment horizontal="center" vertical="top"/>
    </xf>
    <xf numFmtId="1" fontId="25" fillId="0" borderId="175" xfId="33" applyNumberFormat="1" applyFont="1" applyBorder="1" applyAlignment="1" applyProtection="1">
      <alignment horizontal="center" vertical="top"/>
    </xf>
    <xf numFmtId="3" fontId="21" fillId="0" borderId="177" xfId="33" applyNumberFormat="1" applyFont="1" applyBorder="1" applyAlignment="1">
      <alignment vertical="center"/>
    </xf>
    <xf numFmtId="166" fontId="21" fillId="0" borderId="177" xfId="33" applyFont="1" applyBorder="1" applyAlignment="1">
      <alignment vertical="center"/>
    </xf>
    <xf numFmtId="4" fontId="24" fillId="0" borderId="177" xfId="33" applyNumberFormat="1" applyFont="1" applyBorder="1" applyAlignment="1">
      <alignment vertical="center"/>
    </xf>
    <xf numFmtId="4" fontId="21" fillId="0" borderId="177" xfId="33" applyNumberFormat="1" applyFont="1" applyBorder="1" applyAlignment="1">
      <alignment vertical="center"/>
    </xf>
    <xf numFmtId="4" fontId="76" fillId="0" borderId="0" xfId="0" applyFont="1">
      <alignment vertical="top"/>
    </xf>
    <xf numFmtId="1" fontId="0" fillId="0" borderId="175" xfId="33" applyNumberFormat="1" applyFont="1" applyBorder="1" applyAlignment="1" applyProtection="1">
      <alignment horizontal="center" vertical="top"/>
    </xf>
    <xf numFmtId="171" fontId="41" fillId="0" borderId="173" xfId="33" applyNumberFormat="1" applyFont="1" applyBorder="1" applyAlignment="1" applyProtection="1">
      <alignment horizontal="center" vertical="top"/>
    </xf>
    <xf numFmtId="1" fontId="41" fillId="0" borderId="174" xfId="33" applyNumberFormat="1" applyFont="1" applyBorder="1" applyAlignment="1" applyProtection="1">
      <alignment horizontal="center" vertical="top"/>
    </xf>
    <xf numFmtId="166" fontId="43" fillId="0" borderId="183" xfId="33" applyFont="1" applyBorder="1" applyAlignment="1" applyProtection="1">
      <alignment horizontal="left" vertical="top"/>
    </xf>
    <xf numFmtId="4" fontId="22" fillId="0" borderId="183" xfId="33" applyNumberFormat="1" applyFont="1" applyBorder="1" applyAlignment="1" applyProtection="1">
      <alignment vertical="top"/>
      <protection locked="0"/>
    </xf>
    <xf numFmtId="4" fontId="43" fillId="0" borderId="183" xfId="33" applyNumberFormat="1" applyFont="1" applyBorder="1" applyAlignment="1">
      <alignment vertical="top"/>
    </xf>
    <xf numFmtId="166" fontId="28" fillId="0" borderId="184" xfId="33" applyFont="1" applyBorder="1" applyAlignment="1" applyProtection="1">
      <alignment horizontal="left" vertical="top" wrapText="1"/>
    </xf>
    <xf numFmtId="166" fontId="43" fillId="0" borderId="151" xfId="33" applyFont="1" applyBorder="1" applyAlignment="1" applyProtection="1">
      <alignment horizontal="left" vertical="top"/>
    </xf>
    <xf numFmtId="166" fontId="28" fillId="0" borderId="185" xfId="33" applyFont="1" applyBorder="1" applyAlignment="1" applyProtection="1">
      <alignment horizontal="left" vertical="top" wrapText="1"/>
    </xf>
    <xf numFmtId="4" fontId="0" fillId="0" borderId="185" xfId="0" applyBorder="1" applyAlignment="1">
      <alignment horizontal="left" vertical="top" wrapText="1"/>
    </xf>
    <xf numFmtId="166" fontId="0" fillId="0" borderId="151" xfId="33" applyFont="1" applyBorder="1" applyAlignment="1" applyProtection="1">
      <alignment horizontal="left" vertical="top"/>
    </xf>
    <xf numFmtId="171" fontId="25" fillId="0" borderId="152" xfId="33" applyNumberFormat="1" applyFont="1" applyBorder="1" applyAlignment="1" applyProtection="1">
      <alignment horizontal="center" vertical="top"/>
    </xf>
    <xf numFmtId="1" fontId="25" fillId="0" borderId="141" xfId="0" applyNumberFormat="1" applyFont="1" applyBorder="1" applyAlignment="1" applyProtection="1">
      <alignment horizontal="center" vertical="top"/>
    </xf>
    <xf numFmtId="1" fontId="25" fillId="0" borderId="142" xfId="0" applyNumberFormat="1" applyFont="1" applyBorder="1" applyAlignment="1" applyProtection="1">
      <alignment horizontal="center" vertical="top"/>
    </xf>
    <xf numFmtId="166" fontId="28" fillId="0" borderId="186" xfId="33" applyFont="1" applyBorder="1" applyAlignment="1" applyProtection="1">
      <alignment horizontal="left" vertical="top" wrapText="1"/>
    </xf>
    <xf numFmtId="4" fontId="21" fillId="0" borderId="151" xfId="33" applyNumberFormat="1" applyFont="1" applyBorder="1" applyAlignment="1" applyProtection="1">
      <alignment vertical="top"/>
      <protection locked="0"/>
    </xf>
    <xf numFmtId="166" fontId="21" fillId="0" borderId="151" xfId="33" applyFont="1" applyBorder="1" applyAlignment="1" applyProtection="1">
      <alignment horizontal="left" vertical="top"/>
    </xf>
    <xf numFmtId="4" fontId="24" fillId="0" borderId="151" xfId="33" applyNumberFormat="1" applyFont="1" applyBorder="1" applyAlignment="1">
      <alignment vertical="top"/>
    </xf>
    <xf numFmtId="4" fontId="43" fillId="0" borderId="151" xfId="33" applyNumberFormat="1" applyFont="1" applyBorder="1" applyAlignment="1" applyProtection="1">
      <alignment vertical="top"/>
    </xf>
    <xf numFmtId="4" fontId="45" fillId="0" borderId="151" xfId="33" applyNumberFormat="1" applyFont="1" applyBorder="1" applyAlignment="1">
      <alignment vertical="top"/>
    </xf>
    <xf numFmtId="0" fontId="30" fillId="0" borderId="152" xfId="33" applyNumberFormat="1" applyFont="1" applyBorder="1" applyAlignment="1" applyProtection="1">
      <alignment horizontal="center" vertical="top"/>
    </xf>
    <xf numFmtId="1" fontId="31" fillId="0" borderId="141" xfId="33" applyNumberFormat="1" applyFont="1" applyBorder="1" applyAlignment="1" applyProtection="1">
      <alignment horizontal="center" vertical="top"/>
    </xf>
    <xf numFmtId="166" fontId="30" fillId="0" borderId="141" xfId="33" applyFont="1" applyBorder="1" applyAlignment="1">
      <alignment vertical="top"/>
    </xf>
    <xf numFmtId="166" fontId="30" fillId="0" borderId="142" xfId="33" applyFont="1" applyBorder="1" applyAlignment="1">
      <alignment vertical="top"/>
    </xf>
    <xf numFmtId="1" fontId="28" fillId="0" borderId="186" xfId="33" applyNumberFormat="1" applyFont="1" applyFill="1" applyBorder="1" applyAlignment="1" applyProtection="1">
      <alignment vertical="top" wrapText="1"/>
    </xf>
    <xf numFmtId="4" fontId="28" fillId="0" borderId="185" xfId="0" applyFont="1" applyBorder="1" applyAlignment="1">
      <alignment vertical="top" wrapText="1"/>
    </xf>
    <xf numFmtId="4" fontId="43" fillId="0" borderId="151" xfId="33" applyNumberFormat="1" applyFont="1" applyBorder="1" applyAlignment="1" applyProtection="1">
      <alignment vertical="top"/>
      <protection locked="0"/>
    </xf>
    <xf numFmtId="168" fontId="22" fillId="0" borderId="151" xfId="33" applyNumberFormat="1" applyFont="1" applyBorder="1" applyAlignment="1" applyProtection="1">
      <alignment vertical="top"/>
      <protection locked="0"/>
    </xf>
    <xf numFmtId="168" fontId="43" fillId="0" borderId="151" xfId="33" applyNumberFormat="1" applyFont="1" applyBorder="1" applyAlignment="1" applyProtection="1">
      <alignment horizontal="center" vertical="top"/>
      <protection locked="0"/>
    </xf>
    <xf numFmtId="0" fontId="24" fillId="0" borderId="152" xfId="33" applyNumberFormat="1" applyFont="1" applyBorder="1" applyAlignment="1" applyProtection="1">
      <alignment horizontal="center" vertical="center"/>
    </xf>
    <xf numFmtId="1" fontId="41" fillId="0" borderId="141" xfId="33" applyNumberFormat="1" applyFont="1" applyBorder="1" applyAlignment="1" applyProtection="1">
      <alignment horizontal="center" vertical="center"/>
    </xf>
    <xf numFmtId="1" fontId="21" fillId="0" borderId="141" xfId="33" applyNumberFormat="1" applyFont="1" applyBorder="1" applyAlignment="1" applyProtection="1">
      <alignment horizontal="center" vertical="center"/>
    </xf>
    <xf numFmtId="1" fontId="21" fillId="0" borderId="142" xfId="33" applyNumberFormat="1" applyFont="1" applyBorder="1" applyAlignment="1" applyProtection="1">
      <alignment horizontal="center" vertical="center"/>
    </xf>
    <xf numFmtId="0" fontId="43" fillId="0" borderId="152" xfId="33" applyNumberFormat="1" applyFont="1" applyBorder="1" applyAlignment="1" applyProtection="1">
      <alignment horizontal="center" vertical="top"/>
    </xf>
    <xf numFmtId="1" fontId="43" fillId="0" borderId="141" xfId="33" applyNumberFormat="1" applyFont="1" applyBorder="1" applyAlignment="1" applyProtection="1">
      <alignment horizontal="center" vertical="top"/>
    </xf>
    <xf numFmtId="1" fontId="43" fillId="0" borderId="142" xfId="33" applyNumberFormat="1" applyFont="1" applyBorder="1" applyAlignment="1" applyProtection="1">
      <alignment horizontal="center" vertical="top"/>
    </xf>
    <xf numFmtId="0" fontId="25" fillId="0" borderId="152" xfId="0" applyNumberFormat="1" applyFont="1" applyBorder="1" applyAlignment="1" applyProtection="1">
      <alignment horizontal="center" vertical="center"/>
    </xf>
    <xf numFmtId="1" fontId="25" fillId="0" borderId="141" xfId="0" applyNumberFormat="1" applyFont="1" applyBorder="1" applyAlignment="1" applyProtection="1">
      <alignment horizontal="center" vertical="center"/>
    </xf>
    <xf numFmtId="1" fontId="25" fillId="0" borderId="142" xfId="0" applyNumberFormat="1" applyFont="1" applyBorder="1" applyAlignment="1" applyProtection="1">
      <alignment horizontal="center" vertical="center"/>
    </xf>
    <xf numFmtId="4" fontId="28" fillId="0" borderId="185" xfId="0" applyFont="1" applyBorder="1" applyAlignment="1" applyProtection="1">
      <alignment horizontal="left" vertical="top"/>
    </xf>
    <xf numFmtId="4" fontId="28" fillId="0" borderId="185" xfId="0" applyFont="1" applyBorder="1" applyAlignment="1" applyProtection="1">
      <alignment horizontal="left" vertical="top" wrapText="1"/>
    </xf>
    <xf numFmtId="4" fontId="25" fillId="0" borderId="185" xfId="0" applyFont="1" applyBorder="1" applyAlignment="1" applyProtection="1">
      <alignment vertical="center"/>
    </xf>
    <xf numFmtId="4" fontId="21" fillId="0" borderId="151" xfId="33" applyNumberFormat="1" applyFont="1" applyBorder="1" applyAlignment="1" applyProtection="1">
      <alignment vertical="center"/>
      <protection locked="0"/>
    </xf>
    <xf numFmtId="166" fontId="21" fillId="0" borderId="151" xfId="33" applyFont="1" applyBorder="1" applyAlignment="1" applyProtection="1">
      <alignment horizontal="left" vertical="center"/>
    </xf>
    <xf numFmtId="4" fontId="24" fillId="0" borderId="151" xfId="33" applyNumberFormat="1" applyFont="1" applyBorder="1" applyAlignment="1" applyProtection="1">
      <alignment vertical="center"/>
      <protection locked="0"/>
    </xf>
    <xf numFmtId="4" fontId="43" fillId="0" borderId="151" xfId="33" applyNumberFormat="1" applyFont="1" applyBorder="1" applyAlignment="1" applyProtection="1">
      <alignment vertical="center"/>
    </xf>
    <xf numFmtId="1" fontId="28" fillId="0" borderId="186" xfId="33" applyNumberFormat="1" applyFont="1" applyBorder="1" applyAlignment="1" applyProtection="1">
      <alignment vertical="top" wrapText="1"/>
    </xf>
    <xf numFmtId="4" fontId="0" fillId="0" borderId="185" xfId="0" applyBorder="1" applyAlignment="1">
      <alignment vertical="top" wrapText="1"/>
    </xf>
    <xf numFmtId="4" fontId="73" fillId="0" borderId="151" xfId="33" applyNumberFormat="1" applyFont="1" applyBorder="1" applyAlignment="1">
      <alignment vertical="top"/>
    </xf>
    <xf numFmtId="166" fontId="43" fillId="0" borderId="151" xfId="33" applyFont="1" applyBorder="1" applyAlignment="1">
      <alignment vertical="top"/>
    </xf>
    <xf numFmtId="0" fontId="29" fillId="0" borderId="152" xfId="33" applyNumberFormat="1" applyFont="1" applyBorder="1" applyAlignment="1" applyProtection="1">
      <alignment vertical="top"/>
    </xf>
    <xf numFmtId="166" fontId="29" fillId="0" borderId="141" xfId="33" applyFont="1" applyBorder="1" applyAlignment="1" applyProtection="1">
      <alignment horizontal="center" vertical="top"/>
    </xf>
    <xf numFmtId="166" fontId="29" fillId="0" borderId="142" xfId="33" applyFont="1" applyBorder="1" applyAlignment="1" applyProtection="1">
      <alignment horizontal="center" vertical="top"/>
    </xf>
    <xf numFmtId="0" fontId="0" fillId="0" borderId="152" xfId="33" applyNumberFormat="1" applyFont="1" applyBorder="1" applyAlignment="1" applyProtection="1">
      <alignment vertical="top"/>
    </xf>
    <xf numFmtId="166" fontId="0" fillId="0" borderId="141" xfId="33" applyFont="1" applyBorder="1" applyAlignment="1" applyProtection="1">
      <alignment horizontal="center" vertical="top"/>
    </xf>
    <xf numFmtId="166" fontId="0" fillId="0" borderId="142" xfId="33" applyFont="1" applyBorder="1" applyAlignment="1" applyProtection="1">
      <alignment horizontal="center" vertical="top"/>
    </xf>
    <xf numFmtId="1" fontId="28" fillId="0" borderId="140" xfId="33" applyNumberFormat="1" applyFont="1" applyFill="1" applyBorder="1" applyAlignment="1" applyProtection="1">
      <alignment vertical="top" wrapText="1"/>
    </xf>
    <xf numFmtId="1" fontId="28" fillId="0" borderId="0" xfId="33" applyNumberFormat="1" applyFont="1" applyFill="1" applyBorder="1" applyAlignment="1" applyProtection="1">
      <alignment vertical="top" wrapText="1"/>
    </xf>
    <xf numFmtId="1" fontId="28" fillId="0" borderId="65" xfId="33" applyNumberFormat="1" applyFont="1" applyFill="1" applyBorder="1" applyAlignment="1" applyProtection="1">
      <alignment vertical="top" wrapText="1"/>
    </xf>
    <xf numFmtId="1" fontId="28" fillId="0" borderId="28" xfId="33" applyNumberFormat="1" applyFont="1" applyFill="1" applyBorder="1" applyAlignment="1" applyProtection="1">
      <alignment vertical="top" wrapText="1"/>
    </xf>
    <xf numFmtId="1" fontId="28" fillId="0" borderId="15" xfId="33" applyNumberFormat="1" applyFont="1" applyFill="1" applyBorder="1" applyAlignment="1" applyProtection="1">
      <alignment vertical="top" wrapText="1"/>
    </xf>
    <xf numFmtId="1" fontId="25" fillId="0" borderId="69" xfId="33" applyNumberFormat="1" applyFont="1" applyFill="1" applyBorder="1" applyAlignment="1" applyProtection="1">
      <alignment vertical="top" wrapText="1"/>
    </xf>
    <xf numFmtId="1" fontId="25" fillId="0" borderId="0" xfId="33" applyNumberFormat="1" applyFont="1" applyFill="1" applyBorder="1" applyAlignment="1" applyProtection="1">
      <alignment vertical="top" wrapText="1"/>
    </xf>
    <xf numFmtId="1" fontId="25" fillId="0" borderId="39" xfId="33" applyNumberFormat="1" applyFont="1" applyFill="1" applyBorder="1" applyAlignment="1" applyProtection="1">
      <alignment vertical="top" wrapText="1"/>
    </xf>
    <xf numFmtId="4" fontId="0" fillId="0" borderId="0" xfId="0" applyAlignment="1">
      <alignment vertical="top" wrapText="1"/>
    </xf>
    <xf numFmtId="4" fontId="0" fillId="0" borderId="15" xfId="0" applyBorder="1" applyAlignment="1">
      <alignment vertical="top" wrapText="1"/>
    </xf>
    <xf numFmtId="1" fontId="28" fillId="0" borderId="115" xfId="33" applyNumberFormat="1" applyFont="1" applyFill="1" applyBorder="1" applyAlignment="1" applyProtection="1">
      <alignment vertical="top" wrapText="1"/>
    </xf>
    <xf numFmtId="4" fontId="0" fillId="0" borderId="65" xfId="0" applyBorder="1" applyAlignment="1">
      <alignment vertical="top" wrapText="1"/>
    </xf>
    <xf numFmtId="4" fontId="0" fillId="0" borderId="0" xfId="0" applyBorder="1" applyAlignment="1">
      <alignment vertical="top" wrapText="1"/>
    </xf>
    <xf numFmtId="1" fontId="23" fillId="0" borderId="28" xfId="33" applyNumberFormat="1" applyFont="1" applyFill="1" applyBorder="1" applyAlignment="1" applyProtection="1">
      <alignment vertical="top" wrapText="1"/>
    </xf>
    <xf numFmtId="1" fontId="23" fillId="0" borderId="0" xfId="33" applyNumberFormat="1" applyFont="1" applyFill="1" applyBorder="1" applyAlignment="1" applyProtection="1">
      <alignment vertical="top" wrapText="1"/>
    </xf>
    <xf numFmtId="1" fontId="23" fillId="0" borderId="15" xfId="33" applyNumberFormat="1" applyFont="1" applyFill="1" applyBorder="1" applyAlignment="1" applyProtection="1">
      <alignment vertical="top" wrapText="1"/>
    </xf>
    <xf numFmtId="1" fontId="25" fillId="0" borderId="28" xfId="33" applyNumberFormat="1" applyFont="1" applyFill="1" applyBorder="1" applyAlignment="1" applyProtection="1">
      <alignment vertical="top" wrapText="1"/>
    </xf>
    <xf numFmtId="1" fontId="25" fillId="0" borderId="15" xfId="33" applyNumberFormat="1" applyFont="1" applyFill="1" applyBorder="1" applyAlignment="1" applyProtection="1">
      <alignment vertical="top" wrapText="1"/>
    </xf>
    <xf numFmtId="1" fontId="28" fillId="0" borderId="69" xfId="33" applyNumberFormat="1" applyFont="1" applyFill="1" applyBorder="1" applyAlignment="1" applyProtection="1">
      <alignment vertical="top" wrapText="1"/>
    </xf>
    <xf numFmtId="1" fontId="30" fillId="0" borderId="28" xfId="33" applyNumberFormat="1" applyFont="1" applyFill="1" applyBorder="1" applyAlignment="1" applyProtection="1">
      <alignment vertical="top" wrapText="1"/>
    </xf>
    <xf numFmtId="1" fontId="30" fillId="0" borderId="0" xfId="33" applyNumberFormat="1" applyFont="1" applyFill="1" applyBorder="1" applyAlignment="1" applyProtection="1">
      <alignment vertical="top" wrapText="1"/>
    </xf>
    <xf numFmtId="1" fontId="30" fillId="0" borderId="15" xfId="33" applyNumberFormat="1" applyFont="1" applyFill="1" applyBorder="1" applyAlignment="1" applyProtection="1">
      <alignment vertical="top" wrapText="1"/>
    </xf>
    <xf numFmtId="166" fontId="23" fillId="0" borderId="0" xfId="33" applyFont="1" applyFill="1" applyBorder="1" applyAlignment="1" applyProtection="1">
      <alignment horizontal="left" vertical="top" wrapText="1"/>
    </xf>
    <xf numFmtId="1" fontId="30" fillId="0" borderId="115" xfId="33" applyNumberFormat="1" applyFont="1" applyFill="1" applyBorder="1" applyAlignment="1" applyProtection="1">
      <alignment vertical="top" wrapText="1"/>
    </xf>
    <xf numFmtId="166" fontId="23" fillId="0" borderId="91" xfId="33" applyFont="1" applyBorder="1" applyAlignment="1" applyProtection="1">
      <alignment horizontal="center" vertical="center"/>
    </xf>
    <xf numFmtId="166" fontId="23" fillId="0" borderId="92" xfId="33" applyFont="1" applyBorder="1" applyAlignment="1" applyProtection="1">
      <alignment horizontal="center" vertical="center"/>
    </xf>
    <xf numFmtId="166" fontId="23" fillId="0" borderId="11" xfId="33" applyFont="1" applyBorder="1" applyAlignment="1" applyProtection="1">
      <alignment horizontal="center" vertical="center"/>
    </xf>
    <xf numFmtId="4" fontId="21" fillId="0" borderId="77" xfId="0" applyFont="1" applyBorder="1" applyAlignment="1">
      <alignment horizontal="center" vertical="center"/>
    </xf>
    <xf numFmtId="4" fontId="21" fillId="0" borderId="78" xfId="0" applyFont="1" applyBorder="1" applyAlignment="1">
      <alignment vertical="center"/>
    </xf>
    <xf numFmtId="4" fontId="21" fillId="0" borderId="79" xfId="0" applyFont="1" applyBorder="1" applyAlignment="1">
      <alignment vertical="center"/>
    </xf>
    <xf numFmtId="170" fontId="45" fillId="0" borderId="41" xfId="0" applyNumberFormat="1" applyFont="1" applyBorder="1" applyAlignment="1">
      <alignment horizontal="center" vertical="center"/>
    </xf>
    <xf numFmtId="4" fontId="45" fillId="0" borderId="80" xfId="0" applyFont="1" applyBorder="1" applyAlignment="1">
      <alignment vertical="center"/>
    </xf>
    <xf numFmtId="4" fontId="45" fillId="0" borderId="49" xfId="0" applyFont="1" applyBorder="1" applyAlignment="1">
      <alignment vertical="center"/>
    </xf>
    <xf numFmtId="4" fontId="45" fillId="0" borderId="59" xfId="0" applyFont="1" applyBorder="1" applyAlignment="1">
      <alignment vertical="center"/>
    </xf>
    <xf numFmtId="170" fontId="45" fillId="0" borderId="98" xfId="0" applyNumberFormat="1" applyFont="1" applyBorder="1" applyAlignment="1">
      <alignment horizontal="center" vertical="center"/>
    </xf>
    <xf numFmtId="170" fontId="45" fillId="0" borderId="122" xfId="0" applyNumberFormat="1" applyFont="1" applyBorder="1" applyAlignment="1">
      <alignment horizontal="center" vertical="center"/>
    </xf>
    <xf numFmtId="4" fontId="45" fillId="0" borderId="98" xfId="0" applyFont="1" applyBorder="1" applyAlignment="1">
      <alignment vertical="center"/>
    </xf>
    <xf numFmtId="4" fontId="45" fillId="0" borderId="125" xfId="0" applyFont="1" applyBorder="1" applyAlignment="1">
      <alignment vertical="center"/>
    </xf>
    <xf numFmtId="4" fontId="45" fillId="0" borderId="99" xfId="0" applyFont="1" applyBorder="1" applyAlignment="1">
      <alignment vertical="center"/>
    </xf>
    <xf numFmtId="170" fontId="45" fillId="0" borderId="29" xfId="0" applyNumberFormat="1" applyFont="1" applyBorder="1" applyAlignment="1">
      <alignment horizontal="center" vertical="center"/>
    </xf>
    <xf numFmtId="4" fontId="45" fillId="0" borderId="98" xfId="0" applyFont="1" applyBorder="1" applyAlignment="1">
      <alignment vertical="top"/>
    </xf>
    <xf numFmtId="4" fontId="45" fillId="0" borderId="178" xfId="0" applyFont="1" applyBorder="1" applyAlignment="1">
      <alignment vertical="top"/>
    </xf>
    <xf numFmtId="4" fontId="45" fillId="0" borderId="99" xfId="0" applyFont="1" applyBorder="1" applyAlignment="1">
      <alignment vertical="top"/>
    </xf>
    <xf numFmtId="170" fontId="46" fillId="0" borderId="44" xfId="0" applyNumberFormat="1" applyFont="1" applyBorder="1" applyAlignment="1">
      <alignment horizontal="center" vertical="center"/>
    </xf>
    <xf numFmtId="4" fontId="46" fillId="0" borderId="179" xfId="0" applyFont="1" applyBorder="1" applyAlignment="1">
      <alignment horizontal="left" vertical="center"/>
    </xf>
    <xf numFmtId="4" fontId="46" fillId="0" borderId="53" xfId="0" applyFont="1" applyBorder="1" applyAlignment="1">
      <alignment horizontal="left" vertical="center"/>
    </xf>
    <xf numFmtId="4" fontId="46" fillId="0" borderId="180" xfId="0" applyFont="1" applyBorder="1" applyAlignment="1">
      <alignment horizontal="left" vertical="center"/>
    </xf>
    <xf numFmtId="166" fontId="28" fillId="0" borderId="66" xfId="33" applyFont="1" applyFill="1" applyBorder="1" applyAlignment="1" applyProtection="1">
      <alignment horizontal="left" vertical="center" wrapText="1"/>
    </xf>
    <xf numFmtId="166" fontId="28" fillId="0" borderId="0" xfId="33" applyFont="1" applyFill="1" applyBorder="1" applyAlignment="1" applyProtection="1">
      <alignment horizontal="left" vertical="center" wrapText="1"/>
    </xf>
    <xf numFmtId="166" fontId="28" fillId="0" borderId="65" xfId="33" applyFont="1" applyFill="1" applyBorder="1" applyAlignment="1" applyProtection="1">
      <alignment horizontal="left" vertical="center" wrapText="1"/>
    </xf>
    <xf numFmtId="37" fontId="28" fillId="0" borderId="90" xfId="33" applyNumberFormat="1" applyFont="1" applyFill="1" applyBorder="1" applyAlignment="1" applyProtection="1">
      <alignment vertical="top" wrapText="1"/>
    </xf>
    <xf numFmtId="166" fontId="28" fillId="0" borderId="90" xfId="33" applyFont="1" applyFill="1" applyBorder="1" applyAlignment="1" applyProtection="1">
      <alignment vertical="top" wrapText="1"/>
    </xf>
    <xf numFmtId="166" fontId="28" fillId="0" borderId="93" xfId="33" applyFont="1" applyBorder="1" applyAlignment="1" applyProtection="1">
      <alignment horizontal="left" vertical="top" wrapText="1"/>
    </xf>
    <xf numFmtId="4" fontId="0" fillId="0" borderId="94" xfId="0" applyBorder="1" applyAlignment="1">
      <alignment horizontal="left" vertical="top" wrapText="1"/>
    </xf>
    <xf numFmtId="4" fontId="0" fillId="0" borderId="95" xfId="0" applyBorder="1" applyAlignment="1">
      <alignment horizontal="left" vertical="top" wrapText="1"/>
    </xf>
    <xf numFmtId="4" fontId="25" fillId="0" borderId="52" xfId="0" applyFont="1" applyBorder="1" applyAlignment="1">
      <alignment horizontal="center" vertical="center"/>
    </xf>
    <xf numFmtId="4" fontId="25" fillId="0" borderId="53" xfId="0" applyFont="1" applyBorder="1" applyAlignment="1">
      <alignment horizontal="center" vertical="center"/>
    </xf>
    <xf numFmtId="4" fontId="25" fillId="0" borderId="33" xfId="0" applyFont="1" applyBorder="1" applyAlignment="1">
      <alignment horizontal="left" vertical="center" indent="1"/>
    </xf>
    <xf numFmtId="4" fontId="25" fillId="0" borderId="34" xfId="0" applyFont="1" applyBorder="1" applyAlignment="1">
      <alignment horizontal="left" vertical="center" indent="1"/>
    </xf>
    <xf numFmtId="4" fontId="25" fillId="0" borderId="48" xfId="0" applyFont="1" applyBorder="1" applyAlignment="1">
      <alignment horizontal="center" vertical="center"/>
    </xf>
    <xf numFmtId="4" fontId="25" fillId="0" borderId="49" xfId="0" applyFont="1" applyBorder="1" applyAlignment="1">
      <alignment horizontal="center" vertical="center"/>
    </xf>
    <xf numFmtId="4" fontId="25" fillId="0" borderId="49" xfId="0" applyFont="1" applyBorder="1" applyAlignment="1">
      <alignment horizontal="left" vertical="center" indent="1"/>
    </xf>
    <xf numFmtId="4" fontId="25" fillId="0" borderId="59" xfId="0" applyFont="1" applyBorder="1" applyAlignment="1">
      <alignment horizontal="left" vertical="center" indent="1"/>
    </xf>
    <xf numFmtId="0" fontId="0" fillId="0" borderId="30" xfId="0" applyNumberFormat="1" applyBorder="1" applyAlignment="1">
      <alignment horizontal="center" vertical="center" wrapText="1"/>
    </xf>
    <xf numFmtId="0" fontId="0" fillId="0" borderId="0" xfId="0" applyNumberFormat="1" applyBorder="1" applyAlignment="1">
      <alignment horizontal="center" vertical="center" wrapText="1"/>
    </xf>
    <xf numFmtId="0" fontId="0" fillId="0" borderId="31" xfId="0" applyNumberFormat="1" applyBorder="1" applyAlignment="1">
      <alignment horizontal="center" vertical="center" wrapText="1"/>
    </xf>
    <xf numFmtId="0" fontId="30" fillId="0" borderId="84" xfId="0" applyNumberFormat="1" applyFont="1" applyBorder="1" applyAlignment="1">
      <alignment horizontal="center" vertical="center"/>
    </xf>
    <xf numFmtId="0" fontId="30" fillId="0" borderId="67" xfId="0" applyNumberFormat="1" applyFont="1" applyBorder="1" applyAlignment="1">
      <alignment horizontal="center" vertical="center"/>
    </xf>
    <xf numFmtId="0" fontId="28" fillId="0" borderId="30" xfId="0" applyNumberFormat="1" applyFont="1" applyBorder="1" applyAlignment="1">
      <alignment horizontal="center" vertical="center"/>
    </xf>
    <xf numFmtId="0" fontId="28" fillId="0" borderId="0" xfId="0" applyNumberFormat="1" applyFont="1" applyBorder="1" applyAlignment="1">
      <alignment horizontal="center" vertical="center"/>
    </xf>
    <xf numFmtId="0" fontId="28" fillId="0" borderId="31" xfId="0" applyNumberFormat="1" applyFont="1" applyBorder="1" applyAlignment="1">
      <alignment horizontal="center" vertical="center"/>
    </xf>
    <xf numFmtId="0" fontId="25" fillId="0" borderId="30" xfId="0" applyNumberFormat="1" applyFont="1" applyBorder="1" applyAlignment="1">
      <alignment horizontal="center" wrapText="1"/>
    </xf>
    <xf numFmtId="0" fontId="25" fillId="0" borderId="0" xfId="0" applyNumberFormat="1" applyFont="1" applyBorder="1" applyAlignment="1">
      <alignment horizontal="center" wrapText="1"/>
    </xf>
    <xf numFmtId="0" fontId="25" fillId="0" borderId="31" xfId="0" applyNumberFormat="1" applyFont="1" applyBorder="1" applyAlignment="1">
      <alignment horizontal="center" wrapText="1"/>
    </xf>
    <xf numFmtId="0" fontId="25" fillId="0" borderId="30" xfId="0" applyNumberFormat="1" applyFont="1" applyBorder="1" applyAlignment="1">
      <alignment horizontal="center" vertical="center"/>
    </xf>
    <xf numFmtId="0" fontId="25" fillId="0" borderId="0" xfId="0" applyNumberFormat="1" applyFont="1" applyBorder="1" applyAlignment="1">
      <alignment horizontal="center" vertical="center"/>
    </xf>
    <xf numFmtId="0" fontId="25" fillId="0" borderId="31" xfId="0" applyNumberFormat="1" applyFont="1" applyBorder="1" applyAlignment="1">
      <alignment horizontal="center" vertical="center"/>
    </xf>
    <xf numFmtId="0" fontId="23" fillId="0" borderId="30" xfId="0" applyNumberFormat="1" applyFont="1" applyBorder="1" applyAlignment="1">
      <alignment horizontal="center" vertical="center" wrapText="1"/>
    </xf>
    <xf numFmtId="0" fontId="23" fillId="0" borderId="0" xfId="0" applyNumberFormat="1" applyFont="1" applyBorder="1" applyAlignment="1">
      <alignment horizontal="center" vertical="center" wrapText="1"/>
    </xf>
    <xf numFmtId="0" fontId="23" fillId="0" borderId="31" xfId="0" applyNumberFormat="1" applyFont="1" applyBorder="1" applyAlignment="1">
      <alignment horizontal="center" vertical="center" wrapText="1"/>
    </xf>
    <xf numFmtId="0" fontId="21" fillId="0" borderId="30" xfId="0" applyNumberFormat="1" applyFont="1" applyBorder="1" applyAlignment="1">
      <alignment horizontal="center" vertical="center"/>
    </xf>
    <xf numFmtId="0" fontId="21" fillId="0" borderId="0" xfId="0" applyNumberFormat="1" applyFont="1" applyBorder="1" applyAlignment="1">
      <alignment horizontal="center" vertical="center"/>
    </xf>
    <xf numFmtId="0" fontId="21" fillId="0" borderId="31" xfId="0" applyNumberFormat="1" applyFont="1" applyBorder="1" applyAlignment="1">
      <alignment horizontal="center" vertical="center"/>
    </xf>
    <xf numFmtId="4" fontId="25" fillId="0" borderId="60" xfId="0" applyFont="1" applyBorder="1" applyAlignment="1">
      <alignment horizontal="center" vertical="center"/>
    </xf>
    <xf numFmtId="4" fontId="25" fillId="0" borderId="57" xfId="0" applyFont="1" applyBorder="1" applyAlignment="1">
      <alignment horizontal="center" vertical="center"/>
    </xf>
    <xf numFmtId="4" fontId="25" fillId="0" borderId="57" xfId="0" applyFont="1" applyBorder="1" applyAlignment="1">
      <alignment horizontal="left" vertical="center" indent="1"/>
    </xf>
    <xf numFmtId="4" fontId="25" fillId="0" borderId="61" xfId="0" applyFont="1" applyBorder="1" applyAlignment="1">
      <alignment horizontal="left" vertical="center" indent="1"/>
    </xf>
    <xf numFmtId="4" fontId="25" fillId="0" borderId="50" xfId="0" applyFont="1" applyBorder="1" applyAlignment="1">
      <alignment horizontal="center" vertical="center"/>
    </xf>
    <xf numFmtId="4" fontId="25" fillId="0" borderId="51" xfId="0" applyFont="1" applyBorder="1" applyAlignment="1">
      <alignment horizontal="center" vertical="center"/>
    </xf>
    <xf numFmtId="4" fontId="51" fillId="0" borderId="35" xfId="0" applyFont="1" applyBorder="1" applyAlignment="1">
      <alignment horizontal="center" vertical="center"/>
    </xf>
    <xf numFmtId="4" fontId="51" fillId="0" borderId="83" xfId="0" applyFont="1" applyBorder="1" applyAlignment="1">
      <alignment horizontal="center" vertical="center"/>
    </xf>
    <xf numFmtId="4" fontId="51" fillId="0" borderId="36" xfId="0" applyFont="1" applyBorder="1" applyAlignment="1">
      <alignment horizontal="left" vertical="center" indent="1"/>
    </xf>
    <xf numFmtId="4" fontId="51" fillId="0" borderId="37" xfId="0" applyFont="1" applyBorder="1" applyAlignment="1">
      <alignment horizontal="left" vertical="center" indent="1"/>
    </xf>
    <xf numFmtId="0" fontId="25" fillId="0" borderId="181" xfId="50" applyFont="1" applyBorder="1" applyAlignment="1">
      <alignment horizontal="center" vertical="center" wrapText="1"/>
    </xf>
    <xf numFmtId="0" fontId="25" fillId="0" borderId="83" xfId="50" applyFont="1" applyBorder="1" applyAlignment="1">
      <alignment horizontal="center" vertical="center" wrapText="1"/>
    </xf>
    <xf numFmtId="0" fontId="25" fillId="0" borderId="37" xfId="50" applyFont="1" applyBorder="1" applyAlignment="1">
      <alignment horizontal="center" vertical="center" wrapText="1"/>
    </xf>
    <xf numFmtId="0" fontId="32" fillId="0" borderId="35" xfId="0" applyNumberFormat="1" applyFont="1" applyBorder="1" applyAlignment="1">
      <alignment horizontal="center" vertical="center" wrapText="1"/>
    </xf>
    <xf numFmtId="0" fontId="32" fillId="0" borderId="83" xfId="0" applyNumberFormat="1" applyFont="1" applyBorder="1" applyAlignment="1">
      <alignment horizontal="center" vertical="center" wrapText="1"/>
    </xf>
    <xf numFmtId="0" fontId="32" fillId="0" borderId="182" xfId="0" applyNumberFormat="1" applyFont="1" applyBorder="1" applyAlignment="1">
      <alignment horizontal="center" vertical="center" wrapText="1"/>
    </xf>
    <xf numFmtId="1" fontId="25" fillId="0" borderId="55" xfId="33" applyNumberFormat="1" applyFont="1" applyFill="1" applyBorder="1" applyAlignment="1" applyProtection="1">
      <alignment vertical="top" wrapText="1"/>
    </xf>
    <xf numFmtId="4" fontId="0" fillId="0" borderId="39" xfId="0" applyBorder="1" applyAlignment="1">
      <alignment vertical="top" wrapText="1"/>
    </xf>
    <xf numFmtId="4" fontId="21" fillId="0" borderId="0" xfId="0" applyFont="1" applyAlignment="1">
      <alignment vertical="top" wrapText="1"/>
    </xf>
    <xf numFmtId="4" fontId="21" fillId="0" borderId="15" xfId="0" applyFont="1" applyBorder="1" applyAlignment="1">
      <alignment vertical="top" wrapText="1"/>
    </xf>
    <xf numFmtId="0" fontId="43" fillId="0" borderId="30" xfId="0" applyNumberFormat="1" applyFont="1" applyBorder="1" applyAlignment="1">
      <alignment horizontal="center" vertical="center"/>
    </xf>
    <xf numFmtId="0" fontId="43" fillId="0" borderId="0" xfId="0" applyNumberFormat="1" applyFont="1" applyBorder="1" applyAlignment="1">
      <alignment horizontal="center" vertical="center"/>
    </xf>
    <xf numFmtId="0" fontId="43" fillId="0" borderId="31" xfId="0" applyNumberFormat="1" applyFont="1" applyBorder="1" applyAlignment="1">
      <alignment horizontal="center" vertical="center"/>
    </xf>
    <xf numFmtId="0" fontId="0" fillId="0" borderId="32" xfId="0" applyNumberFormat="1" applyBorder="1" applyAlignment="1">
      <alignment horizontal="center" vertical="center" wrapText="1"/>
    </xf>
    <xf numFmtId="0" fontId="0" fillId="0" borderId="33" xfId="0" applyNumberFormat="1" applyBorder="1" applyAlignment="1">
      <alignment horizontal="center" vertical="center" wrapText="1"/>
    </xf>
    <xf numFmtId="0" fontId="0" fillId="0" borderId="34" xfId="0" applyNumberFormat="1" applyBorder="1" applyAlignment="1">
      <alignment horizontal="center" vertical="center" wrapText="1"/>
    </xf>
    <xf numFmtId="0" fontId="43" fillId="0" borderId="36" xfId="0" applyNumberFormat="1" applyFont="1" applyBorder="1" applyAlignment="1">
      <alignment horizontal="center" vertical="center"/>
    </xf>
    <xf numFmtId="4" fontId="23" fillId="0" borderId="0" xfId="0" applyFont="1" applyBorder="1" applyAlignment="1">
      <alignment horizontal="center" vertical="top" wrapText="1"/>
    </xf>
    <xf numFmtId="1" fontId="25" fillId="0" borderId="115" xfId="33" applyNumberFormat="1" applyFont="1" applyFill="1" applyBorder="1" applyAlignment="1" applyProtection="1">
      <alignment vertical="top" wrapText="1"/>
    </xf>
    <xf numFmtId="1" fontId="26" fillId="0" borderId="103" xfId="33" applyNumberFormat="1" applyFont="1" applyFill="1" applyBorder="1" applyAlignment="1" applyProtection="1">
      <alignment horizontal="left" vertical="top" wrapText="1" indent="1"/>
    </xf>
    <xf numFmtId="1" fontId="26" fillId="0" borderId="0" xfId="33" applyNumberFormat="1" applyFont="1" applyFill="1" applyBorder="1" applyAlignment="1" applyProtection="1">
      <alignment horizontal="left" vertical="top" wrapText="1" indent="1"/>
    </xf>
    <xf numFmtId="1" fontId="26" fillId="0" borderId="65" xfId="33" applyNumberFormat="1" applyFont="1" applyFill="1" applyBorder="1" applyAlignment="1" applyProtection="1">
      <alignment horizontal="left" vertical="top" wrapText="1" indent="1"/>
    </xf>
    <xf numFmtId="1" fontId="23" fillId="0" borderId="103" xfId="33" applyNumberFormat="1" applyFont="1" applyFill="1" applyBorder="1" applyAlignment="1" applyProtection="1">
      <alignment horizontal="left" vertical="top" wrapText="1" indent="1"/>
    </xf>
    <xf numFmtId="1" fontId="23" fillId="0" borderId="0" xfId="33" applyNumberFormat="1" applyFont="1" applyFill="1" applyBorder="1" applyAlignment="1" applyProtection="1">
      <alignment horizontal="left" vertical="top" wrapText="1" indent="1"/>
    </xf>
    <xf numFmtId="1" fontId="23" fillId="0" borderId="65" xfId="33" applyNumberFormat="1" applyFont="1" applyFill="1" applyBorder="1" applyAlignment="1" applyProtection="1">
      <alignment horizontal="left" vertical="top" wrapText="1" indent="1"/>
    </xf>
    <xf numFmtId="1" fontId="28" fillId="0" borderId="103" xfId="33" applyNumberFormat="1" applyFont="1" applyFill="1" applyBorder="1" applyAlignment="1" applyProtection="1">
      <alignment horizontal="left" vertical="top" wrapText="1" indent="1"/>
    </xf>
    <xf numFmtId="1" fontId="28" fillId="0" borderId="0" xfId="33" applyNumberFormat="1" applyFont="1" applyFill="1" applyBorder="1" applyAlignment="1" applyProtection="1">
      <alignment horizontal="left" vertical="top" wrapText="1" indent="1"/>
    </xf>
    <xf numFmtId="1" fontId="28" fillId="0" borderId="65" xfId="33" applyNumberFormat="1" applyFont="1" applyFill="1" applyBorder="1" applyAlignment="1" applyProtection="1">
      <alignment horizontal="left" vertical="top" wrapText="1" indent="1"/>
    </xf>
    <xf numFmtId="1" fontId="28" fillId="0" borderId="103" xfId="33" applyNumberFormat="1" applyFont="1" applyFill="1" applyBorder="1" applyAlignment="1" applyProtection="1">
      <alignment horizontal="left" vertical="top" wrapText="1"/>
    </xf>
    <xf numFmtId="1" fontId="28" fillId="0" borderId="0" xfId="33" applyNumberFormat="1" applyFont="1" applyFill="1" applyBorder="1" applyAlignment="1" applyProtection="1">
      <alignment horizontal="left" vertical="top" wrapText="1"/>
    </xf>
    <xf numFmtId="1" fontId="28" fillId="0" borderId="65" xfId="33" applyNumberFormat="1" applyFont="1" applyFill="1" applyBorder="1" applyAlignment="1" applyProtection="1">
      <alignment horizontal="left" vertical="top" wrapText="1"/>
    </xf>
    <xf numFmtId="1" fontId="28" fillId="0" borderId="103" xfId="33" applyNumberFormat="1" applyFont="1" applyFill="1" applyBorder="1" applyAlignment="1" applyProtection="1">
      <alignment vertical="top" wrapText="1"/>
    </xf>
    <xf numFmtId="166" fontId="51" fillId="0" borderId="103" xfId="33" applyFont="1" applyFill="1" applyBorder="1" applyAlignment="1" applyProtection="1">
      <alignment horizontal="left" vertical="top" wrapText="1"/>
    </xf>
    <xf numFmtId="166" fontId="51" fillId="0" borderId="0" xfId="33" applyFont="1" applyFill="1" applyBorder="1" applyAlignment="1" applyProtection="1">
      <alignment horizontal="left" vertical="top" wrapText="1"/>
    </xf>
    <xf numFmtId="1" fontId="23" fillId="0" borderId="103" xfId="33" applyNumberFormat="1" applyFont="1" applyFill="1" applyBorder="1" applyAlignment="1" applyProtection="1">
      <alignment vertical="top" wrapText="1"/>
    </xf>
    <xf numFmtId="1" fontId="23" fillId="0" borderId="65" xfId="33" applyNumberFormat="1" applyFont="1" applyFill="1" applyBorder="1" applyAlignment="1" applyProtection="1">
      <alignment vertical="top" wrapText="1"/>
    </xf>
    <xf numFmtId="1" fontId="26" fillId="0" borderId="140" xfId="33" applyNumberFormat="1" applyFont="1" applyFill="1" applyBorder="1" applyAlignment="1" applyProtection="1">
      <alignment horizontal="left" vertical="top" wrapText="1" indent="1"/>
    </xf>
    <xf numFmtId="171" fontId="23" fillId="0" borderId="103" xfId="33" applyNumberFormat="1" applyFont="1" applyFill="1" applyBorder="1" applyAlignment="1" applyProtection="1">
      <alignment horizontal="left" vertical="top" wrapText="1"/>
    </xf>
    <xf numFmtId="171" fontId="23" fillId="0" borderId="0" xfId="33" applyNumberFormat="1" applyFont="1" applyFill="1" applyBorder="1" applyAlignment="1" applyProtection="1">
      <alignment horizontal="left" vertical="top" wrapText="1"/>
    </xf>
    <xf numFmtId="171" fontId="23" fillId="0" borderId="65" xfId="33" applyNumberFormat="1" applyFont="1" applyFill="1" applyBorder="1" applyAlignment="1" applyProtection="1">
      <alignment horizontal="left" vertical="top" wrapText="1"/>
    </xf>
    <xf numFmtId="166" fontId="23" fillId="0" borderId="127" xfId="33" applyFont="1" applyBorder="1" applyAlignment="1" applyProtection="1">
      <alignment horizontal="left" vertical="top" wrapText="1"/>
    </xf>
    <xf numFmtId="166" fontId="23" fillId="0" borderId="0" xfId="33" applyFont="1" applyBorder="1" applyAlignment="1" applyProtection="1">
      <alignment horizontal="left" vertical="top" wrapText="1"/>
    </xf>
    <xf numFmtId="1" fontId="28" fillId="0" borderId="127" xfId="33" applyNumberFormat="1" applyFont="1" applyBorder="1" applyAlignment="1" applyProtection="1">
      <alignment vertical="top" wrapText="1"/>
    </xf>
    <xf numFmtId="4" fontId="28" fillId="0" borderId="0" xfId="0" applyFont="1" applyBorder="1" applyAlignment="1">
      <alignment vertical="top" wrapText="1"/>
    </xf>
    <xf numFmtId="1" fontId="28" fillId="0" borderId="127" xfId="33" applyNumberFormat="1" applyFont="1" applyFill="1" applyBorder="1" applyAlignment="1" applyProtection="1">
      <alignment vertical="top" wrapText="1"/>
    </xf>
    <xf numFmtId="0" fontId="28" fillId="0" borderId="118" xfId="33" applyNumberFormat="1" applyFont="1" applyBorder="1" applyAlignment="1" applyProtection="1">
      <alignment horizontal="center" vertical="top"/>
    </xf>
    <xf numFmtId="0" fontId="28" fillId="0" borderId="0" xfId="33" applyNumberFormat="1" applyFont="1" applyBorder="1" applyAlignment="1" applyProtection="1">
      <alignment horizontal="center" vertical="top"/>
    </xf>
    <xf numFmtId="1" fontId="28" fillId="0" borderId="144" xfId="33" applyNumberFormat="1" applyFont="1" applyFill="1" applyBorder="1" applyAlignment="1" applyProtection="1">
      <alignment vertical="top" wrapText="1"/>
    </xf>
    <xf numFmtId="1" fontId="28" fillId="0" borderId="139" xfId="33" applyNumberFormat="1" applyFont="1" applyFill="1" applyBorder="1" applyAlignment="1" applyProtection="1">
      <alignment vertical="top" wrapText="1"/>
    </xf>
    <xf numFmtId="1" fontId="28" fillId="0" borderId="128" xfId="33" applyNumberFormat="1" applyFont="1" applyFill="1" applyBorder="1" applyAlignment="1" applyProtection="1">
      <alignment vertical="top" wrapText="1"/>
    </xf>
    <xf numFmtId="166" fontId="28" fillId="0" borderId="69" xfId="33" applyFont="1" applyBorder="1" applyAlignment="1" applyProtection="1">
      <alignment horizontal="left" vertical="top" wrapText="1"/>
    </xf>
    <xf numFmtId="4" fontId="0" fillId="0" borderId="0" xfId="0" applyBorder="1" applyAlignment="1">
      <alignment horizontal="left" vertical="top" wrapText="1"/>
    </xf>
    <xf numFmtId="4" fontId="28" fillId="0" borderId="69" xfId="0" applyFont="1" applyFill="1" applyBorder="1" applyAlignment="1" applyProtection="1">
      <alignment horizontal="left" vertical="top" wrapText="1"/>
    </xf>
    <xf numFmtId="4" fontId="28" fillId="0" borderId="0" xfId="0" applyFont="1" applyBorder="1" applyAlignment="1">
      <alignment horizontal="left" vertical="top" wrapText="1"/>
    </xf>
    <xf numFmtId="4" fontId="34" fillId="0" borderId="69" xfId="0" applyFont="1" applyFill="1" applyBorder="1" applyAlignment="1" applyProtection="1">
      <alignment horizontal="left" vertical="top"/>
    </xf>
    <xf numFmtId="4" fontId="34" fillId="0" borderId="0" xfId="0" applyFont="1" applyFill="1" applyBorder="1" applyAlignment="1" applyProtection="1">
      <alignment horizontal="left" vertical="top"/>
    </xf>
    <xf numFmtId="166" fontId="64" fillId="0" borderId="69" xfId="33" applyFont="1" applyBorder="1" applyAlignment="1" applyProtection="1">
      <alignment horizontal="left" vertical="top" wrapText="1"/>
    </xf>
    <xf numFmtId="4" fontId="44" fillId="0" borderId="0" xfId="0" applyFont="1" applyBorder="1" applyAlignment="1">
      <alignment horizontal="left" vertical="top" wrapText="1"/>
    </xf>
    <xf numFmtId="37" fontId="28" fillId="0" borderId="0" xfId="33" applyNumberFormat="1" applyFont="1" applyBorder="1" applyAlignment="1" applyProtection="1">
      <alignment horizontal="left" vertical="top" wrapText="1"/>
    </xf>
    <xf numFmtId="166" fontId="28" fillId="0" borderId="69" xfId="33" applyFont="1" applyFill="1" applyBorder="1" applyAlignment="1" applyProtection="1">
      <alignment horizontal="left" vertical="top" wrapText="1"/>
    </xf>
    <xf numFmtId="166" fontId="28" fillId="0" borderId="0" xfId="33" applyFont="1" applyBorder="1" applyAlignment="1" applyProtection="1">
      <alignment horizontal="left" vertical="top" wrapText="1"/>
    </xf>
    <xf numFmtId="37" fontId="25" fillId="0" borderId="69" xfId="33" applyNumberFormat="1" applyFont="1" applyBorder="1" applyAlignment="1" applyProtection="1">
      <alignment horizontal="left" vertical="top" wrapText="1"/>
    </xf>
    <xf numFmtId="4" fontId="25" fillId="0" borderId="0" xfId="0" applyFont="1" applyBorder="1" applyAlignment="1">
      <alignment horizontal="left" vertical="top" wrapText="1"/>
    </xf>
    <xf numFmtId="4" fontId="44" fillId="0" borderId="149" xfId="0" applyFont="1" applyBorder="1" applyAlignment="1">
      <alignment horizontal="left" vertical="top" wrapText="1"/>
    </xf>
    <xf numFmtId="37" fontId="75" fillId="0" borderId="69" xfId="33" applyNumberFormat="1" applyFont="1" applyBorder="1" applyAlignment="1" applyProtection="1">
      <alignment horizontal="left" vertical="top" wrapText="1"/>
    </xf>
    <xf numFmtId="4" fontId="75" fillId="0" borderId="0" xfId="0" applyFont="1" applyBorder="1" applyAlignment="1">
      <alignment horizontal="left" vertical="top" wrapText="1"/>
    </xf>
    <xf numFmtId="4" fontId="64" fillId="0" borderId="0" xfId="0" applyFont="1" applyBorder="1" applyAlignment="1">
      <alignment horizontal="left" vertical="top" wrapText="1"/>
    </xf>
    <xf numFmtId="166" fontId="25" fillId="0" borderId="9" xfId="33" applyFont="1" applyBorder="1" applyAlignment="1" applyProtection="1">
      <alignment horizontal="center" vertical="center"/>
    </xf>
    <xf numFmtId="166" fontId="25" fillId="0" borderId="17" xfId="33" applyFont="1" applyBorder="1" applyAlignment="1" applyProtection="1">
      <alignment horizontal="center" vertical="center"/>
    </xf>
    <xf numFmtId="4" fontId="28" fillId="0" borderId="0" xfId="0" applyFont="1" applyFill="1" applyBorder="1" applyAlignment="1">
      <alignment horizontal="left" vertical="top" wrapText="1"/>
    </xf>
    <xf numFmtId="4" fontId="23" fillId="0" borderId="0" xfId="0" applyFont="1" applyBorder="1" applyAlignment="1">
      <alignment vertical="top" wrapText="1"/>
    </xf>
    <xf numFmtId="166" fontId="30" fillId="0" borderId="0" xfId="33" applyFont="1" applyBorder="1" applyAlignment="1" applyProtection="1">
      <alignment horizontal="left" vertical="top" wrapText="1"/>
    </xf>
    <xf numFmtId="166" fontId="28" fillId="0" borderId="149" xfId="33" applyFont="1" applyBorder="1" applyAlignment="1" applyProtection="1">
      <alignment horizontal="left" vertical="top" wrapText="1"/>
    </xf>
    <xf numFmtId="1" fontId="41" fillId="0" borderId="69" xfId="33" applyNumberFormat="1" applyFont="1" applyFill="1" applyBorder="1" applyAlignment="1" applyProtection="1">
      <alignment vertical="top" wrapText="1"/>
    </xf>
    <xf numFmtId="4" fontId="21" fillId="0" borderId="0" xfId="0" applyFont="1" applyBorder="1" applyAlignment="1">
      <alignment vertical="top" wrapText="1"/>
    </xf>
    <xf numFmtId="166" fontId="64" fillId="0" borderId="0" xfId="33" applyFont="1" applyBorder="1" applyAlignment="1" applyProtection="1">
      <alignment horizontal="left" vertical="top" wrapText="1"/>
    </xf>
    <xf numFmtId="37" fontId="23" fillId="0" borderId="69" xfId="33" applyNumberFormat="1" applyFont="1" applyBorder="1" applyAlignment="1" applyProtection="1">
      <alignment horizontal="left" vertical="top" wrapText="1"/>
    </xf>
    <xf numFmtId="4" fontId="23" fillId="0" borderId="0" xfId="0" applyFont="1" applyBorder="1" applyAlignment="1">
      <alignment horizontal="left" vertical="top" wrapText="1"/>
    </xf>
    <xf numFmtId="166" fontId="28" fillId="0" borderId="176" xfId="33" applyFont="1" applyBorder="1" applyAlignment="1" applyProtection="1">
      <alignment horizontal="left" vertical="top" wrapText="1"/>
    </xf>
    <xf numFmtId="37" fontId="28" fillId="0" borderId="69" xfId="33" applyNumberFormat="1" applyFont="1" applyBorder="1" applyAlignment="1" applyProtection="1">
      <alignment horizontal="left" vertical="top" wrapText="1"/>
    </xf>
    <xf numFmtId="166" fontId="28" fillId="0" borderId="186" xfId="33" applyFont="1" applyBorder="1" applyAlignment="1" applyProtection="1">
      <alignment horizontal="left" vertical="top" wrapText="1"/>
    </xf>
    <xf numFmtId="4" fontId="28" fillId="0" borderId="185" xfId="0" applyFont="1" applyBorder="1" applyAlignment="1">
      <alignment horizontal="left" vertical="top" wrapText="1"/>
    </xf>
    <xf numFmtId="4" fontId="28" fillId="0" borderId="0" xfId="0" applyFont="1" applyBorder="1" applyAlignment="1">
      <alignment horizontal="center" vertical="top" wrapText="1"/>
    </xf>
    <xf numFmtId="37" fontId="28" fillId="0" borderId="0" xfId="33" quotePrefix="1" applyNumberFormat="1" applyFont="1" applyBorder="1" applyAlignment="1" applyProtection="1">
      <alignment horizontal="left" vertical="top" wrapText="1"/>
    </xf>
    <xf numFmtId="166" fontId="28" fillId="0" borderId="185" xfId="33" applyFont="1" applyBorder="1" applyAlignment="1" applyProtection="1">
      <alignment horizontal="left" vertical="top" wrapText="1"/>
    </xf>
    <xf numFmtId="166" fontId="25" fillId="0" borderId="69" xfId="33" applyFont="1" applyBorder="1" applyAlignment="1" applyProtection="1">
      <alignment horizontal="left" vertical="top" wrapText="1"/>
    </xf>
    <xf numFmtId="4" fontId="21" fillId="0" borderId="0" xfId="0" applyFont="1" applyBorder="1" applyAlignment="1">
      <alignment horizontal="left" vertical="top" wrapText="1"/>
    </xf>
    <xf numFmtId="4" fontId="25" fillId="0" borderId="165" xfId="33" applyNumberFormat="1" applyFont="1" applyBorder="1" applyAlignment="1" applyProtection="1">
      <alignment horizontal="center" vertical="center" wrapText="1"/>
    </xf>
    <xf numFmtId="4" fontId="25" fillId="0" borderId="166" xfId="33" applyNumberFormat="1" applyFont="1" applyBorder="1" applyAlignment="1" applyProtection="1">
      <alignment horizontal="center" vertical="center" wrapText="1"/>
    </xf>
    <xf numFmtId="4" fontId="25" fillId="0" borderId="167" xfId="33" applyNumberFormat="1" applyFont="1" applyBorder="1" applyAlignment="1" applyProtection="1">
      <alignment horizontal="center" vertical="center" wrapText="1"/>
    </xf>
    <xf numFmtId="1" fontId="23" fillId="0" borderId="169" xfId="33" applyNumberFormat="1" applyFont="1" applyBorder="1" applyAlignment="1" applyProtection="1">
      <alignment vertical="center"/>
    </xf>
    <xf numFmtId="1" fontId="23" fillId="0" borderId="166" xfId="33" applyNumberFormat="1" applyFont="1" applyBorder="1" applyAlignment="1" applyProtection="1">
      <alignment vertical="center"/>
    </xf>
    <xf numFmtId="0" fontId="78" fillId="0" borderId="123" xfId="0" applyNumberFormat="1" applyFont="1" applyBorder="1" applyAlignment="1">
      <alignment vertical="top" wrapText="1"/>
    </xf>
    <xf numFmtId="4" fontId="77" fillId="0" borderId="0" xfId="0" applyFont="1" applyAlignment="1">
      <alignment vertical="top" wrapText="1"/>
    </xf>
    <xf numFmtId="4" fontId="77" fillId="0" borderId="149" xfId="0" applyFont="1" applyBorder="1" applyAlignment="1">
      <alignment vertical="top" wrapText="1"/>
    </xf>
    <xf numFmtId="1" fontId="28" fillId="0" borderId="69" xfId="33" applyNumberFormat="1" applyFont="1" applyBorder="1" applyAlignment="1" applyProtection="1">
      <alignment vertical="top" wrapText="1"/>
    </xf>
    <xf numFmtId="4" fontId="25" fillId="0" borderId="147" xfId="0" applyFont="1" applyBorder="1" applyAlignment="1">
      <alignment horizontal="center" vertical="top" wrapText="1"/>
    </xf>
    <xf numFmtId="4" fontId="25" fillId="0" borderId="150" xfId="0" applyFont="1" applyBorder="1" applyAlignment="1">
      <alignment horizontal="center" vertical="top" wrapText="1"/>
    </xf>
    <xf numFmtId="4" fontId="43" fillId="0" borderId="0" xfId="0" applyFont="1" applyBorder="1" applyAlignment="1">
      <alignment vertical="top" wrapText="1"/>
    </xf>
    <xf numFmtId="1" fontId="23" fillId="0" borderId="101" xfId="33" applyNumberFormat="1" applyFont="1" applyFill="1" applyBorder="1" applyAlignment="1" applyProtection="1">
      <alignment vertical="top" wrapText="1"/>
    </xf>
    <xf numFmtId="4" fontId="25" fillId="0" borderId="146" xfId="0" applyFont="1" applyBorder="1" applyAlignment="1">
      <alignment horizontal="center" vertical="top" wrapText="1"/>
    </xf>
    <xf numFmtId="1" fontId="28" fillId="0" borderId="105" xfId="33" applyNumberFormat="1" applyFont="1" applyFill="1" applyBorder="1" applyAlignment="1" applyProtection="1">
      <alignment vertical="top" wrapText="1"/>
    </xf>
    <xf numFmtId="4" fontId="0" fillId="0" borderId="149" xfId="0" applyBorder="1" applyAlignment="1">
      <alignment vertical="top" wrapText="1"/>
    </xf>
    <xf numFmtId="1" fontId="28" fillId="0" borderId="153" xfId="33" applyNumberFormat="1" applyFont="1" applyBorder="1" applyAlignment="1" applyProtection="1">
      <alignment vertical="top" wrapText="1"/>
    </xf>
    <xf numFmtId="4" fontId="28" fillId="0" borderId="71" xfId="0" applyFont="1" applyBorder="1" applyAlignment="1">
      <alignment vertical="top" wrapText="1"/>
    </xf>
    <xf numFmtId="1" fontId="23" fillId="0" borderId="69" xfId="33" applyNumberFormat="1" applyFont="1" applyBorder="1" applyAlignment="1" applyProtection="1">
      <alignment vertical="top" wrapText="1"/>
    </xf>
    <xf numFmtId="1" fontId="25" fillId="0" borderId="69" xfId="33" applyNumberFormat="1" applyFont="1" applyBorder="1" applyAlignment="1" applyProtection="1">
      <alignment vertical="top" wrapText="1"/>
    </xf>
    <xf numFmtId="1" fontId="25" fillId="0" borderId="103" xfId="33" applyNumberFormat="1" applyFont="1" applyBorder="1" applyAlignment="1" applyProtection="1">
      <alignment vertical="top" wrapText="1"/>
    </xf>
    <xf numFmtId="4" fontId="21" fillId="0" borderId="149" xfId="0" applyFont="1" applyBorder="1" applyAlignment="1">
      <alignment vertical="top" wrapText="1"/>
    </xf>
    <xf numFmtId="166" fontId="28" fillId="0" borderId="103" xfId="33" applyFont="1" applyBorder="1" applyAlignment="1" applyProtection="1">
      <alignment horizontal="left" vertical="top" wrapText="1"/>
    </xf>
    <xf numFmtId="4" fontId="0" fillId="0" borderId="149" xfId="0" applyBorder="1" applyAlignment="1">
      <alignment horizontal="left" vertical="top" wrapText="1"/>
    </xf>
    <xf numFmtId="1" fontId="64" fillId="0" borderId="103" xfId="33" applyNumberFormat="1" applyFont="1" applyFill="1" applyBorder="1" applyAlignment="1" applyProtection="1">
      <alignment vertical="top" wrapText="1"/>
    </xf>
    <xf numFmtId="4" fontId="44" fillId="0" borderId="0" xfId="0" applyFont="1" applyFill="1" applyBorder="1" applyAlignment="1">
      <alignment vertical="top" wrapText="1"/>
    </xf>
    <xf numFmtId="4" fontId="44" fillId="0" borderId="149" xfId="0" applyFont="1" applyFill="1" applyBorder="1" applyAlignment="1">
      <alignment vertical="top" wrapText="1"/>
    </xf>
    <xf numFmtId="1" fontId="64" fillId="0" borderId="69" xfId="33" applyNumberFormat="1" applyFont="1" applyFill="1" applyBorder="1" applyAlignment="1" applyProtection="1">
      <alignment vertical="top" wrapText="1"/>
    </xf>
    <xf numFmtId="4" fontId="44" fillId="0" borderId="0" xfId="0" applyFont="1" applyBorder="1" applyAlignment="1">
      <alignment vertical="top" wrapText="1"/>
    </xf>
    <xf numFmtId="1" fontId="28" fillId="0" borderId="186" xfId="33" applyNumberFormat="1" applyFont="1" applyBorder="1" applyAlignment="1" applyProtection="1">
      <alignment vertical="top" wrapText="1"/>
    </xf>
    <xf numFmtId="4" fontId="0" fillId="0" borderId="185" xfId="0" applyBorder="1" applyAlignment="1">
      <alignment vertical="top" wrapText="1"/>
    </xf>
    <xf numFmtId="166" fontId="64" fillId="0" borderId="103" xfId="33" applyFont="1" applyBorder="1" applyAlignment="1" applyProtection="1">
      <alignment horizontal="left" vertical="top" wrapText="1"/>
    </xf>
    <xf numFmtId="1" fontId="75" fillId="0" borderId="69" xfId="33" applyNumberFormat="1" applyFont="1" applyBorder="1" applyAlignment="1" applyProtection="1">
      <alignment vertical="top" wrapText="1"/>
    </xf>
    <xf numFmtId="4" fontId="69" fillId="0" borderId="0" xfId="0" applyFont="1" applyBorder="1" applyAlignment="1">
      <alignment vertical="top" wrapText="1"/>
    </xf>
    <xf numFmtId="4" fontId="21" fillId="0" borderId="0" xfId="0" applyFont="1" applyFill="1" applyBorder="1" applyAlignment="1">
      <alignment vertical="top" wrapText="1"/>
    </xf>
    <xf numFmtId="4" fontId="0" fillId="0" borderId="0" xfId="0" applyFill="1" applyBorder="1" applyAlignment="1">
      <alignment vertical="top" wrapText="1"/>
    </xf>
    <xf numFmtId="1" fontId="23" fillId="0" borderId="69" xfId="33" applyNumberFormat="1" applyFont="1" applyFill="1" applyBorder="1" applyAlignment="1" applyProtection="1">
      <alignment vertical="top" wrapText="1"/>
    </xf>
    <xf numFmtId="1" fontId="28" fillId="0" borderId="103" xfId="33" applyNumberFormat="1" applyFont="1" applyBorder="1" applyAlignment="1" applyProtection="1">
      <alignment vertical="top" wrapText="1"/>
    </xf>
    <xf numFmtId="0" fontId="58" fillId="0" borderId="172" xfId="0" applyNumberFormat="1" applyFont="1" applyBorder="1" applyAlignment="1">
      <alignment vertical="top" wrapText="1"/>
    </xf>
    <xf numFmtId="4" fontId="0" fillId="0" borderId="171" xfId="0" applyBorder="1" applyAlignment="1">
      <alignment vertical="top" wrapText="1"/>
    </xf>
    <xf numFmtId="4" fontId="0" fillId="0" borderId="170" xfId="0" applyBorder="1" applyAlignment="1">
      <alignment vertical="top" wrapText="1"/>
    </xf>
    <xf numFmtId="166" fontId="23" fillId="0" borderId="69" xfId="33" applyFont="1" applyBorder="1" applyAlignment="1" applyProtection="1">
      <alignment horizontal="left" vertical="top" wrapText="1"/>
    </xf>
    <xf numFmtId="1" fontId="28" fillId="0" borderId="186" xfId="33" applyNumberFormat="1" applyFont="1" applyFill="1" applyBorder="1" applyAlignment="1" applyProtection="1">
      <alignment vertical="top" wrapText="1"/>
    </xf>
    <xf numFmtId="1" fontId="63" fillId="0" borderId="69" xfId="33" applyNumberFormat="1" applyFont="1" applyFill="1" applyBorder="1" applyAlignment="1" applyProtection="1">
      <alignment vertical="top" wrapText="1"/>
    </xf>
    <xf numFmtId="1" fontId="64" fillId="0" borderId="69" xfId="33" applyNumberFormat="1" applyFont="1" applyBorder="1" applyAlignment="1" applyProtection="1">
      <alignment vertical="top" wrapText="1"/>
    </xf>
    <xf numFmtId="4" fontId="44" fillId="0" borderId="0" xfId="0" applyFont="1" applyAlignment="1">
      <alignment vertical="top" wrapText="1"/>
    </xf>
    <xf numFmtId="4" fontId="44" fillId="0" borderId="149" xfId="0" applyFont="1" applyBorder="1" applyAlignment="1">
      <alignment vertical="top" wrapText="1"/>
    </xf>
    <xf numFmtId="1" fontId="28" fillId="0" borderId="0" xfId="33" applyNumberFormat="1" applyFont="1" applyBorder="1" applyAlignment="1" applyProtection="1">
      <alignment vertical="top" wrapText="1"/>
    </xf>
    <xf numFmtId="1" fontId="28" fillId="0" borderId="149" xfId="33" applyNumberFormat="1" applyFont="1" applyBorder="1" applyAlignment="1" applyProtection="1">
      <alignment vertical="top" wrapText="1"/>
    </xf>
  </cellXfs>
  <cellStyles count="70">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rticle" xfId="62"/>
    <cellStyle name="Avertissement" xfId="25" builtinId="11" customBuiltin="1"/>
    <cellStyle name="Calcul" xfId="26" builtinId="22" customBuiltin="1"/>
    <cellStyle name="Cellule liée" xfId="27" builtinId="24" customBuiltin="1"/>
    <cellStyle name="CHAPITRE" xfId="63"/>
    <cellStyle name="Commentaire" xfId="28" builtinId="10" customBuiltin="1"/>
    <cellStyle name="Entrée" xfId="29" builtinId="20" customBuiltin="1"/>
    <cellStyle name="espace" xfId="48"/>
    <cellStyle name="Euro" xfId="30"/>
    <cellStyle name="Insatisfaisant" xfId="31" builtinId="27" customBuiltin="1"/>
    <cellStyle name="légende" xfId="49"/>
    <cellStyle name="Milliers 2" xfId="46"/>
    <cellStyle name="Milliers 2 2" xfId="58"/>
    <cellStyle name="Milliers 2 3" xfId="59"/>
    <cellStyle name="Monétaire 2" xfId="64"/>
    <cellStyle name="Neutre" xfId="32" builtinId="28" customBuiltin="1"/>
    <cellStyle name="Normal" xfId="0" builtinId="0"/>
    <cellStyle name="Normal 2" xfId="47"/>
    <cellStyle name="Normal 2 2" xfId="50"/>
    <cellStyle name="Normal 2_CCTP-DPGF 5,2-PLOMB-v5" xfId="68"/>
    <cellStyle name="Normal 28" xfId="69"/>
    <cellStyle name="Normal 3" xfId="51"/>
    <cellStyle name="Normal 4" xfId="52"/>
    <cellStyle name="Normal 5" xfId="53"/>
    <cellStyle name="Normal 6" xfId="54"/>
    <cellStyle name="Normal 7" xfId="60"/>
    <cellStyle name="Normal 8" xfId="61"/>
    <cellStyle name="normal narrow" xfId="55"/>
    <cellStyle name="Normal_CCTP-DPGF-a" xfId="33"/>
    <cellStyle name="Pourcentage 2" xfId="45"/>
    <cellStyle name="Satisfaisant" xfId="34" builtinId="26" customBuiltin="1"/>
    <cellStyle name="Sortie" xfId="35" builtinId="21" customBuiltin="1"/>
    <cellStyle name="Style 1" xfId="56"/>
    <cellStyle name="tableau" xfId="36"/>
    <cellStyle name="Texte explicatif" xfId="37" builtinId="53" customBuiltin="1"/>
    <cellStyle name="Texte1" xfId="65"/>
    <cellStyle name="Titre 1" xfId="38"/>
    <cellStyle name="Titre 1" xfId="39" builtinId="16" customBuiltin="1"/>
    <cellStyle name="Titre 2" xfId="40" builtinId="17" customBuiltin="1"/>
    <cellStyle name="Titre 3" xfId="41" builtinId="18" customBuiltin="1"/>
    <cellStyle name="Titre 4" xfId="42" builtinId="19" customBuiltin="1"/>
    <cellStyle name="Titre1" xfId="66"/>
    <cellStyle name="total" xfId="43"/>
    <cellStyle name="Unité" xfId="67"/>
    <cellStyle name="Vérification" xfId="44" builtinId="23" customBuiltin="1"/>
    <cellStyle name="Zone" xfId="5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F66F"/>
      <color rgb="FFB5FDC8"/>
      <color rgb="FF53FFA1"/>
      <color rgb="FFFF9933"/>
      <color rgb="FFFF3300"/>
      <color rgb="FFFF6600"/>
      <color rgb="FFE59DA6"/>
      <color rgb="FF0033CC"/>
      <color rgb="FF003399"/>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250032</xdr:colOff>
      <xdr:row>35</xdr:row>
      <xdr:rowOff>59531</xdr:rowOff>
    </xdr:from>
    <xdr:to>
      <xdr:col>14</xdr:col>
      <xdr:colOff>2382</xdr:colOff>
      <xdr:row>48</xdr:row>
      <xdr:rowOff>111919</xdr:rowOff>
    </xdr:to>
    <xdr:pic>
      <xdr:nvPicPr>
        <xdr:cNvPr id="2" name="Picture 1" descr="Zoom sur entrée-a"/>
        <xdr:cNvPicPr>
          <a:picLocks noChangeAspect="1" noChangeArrowheads="1"/>
        </xdr:cNvPicPr>
      </xdr:nvPicPr>
      <xdr:blipFill>
        <a:blip xmlns:r="http://schemas.openxmlformats.org/officeDocument/2006/relationships" r:embed="rId1" cstate="print"/>
        <a:srcRect/>
        <a:stretch>
          <a:fillRect/>
        </a:stretch>
      </xdr:blipFill>
      <xdr:spPr bwMode="auto">
        <a:xfrm>
          <a:off x="2155032" y="7620000"/>
          <a:ext cx="3752850" cy="2219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rancois%20Monnet/Documents/DOCS/PROJETS/HPFDF/06-PRO/CCTP-DPGF/HPFDF-DONNEES-v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rancois%20Monnet/Documents/DOCS/PROJETS/HPFDF/SURFACES/06-PRO-SURFACES/SURF%20&amp;%20Divers-PR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Francois%20Monnet/AppData/Roaming/Microsoft/Excel/HPFDF-DONNEES%20LOCAUX-PRO-v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Francois%20Monnet/AppData/Roaming/Microsoft/Excel/HPFDF-DONNEES-v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dG SURF"/>
      <sheetName val="Cadre surfaces"/>
      <sheetName val="AVERTISSEMENT"/>
      <sheetName val="PdG FINITIONS"/>
      <sheetName val="Données"/>
      <sheetName val="Métrés"/>
      <sheetName val="SHO"/>
    </sheetNames>
    <sheetDataSet>
      <sheetData sheetId="0"/>
      <sheetData sheetId="1">
        <row r="1">
          <cell r="A1">
            <v>0</v>
          </cell>
        </row>
      </sheetData>
      <sheetData sheetId="2"/>
      <sheetData sheetId="3"/>
      <sheetData sheetId="4">
        <row r="5">
          <cell r="C5" t="str">
            <v>N°</v>
          </cell>
          <cell r="D5" t="str">
            <v>NIV</v>
          </cell>
          <cell r="E5" t="str">
            <v>FICHE</v>
          </cell>
          <cell r="F5" t="str">
            <v>SERVICE1</v>
          </cell>
          <cell r="G5" t="str">
            <v>SERVICE2</v>
          </cell>
          <cell r="H5" t="str">
            <v>SERVICE3</v>
          </cell>
          <cell r="I5" t="str">
            <v>SERVICE4</v>
          </cell>
          <cell r="J5" t="str">
            <v>INTITULE</v>
          </cell>
          <cell r="K5" t="str">
            <v>OBS</v>
          </cell>
          <cell r="L5" t="str">
            <v>EFF</v>
          </cell>
          <cell r="M5" t="str">
            <v>SU-PROGR</v>
          </cell>
          <cell r="N5" t="str">
            <v>SU-ESQ</v>
          </cell>
          <cell r="O5" t="str">
            <v>SU-APS</v>
          </cell>
          <cell r="P5" t="str">
            <v>DIFF
APS-ESQ</v>
          </cell>
          <cell r="Q5" t="str">
            <v>SU-APD</v>
          </cell>
          <cell r="R5" t="str">
            <v>DIFF
APD-APS</v>
          </cell>
          <cell r="S5" t="str">
            <v>SU-PRO</v>
          </cell>
          <cell r="T5" t="str">
            <v>SDO</v>
          </cell>
          <cell r="U5" t="str">
            <v>PERIM</v>
          </cell>
        </row>
        <row r="6">
          <cell r="C6" t="str">
            <v>001</v>
          </cell>
          <cell r="D6" t="str">
            <v>0</v>
          </cell>
          <cell r="E6" t="str">
            <v>01</v>
          </cell>
          <cell r="F6" t="str">
            <v>A-DDSP</v>
          </cell>
          <cell r="G6" t="str">
            <v>SSP</v>
          </cell>
          <cell r="H6" t="str">
            <v>Espaces services au public</v>
          </cell>
          <cell r="I6" t="str">
            <v>Accueil</v>
          </cell>
          <cell r="J6" t="str">
            <v>Sas</v>
          </cell>
          <cell r="K6" t="str">
            <v>SAS permettant d'accèder au hall d'accueil</v>
          </cell>
          <cell r="L6">
            <v>0</v>
          </cell>
          <cell r="M6">
            <v>0</v>
          </cell>
          <cell r="N6">
            <v>0</v>
          </cell>
          <cell r="O6">
            <v>0</v>
          </cell>
          <cell r="P6">
            <v>0</v>
          </cell>
          <cell r="Q6">
            <v>0</v>
          </cell>
          <cell r="R6">
            <v>0</v>
          </cell>
          <cell r="S6">
            <v>0</v>
          </cell>
          <cell r="T6">
            <v>8</v>
          </cell>
          <cell r="U6">
            <v>11.3</v>
          </cell>
        </row>
        <row r="7">
          <cell r="C7" t="str">
            <v>002</v>
          </cell>
          <cell r="D7" t="str">
            <v>0</v>
          </cell>
          <cell r="E7" t="str">
            <v>07</v>
          </cell>
          <cell r="F7" t="str">
            <v>A-DDSP</v>
          </cell>
          <cell r="G7" t="str">
            <v>SSP</v>
          </cell>
          <cell r="H7" t="str">
            <v>Espaces services au public</v>
          </cell>
          <cell r="I7" t="str">
            <v>Accueil</v>
          </cell>
          <cell r="J7" t="str">
            <v>Hall accueil</v>
          </cell>
          <cell r="K7" t="str">
            <v>Qui intègre une banque d'accueil fermée et vitrée dimensionnée pour 2 personnes + 2 salles d'attente+ distributeur de boissons/fontaine à eau</v>
          </cell>
          <cell r="L7">
            <v>1</v>
          </cell>
          <cell r="M7">
            <v>80</v>
          </cell>
          <cell r="N7">
            <v>90</v>
          </cell>
          <cell r="O7">
            <v>62.6</v>
          </cell>
          <cell r="P7">
            <v>-27.4</v>
          </cell>
          <cell r="Q7">
            <v>61.1</v>
          </cell>
          <cell r="R7">
            <v>-1.5</v>
          </cell>
          <cell r="S7">
            <v>61.9</v>
          </cell>
          <cell r="T7">
            <v>61.9</v>
          </cell>
          <cell r="U7">
            <v>42.9</v>
          </cell>
        </row>
        <row r="8">
          <cell r="C8" t="str">
            <v>003</v>
          </cell>
          <cell r="D8" t="str">
            <v>0</v>
          </cell>
          <cell r="E8" t="str">
            <v>05</v>
          </cell>
          <cell r="F8" t="str">
            <v>A-DDSP</v>
          </cell>
          <cell r="G8" t="str">
            <v>SSP</v>
          </cell>
          <cell r="H8" t="str">
            <v>Espaces chef de poste</v>
          </cell>
          <cell r="I8" t="str">
            <v>Chef de poste</v>
          </cell>
          <cell r="J8" t="str">
            <v>Bureau chef de poste</v>
          </cell>
          <cell r="K8">
            <v>0</v>
          </cell>
          <cell r="L8">
            <v>4</v>
          </cell>
          <cell r="M8">
            <v>24</v>
          </cell>
          <cell r="N8">
            <v>24</v>
          </cell>
          <cell r="O8">
            <v>32.1</v>
          </cell>
          <cell r="P8">
            <v>8.1000000000000014</v>
          </cell>
          <cell r="Q8">
            <v>46.3</v>
          </cell>
          <cell r="R8">
            <v>14.199999999999996</v>
          </cell>
          <cell r="S8">
            <v>34</v>
          </cell>
          <cell r="T8">
            <v>34</v>
          </cell>
          <cell r="U8">
            <v>23.8</v>
          </cell>
        </row>
        <row r="9">
          <cell r="C9" t="str">
            <v>004</v>
          </cell>
          <cell r="D9" t="str">
            <v>0</v>
          </cell>
          <cell r="E9">
            <v>0</v>
          </cell>
          <cell r="F9" t="str">
            <v>E1-CIRCUL HORIZ</v>
          </cell>
          <cell r="G9">
            <v>0</v>
          </cell>
          <cell r="H9">
            <v>0</v>
          </cell>
          <cell r="I9">
            <v>0</v>
          </cell>
          <cell r="J9" t="str">
            <v>Circulations internes bureaux</v>
          </cell>
          <cell r="K9">
            <v>0</v>
          </cell>
          <cell r="L9">
            <v>0</v>
          </cell>
          <cell r="M9">
            <v>0</v>
          </cell>
          <cell r="N9">
            <v>0</v>
          </cell>
          <cell r="O9">
            <v>0</v>
          </cell>
          <cell r="P9">
            <v>0</v>
          </cell>
          <cell r="Q9">
            <v>0</v>
          </cell>
          <cell r="R9">
            <v>0</v>
          </cell>
          <cell r="S9">
            <v>0</v>
          </cell>
          <cell r="T9">
            <v>42.8</v>
          </cell>
          <cell r="U9">
            <v>51.9</v>
          </cell>
        </row>
        <row r="10">
          <cell r="C10" t="str">
            <v>006</v>
          </cell>
          <cell r="D10" t="str">
            <v>0</v>
          </cell>
          <cell r="E10" t="str">
            <v>03</v>
          </cell>
          <cell r="F10" t="str">
            <v>A-DDSP</v>
          </cell>
          <cell r="G10" t="str">
            <v>SSP</v>
          </cell>
          <cell r="H10" t="str">
            <v>Espaces services au public</v>
          </cell>
          <cell r="I10" t="str">
            <v>Réception victime</v>
          </cell>
          <cell r="J10" t="str">
            <v>Bureau Aide aux Victimes</v>
          </cell>
          <cell r="K10">
            <v>0</v>
          </cell>
          <cell r="L10">
            <v>1</v>
          </cell>
          <cell r="M10">
            <v>9</v>
          </cell>
          <cell r="N10">
            <v>9</v>
          </cell>
          <cell r="O10">
            <v>11</v>
          </cell>
          <cell r="P10">
            <v>2</v>
          </cell>
          <cell r="Q10">
            <v>11</v>
          </cell>
          <cell r="R10">
            <v>0</v>
          </cell>
          <cell r="S10">
            <v>10.9</v>
          </cell>
          <cell r="T10">
            <v>10.9</v>
          </cell>
          <cell r="U10">
            <v>14.1</v>
          </cell>
        </row>
        <row r="11">
          <cell r="C11" t="str">
            <v>007</v>
          </cell>
          <cell r="D11" t="str">
            <v>0</v>
          </cell>
          <cell r="E11" t="str">
            <v>03</v>
          </cell>
          <cell r="F11" t="str">
            <v>A-DDSP</v>
          </cell>
          <cell r="G11" t="str">
            <v>SSP</v>
          </cell>
          <cell r="H11" t="str">
            <v>Espaces services au public</v>
          </cell>
          <cell r="I11" t="str">
            <v>Réception victime</v>
          </cell>
          <cell r="J11" t="str">
            <v xml:space="preserve">Bureau dédié travailleur social </v>
          </cell>
          <cell r="K11">
            <v>0</v>
          </cell>
          <cell r="L11">
            <v>0</v>
          </cell>
          <cell r="M11">
            <v>12</v>
          </cell>
          <cell r="N11">
            <v>12</v>
          </cell>
          <cell r="O11">
            <v>13</v>
          </cell>
          <cell r="P11">
            <v>1</v>
          </cell>
          <cell r="Q11">
            <v>13</v>
          </cell>
          <cell r="R11">
            <v>0</v>
          </cell>
          <cell r="S11">
            <v>12.9</v>
          </cell>
          <cell r="T11">
            <v>12.9</v>
          </cell>
          <cell r="U11">
            <v>15.1</v>
          </cell>
        </row>
        <row r="12">
          <cell r="C12" t="str">
            <v>008</v>
          </cell>
          <cell r="D12" t="str">
            <v>0</v>
          </cell>
          <cell r="E12" t="str">
            <v>03</v>
          </cell>
          <cell r="F12" t="str">
            <v>A-DDSP</v>
          </cell>
          <cell r="G12" t="str">
            <v>SSP</v>
          </cell>
          <cell r="H12" t="str">
            <v>Espaces services au public</v>
          </cell>
          <cell r="I12" t="str">
            <v>Secrétariat de l'OMP</v>
          </cell>
          <cell r="J12" t="str">
            <v>Bureau chef secrétariat OMP</v>
          </cell>
          <cell r="K12">
            <v>0</v>
          </cell>
          <cell r="L12">
            <v>1</v>
          </cell>
          <cell r="M12">
            <v>12</v>
          </cell>
          <cell r="N12">
            <v>12</v>
          </cell>
          <cell r="O12">
            <v>12.8</v>
          </cell>
          <cell r="P12">
            <v>0.80000000000000071</v>
          </cell>
          <cell r="Q12">
            <v>13.3</v>
          </cell>
          <cell r="R12">
            <v>0.5</v>
          </cell>
          <cell r="S12">
            <v>13.1</v>
          </cell>
          <cell r="T12">
            <v>13.1</v>
          </cell>
          <cell r="U12">
            <v>15.1</v>
          </cell>
        </row>
        <row r="13">
          <cell r="C13" t="str">
            <v>009</v>
          </cell>
          <cell r="D13" t="str">
            <v>0</v>
          </cell>
          <cell r="E13" t="str">
            <v>03</v>
          </cell>
          <cell r="F13" t="str">
            <v>A-DDSP</v>
          </cell>
          <cell r="G13" t="str">
            <v>SSP</v>
          </cell>
          <cell r="H13" t="str">
            <v>Espaces services au public</v>
          </cell>
          <cell r="I13" t="str">
            <v>Secrétariat de l'OMP</v>
          </cell>
          <cell r="J13" t="str">
            <v>Bureau ordonnances pénales 1</v>
          </cell>
          <cell r="K13">
            <v>0</v>
          </cell>
          <cell r="L13">
            <v>3</v>
          </cell>
          <cell r="M13">
            <v>24</v>
          </cell>
          <cell r="N13">
            <v>24</v>
          </cell>
          <cell r="O13">
            <v>22.1</v>
          </cell>
          <cell r="P13">
            <v>-1.8999999999999986</v>
          </cell>
          <cell r="Q13">
            <v>21.7</v>
          </cell>
          <cell r="R13">
            <v>-0.40000000000000213</v>
          </cell>
          <cell r="S13">
            <v>21.4</v>
          </cell>
          <cell r="T13">
            <v>21.4</v>
          </cell>
          <cell r="U13">
            <v>18.600000000000001</v>
          </cell>
        </row>
        <row r="14">
          <cell r="C14" t="str">
            <v>010</v>
          </cell>
          <cell r="D14" t="str">
            <v>0</v>
          </cell>
          <cell r="E14" t="str">
            <v>03</v>
          </cell>
          <cell r="F14" t="str">
            <v>A-DDSP</v>
          </cell>
          <cell r="G14" t="str">
            <v>SSP</v>
          </cell>
          <cell r="H14" t="str">
            <v>Espaces services au public</v>
          </cell>
          <cell r="I14" t="str">
            <v>Secrétariat de l'OMP</v>
          </cell>
          <cell r="J14" t="str">
            <v>Bureau régisseur d'avances</v>
          </cell>
          <cell r="K14">
            <v>0</v>
          </cell>
          <cell r="L14">
            <v>1</v>
          </cell>
          <cell r="M14">
            <v>12</v>
          </cell>
          <cell r="N14">
            <v>12</v>
          </cell>
          <cell r="O14">
            <v>12.7</v>
          </cell>
          <cell r="P14">
            <v>0.69999999999999929</v>
          </cell>
          <cell r="Q14">
            <v>12.7</v>
          </cell>
          <cell r="R14">
            <v>0</v>
          </cell>
          <cell r="S14">
            <v>12.2</v>
          </cell>
          <cell r="T14">
            <v>12.2</v>
          </cell>
          <cell r="U14">
            <v>14</v>
          </cell>
        </row>
        <row r="15">
          <cell r="C15" t="str">
            <v>011</v>
          </cell>
          <cell r="D15" t="str">
            <v>0</v>
          </cell>
          <cell r="E15" t="str">
            <v>03</v>
          </cell>
          <cell r="F15" t="str">
            <v>A-DDSP</v>
          </cell>
          <cell r="G15" t="str">
            <v>SSP</v>
          </cell>
          <cell r="H15" t="str">
            <v>Espaces services au public</v>
          </cell>
          <cell r="I15" t="str">
            <v>Secrétariat de l'OMP</v>
          </cell>
          <cell r="J15" t="str">
            <v>Bureau ordonnances pénales 2</v>
          </cell>
          <cell r="K15">
            <v>0</v>
          </cell>
          <cell r="L15">
            <v>3</v>
          </cell>
          <cell r="M15">
            <v>24</v>
          </cell>
          <cell r="N15">
            <v>24</v>
          </cell>
          <cell r="O15">
            <v>24.5</v>
          </cell>
          <cell r="P15">
            <v>0.5</v>
          </cell>
          <cell r="Q15">
            <v>24.3</v>
          </cell>
          <cell r="R15">
            <v>-0.19999999999999929</v>
          </cell>
          <cell r="S15">
            <v>24.7</v>
          </cell>
          <cell r="T15">
            <v>24.7</v>
          </cell>
          <cell r="U15">
            <v>20.5</v>
          </cell>
        </row>
        <row r="16">
          <cell r="C16" t="str">
            <v>012</v>
          </cell>
          <cell r="D16" t="str">
            <v>0</v>
          </cell>
          <cell r="E16" t="str">
            <v>33</v>
          </cell>
          <cell r="F16" t="str">
            <v>A-DDSP</v>
          </cell>
          <cell r="G16" t="str">
            <v>SSP</v>
          </cell>
          <cell r="H16" t="str">
            <v>Espaces services au public</v>
          </cell>
          <cell r="I16" t="str">
            <v>Secrétariat de l'OMP</v>
          </cell>
          <cell r="J16" t="str">
            <v xml:space="preserve">Local archives </v>
          </cell>
          <cell r="K16">
            <v>0</v>
          </cell>
          <cell r="L16">
            <v>0</v>
          </cell>
          <cell r="M16">
            <v>12</v>
          </cell>
          <cell r="N16">
            <v>12</v>
          </cell>
          <cell r="O16">
            <v>12.6</v>
          </cell>
          <cell r="P16">
            <v>0.59999999999999964</v>
          </cell>
          <cell r="Q16">
            <v>11.8</v>
          </cell>
          <cell r="R16">
            <v>-0.79999999999999893</v>
          </cell>
          <cell r="S16">
            <v>11.7</v>
          </cell>
          <cell r="T16">
            <v>11.7</v>
          </cell>
          <cell r="U16">
            <v>16.399999999999999</v>
          </cell>
        </row>
        <row r="17">
          <cell r="C17" t="str">
            <v>013</v>
          </cell>
          <cell r="D17" t="str">
            <v>0</v>
          </cell>
          <cell r="E17" t="str">
            <v>40</v>
          </cell>
          <cell r="F17" t="str">
            <v>A-DDSP</v>
          </cell>
          <cell r="G17" t="str">
            <v>SSP</v>
          </cell>
          <cell r="H17" t="str">
            <v>Espaces services au public</v>
          </cell>
          <cell r="I17" t="str">
            <v>Réception victime</v>
          </cell>
          <cell r="J17" t="str">
            <v>Local de reprographie</v>
          </cell>
          <cell r="K17">
            <v>0</v>
          </cell>
          <cell r="L17">
            <v>0</v>
          </cell>
          <cell r="M17">
            <v>6</v>
          </cell>
          <cell r="N17">
            <v>6</v>
          </cell>
          <cell r="O17">
            <v>6.8</v>
          </cell>
          <cell r="P17">
            <v>0.79999999999999982</v>
          </cell>
          <cell r="Q17">
            <v>7.4</v>
          </cell>
          <cell r="R17">
            <v>0.60000000000000053</v>
          </cell>
          <cell r="S17">
            <v>7.9</v>
          </cell>
          <cell r="T17">
            <v>7.9</v>
          </cell>
          <cell r="U17">
            <v>11.4</v>
          </cell>
        </row>
        <row r="18">
          <cell r="C18" t="str">
            <v>014</v>
          </cell>
          <cell r="D18" t="str">
            <v>0</v>
          </cell>
          <cell r="E18">
            <v>0</v>
          </cell>
          <cell r="F18" t="str">
            <v>E1-CIRCUL HORIZ</v>
          </cell>
          <cell r="G18">
            <v>0</v>
          </cell>
          <cell r="H18">
            <v>0</v>
          </cell>
          <cell r="I18">
            <v>0</v>
          </cell>
          <cell r="J18" t="str">
            <v>Circulations internes bureaux</v>
          </cell>
          <cell r="K18">
            <v>0</v>
          </cell>
          <cell r="L18">
            <v>0</v>
          </cell>
          <cell r="M18">
            <v>0</v>
          </cell>
          <cell r="N18">
            <v>0</v>
          </cell>
          <cell r="O18">
            <v>0</v>
          </cell>
          <cell r="P18">
            <v>0</v>
          </cell>
          <cell r="Q18">
            <v>0</v>
          </cell>
          <cell r="R18">
            <v>0</v>
          </cell>
          <cell r="S18">
            <v>0</v>
          </cell>
          <cell r="T18">
            <v>21.7</v>
          </cell>
          <cell r="U18">
            <v>29.1</v>
          </cell>
        </row>
        <row r="19">
          <cell r="C19" t="str">
            <v>015</v>
          </cell>
          <cell r="D19" t="str">
            <v>0</v>
          </cell>
          <cell r="E19" t="str">
            <v>03</v>
          </cell>
          <cell r="F19" t="str">
            <v>A-DDSP</v>
          </cell>
          <cell r="G19" t="str">
            <v>SSP</v>
          </cell>
          <cell r="H19" t="str">
            <v>Espaces services au public</v>
          </cell>
          <cell r="I19" t="str">
            <v>Unité jour secteur centre</v>
          </cell>
          <cell r="J19" t="str">
            <v>Pool judiciaire</v>
          </cell>
          <cell r="K19">
            <v>0</v>
          </cell>
          <cell r="L19">
            <v>3</v>
          </cell>
          <cell r="M19">
            <v>24</v>
          </cell>
          <cell r="N19">
            <v>24</v>
          </cell>
          <cell r="O19">
            <v>21.8</v>
          </cell>
          <cell r="P19">
            <v>-2.1999999999999993</v>
          </cell>
          <cell r="Q19">
            <v>21.6</v>
          </cell>
          <cell r="R19">
            <v>-0.19999999999999929</v>
          </cell>
          <cell r="S19">
            <v>28.1</v>
          </cell>
          <cell r="T19">
            <v>28.1</v>
          </cell>
          <cell r="U19">
            <v>21.3</v>
          </cell>
        </row>
        <row r="20">
          <cell r="C20" t="str">
            <v>016</v>
          </cell>
          <cell r="D20" t="str">
            <v>0</v>
          </cell>
          <cell r="E20" t="str">
            <v>03</v>
          </cell>
          <cell r="F20" t="str">
            <v>A-DDSP</v>
          </cell>
          <cell r="G20" t="str">
            <v>SSP</v>
          </cell>
          <cell r="H20" t="str">
            <v>Espaces services au public</v>
          </cell>
          <cell r="I20" t="str">
            <v>Unité jour secteur centre</v>
          </cell>
          <cell r="J20" t="str">
            <v>Bureau secrétariat</v>
          </cell>
          <cell r="K20">
            <v>0</v>
          </cell>
          <cell r="L20">
            <v>1</v>
          </cell>
          <cell r="M20">
            <v>12</v>
          </cell>
          <cell r="N20">
            <v>12</v>
          </cell>
          <cell r="O20">
            <v>11.8</v>
          </cell>
          <cell r="P20">
            <v>-0.19999999999999929</v>
          </cell>
          <cell r="Q20">
            <v>12</v>
          </cell>
          <cell r="R20">
            <v>0.19999999999999929</v>
          </cell>
          <cell r="S20">
            <v>13.1</v>
          </cell>
          <cell r="T20">
            <v>13.1</v>
          </cell>
          <cell r="U20">
            <v>15.2</v>
          </cell>
        </row>
        <row r="21">
          <cell r="C21" t="str">
            <v>017</v>
          </cell>
          <cell r="D21" t="str">
            <v>0</v>
          </cell>
          <cell r="E21" t="str">
            <v>03</v>
          </cell>
          <cell r="F21" t="str">
            <v>A-DDSP</v>
          </cell>
          <cell r="G21" t="str">
            <v>SSP</v>
          </cell>
          <cell r="H21" t="str">
            <v>Espaces services au public</v>
          </cell>
          <cell r="I21" t="str">
            <v>Unité jour secteur centre</v>
          </cell>
          <cell r="J21" t="str">
            <v>Bureau chef d'unité</v>
          </cell>
          <cell r="K21">
            <v>0</v>
          </cell>
          <cell r="L21">
            <v>1</v>
          </cell>
          <cell r="M21">
            <v>12</v>
          </cell>
          <cell r="N21">
            <v>12</v>
          </cell>
          <cell r="O21">
            <v>12</v>
          </cell>
          <cell r="P21">
            <v>0</v>
          </cell>
          <cell r="Q21">
            <v>12.1</v>
          </cell>
          <cell r="R21">
            <v>9.9999999999999645E-2</v>
          </cell>
          <cell r="S21">
            <v>13.1</v>
          </cell>
          <cell r="T21">
            <v>13.1</v>
          </cell>
          <cell r="U21">
            <v>15.2</v>
          </cell>
        </row>
        <row r="22">
          <cell r="C22" t="str">
            <v>018</v>
          </cell>
          <cell r="D22" t="str">
            <v>0</v>
          </cell>
          <cell r="E22" t="str">
            <v>03</v>
          </cell>
          <cell r="F22" t="str">
            <v>A-DDSP</v>
          </cell>
          <cell r="G22" t="str">
            <v>SSP</v>
          </cell>
          <cell r="H22" t="str">
            <v>Espaces services au public</v>
          </cell>
          <cell r="I22" t="str">
            <v>Unité jour secteur centre</v>
          </cell>
          <cell r="J22" t="str">
            <v>Bureau adjoint</v>
          </cell>
          <cell r="K22">
            <v>0</v>
          </cell>
          <cell r="L22">
            <v>1</v>
          </cell>
          <cell r="M22">
            <v>12</v>
          </cell>
          <cell r="N22">
            <v>12</v>
          </cell>
          <cell r="O22">
            <v>12</v>
          </cell>
          <cell r="P22">
            <v>0</v>
          </cell>
          <cell r="Q22">
            <v>12.4</v>
          </cell>
          <cell r="R22">
            <v>0.40000000000000036</v>
          </cell>
          <cell r="S22">
            <v>13.6</v>
          </cell>
          <cell r="T22">
            <v>13.6</v>
          </cell>
          <cell r="U22">
            <v>15.4</v>
          </cell>
        </row>
        <row r="23">
          <cell r="C23" t="str">
            <v>019</v>
          </cell>
          <cell r="D23" t="str">
            <v>0</v>
          </cell>
          <cell r="E23">
            <v>0</v>
          </cell>
          <cell r="F23" t="str">
            <v>E1-CIRCUL HORIZ</v>
          </cell>
          <cell r="G23">
            <v>0</v>
          </cell>
          <cell r="H23">
            <v>0</v>
          </cell>
          <cell r="I23">
            <v>0</v>
          </cell>
          <cell r="J23" t="str">
            <v>Circulations internes bureaux</v>
          </cell>
          <cell r="K23">
            <v>0</v>
          </cell>
          <cell r="L23">
            <v>0</v>
          </cell>
          <cell r="M23">
            <v>0</v>
          </cell>
          <cell r="N23">
            <v>0</v>
          </cell>
          <cell r="O23">
            <v>0</v>
          </cell>
          <cell r="P23">
            <v>0</v>
          </cell>
          <cell r="Q23">
            <v>0</v>
          </cell>
          <cell r="R23">
            <v>0</v>
          </cell>
          <cell r="S23">
            <v>0</v>
          </cell>
          <cell r="T23">
            <v>31.9</v>
          </cell>
          <cell r="U23">
            <v>31.1</v>
          </cell>
        </row>
        <row r="24">
          <cell r="C24" t="str">
            <v>020</v>
          </cell>
          <cell r="D24" t="str">
            <v>0</v>
          </cell>
          <cell r="E24">
            <v>0</v>
          </cell>
          <cell r="F24" t="str">
            <v>I-CIRCUL VERTIC</v>
          </cell>
          <cell r="G24">
            <v>0</v>
          </cell>
          <cell r="H24">
            <v>0</v>
          </cell>
          <cell r="I24">
            <v>0</v>
          </cell>
          <cell r="J24" t="str">
            <v>Escalier 1</v>
          </cell>
          <cell r="K24">
            <v>0</v>
          </cell>
          <cell r="L24">
            <v>0</v>
          </cell>
          <cell r="M24">
            <v>0</v>
          </cell>
          <cell r="N24">
            <v>0</v>
          </cell>
          <cell r="O24">
            <v>0</v>
          </cell>
          <cell r="P24">
            <v>0</v>
          </cell>
          <cell r="Q24">
            <v>0</v>
          </cell>
          <cell r="R24">
            <v>0</v>
          </cell>
          <cell r="S24">
            <v>0</v>
          </cell>
          <cell r="T24">
            <v>21.1</v>
          </cell>
          <cell r="U24">
            <v>20.8</v>
          </cell>
        </row>
        <row r="25">
          <cell r="C25" t="str">
            <v>021</v>
          </cell>
          <cell r="D25" t="str">
            <v>0</v>
          </cell>
          <cell r="E25" t="str">
            <v>04</v>
          </cell>
          <cell r="F25" t="str">
            <v>A-DDSP</v>
          </cell>
          <cell r="G25" t="str">
            <v>SSP</v>
          </cell>
          <cell r="H25" t="str">
            <v>Espaces chef de poste</v>
          </cell>
          <cell r="I25">
            <v>0</v>
          </cell>
          <cell r="J25" t="str">
            <v>Sanitaires H / F</v>
          </cell>
          <cell r="K25" t="str">
            <v>Sanitaires destinés au personnel</v>
          </cell>
          <cell r="L25">
            <v>0</v>
          </cell>
          <cell r="M25">
            <v>0</v>
          </cell>
          <cell r="N25">
            <v>0</v>
          </cell>
          <cell r="O25">
            <v>10.4</v>
          </cell>
          <cell r="P25">
            <v>10.4</v>
          </cell>
          <cell r="Q25">
            <v>9.6999999999999993</v>
          </cell>
          <cell r="R25">
            <v>-0.70000000000000107</v>
          </cell>
          <cell r="S25">
            <v>0</v>
          </cell>
          <cell r="T25">
            <v>0</v>
          </cell>
          <cell r="U25">
            <v>0</v>
          </cell>
        </row>
        <row r="26">
          <cell r="C26" t="str">
            <v>022</v>
          </cell>
          <cell r="D26" t="str">
            <v>0</v>
          </cell>
          <cell r="E26">
            <v>0</v>
          </cell>
          <cell r="F26" t="str">
            <v>E1-CIRCUL HORIZ</v>
          </cell>
          <cell r="G26">
            <v>0</v>
          </cell>
          <cell r="H26">
            <v>0</v>
          </cell>
          <cell r="I26">
            <v>0</v>
          </cell>
          <cell r="J26" t="str">
            <v>Hall du personnel + circulation</v>
          </cell>
          <cell r="K26">
            <v>0</v>
          </cell>
          <cell r="L26">
            <v>0</v>
          </cell>
          <cell r="M26">
            <v>0</v>
          </cell>
          <cell r="N26">
            <v>0</v>
          </cell>
          <cell r="O26">
            <v>0</v>
          </cell>
          <cell r="P26">
            <v>0</v>
          </cell>
          <cell r="Q26">
            <v>0</v>
          </cell>
          <cell r="R26">
            <v>0</v>
          </cell>
          <cell r="S26">
            <v>0</v>
          </cell>
          <cell r="T26">
            <v>92</v>
          </cell>
          <cell r="U26">
            <v>64</v>
          </cell>
        </row>
        <row r="27">
          <cell r="C27" t="str">
            <v>023</v>
          </cell>
          <cell r="D27" t="str">
            <v>0</v>
          </cell>
          <cell r="E27">
            <v>0</v>
          </cell>
          <cell r="F27" t="str">
            <v>A-DDSP</v>
          </cell>
          <cell r="G27" t="str">
            <v>SSP</v>
          </cell>
          <cell r="H27" t="str">
            <v>Espaces chef de poste</v>
          </cell>
          <cell r="I27" t="str">
            <v>Stockage DDSP</v>
          </cell>
          <cell r="J27" t="str">
            <v>Stockage matériel premières intervention</v>
          </cell>
          <cell r="K27">
            <v>0</v>
          </cell>
          <cell r="L27">
            <v>0</v>
          </cell>
          <cell r="M27">
            <v>0</v>
          </cell>
          <cell r="N27">
            <v>0</v>
          </cell>
          <cell r="O27">
            <v>0</v>
          </cell>
          <cell r="P27">
            <v>0</v>
          </cell>
          <cell r="Q27">
            <v>33.299999999999997</v>
          </cell>
          <cell r="R27">
            <v>33.299999999999997</v>
          </cell>
          <cell r="S27">
            <v>33.5</v>
          </cell>
          <cell r="T27">
            <v>33.5</v>
          </cell>
          <cell r="U27">
            <v>32.1</v>
          </cell>
        </row>
        <row r="28">
          <cell r="C28" t="str">
            <v>027</v>
          </cell>
          <cell r="D28" t="str">
            <v>0</v>
          </cell>
          <cell r="E28" t="str">
            <v>03</v>
          </cell>
          <cell r="F28" t="str">
            <v>A-DDSP</v>
          </cell>
          <cell r="G28" t="str">
            <v>SSP</v>
          </cell>
          <cell r="H28" t="str">
            <v>Espaces services au public</v>
          </cell>
          <cell r="I28" t="str">
            <v>Réception bureau sécurité routière</v>
          </cell>
          <cell r="J28" t="str">
            <v>Bureau fourrières</v>
          </cell>
          <cell r="K28">
            <v>0</v>
          </cell>
          <cell r="L28">
            <v>1</v>
          </cell>
          <cell r="M28">
            <v>12</v>
          </cell>
          <cell r="N28">
            <v>12</v>
          </cell>
          <cell r="O28">
            <v>13</v>
          </cell>
          <cell r="P28">
            <v>1</v>
          </cell>
          <cell r="Q28">
            <v>13.1</v>
          </cell>
          <cell r="R28">
            <v>9.9999999999999645E-2</v>
          </cell>
          <cell r="S28">
            <v>13.1</v>
          </cell>
          <cell r="T28">
            <v>13.1</v>
          </cell>
          <cell r="U28">
            <v>15.9</v>
          </cell>
        </row>
        <row r="29">
          <cell r="C29" t="str">
            <v>028</v>
          </cell>
          <cell r="D29" t="str">
            <v>0</v>
          </cell>
          <cell r="E29">
            <v>0</v>
          </cell>
          <cell r="F29" t="str">
            <v>I-CIRCUL VERTIC</v>
          </cell>
          <cell r="G29">
            <v>0</v>
          </cell>
          <cell r="H29">
            <v>0</v>
          </cell>
          <cell r="I29">
            <v>0</v>
          </cell>
          <cell r="J29" t="str">
            <v>Escalier 2</v>
          </cell>
          <cell r="K29">
            <v>0</v>
          </cell>
          <cell r="L29">
            <v>0</v>
          </cell>
          <cell r="M29">
            <v>0</v>
          </cell>
          <cell r="N29">
            <v>0</v>
          </cell>
          <cell r="O29">
            <v>0</v>
          </cell>
          <cell r="P29">
            <v>0</v>
          </cell>
          <cell r="Q29">
            <v>0</v>
          </cell>
          <cell r="R29">
            <v>0</v>
          </cell>
          <cell r="S29">
            <v>0</v>
          </cell>
          <cell r="T29">
            <v>14</v>
          </cell>
          <cell r="U29">
            <v>21.6</v>
          </cell>
        </row>
        <row r="30">
          <cell r="C30" t="str">
            <v>029</v>
          </cell>
          <cell r="D30" t="str">
            <v>0</v>
          </cell>
          <cell r="E30" t="str">
            <v>03</v>
          </cell>
          <cell r="F30" t="str">
            <v>A-DDSP</v>
          </cell>
          <cell r="G30" t="str">
            <v>SSP</v>
          </cell>
          <cell r="H30" t="str">
            <v>Espaces services au public</v>
          </cell>
          <cell r="I30" t="str">
            <v>Espace du quart</v>
          </cell>
          <cell r="J30" t="str">
            <v>Bureau chef commandement de jour/de nuit</v>
          </cell>
          <cell r="K30">
            <v>0</v>
          </cell>
          <cell r="L30">
            <v>2</v>
          </cell>
          <cell r="M30">
            <v>18</v>
          </cell>
          <cell r="N30">
            <v>18</v>
          </cell>
          <cell r="O30">
            <v>18</v>
          </cell>
          <cell r="P30">
            <v>0</v>
          </cell>
          <cell r="Q30">
            <v>18.100000000000001</v>
          </cell>
          <cell r="R30">
            <v>0.10000000000000142</v>
          </cell>
          <cell r="S30">
            <v>18.100000000000001</v>
          </cell>
          <cell r="T30">
            <v>18.100000000000001</v>
          </cell>
          <cell r="U30">
            <v>17.100000000000001</v>
          </cell>
        </row>
        <row r="31">
          <cell r="C31" t="str">
            <v>031</v>
          </cell>
          <cell r="D31" t="str">
            <v>0</v>
          </cell>
          <cell r="E31" t="str">
            <v>03</v>
          </cell>
          <cell r="F31" t="str">
            <v>A-DDSP</v>
          </cell>
          <cell r="G31" t="str">
            <v>SSP</v>
          </cell>
          <cell r="H31" t="str">
            <v>Espaces services au public</v>
          </cell>
          <cell r="I31" t="str">
            <v>Espace du quart</v>
          </cell>
          <cell r="J31" t="str">
            <v>Bureau de rédaction</v>
          </cell>
          <cell r="K31">
            <v>0</v>
          </cell>
          <cell r="L31">
            <v>3</v>
          </cell>
          <cell r="M31">
            <v>24</v>
          </cell>
          <cell r="N31">
            <v>24</v>
          </cell>
          <cell r="O31">
            <v>23.2</v>
          </cell>
          <cell r="P31">
            <v>-0.80000000000000071</v>
          </cell>
          <cell r="Q31">
            <v>21.5</v>
          </cell>
          <cell r="R31">
            <v>-1.6999999999999993</v>
          </cell>
          <cell r="S31">
            <v>21.5</v>
          </cell>
          <cell r="T31">
            <v>21.5</v>
          </cell>
          <cell r="U31">
            <v>18.8</v>
          </cell>
        </row>
        <row r="32">
          <cell r="C32" t="str">
            <v>032</v>
          </cell>
          <cell r="D32" t="str">
            <v>0</v>
          </cell>
          <cell r="E32" t="str">
            <v>04</v>
          </cell>
          <cell r="F32" t="str">
            <v>A-DDSP</v>
          </cell>
          <cell r="G32" t="str">
            <v>SSP</v>
          </cell>
          <cell r="H32" t="str">
            <v>Espaces services au public</v>
          </cell>
          <cell r="I32" t="str">
            <v>Espace du quart</v>
          </cell>
          <cell r="J32" t="str">
            <v>Sanitaires H / F</v>
          </cell>
          <cell r="K32" t="str">
            <v>Sanitaires destinés au personnel</v>
          </cell>
          <cell r="L32">
            <v>0</v>
          </cell>
          <cell r="M32">
            <v>0</v>
          </cell>
          <cell r="N32">
            <v>12</v>
          </cell>
          <cell r="O32">
            <v>9.6999999999999993</v>
          </cell>
          <cell r="P32">
            <v>-2.3000000000000007</v>
          </cell>
          <cell r="Q32">
            <v>10.8</v>
          </cell>
          <cell r="R32">
            <v>1.1000000000000014</v>
          </cell>
          <cell r="S32">
            <v>0</v>
          </cell>
          <cell r="T32">
            <v>0</v>
          </cell>
          <cell r="U32">
            <v>0</v>
          </cell>
        </row>
        <row r="33">
          <cell r="C33" t="str">
            <v>033</v>
          </cell>
          <cell r="D33" t="str">
            <v>0</v>
          </cell>
          <cell r="E33" t="str">
            <v>35</v>
          </cell>
          <cell r="F33" t="str">
            <v>E-LOCAUX COMMUNS</v>
          </cell>
          <cell r="G33" t="str">
            <v>Locaux ménage et déchets</v>
          </cell>
          <cell r="H33" t="str">
            <v xml:space="preserve"> </v>
          </cell>
          <cell r="I33" t="str">
            <v xml:space="preserve"> </v>
          </cell>
          <cell r="J33" t="str">
            <v>Local entretien étage RdC</v>
          </cell>
          <cell r="K33" t="str">
            <v>1 par étage et 1supplémentaire pour les vestiaires</v>
          </cell>
          <cell r="L33">
            <v>0</v>
          </cell>
          <cell r="M33">
            <v>0</v>
          </cell>
          <cell r="N33">
            <v>5</v>
          </cell>
          <cell r="O33">
            <v>2.6</v>
          </cell>
          <cell r="P33">
            <v>-2.4</v>
          </cell>
          <cell r="Q33">
            <v>3.4</v>
          </cell>
          <cell r="R33">
            <v>0.79999999999999982</v>
          </cell>
          <cell r="S33">
            <v>4.0999999999999996</v>
          </cell>
          <cell r="T33">
            <v>4.0999999999999996</v>
          </cell>
          <cell r="U33">
            <v>8.4</v>
          </cell>
        </row>
        <row r="34">
          <cell r="C34" t="str">
            <v>034</v>
          </cell>
          <cell r="D34" t="str">
            <v>0</v>
          </cell>
          <cell r="E34" t="str">
            <v>29</v>
          </cell>
          <cell r="F34" t="str">
            <v>A-DDSP</v>
          </cell>
          <cell r="G34" t="str">
            <v>SSP</v>
          </cell>
          <cell r="H34" t="str">
            <v>Espaces chef de poste</v>
          </cell>
          <cell r="I34" t="str">
            <v>GAV</v>
          </cell>
          <cell r="J34" t="str">
            <v>Salle d'audition 1 (vue tapissage)</v>
          </cell>
          <cell r="K34">
            <v>0</v>
          </cell>
          <cell r="L34">
            <v>0</v>
          </cell>
          <cell r="M34">
            <v>9</v>
          </cell>
          <cell r="N34">
            <v>9</v>
          </cell>
          <cell r="O34">
            <v>10.199999999999999</v>
          </cell>
          <cell r="P34">
            <v>1.1999999999999993</v>
          </cell>
          <cell r="Q34">
            <v>10.199999999999999</v>
          </cell>
          <cell r="R34">
            <v>0</v>
          </cell>
          <cell r="S34">
            <v>10.199999999999999</v>
          </cell>
          <cell r="T34">
            <v>10.199999999999999</v>
          </cell>
          <cell r="U34">
            <v>14.1</v>
          </cell>
        </row>
        <row r="35">
          <cell r="C35" t="str">
            <v>036</v>
          </cell>
          <cell r="D35" t="str">
            <v>0</v>
          </cell>
          <cell r="E35">
            <v>0</v>
          </cell>
          <cell r="F35" t="str">
            <v>A-DDSP</v>
          </cell>
          <cell r="G35" t="str">
            <v>SSP</v>
          </cell>
          <cell r="H35" t="str">
            <v>Espaces chef de poste</v>
          </cell>
          <cell r="I35" t="str">
            <v>GAV</v>
          </cell>
          <cell r="J35" t="str">
            <v>Sas d'accès zone GAV</v>
          </cell>
          <cell r="K35">
            <v>0</v>
          </cell>
          <cell r="L35">
            <v>0</v>
          </cell>
          <cell r="M35">
            <v>0</v>
          </cell>
          <cell r="N35">
            <v>0</v>
          </cell>
          <cell r="O35">
            <v>0</v>
          </cell>
          <cell r="P35">
            <v>0</v>
          </cell>
          <cell r="Q35">
            <v>0</v>
          </cell>
          <cell r="R35">
            <v>0</v>
          </cell>
          <cell r="S35">
            <v>0</v>
          </cell>
          <cell r="T35">
            <v>6.6</v>
          </cell>
          <cell r="U35">
            <v>10.3</v>
          </cell>
        </row>
        <row r="36">
          <cell r="C36" t="str">
            <v>037</v>
          </cell>
          <cell r="D36" t="str">
            <v>0</v>
          </cell>
          <cell r="E36">
            <v>0</v>
          </cell>
          <cell r="F36" t="str">
            <v>A-DDSP</v>
          </cell>
          <cell r="G36" t="str">
            <v>SSP</v>
          </cell>
          <cell r="H36" t="str">
            <v>Espaces chef de poste</v>
          </cell>
          <cell r="I36" t="str">
            <v>GAV</v>
          </cell>
          <cell r="J36" t="str">
            <v>Circulations internes GAV</v>
          </cell>
          <cell r="K36">
            <v>0</v>
          </cell>
          <cell r="L36">
            <v>0</v>
          </cell>
          <cell r="M36">
            <v>0</v>
          </cell>
          <cell r="N36">
            <v>0</v>
          </cell>
          <cell r="O36">
            <v>0</v>
          </cell>
          <cell r="P36">
            <v>0</v>
          </cell>
          <cell r="Q36">
            <v>0</v>
          </cell>
          <cell r="R36">
            <v>0</v>
          </cell>
          <cell r="S36">
            <v>0</v>
          </cell>
          <cell r="T36">
            <v>257.7</v>
          </cell>
          <cell r="U36">
            <v>170.7</v>
          </cell>
        </row>
        <row r="37">
          <cell r="C37" t="str">
            <v>042</v>
          </cell>
          <cell r="D37" t="str">
            <v>0</v>
          </cell>
          <cell r="E37" t="str">
            <v>25</v>
          </cell>
          <cell r="F37" t="str">
            <v>A-DDSP</v>
          </cell>
          <cell r="G37" t="str">
            <v>SSP</v>
          </cell>
          <cell r="H37" t="str">
            <v>Espaces chef de poste</v>
          </cell>
          <cell r="I37" t="str">
            <v>GAV</v>
          </cell>
          <cell r="J37" t="str">
            <v>Local fouille-consigne</v>
          </cell>
          <cell r="K37" t="str">
            <v>Local aveugle</v>
          </cell>
          <cell r="L37">
            <v>0</v>
          </cell>
          <cell r="M37">
            <v>12</v>
          </cell>
          <cell r="N37">
            <v>12</v>
          </cell>
          <cell r="O37">
            <v>11.8</v>
          </cell>
          <cell r="P37">
            <v>-0.19999999999999929</v>
          </cell>
          <cell r="Q37">
            <v>11.8</v>
          </cell>
          <cell r="R37">
            <v>0</v>
          </cell>
          <cell r="S37">
            <v>11.1</v>
          </cell>
          <cell r="T37">
            <v>11.1</v>
          </cell>
          <cell r="U37">
            <v>14.3</v>
          </cell>
        </row>
        <row r="38">
          <cell r="C38" t="str">
            <v>043</v>
          </cell>
          <cell r="D38" t="str">
            <v>0</v>
          </cell>
          <cell r="E38" t="str">
            <v>26</v>
          </cell>
          <cell r="F38" t="str">
            <v>A-DDSP</v>
          </cell>
          <cell r="G38" t="str">
            <v>SSP</v>
          </cell>
          <cell r="H38" t="str">
            <v>Espaces chef de poste</v>
          </cell>
          <cell r="I38" t="str">
            <v>GAV</v>
          </cell>
          <cell r="J38" t="str">
            <v>Bureau signalisation</v>
          </cell>
          <cell r="K38">
            <v>0</v>
          </cell>
          <cell r="L38">
            <v>0</v>
          </cell>
          <cell r="M38">
            <v>12</v>
          </cell>
          <cell r="N38">
            <v>12</v>
          </cell>
          <cell r="O38">
            <v>11.8</v>
          </cell>
          <cell r="P38">
            <v>-0.19999999999999929</v>
          </cell>
          <cell r="Q38">
            <v>11.8</v>
          </cell>
          <cell r="R38">
            <v>0</v>
          </cell>
          <cell r="S38">
            <v>12.5</v>
          </cell>
          <cell r="T38">
            <v>12.5</v>
          </cell>
          <cell r="U38">
            <v>14.8</v>
          </cell>
        </row>
        <row r="39">
          <cell r="C39" t="str">
            <v>044</v>
          </cell>
          <cell r="D39" t="str">
            <v>0</v>
          </cell>
          <cell r="E39" t="str">
            <v>24</v>
          </cell>
          <cell r="F39" t="str">
            <v>A-DDSP</v>
          </cell>
          <cell r="G39" t="str">
            <v>SSP</v>
          </cell>
          <cell r="H39" t="str">
            <v>Espaces chef de poste</v>
          </cell>
          <cell r="I39" t="str">
            <v>GAV</v>
          </cell>
          <cell r="J39" t="str">
            <v>Bureau tapissage et procédure</v>
          </cell>
          <cell r="K39" t="str">
            <v>Longueur 4,83m</v>
          </cell>
          <cell r="L39">
            <v>0</v>
          </cell>
          <cell r="M39">
            <v>18</v>
          </cell>
          <cell r="N39">
            <v>18</v>
          </cell>
          <cell r="O39">
            <v>18.5</v>
          </cell>
          <cell r="P39">
            <v>0.5</v>
          </cell>
          <cell r="Q39">
            <v>18.3</v>
          </cell>
          <cell r="R39">
            <v>-0.19999999999999929</v>
          </cell>
          <cell r="S39">
            <v>18.3</v>
          </cell>
          <cell r="T39">
            <v>18.3</v>
          </cell>
          <cell r="U39">
            <v>17.100000000000001</v>
          </cell>
        </row>
        <row r="40">
          <cell r="C40" t="str">
            <v>045</v>
          </cell>
          <cell r="D40" t="str">
            <v>0</v>
          </cell>
          <cell r="E40" t="str">
            <v>30</v>
          </cell>
          <cell r="F40" t="str">
            <v>A-DDSP</v>
          </cell>
          <cell r="G40" t="str">
            <v>SSP</v>
          </cell>
          <cell r="H40" t="str">
            <v>Espaces chef de poste</v>
          </cell>
          <cell r="I40" t="str">
            <v>GAV</v>
          </cell>
          <cell r="J40" t="str">
            <v>Salle de consultation médecins soins</v>
          </cell>
          <cell r="K40">
            <v>0</v>
          </cell>
          <cell r="L40">
            <v>0</v>
          </cell>
          <cell r="M40">
            <v>9</v>
          </cell>
          <cell r="N40">
            <v>9</v>
          </cell>
          <cell r="O40">
            <v>9.3000000000000007</v>
          </cell>
          <cell r="P40">
            <v>0.30000000000000071</v>
          </cell>
          <cell r="Q40">
            <v>9.3000000000000007</v>
          </cell>
          <cell r="R40">
            <v>0</v>
          </cell>
          <cell r="S40">
            <v>10.1</v>
          </cell>
          <cell r="T40">
            <v>10.1</v>
          </cell>
          <cell r="U40">
            <v>12.7</v>
          </cell>
        </row>
        <row r="41">
          <cell r="C41" t="str">
            <v>046</v>
          </cell>
          <cell r="D41" t="str">
            <v>0</v>
          </cell>
          <cell r="E41" t="str">
            <v>23</v>
          </cell>
          <cell r="F41" t="str">
            <v>A-DDSP</v>
          </cell>
          <cell r="G41" t="str">
            <v>SSP</v>
          </cell>
          <cell r="H41" t="str">
            <v>Espaces chef de poste</v>
          </cell>
          <cell r="I41" t="str">
            <v>GAV</v>
          </cell>
          <cell r="J41" t="str">
            <v>Bureau visite avocat</v>
          </cell>
          <cell r="K41">
            <v>0</v>
          </cell>
          <cell r="L41">
            <v>0</v>
          </cell>
          <cell r="M41">
            <v>9</v>
          </cell>
          <cell r="N41">
            <v>9</v>
          </cell>
          <cell r="O41">
            <v>9.1</v>
          </cell>
          <cell r="P41">
            <v>9.9999999999999645E-2</v>
          </cell>
          <cell r="Q41">
            <v>9.1</v>
          </cell>
          <cell r="R41">
            <v>0</v>
          </cell>
          <cell r="S41">
            <v>10.199999999999999</v>
          </cell>
          <cell r="T41">
            <v>10.199999999999999</v>
          </cell>
          <cell r="U41">
            <v>12.8</v>
          </cell>
        </row>
        <row r="42">
          <cell r="C42" t="str">
            <v>047</v>
          </cell>
          <cell r="D42" t="str">
            <v>0</v>
          </cell>
          <cell r="E42" t="str">
            <v>27</v>
          </cell>
          <cell r="F42" t="str">
            <v>A-DDSP</v>
          </cell>
          <cell r="G42" t="str">
            <v>SSP</v>
          </cell>
          <cell r="H42" t="str">
            <v>Espaces chef de poste</v>
          </cell>
          <cell r="I42" t="str">
            <v>GAV</v>
          </cell>
          <cell r="J42" t="str">
            <v>Local de stockage des repas</v>
          </cell>
          <cell r="K42">
            <v>0</v>
          </cell>
          <cell r="L42">
            <v>0</v>
          </cell>
          <cell r="M42">
            <v>9</v>
          </cell>
          <cell r="N42">
            <v>9</v>
          </cell>
          <cell r="O42">
            <v>9.1999999999999993</v>
          </cell>
          <cell r="P42">
            <v>0.19999999999999929</v>
          </cell>
          <cell r="Q42">
            <v>9.1999999999999993</v>
          </cell>
          <cell r="R42">
            <v>0</v>
          </cell>
          <cell r="S42">
            <v>10.3</v>
          </cell>
          <cell r="T42">
            <v>10.3</v>
          </cell>
          <cell r="U42">
            <v>12.8</v>
          </cell>
        </row>
        <row r="43">
          <cell r="C43" t="str">
            <v>048</v>
          </cell>
          <cell r="D43" t="str">
            <v>0</v>
          </cell>
          <cell r="E43" t="str">
            <v>31A</v>
          </cell>
          <cell r="F43" t="str">
            <v>A-DDSP</v>
          </cell>
          <cell r="G43" t="str">
            <v>SSP</v>
          </cell>
          <cell r="H43" t="str">
            <v>Espaces chef de poste</v>
          </cell>
          <cell r="I43" t="str">
            <v>GAV</v>
          </cell>
          <cell r="J43" t="str">
            <v>Sanitaires-douches des gardés à vue (hand)</v>
          </cell>
          <cell r="K43" t="str">
            <v xml:space="preserve"> (H et F) - accessibilité handicapés</v>
          </cell>
          <cell r="L43">
            <v>0</v>
          </cell>
          <cell r="M43">
            <v>0</v>
          </cell>
          <cell r="N43">
            <v>7</v>
          </cell>
          <cell r="O43">
            <v>7.3</v>
          </cell>
          <cell r="P43">
            <v>0.29999999999999982</v>
          </cell>
          <cell r="Q43">
            <v>7.3</v>
          </cell>
          <cell r="R43">
            <v>0</v>
          </cell>
          <cell r="S43">
            <v>6.5</v>
          </cell>
          <cell r="T43">
            <v>6.5</v>
          </cell>
          <cell r="U43">
            <v>10.6</v>
          </cell>
        </row>
        <row r="44">
          <cell r="C44" t="str">
            <v>051</v>
          </cell>
          <cell r="D44" t="str">
            <v>0</v>
          </cell>
          <cell r="E44">
            <v>0</v>
          </cell>
          <cell r="F44" t="str">
            <v>I-CIRCUL VERTIC</v>
          </cell>
          <cell r="G44">
            <v>0</v>
          </cell>
          <cell r="H44">
            <v>0</v>
          </cell>
          <cell r="I44">
            <v>0</v>
          </cell>
          <cell r="J44" t="str">
            <v>Escalier 3</v>
          </cell>
          <cell r="K44">
            <v>0</v>
          </cell>
          <cell r="L44">
            <v>0</v>
          </cell>
          <cell r="M44">
            <v>0</v>
          </cell>
          <cell r="N44">
            <v>0</v>
          </cell>
          <cell r="O44">
            <v>0</v>
          </cell>
          <cell r="P44">
            <v>0</v>
          </cell>
          <cell r="Q44">
            <v>0</v>
          </cell>
          <cell r="R44">
            <v>0</v>
          </cell>
          <cell r="S44">
            <v>0</v>
          </cell>
          <cell r="T44">
            <v>22.2</v>
          </cell>
          <cell r="U44">
            <v>32.299999999999997</v>
          </cell>
        </row>
        <row r="45">
          <cell r="C45" t="str">
            <v>052</v>
          </cell>
          <cell r="D45" t="str">
            <v>0</v>
          </cell>
          <cell r="E45">
            <v>0</v>
          </cell>
          <cell r="F45" t="str">
            <v>E-LOCAUX COMMUNS</v>
          </cell>
          <cell r="G45" t="str">
            <v>Locaux techniques</v>
          </cell>
          <cell r="H45" t="str">
            <v xml:space="preserve"> </v>
          </cell>
          <cell r="I45" t="str">
            <v xml:space="preserve"> </v>
          </cell>
          <cell r="J45" t="str">
            <v>Local Production de froid</v>
          </cell>
          <cell r="K45">
            <v>0</v>
          </cell>
          <cell r="L45">
            <v>0</v>
          </cell>
          <cell r="M45">
            <v>0</v>
          </cell>
          <cell r="N45">
            <v>0</v>
          </cell>
          <cell r="O45">
            <v>0</v>
          </cell>
          <cell r="P45">
            <v>0</v>
          </cell>
          <cell r="Q45">
            <v>0</v>
          </cell>
          <cell r="R45">
            <v>0</v>
          </cell>
          <cell r="S45">
            <v>0</v>
          </cell>
          <cell r="T45">
            <v>67.599999999999994</v>
          </cell>
          <cell r="U45">
            <v>35.6</v>
          </cell>
        </row>
        <row r="46">
          <cell r="C46" t="str">
            <v>053</v>
          </cell>
          <cell r="D46" t="str">
            <v>0</v>
          </cell>
          <cell r="E46">
            <v>0</v>
          </cell>
          <cell r="F46" t="str">
            <v>E-LOCAUX COMMUNS</v>
          </cell>
          <cell r="G46" t="str">
            <v>Locaux techniques</v>
          </cell>
          <cell r="H46" t="str">
            <v xml:space="preserve"> </v>
          </cell>
          <cell r="I46" t="str">
            <v xml:space="preserve"> </v>
          </cell>
          <cell r="J46" t="str">
            <v>Local AEP</v>
          </cell>
          <cell r="K46">
            <v>0</v>
          </cell>
          <cell r="L46">
            <v>0</v>
          </cell>
          <cell r="M46">
            <v>0</v>
          </cell>
          <cell r="N46">
            <v>0</v>
          </cell>
          <cell r="O46">
            <v>0</v>
          </cell>
          <cell r="P46">
            <v>0</v>
          </cell>
          <cell r="Q46">
            <v>0</v>
          </cell>
          <cell r="R46">
            <v>0</v>
          </cell>
          <cell r="S46">
            <v>0</v>
          </cell>
          <cell r="T46">
            <v>10.199999999999999</v>
          </cell>
          <cell r="U46">
            <v>13.3</v>
          </cell>
        </row>
        <row r="47">
          <cell r="C47" t="str">
            <v>053</v>
          </cell>
          <cell r="D47" t="str">
            <v>0</v>
          </cell>
          <cell r="E47">
            <v>0</v>
          </cell>
          <cell r="F47" t="str">
            <v>F-ESPACES EXTERIEURS</v>
          </cell>
          <cell r="G47">
            <v>0</v>
          </cell>
          <cell r="H47">
            <v>0</v>
          </cell>
          <cell r="I47">
            <v>0</v>
          </cell>
          <cell r="J47" t="str">
            <v>Cour d'accès locaux techniques</v>
          </cell>
          <cell r="K47">
            <v>0</v>
          </cell>
          <cell r="L47">
            <v>0</v>
          </cell>
          <cell r="M47">
            <v>0</v>
          </cell>
          <cell r="N47">
            <v>0</v>
          </cell>
          <cell r="O47">
            <v>0</v>
          </cell>
          <cell r="P47">
            <v>0</v>
          </cell>
          <cell r="Q47">
            <v>0</v>
          </cell>
          <cell r="R47">
            <v>0</v>
          </cell>
          <cell r="S47">
            <v>0</v>
          </cell>
          <cell r="T47">
            <v>10.199999999999999</v>
          </cell>
          <cell r="U47">
            <v>13.3</v>
          </cell>
        </row>
        <row r="48">
          <cell r="C48" t="str">
            <v>054</v>
          </cell>
          <cell r="D48" t="str">
            <v>0</v>
          </cell>
          <cell r="E48">
            <v>0</v>
          </cell>
          <cell r="F48" t="str">
            <v>I-CIRCUL VERTIC</v>
          </cell>
          <cell r="G48">
            <v>0</v>
          </cell>
          <cell r="H48">
            <v>0</v>
          </cell>
          <cell r="I48">
            <v>0</v>
          </cell>
          <cell r="J48" t="str">
            <v>Escalier 4 (locaux techniques)</v>
          </cell>
          <cell r="K48">
            <v>0</v>
          </cell>
          <cell r="L48">
            <v>0</v>
          </cell>
          <cell r="M48">
            <v>0</v>
          </cell>
          <cell r="N48">
            <v>0</v>
          </cell>
          <cell r="O48">
            <v>0</v>
          </cell>
          <cell r="P48">
            <v>0</v>
          </cell>
          <cell r="Q48">
            <v>0</v>
          </cell>
          <cell r="R48">
            <v>0</v>
          </cell>
          <cell r="S48">
            <v>0</v>
          </cell>
          <cell r="T48">
            <v>7.44</v>
          </cell>
          <cell r="U48">
            <v>11</v>
          </cell>
        </row>
        <row r="49">
          <cell r="C49" t="str">
            <v>055</v>
          </cell>
          <cell r="D49" t="str">
            <v>0</v>
          </cell>
          <cell r="E49">
            <v>0</v>
          </cell>
          <cell r="F49" t="str">
            <v>E-LOCAUX COMMUNS</v>
          </cell>
          <cell r="G49" t="str">
            <v>Locaux ménage et déchets</v>
          </cell>
          <cell r="H49" t="str">
            <v xml:space="preserve"> </v>
          </cell>
          <cell r="I49" t="str">
            <v xml:space="preserve"> </v>
          </cell>
          <cell r="J49" t="str">
            <v>Local poubelles</v>
          </cell>
          <cell r="K49">
            <v>0</v>
          </cell>
          <cell r="L49">
            <v>0</v>
          </cell>
          <cell r="M49">
            <v>12</v>
          </cell>
          <cell r="N49">
            <v>12</v>
          </cell>
          <cell r="O49">
            <v>19.100000000000001</v>
          </cell>
          <cell r="P49">
            <v>7.1000000000000014</v>
          </cell>
          <cell r="Q49">
            <v>17.5</v>
          </cell>
          <cell r="R49">
            <v>-1.6000000000000014</v>
          </cell>
          <cell r="S49">
            <v>15.3</v>
          </cell>
          <cell r="T49">
            <v>15.3</v>
          </cell>
          <cell r="U49">
            <v>16.100000000000001</v>
          </cell>
        </row>
        <row r="50">
          <cell r="C50" t="str">
            <v>058</v>
          </cell>
          <cell r="D50" t="str">
            <v>0</v>
          </cell>
          <cell r="E50" t="str">
            <v>41</v>
          </cell>
          <cell r="F50" t="str">
            <v>E-LOCAUX COMMUNS</v>
          </cell>
          <cell r="G50" t="str">
            <v>Logistique et maintenance</v>
          </cell>
          <cell r="H50" t="str">
            <v xml:space="preserve"> </v>
          </cell>
          <cell r="I50" t="str">
            <v xml:space="preserve"> </v>
          </cell>
          <cell r="J50" t="str">
            <v>Stockage multitechnique</v>
          </cell>
          <cell r="K50" t="str">
            <v>Initialement Locaux entretien étage</v>
          </cell>
          <cell r="L50">
            <v>0</v>
          </cell>
          <cell r="M50">
            <v>12</v>
          </cell>
          <cell r="N50">
            <v>12</v>
          </cell>
          <cell r="O50">
            <v>11.9</v>
          </cell>
          <cell r="P50">
            <v>-9.9999999999999645E-2</v>
          </cell>
          <cell r="Q50">
            <v>14.4</v>
          </cell>
          <cell r="R50">
            <v>2.5</v>
          </cell>
          <cell r="S50">
            <v>14.9</v>
          </cell>
          <cell r="T50">
            <v>14.9</v>
          </cell>
          <cell r="U50">
            <v>15.8</v>
          </cell>
        </row>
        <row r="51">
          <cell r="C51" t="str">
            <v>059</v>
          </cell>
          <cell r="D51" t="str">
            <v>0</v>
          </cell>
          <cell r="E51" t="str">
            <v>04+36</v>
          </cell>
          <cell r="F51" t="str">
            <v>E-LOCAUX COMMUNS</v>
          </cell>
          <cell r="G51" t="str">
            <v>Logistique et maintenance</v>
          </cell>
          <cell r="H51" t="str">
            <v xml:space="preserve"> </v>
          </cell>
          <cell r="I51" t="str">
            <v xml:space="preserve"> </v>
          </cell>
          <cell r="J51" t="str">
            <v>Vestiaires-sanitaires-douches</v>
          </cell>
          <cell r="K51">
            <v>0</v>
          </cell>
          <cell r="L51">
            <v>0</v>
          </cell>
          <cell r="M51">
            <v>24</v>
          </cell>
          <cell r="N51">
            <v>22</v>
          </cell>
          <cell r="O51">
            <v>26.5</v>
          </cell>
          <cell r="P51">
            <v>4.5</v>
          </cell>
          <cell r="Q51">
            <v>21.4</v>
          </cell>
          <cell r="R51">
            <v>-5.1000000000000014</v>
          </cell>
          <cell r="S51">
            <v>0</v>
          </cell>
          <cell r="T51">
            <v>0</v>
          </cell>
          <cell r="U51">
            <v>0</v>
          </cell>
        </row>
        <row r="52">
          <cell r="C52" t="str">
            <v>060</v>
          </cell>
          <cell r="D52" t="str">
            <v>0</v>
          </cell>
          <cell r="E52">
            <v>0</v>
          </cell>
          <cell r="F52" t="str">
            <v>I-CIRCUL VERTIC</v>
          </cell>
          <cell r="G52" t="str">
            <v>P0</v>
          </cell>
          <cell r="H52">
            <v>0</v>
          </cell>
          <cell r="I52">
            <v>0</v>
          </cell>
          <cell r="J52" t="str">
            <v>Escalier 5 (Parking)</v>
          </cell>
          <cell r="K52">
            <v>0</v>
          </cell>
          <cell r="L52">
            <v>0</v>
          </cell>
          <cell r="M52">
            <v>0</v>
          </cell>
          <cell r="N52">
            <v>0</v>
          </cell>
          <cell r="O52">
            <v>0</v>
          </cell>
          <cell r="P52">
            <v>0</v>
          </cell>
          <cell r="Q52">
            <v>0</v>
          </cell>
          <cell r="R52">
            <v>0</v>
          </cell>
          <cell r="S52">
            <v>0</v>
          </cell>
          <cell r="T52">
            <v>18.7</v>
          </cell>
          <cell r="U52">
            <v>17.3</v>
          </cell>
        </row>
        <row r="53">
          <cell r="C53" t="str">
            <v>061</v>
          </cell>
          <cell r="D53" t="str">
            <v>0</v>
          </cell>
          <cell r="E53">
            <v>0</v>
          </cell>
          <cell r="F53" t="str">
            <v>G-STATIONNEMENT</v>
          </cell>
          <cell r="G53" t="str">
            <v>P0</v>
          </cell>
          <cell r="H53">
            <v>0</v>
          </cell>
          <cell r="I53">
            <v>0</v>
          </cell>
          <cell r="J53" t="str">
            <v>Véhicules de service</v>
          </cell>
          <cell r="K53" t="str">
            <v>P0</v>
          </cell>
          <cell r="L53">
            <v>0</v>
          </cell>
          <cell r="M53">
            <v>0</v>
          </cell>
          <cell r="N53">
            <v>0</v>
          </cell>
          <cell r="O53">
            <v>0</v>
          </cell>
          <cell r="P53">
            <v>0</v>
          </cell>
          <cell r="Q53">
            <v>0</v>
          </cell>
          <cell r="R53">
            <v>0</v>
          </cell>
          <cell r="S53">
            <v>0</v>
          </cell>
          <cell r="T53">
            <v>863.8</v>
          </cell>
          <cell r="U53">
            <v>148.80000000000001</v>
          </cell>
        </row>
        <row r="54">
          <cell r="C54" t="str">
            <v>062</v>
          </cell>
          <cell r="D54" t="str">
            <v>0</v>
          </cell>
          <cell r="E54">
            <v>0</v>
          </cell>
          <cell r="F54" t="str">
            <v>G-STATIONNEMENT</v>
          </cell>
          <cell r="G54" t="str">
            <v>P0</v>
          </cell>
          <cell r="H54">
            <v>0</v>
          </cell>
          <cell r="I54">
            <v>0</v>
          </cell>
          <cell r="J54" t="str">
            <v>Deux roues de service</v>
          </cell>
          <cell r="K54" t="str">
            <v>P0</v>
          </cell>
          <cell r="L54">
            <v>0</v>
          </cell>
          <cell r="M54">
            <v>0</v>
          </cell>
          <cell r="N54">
            <v>0</v>
          </cell>
          <cell r="O54">
            <v>0</v>
          </cell>
          <cell r="P54">
            <v>0</v>
          </cell>
          <cell r="Q54">
            <v>0</v>
          </cell>
          <cell r="R54">
            <v>0</v>
          </cell>
          <cell r="S54">
            <v>0</v>
          </cell>
          <cell r="T54">
            <v>70.400000000000006</v>
          </cell>
          <cell r="U54">
            <v>39.1</v>
          </cell>
        </row>
        <row r="55">
          <cell r="C55" t="str">
            <v>063</v>
          </cell>
          <cell r="D55" t="str">
            <v>0</v>
          </cell>
          <cell r="E55">
            <v>0</v>
          </cell>
          <cell r="F55" t="str">
            <v>G-STATIONNEMENT</v>
          </cell>
          <cell r="G55" t="str">
            <v>P0</v>
          </cell>
          <cell r="H55">
            <v>0</v>
          </cell>
          <cell r="I55">
            <v>0</v>
          </cell>
          <cell r="J55" t="str">
            <v>Aire de lavage</v>
          </cell>
          <cell r="K55" t="str">
            <v>P0</v>
          </cell>
          <cell r="L55">
            <v>0</v>
          </cell>
          <cell r="M55">
            <v>0</v>
          </cell>
          <cell r="N55">
            <v>0</v>
          </cell>
          <cell r="O55">
            <v>0</v>
          </cell>
          <cell r="P55">
            <v>0</v>
          </cell>
          <cell r="Q55">
            <v>0</v>
          </cell>
          <cell r="R55">
            <v>0</v>
          </cell>
          <cell r="S55">
            <v>0</v>
          </cell>
          <cell r="T55">
            <v>26</v>
          </cell>
          <cell r="U55">
            <v>21.8</v>
          </cell>
        </row>
        <row r="56">
          <cell r="C56" t="str">
            <v>064</v>
          </cell>
          <cell r="D56" t="str">
            <v>0</v>
          </cell>
          <cell r="E56">
            <v>0</v>
          </cell>
          <cell r="F56" t="str">
            <v>E-LOCAUX COMMUNS</v>
          </cell>
          <cell r="G56" t="str">
            <v>Logistique et maintenance</v>
          </cell>
          <cell r="H56" t="str">
            <v xml:space="preserve"> </v>
          </cell>
          <cell r="I56" t="str">
            <v xml:space="preserve"> </v>
          </cell>
          <cell r="J56" t="str">
            <v>Local épave deux roues</v>
          </cell>
          <cell r="K56">
            <v>0</v>
          </cell>
          <cell r="L56">
            <v>0</v>
          </cell>
          <cell r="M56">
            <v>20</v>
          </cell>
          <cell r="N56">
            <v>20</v>
          </cell>
          <cell r="O56">
            <v>36.1</v>
          </cell>
          <cell r="P56">
            <v>16.100000000000001</v>
          </cell>
          <cell r="Q56">
            <v>35.1</v>
          </cell>
          <cell r="R56">
            <v>-1</v>
          </cell>
          <cell r="S56">
            <v>34.5</v>
          </cell>
          <cell r="T56">
            <v>34.5</v>
          </cell>
          <cell r="U56">
            <v>23.8</v>
          </cell>
        </row>
        <row r="57">
          <cell r="C57" t="str">
            <v>065</v>
          </cell>
          <cell r="D57" t="str">
            <v>0</v>
          </cell>
          <cell r="E57">
            <v>0</v>
          </cell>
          <cell r="F57" t="str">
            <v>E-LOCAUX COMMUNS</v>
          </cell>
          <cell r="G57" t="str">
            <v>Logistique et maintenance</v>
          </cell>
          <cell r="H57" t="str">
            <v xml:space="preserve"> </v>
          </cell>
          <cell r="I57" t="str">
            <v xml:space="preserve"> </v>
          </cell>
          <cell r="J57" t="str">
            <v>Local vélos</v>
          </cell>
          <cell r="K57">
            <v>0</v>
          </cell>
          <cell r="L57">
            <v>0</v>
          </cell>
          <cell r="M57">
            <v>0</v>
          </cell>
          <cell r="N57">
            <v>0</v>
          </cell>
          <cell r="O57">
            <v>56.4</v>
          </cell>
          <cell r="P57">
            <v>56.4</v>
          </cell>
          <cell r="Q57">
            <v>57</v>
          </cell>
          <cell r="R57">
            <v>0.60000000000000142</v>
          </cell>
          <cell r="S57">
            <v>50.6</v>
          </cell>
          <cell r="T57">
            <v>50.6</v>
          </cell>
          <cell r="U57">
            <v>28.6</v>
          </cell>
        </row>
        <row r="58">
          <cell r="C58" t="str">
            <v>066</v>
          </cell>
          <cell r="D58" t="str">
            <v>0</v>
          </cell>
          <cell r="E58">
            <v>0</v>
          </cell>
          <cell r="F58" t="str">
            <v>F-ESPACES EXTERIEURS</v>
          </cell>
          <cell r="G58">
            <v>0</v>
          </cell>
          <cell r="H58">
            <v>0</v>
          </cell>
          <cell r="I58">
            <v>0</v>
          </cell>
          <cell r="J58" t="str">
            <v>Cour de service et voie d'accès</v>
          </cell>
          <cell r="K58">
            <v>0</v>
          </cell>
          <cell r="L58">
            <v>0</v>
          </cell>
          <cell r="M58">
            <v>0</v>
          </cell>
          <cell r="N58">
            <v>0</v>
          </cell>
          <cell r="O58">
            <v>0</v>
          </cell>
          <cell r="P58">
            <v>0</v>
          </cell>
          <cell r="Q58">
            <v>0</v>
          </cell>
          <cell r="R58">
            <v>0</v>
          </cell>
          <cell r="S58">
            <v>0</v>
          </cell>
          <cell r="T58">
            <v>461.3</v>
          </cell>
          <cell r="U58">
            <v>130.69999999999999</v>
          </cell>
        </row>
        <row r="59">
          <cell r="C59" t="str">
            <v>067</v>
          </cell>
          <cell r="D59" t="str">
            <v>0</v>
          </cell>
          <cell r="E59">
            <v>0</v>
          </cell>
          <cell r="F59" t="str">
            <v>F-ESPACES EXTERIEURS</v>
          </cell>
          <cell r="G59">
            <v>0</v>
          </cell>
          <cell r="H59">
            <v>0</v>
          </cell>
          <cell r="I59">
            <v>0</v>
          </cell>
          <cell r="J59" t="str">
            <v>Cour d'honneur</v>
          </cell>
          <cell r="K59">
            <v>0</v>
          </cell>
          <cell r="L59">
            <v>0</v>
          </cell>
          <cell r="M59">
            <v>0</v>
          </cell>
          <cell r="N59">
            <v>0</v>
          </cell>
          <cell r="O59">
            <v>0</v>
          </cell>
          <cell r="P59">
            <v>0</v>
          </cell>
          <cell r="Q59">
            <v>0</v>
          </cell>
          <cell r="R59">
            <v>0</v>
          </cell>
          <cell r="S59">
            <v>0</v>
          </cell>
          <cell r="T59">
            <v>123.5</v>
          </cell>
          <cell r="U59">
            <v>48.6</v>
          </cell>
        </row>
        <row r="60">
          <cell r="C60" t="str">
            <v>068</v>
          </cell>
          <cell r="D60" t="str">
            <v>0</v>
          </cell>
          <cell r="E60">
            <v>0</v>
          </cell>
          <cell r="F60" t="str">
            <v>F-ESPACES EXTERIEURS</v>
          </cell>
          <cell r="G60" t="str">
            <v>R</v>
          </cell>
          <cell r="H60">
            <v>0</v>
          </cell>
          <cell r="I60">
            <v>0</v>
          </cell>
          <cell r="J60" t="str">
            <v>Véhicules publics (dont 2 places hand.)</v>
          </cell>
          <cell r="K60">
            <v>0</v>
          </cell>
          <cell r="L60">
            <v>0</v>
          </cell>
          <cell r="M60">
            <v>0</v>
          </cell>
          <cell r="N60">
            <v>0</v>
          </cell>
          <cell r="O60">
            <v>0</v>
          </cell>
          <cell r="P60">
            <v>0</v>
          </cell>
          <cell r="Q60">
            <v>0</v>
          </cell>
          <cell r="R60">
            <v>0</v>
          </cell>
          <cell r="S60">
            <v>0</v>
          </cell>
          <cell r="T60">
            <v>628.29999999999995</v>
          </cell>
          <cell r="U60">
            <v>121.8</v>
          </cell>
        </row>
        <row r="61">
          <cell r="C61" t="str">
            <v>069</v>
          </cell>
          <cell r="D61" t="str">
            <v>0</v>
          </cell>
          <cell r="E61">
            <v>0</v>
          </cell>
          <cell r="F61" t="str">
            <v>F-ESPACES EXTERIEURS</v>
          </cell>
          <cell r="G61">
            <v>0</v>
          </cell>
          <cell r="H61">
            <v>0</v>
          </cell>
          <cell r="I61">
            <v>0</v>
          </cell>
          <cell r="J61" t="str">
            <v>Parvis public et passage façade Est</v>
          </cell>
          <cell r="K61">
            <v>0</v>
          </cell>
          <cell r="L61">
            <v>0</v>
          </cell>
          <cell r="M61">
            <v>0</v>
          </cell>
          <cell r="N61">
            <v>0</v>
          </cell>
          <cell r="O61">
            <v>0</v>
          </cell>
          <cell r="P61">
            <v>0</v>
          </cell>
          <cell r="Q61">
            <v>0</v>
          </cell>
          <cell r="R61">
            <v>0</v>
          </cell>
          <cell r="S61">
            <v>0</v>
          </cell>
          <cell r="T61">
            <v>593.5</v>
          </cell>
          <cell r="U61">
            <v>232.6</v>
          </cell>
        </row>
        <row r="62">
          <cell r="C62" t="str">
            <v>070</v>
          </cell>
          <cell r="D62" t="str">
            <v>0</v>
          </cell>
          <cell r="E62">
            <v>0</v>
          </cell>
          <cell r="F62" t="str">
            <v>F-ESPACES EXTERIEURS</v>
          </cell>
          <cell r="G62">
            <v>0</v>
          </cell>
          <cell r="H62">
            <v>0</v>
          </cell>
          <cell r="I62">
            <v>0</v>
          </cell>
          <cell r="J62" t="str">
            <v>Glacis Bld Gl de Gaulle</v>
          </cell>
          <cell r="K62">
            <v>0</v>
          </cell>
          <cell r="L62">
            <v>0</v>
          </cell>
          <cell r="M62">
            <v>0</v>
          </cell>
          <cell r="N62">
            <v>0</v>
          </cell>
          <cell r="O62">
            <v>0</v>
          </cell>
          <cell r="P62">
            <v>0</v>
          </cell>
          <cell r="Q62">
            <v>0</v>
          </cell>
          <cell r="R62">
            <v>0</v>
          </cell>
          <cell r="S62">
            <v>0</v>
          </cell>
          <cell r="T62">
            <v>135.5</v>
          </cell>
          <cell r="U62">
            <v>61.3</v>
          </cell>
        </row>
        <row r="63">
          <cell r="C63" t="str">
            <v>101</v>
          </cell>
          <cell r="D63" t="str">
            <v>1</v>
          </cell>
          <cell r="E63">
            <v>0</v>
          </cell>
          <cell r="F63" t="str">
            <v>E1-CIRCUL HORIZ</v>
          </cell>
          <cell r="G63" t="str">
            <v>SDIG</v>
          </cell>
          <cell r="H63">
            <v>0</v>
          </cell>
          <cell r="I63">
            <v>0</v>
          </cell>
          <cell r="J63" t="str">
            <v>Circulations internes bureaux</v>
          </cell>
          <cell r="K63">
            <v>0</v>
          </cell>
          <cell r="L63">
            <v>0</v>
          </cell>
          <cell r="M63">
            <v>0</v>
          </cell>
          <cell r="N63">
            <v>0</v>
          </cell>
          <cell r="O63">
            <v>0</v>
          </cell>
          <cell r="P63">
            <v>0</v>
          </cell>
          <cell r="Q63">
            <v>0</v>
          </cell>
          <cell r="R63">
            <v>0</v>
          </cell>
          <cell r="S63">
            <v>0</v>
          </cell>
          <cell r="T63">
            <v>53.7</v>
          </cell>
          <cell r="U63">
            <v>65.8</v>
          </cell>
        </row>
        <row r="64">
          <cell r="C64" t="str">
            <v xml:space="preserve">102 </v>
          </cell>
          <cell r="D64">
            <v>1</v>
          </cell>
          <cell r="E64" t="str">
            <v>04</v>
          </cell>
          <cell r="F64" t="str">
            <v>A-DDSP</v>
          </cell>
          <cell r="G64" t="str">
            <v>SDIG</v>
          </cell>
          <cell r="H64">
            <v>0</v>
          </cell>
          <cell r="I64" t="str">
            <v>Locaux communs</v>
          </cell>
          <cell r="J64" t="str">
            <v>Sas Sanitaires H / F</v>
          </cell>
          <cell r="K64" t="str">
            <v>sanitaires destinés au personnel</v>
          </cell>
          <cell r="L64">
            <v>0</v>
          </cell>
          <cell r="M64">
            <v>0</v>
          </cell>
          <cell r="N64">
            <v>0</v>
          </cell>
          <cell r="O64">
            <v>0</v>
          </cell>
          <cell r="P64">
            <v>0</v>
          </cell>
          <cell r="Q64">
            <v>0</v>
          </cell>
          <cell r="R64">
            <v>0</v>
          </cell>
          <cell r="S64">
            <v>7.6</v>
          </cell>
          <cell r="T64">
            <v>7.6</v>
          </cell>
          <cell r="U64">
            <v>12.3</v>
          </cell>
        </row>
        <row r="65">
          <cell r="C65" t="str">
            <v>102</v>
          </cell>
          <cell r="D65">
            <v>1</v>
          </cell>
          <cell r="E65" t="str">
            <v>04</v>
          </cell>
          <cell r="F65" t="str">
            <v>A-DDSP</v>
          </cell>
          <cell r="G65" t="str">
            <v>SDIG</v>
          </cell>
          <cell r="H65">
            <v>0</v>
          </cell>
          <cell r="I65" t="str">
            <v>Locaux communs</v>
          </cell>
          <cell r="J65" t="str">
            <v>Sanitaires H / F</v>
          </cell>
          <cell r="K65" t="str">
            <v>sanitaires destinés au personnel</v>
          </cell>
          <cell r="L65">
            <v>0</v>
          </cell>
          <cell r="M65">
            <v>12</v>
          </cell>
          <cell r="N65">
            <v>12</v>
          </cell>
          <cell r="O65">
            <v>10.5</v>
          </cell>
          <cell r="P65">
            <v>-1.5</v>
          </cell>
          <cell r="Q65">
            <v>10.9</v>
          </cell>
          <cell r="R65">
            <v>0.40000000000000036</v>
          </cell>
          <cell r="S65">
            <v>0</v>
          </cell>
          <cell r="T65">
            <v>0</v>
          </cell>
          <cell r="U65">
            <v>0</v>
          </cell>
        </row>
        <row r="66">
          <cell r="C66" t="str">
            <v>103</v>
          </cell>
          <cell r="D66">
            <v>1</v>
          </cell>
          <cell r="E66" t="str">
            <v>14</v>
          </cell>
          <cell r="F66" t="str">
            <v>A-DDSP</v>
          </cell>
          <cell r="G66" t="str">
            <v>SDIG</v>
          </cell>
          <cell r="H66">
            <v>0</v>
          </cell>
          <cell r="I66" t="str">
            <v>Locaux communs</v>
          </cell>
          <cell r="J66" t="str">
            <v>Salle de réunion</v>
          </cell>
          <cell r="K66" t="str">
            <v>Capacité 8 pers.</v>
          </cell>
          <cell r="L66">
            <v>0</v>
          </cell>
          <cell r="M66">
            <v>12</v>
          </cell>
          <cell r="N66">
            <v>11</v>
          </cell>
          <cell r="O66">
            <v>13.7</v>
          </cell>
          <cell r="P66">
            <v>2.6999999999999993</v>
          </cell>
          <cell r="Q66">
            <v>14.8</v>
          </cell>
          <cell r="R66">
            <v>1.1000000000000014</v>
          </cell>
          <cell r="S66">
            <v>15.8</v>
          </cell>
          <cell r="T66">
            <v>15.8</v>
          </cell>
          <cell r="U66">
            <v>17.5</v>
          </cell>
        </row>
        <row r="67">
          <cell r="C67" t="str">
            <v>104</v>
          </cell>
          <cell r="D67">
            <v>1</v>
          </cell>
          <cell r="E67" t="str">
            <v>03</v>
          </cell>
          <cell r="F67" t="str">
            <v>A-DDSP</v>
          </cell>
          <cell r="G67" t="str">
            <v>SDIG</v>
          </cell>
          <cell r="H67">
            <v>0</v>
          </cell>
          <cell r="I67" t="str">
            <v>Direction</v>
          </cell>
          <cell r="J67" t="str">
            <v>Bureau secrétaire</v>
          </cell>
          <cell r="K67">
            <v>0</v>
          </cell>
          <cell r="L67">
            <v>2</v>
          </cell>
          <cell r="M67">
            <v>18</v>
          </cell>
          <cell r="N67">
            <v>18</v>
          </cell>
          <cell r="O67">
            <v>19.100000000000001</v>
          </cell>
          <cell r="P67">
            <v>1.1000000000000014</v>
          </cell>
          <cell r="Q67">
            <v>17.7</v>
          </cell>
          <cell r="R67">
            <v>-1.4000000000000021</v>
          </cell>
          <cell r="S67">
            <v>17.7</v>
          </cell>
          <cell r="T67">
            <v>17.7</v>
          </cell>
          <cell r="U67">
            <v>17</v>
          </cell>
        </row>
        <row r="68">
          <cell r="C68" t="str">
            <v>105</v>
          </cell>
          <cell r="D68">
            <v>1</v>
          </cell>
          <cell r="E68" t="str">
            <v>03</v>
          </cell>
          <cell r="F68" t="str">
            <v>A-DDSP</v>
          </cell>
          <cell r="G68" t="str">
            <v>SDIG</v>
          </cell>
          <cell r="H68">
            <v>0</v>
          </cell>
          <cell r="I68" t="str">
            <v>Direction</v>
          </cell>
          <cell r="J68" t="str">
            <v>Bureau chef de service</v>
          </cell>
          <cell r="K68" t="str">
            <v>Bureau intégrant un espace de réunion de 4 pers.</v>
          </cell>
          <cell r="L68">
            <v>1</v>
          </cell>
          <cell r="M68">
            <v>18</v>
          </cell>
          <cell r="N68">
            <v>18</v>
          </cell>
          <cell r="O68">
            <v>19.100000000000001</v>
          </cell>
          <cell r="P68">
            <v>1.1000000000000014</v>
          </cell>
          <cell r="Q68">
            <v>17.7</v>
          </cell>
          <cell r="R68">
            <v>-1.4000000000000021</v>
          </cell>
          <cell r="S68">
            <v>18</v>
          </cell>
          <cell r="T68">
            <v>18</v>
          </cell>
          <cell r="U68">
            <v>17.2</v>
          </cell>
        </row>
        <row r="69">
          <cell r="C69" t="str">
            <v>106</v>
          </cell>
          <cell r="D69">
            <v>1</v>
          </cell>
          <cell r="E69" t="str">
            <v>03</v>
          </cell>
          <cell r="F69" t="str">
            <v>A-DDSP</v>
          </cell>
          <cell r="G69" t="str">
            <v>SDIG</v>
          </cell>
          <cell r="H69">
            <v>0</v>
          </cell>
          <cell r="I69" t="str">
            <v>Direction</v>
          </cell>
          <cell r="J69" t="str">
            <v>Bureau adjoint</v>
          </cell>
          <cell r="K69">
            <v>0</v>
          </cell>
          <cell r="L69">
            <v>1</v>
          </cell>
          <cell r="M69">
            <v>12</v>
          </cell>
          <cell r="N69">
            <v>12</v>
          </cell>
          <cell r="O69">
            <v>13.1</v>
          </cell>
          <cell r="P69">
            <v>1.0999999999999996</v>
          </cell>
          <cell r="Q69">
            <v>12.6</v>
          </cell>
          <cell r="R69">
            <v>-0.5</v>
          </cell>
          <cell r="S69">
            <v>12.8</v>
          </cell>
          <cell r="T69">
            <v>12.8</v>
          </cell>
          <cell r="U69">
            <v>15.1</v>
          </cell>
        </row>
        <row r="70">
          <cell r="C70" t="str">
            <v>107</v>
          </cell>
          <cell r="D70">
            <v>1</v>
          </cell>
          <cell r="E70" t="str">
            <v>03</v>
          </cell>
          <cell r="F70" t="str">
            <v>A-DDSP</v>
          </cell>
          <cell r="G70" t="str">
            <v>SDIG</v>
          </cell>
          <cell r="H70">
            <v>0</v>
          </cell>
          <cell r="I70" t="str">
            <v>Unité vie de la cité</v>
          </cell>
          <cell r="J70" t="str">
            <v>Bureau chef d'unité vies de la cité</v>
          </cell>
          <cell r="K70">
            <v>0</v>
          </cell>
          <cell r="L70">
            <v>1</v>
          </cell>
          <cell r="M70">
            <v>12</v>
          </cell>
          <cell r="N70">
            <v>12</v>
          </cell>
          <cell r="O70">
            <v>12.1</v>
          </cell>
          <cell r="P70">
            <v>9.9999999999999645E-2</v>
          </cell>
          <cell r="Q70">
            <v>12.1</v>
          </cell>
          <cell r="R70">
            <v>0</v>
          </cell>
          <cell r="S70">
            <v>12</v>
          </cell>
          <cell r="T70">
            <v>12</v>
          </cell>
          <cell r="U70">
            <v>14.1</v>
          </cell>
        </row>
        <row r="71">
          <cell r="C71" t="str">
            <v>109</v>
          </cell>
          <cell r="D71">
            <v>1</v>
          </cell>
          <cell r="E71" t="str">
            <v>03</v>
          </cell>
          <cell r="F71" t="str">
            <v>A-DDSP</v>
          </cell>
          <cell r="G71" t="str">
            <v>SDIG</v>
          </cell>
          <cell r="H71">
            <v>0</v>
          </cell>
          <cell r="I71" t="str">
            <v>Unité sociale</v>
          </cell>
          <cell r="J71" t="str">
            <v>Bureau chef d'unité sociale</v>
          </cell>
          <cell r="K71">
            <v>0</v>
          </cell>
          <cell r="L71">
            <v>1</v>
          </cell>
          <cell r="M71">
            <v>12</v>
          </cell>
          <cell r="N71">
            <v>12</v>
          </cell>
          <cell r="O71">
            <v>11.9</v>
          </cell>
          <cell r="P71">
            <v>-9.9999999999999645E-2</v>
          </cell>
          <cell r="Q71">
            <v>11.9</v>
          </cell>
          <cell r="R71">
            <v>0</v>
          </cell>
          <cell r="S71">
            <v>11.9</v>
          </cell>
          <cell r="T71">
            <v>11.9</v>
          </cell>
          <cell r="U71">
            <v>13.8</v>
          </cell>
        </row>
        <row r="72">
          <cell r="C72" t="str">
            <v>111</v>
          </cell>
          <cell r="D72">
            <v>1</v>
          </cell>
          <cell r="E72" t="str">
            <v>40</v>
          </cell>
          <cell r="F72" t="str">
            <v>A-DDSP</v>
          </cell>
          <cell r="G72" t="str">
            <v>SDIG</v>
          </cell>
          <cell r="H72">
            <v>0</v>
          </cell>
          <cell r="I72" t="str">
            <v>Locaux communs</v>
          </cell>
          <cell r="J72" t="str">
            <v>Local de reprographie</v>
          </cell>
          <cell r="K72">
            <v>0</v>
          </cell>
          <cell r="L72">
            <v>0</v>
          </cell>
          <cell r="M72">
            <v>6</v>
          </cell>
          <cell r="N72">
            <v>6</v>
          </cell>
          <cell r="O72">
            <v>7.4</v>
          </cell>
          <cell r="P72">
            <v>1.4000000000000004</v>
          </cell>
          <cell r="Q72">
            <v>7.4</v>
          </cell>
          <cell r="R72">
            <v>0</v>
          </cell>
          <cell r="S72">
            <v>7.9</v>
          </cell>
          <cell r="T72">
            <v>7.9</v>
          </cell>
          <cell r="U72">
            <v>11.4</v>
          </cell>
        </row>
        <row r="73">
          <cell r="C73" t="str">
            <v>112</v>
          </cell>
          <cell r="D73">
            <v>1</v>
          </cell>
          <cell r="E73" t="str">
            <v>33</v>
          </cell>
          <cell r="F73" t="str">
            <v>A-DDSP</v>
          </cell>
          <cell r="G73" t="str">
            <v>SDIG</v>
          </cell>
          <cell r="H73">
            <v>0</v>
          </cell>
          <cell r="I73" t="str">
            <v>Locaux communs</v>
          </cell>
          <cell r="J73" t="str">
            <v>Archives/documentation</v>
          </cell>
          <cell r="K73">
            <v>0</v>
          </cell>
          <cell r="L73">
            <v>0</v>
          </cell>
          <cell r="M73">
            <v>12</v>
          </cell>
          <cell r="N73">
            <v>12</v>
          </cell>
          <cell r="O73">
            <v>11.6</v>
          </cell>
          <cell r="P73">
            <v>-0.40000000000000036</v>
          </cell>
          <cell r="Q73">
            <v>11.1</v>
          </cell>
          <cell r="R73">
            <v>-0.5</v>
          </cell>
          <cell r="S73">
            <v>11.6</v>
          </cell>
          <cell r="T73">
            <v>11.6</v>
          </cell>
          <cell r="U73">
            <v>15.6</v>
          </cell>
        </row>
        <row r="74">
          <cell r="C74" t="str">
            <v>114</v>
          </cell>
          <cell r="D74" t="str">
            <v>1</v>
          </cell>
          <cell r="E74">
            <v>0</v>
          </cell>
          <cell r="F74" t="str">
            <v>I-CIRCUL VERTIC</v>
          </cell>
          <cell r="G74">
            <v>0</v>
          </cell>
          <cell r="H74">
            <v>0</v>
          </cell>
          <cell r="I74">
            <v>0</v>
          </cell>
          <cell r="J74" t="str">
            <v>Escalier 1</v>
          </cell>
          <cell r="K74">
            <v>0</v>
          </cell>
          <cell r="L74">
            <v>0</v>
          </cell>
          <cell r="M74">
            <v>0</v>
          </cell>
          <cell r="N74">
            <v>0</v>
          </cell>
          <cell r="O74">
            <v>0</v>
          </cell>
          <cell r="P74">
            <v>0</v>
          </cell>
          <cell r="Q74">
            <v>0</v>
          </cell>
          <cell r="R74">
            <v>0</v>
          </cell>
          <cell r="S74">
            <v>0</v>
          </cell>
          <cell r="T74">
            <v>22.7</v>
          </cell>
          <cell r="U74">
            <v>20.8</v>
          </cell>
        </row>
        <row r="75">
          <cell r="C75" t="str">
            <v>116</v>
          </cell>
          <cell r="D75">
            <v>1</v>
          </cell>
          <cell r="E75" t="str">
            <v>03</v>
          </cell>
          <cell r="F75" t="str">
            <v>A-DDSP</v>
          </cell>
          <cell r="G75" t="str">
            <v>SSP</v>
          </cell>
          <cell r="H75" t="str">
            <v>USP</v>
          </cell>
          <cell r="I75" t="str">
            <v>Locaux unités d'appui</v>
          </cell>
          <cell r="J75" t="str">
            <v>Bureau BAC</v>
          </cell>
          <cell r="K75">
            <v>0</v>
          </cell>
          <cell r="L75">
            <v>2</v>
          </cell>
          <cell r="M75">
            <v>18</v>
          </cell>
          <cell r="N75">
            <v>21</v>
          </cell>
          <cell r="O75">
            <v>17.399999999999999</v>
          </cell>
          <cell r="P75">
            <v>-3.6000000000000014</v>
          </cell>
          <cell r="Q75">
            <v>17.399999999999999</v>
          </cell>
          <cell r="R75">
            <v>0</v>
          </cell>
          <cell r="S75">
            <v>17.399999999999999</v>
          </cell>
          <cell r="T75">
            <v>17.399999999999999</v>
          </cell>
          <cell r="U75">
            <v>17.2</v>
          </cell>
        </row>
        <row r="76">
          <cell r="C76" t="str">
            <v>117</v>
          </cell>
          <cell r="D76">
            <v>1</v>
          </cell>
          <cell r="E76" t="str">
            <v>03</v>
          </cell>
          <cell r="F76" t="str">
            <v>A-DDSP</v>
          </cell>
          <cell r="G76" t="str">
            <v>SSP</v>
          </cell>
          <cell r="H76" t="str">
            <v>USP</v>
          </cell>
          <cell r="I76" t="str">
            <v>Unité d'ordre public et de sécurité routière</v>
          </cell>
          <cell r="J76" t="str">
            <v>Bureau adjoint UOSR</v>
          </cell>
          <cell r="K76">
            <v>0</v>
          </cell>
          <cell r="L76">
            <v>1</v>
          </cell>
          <cell r="M76">
            <v>12</v>
          </cell>
          <cell r="N76">
            <v>13</v>
          </cell>
          <cell r="O76">
            <v>12.7</v>
          </cell>
          <cell r="P76">
            <v>-0.30000000000000071</v>
          </cell>
          <cell r="Q76">
            <v>12.6</v>
          </cell>
          <cell r="R76">
            <v>-9.9999999999999645E-2</v>
          </cell>
          <cell r="S76">
            <v>12.6</v>
          </cell>
          <cell r="T76">
            <v>12.6</v>
          </cell>
          <cell r="U76">
            <v>15.3</v>
          </cell>
        </row>
        <row r="77">
          <cell r="C77" t="str">
            <v>118</v>
          </cell>
          <cell r="D77">
            <v>1</v>
          </cell>
          <cell r="E77" t="str">
            <v>40</v>
          </cell>
          <cell r="F77" t="str">
            <v>A-DDSP</v>
          </cell>
          <cell r="G77" t="str">
            <v>SSP</v>
          </cell>
          <cell r="H77" t="str">
            <v>USP</v>
          </cell>
          <cell r="I77" t="str">
            <v>Locaux communs</v>
          </cell>
          <cell r="J77" t="str">
            <v>Local de reprographie</v>
          </cell>
          <cell r="K77">
            <v>0</v>
          </cell>
          <cell r="L77">
            <v>0</v>
          </cell>
          <cell r="M77">
            <v>6</v>
          </cell>
          <cell r="N77">
            <v>6</v>
          </cell>
          <cell r="O77">
            <v>5</v>
          </cell>
          <cell r="P77">
            <v>-1</v>
          </cell>
          <cell r="Q77">
            <v>6.5</v>
          </cell>
          <cell r="R77">
            <v>1.5</v>
          </cell>
          <cell r="S77">
            <v>6.4</v>
          </cell>
          <cell r="T77">
            <v>6.4</v>
          </cell>
          <cell r="U77">
            <v>10.199999999999999</v>
          </cell>
        </row>
        <row r="78">
          <cell r="C78" t="str">
            <v>119</v>
          </cell>
          <cell r="D78">
            <v>1</v>
          </cell>
          <cell r="E78" t="str">
            <v>03</v>
          </cell>
          <cell r="F78" t="str">
            <v>A-DDSP</v>
          </cell>
          <cell r="G78" t="str">
            <v>SSP</v>
          </cell>
          <cell r="H78" t="str">
            <v>USP</v>
          </cell>
          <cell r="I78" t="str">
            <v>Unité d'ordre public et de sécurité routière</v>
          </cell>
          <cell r="J78" t="str">
            <v>Bureau chef d'unité UOSR</v>
          </cell>
          <cell r="K78">
            <v>0</v>
          </cell>
          <cell r="L78">
            <v>1</v>
          </cell>
          <cell r="M78">
            <v>18</v>
          </cell>
          <cell r="N78">
            <v>18</v>
          </cell>
          <cell r="O78">
            <v>17.5</v>
          </cell>
          <cell r="P78">
            <v>-0.5</v>
          </cell>
          <cell r="Q78">
            <v>17.600000000000001</v>
          </cell>
          <cell r="R78">
            <v>0.10000000000000142</v>
          </cell>
          <cell r="S78">
            <v>17.600000000000001</v>
          </cell>
          <cell r="T78">
            <v>17.600000000000001</v>
          </cell>
          <cell r="U78">
            <v>17.2</v>
          </cell>
        </row>
        <row r="79">
          <cell r="C79" t="str">
            <v>120</v>
          </cell>
          <cell r="D79">
            <v>1</v>
          </cell>
          <cell r="E79" t="str">
            <v>03</v>
          </cell>
          <cell r="F79" t="str">
            <v>A-DDSP</v>
          </cell>
          <cell r="G79" t="str">
            <v>SSP</v>
          </cell>
          <cell r="H79" t="str">
            <v>USP</v>
          </cell>
          <cell r="I79" t="str">
            <v>Unité d'ordre public et de sécurité routière</v>
          </cell>
          <cell r="J79" t="str">
            <v>Bureau prévention routière UOSR</v>
          </cell>
          <cell r="K79">
            <v>0</v>
          </cell>
          <cell r="L79">
            <v>1</v>
          </cell>
          <cell r="M79">
            <v>12</v>
          </cell>
          <cell r="N79">
            <v>13</v>
          </cell>
          <cell r="O79">
            <v>12.6</v>
          </cell>
          <cell r="P79">
            <v>-0.40000000000000036</v>
          </cell>
          <cell r="Q79">
            <v>12.7</v>
          </cell>
          <cell r="R79">
            <v>9.9999999999999645E-2</v>
          </cell>
          <cell r="S79">
            <v>12.7</v>
          </cell>
          <cell r="T79">
            <v>12.7</v>
          </cell>
          <cell r="U79">
            <v>15.3</v>
          </cell>
        </row>
        <row r="80">
          <cell r="C80" t="str">
            <v xml:space="preserve">121 </v>
          </cell>
          <cell r="D80">
            <v>1</v>
          </cell>
          <cell r="E80" t="str">
            <v>04+36</v>
          </cell>
          <cell r="F80" t="str">
            <v>A-DDSP</v>
          </cell>
          <cell r="G80" t="str">
            <v>SSP</v>
          </cell>
          <cell r="H80" t="str">
            <v>USP</v>
          </cell>
          <cell r="I80" t="str">
            <v>Locaux communs</v>
          </cell>
          <cell r="J80" t="str">
            <v>Sas Sanitaires H /F</v>
          </cell>
          <cell r="K80" t="str">
            <v>Sanitaires destinés au personnel</v>
          </cell>
          <cell r="L80">
            <v>0</v>
          </cell>
          <cell r="M80">
            <v>0</v>
          </cell>
          <cell r="N80">
            <v>0</v>
          </cell>
          <cell r="O80">
            <v>0</v>
          </cell>
          <cell r="P80">
            <v>0</v>
          </cell>
          <cell r="Q80">
            <v>0</v>
          </cell>
          <cell r="R80">
            <v>0</v>
          </cell>
          <cell r="S80">
            <v>7.5</v>
          </cell>
          <cell r="T80">
            <v>7.5</v>
          </cell>
          <cell r="U80">
            <v>11.1</v>
          </cell>
        </row>
        <row r="81">
          <cell r="C81" t="str">
            <v>121</v>
          </cell>
          <cell r="D81">
            <v>1</v>
          </cell>
          <cell r="E81" t="str">
            <v>04+36</v>
          </cell>
          <cell r="F81" t="str">
            <v>A-DDSP</v>
          </cell>
          <cell r="G81" t="str">
            <v>SSP</v>
          </cell>
          <cell r="H81" t="str">
            <v>USP</v>
          </cell>
          <cell r="I81" t="str">
            <v>Locaux communs</v>
          </cell>
          <cell r="J81" t="str">
            <v>Sanitaires H /F</v>
          </cell>
          <cell r="K81" t="str">
            <v>Sanitaires destinés au personnel</v>
          </cell>
          <cell r="L81">
            <v>0</v>
          </cell>
          <cell r="M81">
            <v>12</v>
          </cell>
          <cell r="N81">
            <v>13</v>
          </cell>
          <cell r="O81">
            <v>14.6</v>
          </cell>
          <cell r="P81">
            <v>1.5999999999999996</v>
          </cell>
          <cell r="Q81">
            <v>14.6</v>
          </cell>
          <cell r="R81">
            <v>0</v>
          </cell>
          <cell r="S81">
            <v>0</v>
          </cell>
          <cell r="T81">
            <v>0</v>
          </cell>
          <cell r="U81">
            <v>0</v>
          </cell>
        </row>
        <row r="82">
          <cell r="C82" t="str">
            <v>123</v>
          </cell>
          <cell r="D82">
            <v>1</v>
          </cell>
          <cell r="E82" t="str">
            <v>03</v>
          </cell>
          <cell r="F82" t="str">
            <v>A-DDSP</v>
          </cell>
          <cell r="G82" t="str">
            <v>SSP</v>
          </cell>
          <cell r="H82" t="str">
            <v>USP</v>
          </cell>
          <cell r="I82" t="str">
            <v>Chef de service</v>
          </cell>
          <cell r="J82" t="str">
            <v>Bureau d'Ordre et d'emploi</v>
          </cell>
          <cell r="K82">
            <v>0</v>
          </cell>
          <cell r="L82">
            <v>3</v>
          </cell>
          <cell r="M82">
            <v>24</v>
          </cell>
          <cell r="N82">
            <v>24</v>
          </cell>
          <cell r="O82">
            <v>23.5</v>
          </cell>
          <cell r="P82">
            <v>-0.5</v>
          </cell>
          <cell r="Q82">
            <v>23.4</v>
          </cell>
          <cell r="R82">
            <v>-0.10000000000000142</v>
          </cell>
          <cell r="S82">
            <v>24</v>
          </cell>
          <cell r="T82">
            <v>24</v>
          </cell>
          <cell r="U82">
            <v>20.2</v>
          </cell>
        </row>
        <row r="83">
          <cell r="C83" t="str">
            <v>124</v>
          </cell>
          <cell r="D83">
            <v>1</v>
          </cell>
          <cell r="E83" t="str">
            <v>03</v>
          </cell>
          <cell r="F83" t="str">
            <v>A-DDSP</v>
          </cell>
          <cell r="G83" t="str">
            <v>SSP</v>
          </cell>
          <cell r="H83" t="str">
            <v>USP</v>
          </cell>
          <cell r="I83" t="str">
            <v>Chef de service</v>
          </cell>
          <cell r="J83" t="str">
            <v>Bureau chef BOE</v>
          </cell>
          <cell r="K83">
            <v>0</v>
          </cell>
          <cell r="L83">
            <v>1</v>
          </cell>
          <cell r="M83">
            <v>12</v>
          </cell>
          <cell r="N83">
            <v>13</v>
          </cell>
          <cell r="O83">
            <v>12.7</v>
          </cell>
          <cell r="P83">
            <v>-0.30000000000000071</v>
          </cell>
          <cell r="Q83">
            <v>12.3</v>
          </cell>
          <cell r="R83">
            <v>-0.39999999999999858</v>
          </cell>
          <cell r="S83">
            <v>12.3</v>
          </cell>
          <cell r="T83">
            <v>12.3</v>
          </cell>
          <cell r="U83">
            <v>14.7</v>
          </cell>
        </row>
        <row r="84">
          <cell r="C84" t="str">
            <v>125</v>
          </cell>
          <cell r="D84">
            <v>1</v>
          </cell>
          <cell r="E84" t="str">
            <v>03</v>
          </cell>
          <cell r="F84" t="str">
            <v>A-DDSP</v>
          </cell>
          <cell r="G84" t="str">
            <v>SSP</v>
          </cell>
          <cell r="H84" t="str">
            <v>USP</v>
          </cell>
          <cell r="I84" t="str">
            <v>Chef de service</v>
          </cell>
          <cell r="J84" t="str">
            <v>Bureau adjoint</v>
          </cell>
          <cell r="K84">
            <v>0</v>
          </cell>
          <cell r="L84">
            <v>1</v>
          </cell>
          <cell r="M84">
            <v>12</v>
          </cell>
          <cell r="N84">
            <v>13</v>
          </cell>
          <cell r="O84">
            <v>12.7</v>
          </cell>
          <cell r="P84">
            <v>-0.30000000000000071</v>
          </cell>
          <cell r="Q84">
            <v>12.7</v>
          </cell>
          <cell r="R84">
            <v>0</v>
          </cell>
          <cell r="S84">
            <v>12.7</v>
          </cell>
          <cell r="T84">
            <v>12.7</v>
          </cell>
          <cell r="U84">
            <v>14.9</v>
          </cell>
        </row>
        <row r="85">
          <cell r="C85" t="str">
            <v>126</v>
          </cell>
          <cell r="D85">
            <v>1</v>
          </cell>
          <cell r="E85" t="str">
            <v>03</v>
          </cell>
          <cell r="F85" t="str">
            <v>A-DDSP</v>
          </cell>
          <cell r="G85" t="str">
            <v>SSP</v>
          </cell>
          <cell r="H85" t="str">
            <v>USP</v>
          </cell>
          <cell r="I85" t="str">
            <v>Chef de service</v>
          </cell>
          <cell r="J85" t="str">
            <v>Bureau secrétariat</v>
          </cell>
          <cell r="K85">
            <v>0</v>
          </cell>
          <cell r="L85">
            <v>2</v>
          </cell>
          <cell r="M85">
            <v>18</v>
          </cell>
          <cell r="N85">
            <v>18</v>
          </cell>
          <cell r="O85">
            <v>20.7</v>
          </cell>
          <cell r="P85">
            <v>2.6999999999999993</v>
          </cell>
          <cell r="Q85">
            <v>20.7</v>
          </cell>
          <cell r="R85">
            <v>0</v>
          </cell>
          <cell r="S85">
            <v>20.7</v>
          </cell>
          <cell r="T85">
            <v>20.7</v>
          </cell>
          <cell r="U85">
            <v>18.399999999999999</v>
          </cell>
        </row>
        <row r="86">
          <cell r="C86" t="str">
            <v>127</v>
          </cell>
          <cell r="D86">
            <v>1</v>
          </cell>
          <cell r="E86" t="str">
            <v>03</v>
          </cell>
          <cell r="F86" t="str">
            <v>A-DDSP</v>
          </cell>
          <cell r="G86" t="str">
            <v>SSP</v>
          </cell>
          <cell r="H86" t="str">
            <v>USP</v>
          </cell>
          <cell r="I86" t="str">
            <v>Chef de service</v>
          </cell>
          <cell r="J86" t="str">
            <v>Bureau chef des personnes en tenue</v>
          </cell>
          <cell r="K86" t="str">
            <v>Bureau intégrant un espace de réunion de 4 pers.</v>
          </cell>
          <cell r="L86">
            <v>1</v>
          </cell>
          <cell r="M86">
            <v>18</v>
          </cell>
          <cell r="N86">
            <v>18</v>
          </cell>
          <cell r="O86">
            <v>19.100000000000001</v>
          </cell>
          <cell r="P86">
            <v>1.1000000000000014</v>
          </cell>
          <cell r="Q86">
            <v>19.3</v>
          </cell>
          <cell r="R86">
            <v>0.19999999999999929</v>
          </cell>
          <cell r="S86">
            <v>19.3</v>
          </cell>
          <cell r="T86">
            <v>19.3</v>
          </cell>
          <cell r="U86">
            <v>17.600000000000001</v>
          </cell>
        </row>
        <row r="87">
          <cell r="C87" t="str">
            <v>129</v>
          </cell>
          <cell r="D87" t="str">
            <v>1</v>
          </cell>
          <cell r="E87">
            <v>0</v>
          </cell>
          <cell r="F87" t="str">
            <v>I-CIRCUL VERTIC</v>
          </cell>
          <cell r="G87">
            <v>0</v>
          </cell>
          <cell r="H87">
            <v>0</v>
          </cell>
          <cell r="I87">
            <v>0</v>
          </cell>
          <cell r="J87" t="str">
            <v>Escalier 2</v>
          </cell>
          <cell r="K87">
            <v>0</v>
          </cell>
          <cell r="L87">
            <v>0</v>
          </cell>
          <cell r="M87">
            <v>0</v>
          </cell>
          <cell r="N87">
            <v>0</v>
          </cell>
          <cell r="O87">
            <v>0</v>
          </cell>
          <cell r="P87">
            <v>0</v>
          </cell>
          <cell r="Q87">
            <v>0</v>
          </cell>
          <cell r="R87">
            <v>0</v>
          </cell>
          <cell r="S87">
            <v>0</v>
          </cell>
          <cell r="T87">
            <v>26.9</v>
          </cell>
          <cell r="U87">
            <v>32</v>
          </cell>
        </row>
        <row r="88">
          <cell r="C88" t="str">
            <v>130</v>
          </cell>
          <cell r="D88" t="str">
            <v>1</v>
          </cell>
          <cell r="E88" t="str">
            <v>04+36</v>
          </cell>
          <cell r="F88" t="str">
            <v>A-DDSP</v>
          </cell>
          <cell r="G88" t="str">
            <v>LOCAUX DE LA VIE COLLECTIVE</v>
          </cell>
          <cell r="H88" t="str">
            <v xml:space="preserve"> </v>
          </cell>
          <cell r="I88" t="str">
            <v>Vestiaires/sanitaires</v>
          </cell>
          <cell r="J88" t="str">
            <v>Vestiaires Hommes</v>
          </cell>
          <cell r="K88" t="str">
            <v>Capacité 30</v>
          </cell>
          <cell r="L88">
            <v>0</v>
          </cell>
          <cell r="M88">
            <v>0</v>
          </cell>
          <cell r="N88">
            <v>0</v>
          </cell>
          <cell r="O88">
            <v>29.5</v>
          </cell>
          <cell r="P88">
            <v>29.5</v>
          </cell>
          <cell r="Q88">
            <v>29.2</v>
          </cell>
          <cell r="R88">
            <v>-0.30000000000000071</v>
          </cell>
          <cell r="S88">
            <v>29.3</v>
          </cell>
          <cell r="T88">
            <v>29.3</v>
          </cell>
          <cell r="U88">
            <v>28.1</v>
          </cell>
        </row>
        <row r="89">
          <cell r="C89" t="str">
            <v xml:space="preserve">131 </v>
          </cell>
          <cell r="D89" t="str">
            <v>1</v>
          </cell>
          <cell r="E89" t="str">
            <v>04+36</v>
          </cell>
          <cell r="F89" t="str">
            <v>A-DDSP</v>
          </cell>
          <cell r="G89" t="str">
            <v>LOCAUX DE LA VIE COLLECTIVE</v>
          </cell>
          <cell r="H89" t="str">
            <v xml:space="preserve"> </v>
          </cell>
          <cell r="I89" t="str">
            <v>Vestiaires/sanitaires</v>
          </cell>
          <cell r="J89" t="str">
            <v>Sas douches Hommes</v>
          </cell>
          <cell r="K89">
            <v>0</v>
          </cell>
          <cell r="L89">
            <v>0</v>
          </cell>
          <cell r="M89">
            <v>0</v>
          </cell>
          <cell r="N89">
            <v>0</v>
          </cell>
          <cell r="O89">
            <v>0</v>
          </cell>
          <cell r="P89">
            <v>0</v>
          </cell>
          <cell r="Q89">
            <v>0</v>
          </cell>
          <cell r="R89">
            <v>0</v>
          </cell>
          <cell r="S89">
            <v>5.0999999999999996</v>
          </cell>
          <cell r="T89">
            <v>5.0999999999999996</v>
          </cell>
          <cell r="U89">
            <v>9.5</v>
          </cell>
        </row>
        <row r="90">
          <cell r="C90" t="str">
            <v>131</v>
          </cell>
          <cell r="D90" t="str">
            <v>1</v>
          </cell>
          <cell r="E90" t="str">
            <v>04+36</v>
          </cell>
          <cell r="F90" t="str">
            <v>A-DDSP</v>
          </cell>
          <cell r="G90" t="str">
            <v>LOCAUX DE LA VIE COLLECTIVE</v>
          </cell>
          <cell r="H90" t="str">
            <v xml:space="preserve"> </v>
          </cell>
          <cell r="I90" t="str">
            <v>Vestiaires/sanitaires</v>
          </cell>
          <cell r="J90" t="str">
            <v>Douches Hommes</v>
          </cell>
          <cell r="K90">
            <v>0</v>
          </cell>
          <cell r="L90">
            <v>0</v>
          </cell>
          <cell r="M90">
            <v>0</v>
          </cell>
          <cell r="N90">
            <v>0</v>
          </cell>
          <cell r="O90">
            <v>10</v>
          </cell>
          <cell r="P90">
            <v>10</v>
          </cell>
          <cell r="Q90">
            <v>10.3</v>
          </cell>
          <cell r="R90">
            <v>0.30000000000000071</v>
          </cell>
          <cell r="S90">
            <v>0</v>
          </cell>
          <cell r="T90">
            <v>0</v>
          </cell>
          <cell r="U90">
            <v>0</v>
          </cell>
        </row>
        <row r="91">
          <cell r="C91" t="str">
            <v xml:space="preserve">132 </v>
          </cell>
          <cell r="D91" t="str">
            <v>1</v>
          </cell>
          <cell r="E91" t="str">
            <v>04+36</v>
          </cell>
          <cell r="F91" t="str">
            <v>A-DDSP</v>
          </cell>
          <cell r="G91" t="str">
            <v>LOCAUX DE LA VIE COLLECTIVE</v>
          </cell>
          <cell r="H91" t="str">
            <v xml:space="preserve"> </v>
          </cell>
          <cell r="I91" t="str">
            <v>Vestiaires/sanitaires</v>
          </cell>
          <cell r="J91" t="str">
            <v>Sas sanitaires Hommes</v>
          </cell>
          <cell r="K91">
            <v>0</v>
          </cell>
          <cell r="L91">
            <v>0</v>
          </cell>
          <cell r="M91">
            <v>0</v>
          </cell>
          <cell r="N91">
            <v>0</v>
          </cell>
          <cell r="O91">
            <v>0</v>
          </cell>
          <cell r="P91">
            <v>0</v>
          </cell>
          <cell r="Q91">
            <v>0</v>
          </cell>
          <cell r="R91">
            <v>0</v>
          </cell>
          <cell r="S91">
            <v>11.5</v>
          </cell>
          <cell r="T91">
            <v>11.5</v>
          </cell>
          <cell r="U91">
            <v>15.6</v>
          </cell>
        </row>
        <row r="92">
          <cell r="C92" t="str">
            <v>132</v>
          </cell>
          <cell r="D92" t="str">
            <v>1</v>
          </cell>
          <cell r="E92" t="str">
            <v>04+36</v>
          </cell>
          <cell r="F92" t="str">
            <v>A-DDSP</v>
          </cell>
          <cell r="G92" t="str">
            <v>LOCAUX DE LA VIE COLLECTIVE</v>
          </cell>
          <cell r="H92" t="str">
            <v xml:space="preserve"> </v>
          </cell>
          <cell r="I92" t="str">
            <v>Vestiaires/sanitaires</v>
          </cell>
          <cell r="J92" t="str">
            <v>Sanitaires Hommes</v>
          </cell>
          <cell r="K92">
            <v>0</v>
          </cell>
          <cell r="L92">
            <v>0</v>
          </cell>
          <cell r="M92">
            <v>0</v>
          </cell>
          <cell r="N92">
            <v>0</v>
          </cell>
          <cell r="O92">
            <v>18.600000000000001</v>
          </cell>
          <cell r="P92">
            <v>18.600000000000001</v>
          </cell>
          <cell r="Q92">
            <v>18.100000000000001</v>
          </cell>
          <cell r="R92">
            <v>-0.5</v>
          </cell>
          <cell r="S92">
            <v>0</v>
          </cell>
          <cell r="T92">
            <v>0</v>
          </cell>
          <cell r="U92">
            <v>0</v>
          </cell>
        </row>
        <row r="93">
          <cell r="C93" t="str">
            <v>133</v>
          </cell>
          <cell r="D93" t="str">
            <v>1</v>
          </cell>
          <cell r="E93" t="str">
            <v>04+36</v>
          </cell>
          <cell r="F93" t="str">
            <v>A-DDSP</v>
          </cell>
          <cell r="G93" t="str">
            <v>LOCAUX DE LA VIE COLLECTIVE</v>
          </cell>
          <cell r="H93" t="str">
            <v xml:space="preserve"> </v>
          </cell>
          <cell r="I93" t="str">
            <v>Vestiaires/sanitaires</v>
          </cell>
          <cell r="J93" t="str">
            <v>Vestiaires Hommes</v>
          </cell>
          <cell r="K93" t="str">
            <v>Capacité 30</v>
          </cell>
          <cell r="L93">
            <v>0</v>
          </cell>
          <cell r="M93">
            <v>0</v>
          </cell>
          <cell r="N93">
            <v>0</v>
          </cell>
          <cell r="O93">
            <v>28.2</v>
          </cell>
          <cell r="P93">
            <v>28.2</v>
          </cell>
          <cell r="Q93">
            <v>28.3</v>
          </cell>
          <cell r="R93">
            <v>0.10000000000000142</v>
          </cell>
          <cell r="S93">
            <v>27.4</v>
          </cell>
          <cell r="T93">
            <v>27.4</v>
          </cell>
          <cell r="U93">
            <v>21.5</v>
          </cell>
        </row>
        <row r="94">
          <cell r="C94" t="str">
            <v>134</v>
          </cell>
          <cell r="D94" t="str">
            <v>1</v>
          </cell>
          <cell r="E94" t="str">
            <v>04+36</v>
          </cell>
          <cell r="F94" t="str">
            <v>A-DDSP</v>
          </cell>
          <cell r="G94" t="str">
            <v>LOCAUX DE LA VIE COLLECTIVE</v>
          </cell>
          <cell r="H94" t="str">
            <v xml:space="preserve"> </v>
          </cell>
          <cell r="I94" t="str">
            <v>Vestiaires/sanitaires</v>
          </cell>
          <cell r="J94" t="str">
            <v>Vestiaires Femmes</v>
          </cell>
          <cell r="K94" t="str">
            <v>Capacité 20</v>
          </cell>
          <cell r="L94">
            <v>0</v>
          </cell>
          <cell r="M94">
            <v>0</v>
          </cell>
          <cell r="N94">
            <v>0</v>
          </cell>
          <cell r="O94">
            <v>25.2</v>
          </cell>
          <cell r="P94">
            <v>25.2</v>
          </cell>
          <cell r="Q94">
            <v>22.3</v>
          </cell>
          <cell r="R94">
            <v>-2.8999999999999986</v>
          </cell>
          <cell r="S94">
            <v>22.2</v>
          </cell>
          <cell r="T94">
            <v>22.2</v>
          </cell>
          <cell r="U94">
            <v>24.4</v>
          </cell>
        </row>
        <row r="95">
          <cell r="C95" t="str">
            <v xml:space="preserve">135 </v>
          </cell>
          <cell r="D95" t="str">
            <v>1</v>
          </cell>
          <cell r="E95" t="str">
            <v>04+36</v>
          </cell>
          <cell r="F95" t="str">
            <v>A-DDSP</v>
          </cell>
          <cell r="G95" t="str">
            <v>LOCAUX DE LA VIE COLLECTIVE</v>
          </cell>
          <cell r="H95" t="str">
            <v xml:space="preserve"> </v>
          </cell>
          <cell r="I95" t="str">
            <v>Vestiaires/sanitaires</v>
          </cell>
          <cell r="J95" t="str">
            <v>Sas sanitaires Femmes</v>
          </cell>
          <cell r="K95">
            <v>0</v>
          </cell>
          <cell r="L95">
            <v>0</v>
          </cell>
          <cell r="M95">
            <v>0</v>
          </cell>
          <cell r="N95">
            <v>0</v>
          </cell>
          <cell r="O95">
            <v>0</v>
          </cell>
          <cell r="P95">
            <v>0</v>
          </cell>
          <cell r="Q95">
            <v>0</v>
          </cell>
          <cell r="R95">
            <v>0</v>
          </cell>
          <cell r="S95">
            <v>6.8</v>
          </cell>
          <cell r="T95">
            <v>6.8</v>
          </cell>
          <cell r="U95">
            <v>10.8</v>
          </cell>
        </row>
        <row r="96">
          <cell r="C96" t="str">
            <v>135</v>
          </cell>
          <cell r="D96" t="str">
            <v>1</v>
          </cell>
          <cell r="E96" t="str">
            <v>04+36</v>
          </cell>
          <cell r="F96" t="str">
            <v>A-DDSP</v>
          </cell>
          <cell r="G96" t="str">
            <v>LOCAUX DE LA VIE COLLECTIVE</v>
          </cell>
          <cell r="H96" t="str">
            <v xml:space="preserve"> </v>
          </cell>
          <cell r="I96" t="str">
            <v>Vestiaires/sanitaires</v>
          </cell>
          <cell r="J96" t="str">
            <v>Sanitaires Femmes</v>
          </cell>
          <cell r="K96">
            <v>0</v>
          </cell>
          <cell r="L96">
            <v>0</v>
          </cell>
          <cell r="M96">
            <v>0</v>
          </cell>
          <cell r="N96">
            <v>0</v>
          </cell>
          <cell r="O96">
            <v>11.8</v>
          </cell>
          <cell r="P96">
            <v>11.8</v>
          </cell>
          <cell r="Q96">
            <v>12.5</v>
          </cell>
          <cell r="R96">
            <v>0.69999999999999929</v>
          </cell>
          <cell r="S96">
            <v>0</v>
          </cell>
          <cell r="T96">
            <v>0</v>
          </cell>
          <cell r="U96">
            <v>0</v>
          </cell>
        </row>
        <row r="97">
          <cell r="C97" t="str">
            <v>136</v>
          </cell>
          <cell r="D97" t="str">
            <v>1</v>
          </cell>
          <cell r="E97" t="str">
            <v>04+36</v>
          </cell>
          <cell r="F97" t="str">
            <v>A-DDSP</v>
          </cell>
          <cell r="G97" t="str">
            <v>LOCAUX DE LA VIE COLLECTIVE</v>
          </cell>
          <cell r="H97" t="str">
            <v xml:space="preserve"> </v>
          </cell>
          <cell r="I97" t="str">
            <v>Vestiaires/sanitaires</v>
          </cell>
          <cell r="J97" t="str">
            <v>Vestiaires Femmes</v>
          </cell>
          <cell r="K97" t="str">
            <v>Capacité 20</v>
          </cell>
          <cell r="L97">
            <v>0</v>
          </cell>
          <cell r="M97">
            <v>0</v>
          </cell>
          <cell r="N97">
            <v>0</v>
          </cell>
          <cell r="O97">
            <v>27.4</v>
          </cell>
          <cell r="P97">
            <v>27.4</v>
          </cell>
          <cell r="Q97">
            <v>27.9</v>
          </cell>
          <cell r="R97">
            <v>0.5</v>
          </cell>
          <cell r="S97">
            <v>28.7</v>
          </cell>
          <cell r="T97">
            <v>28.7</v>
          </cell>
          <cell r="U97">
            <v>26.7</v>
          </cell>
        </row>
        <row r="98">
          <cell r="C98" t="str">
            <v xml:space="preserve">137 </v>
          </cell>
          <cell r="D98" t="str">
            <v>1</v>
          </cell>
          <cell r="E98" t="str">
            <v>04+36</v>
          </cell>
          <cell r="F98" t="str">
            <v>A-DDSP</v>
          </cell>
          <cell r="G98" t="str">
            <v>LOCAUX DE LA VIE COLLECTIVE</v>
          </cell>
          <cell r="H98" t="str">
            <v xml:space="preserve"> </v>
          </cell>
          <cell r="I98" t="str">
            <v>Vestiaires/sanitaires</v>
          </cell>
          <cell r="J98" t="str">
            <v>Sas Douches Femmes</v>
          </cell>
          <cell r="K98">
            <v>0</v>
          </cell>
          <cell r="L98">
            <v>0</v>
          </cell>
          <cell r="M98">
            <v>0</v>
          </cell>
          <cell r="N98">
            <v>0</v>
          </cell>
          <cell r="O98">
            <v>0</v>
          </cell>
          <cell r="P98">
            <v>0</v>
          </cell>
          <cell r="Q98">
            <v>0</v>
          </cell>
          <cell r="R98">
            <v>0</v>
          </cell>
          <cell r="S98">
            <v>7.1</v>
          </cell>
          <cell r="T98">
            <v>7.1</v>
          </cell>
          <cell r="U98">
            <v>11.7</v>
          </cell>
        </row>
        <row r="99">
          <cell r="C99" t="str">
            <v>137</v>
          </cell>
          <cell r="D99" t="str">
            <v>1</v>
          </cell>
          <cell r="E99" t="str">
            <v>04+36</v>
          </cell>
          <cell r="F99" t="str">
            <v>A-DDSP</v>
          </cell>
          <cell r="G99" t="str">
            <v>LOCAUX DE LA VIE COLLECTIVE</v>
          </cell>
          <cell r="H99" t="str">
            <v xml:space="preserve"> </v>
          </cell>
          <cell r="I99" t="str">
            <v>Vestiaires/sanitaires</v>
          </cell>
          <cell r="J99" t="str">
            <v>Douches Femmes</v>
          </cell>
          <cell r="K99">
            <v>0</v>
          </cell>
          <cell r="L99">
            <v>0</v>
          </cell>
          <cell r="M99">
            <v>0</v>
          </cell>
          <cell r="N99">
            <v>0</v>
          </cell>
          <cell r="O99">
            <v>14.4</v>
          </cell>
          <cell r="P99">
            <v>14.4</v>
          </cell>
          <cell r="Q99">
            <v>14</v>
          </cell>
          <cell r="R99">
            <v>-0.40000000000000036</v>
          </cell>
          <cell r="S99">
            <v>0</v>
          </cell>
          <cell r="T99">
            <v>0</v>
          </cell>
          <cell r="U99">
            <v>0</v>
          </cell>
        </row>
        <row r="100">
          <cell r="C100" t="str">
            <v xml:space="preserve">138 </v>
          </cell>
          <cell r="D100" t="str">
            <v>1</v>
          </cell>
          <cell r="E100" t="str">
            <v>04+36</v>
          </cell>
          <cell r="F100" t="str">
            <v>A-DDSP</v>
          </cell>
          <cell r="G100" t="str">
            <v>LOCAUX DE LA VIE COLLECTIVE</v>
          </cell>
          <cell r="H100" t="str">
            <v xml:space="preserve"> </v>
          </cell>
          <cell r="I100" t="str">
            <v>Vestiaires/sanitaires</v>
          </cell>
          <cell r="J100" t="str">
            <v>Sas sanitaires Femmes</v>
          </cell>
          <cell r="K100">
            <v>0</v>
          </cell>
          <cell r="L100">
            <v>0</v>
          </cell>
          <cell r="M100">
            <v>0</v>
          </cell>
          <cell r="N100">
            <v>0</v>
          </cell>
          <cell r="O100">
            <v>0</v>
          </cell>
          <cell r="P100">
            <v>0</v>
          </cell>
          <cell r="Q100">
            <v>0</v>
          </cell>
          <cell r="R100">
            <v>0</v>
          </cell>
          <cell r="S100">
            <v>5.9</v>
          </cell>
          <cell r="T100">
            <v>5.9</v>
          </cell>
          <cell r="U100">
            <v>9.9</v>
          </cell>
        </row>
        <row r="101">
          <cell r="C101" t="str">
            <v>138</v>
          </cell>
          <cell r="D101" t="str">
            <v>1</v>
          </cell>
          <cell r="E101" t="str">
            <v>04+36</v>
          </cell>
          <cell r="F101" t="str">
            <v>A-DDSP</v>
          </cell>
          <cell r="G101" t="str">
            <v>LOCAUX DE LA VIE COLLECTIVE</v>
          </cell>
          <cell r="H101" t="str">
            <v xml:space="preserve"> </v>
          </cell>
          <cell r="I101" t="str">
            <v>Vestiaires/sanitaires</v>
          </cell>
          <cell r="J101" t="str">
            <v>Sanitaires Femmes</v>
          </cell>
          <cell r="K101">
            <v>0</v>
          </cell>
          <cell r="L101">
            <v>0</v>
          </cell>
          <cell r="M101">
            <v>0</v>
          </cell>
          <cell r="N101">
            <v>0</v>
          </cell>
          <cell r="O101">
            <v>11.2</v>
          </cell>
          <cell r="P101">
            <v>11.2</v>
          </cell>
          <cell r="Q101">
            <v>10.5</v>
          </cell>
          <cell r="R101">
            <v>-0.69999999999999929</v>
          </cell>
          <cell r="S101">
            <v>0</v>
          </cell>
          <cell r="T101">
            <v>0</v>
          </cell>
          <cell r="U101">
            <v>0</v>
          </cell>
        </row>
        <row r="102">
          <cell r="C102" t="str">
            <v>139</v>
          </cell>
          <cell r="D102" t="str">
            <v>1</v>
          </cell>
          <cell r="E102" t="str">
            <v>04+36</v>
          </cell>
          <cell r="F102" t="str">
            <v>A-DDSP</v>
          </cell>
          <cell r="G102" t="str">
            <v>LOCAUX DE LA VIE COLLECTIVE</v>
          </cell>
          <cell r="H102" t="str">
            <v xml:space="preserve"> </v>
          </cell>
          <cell r="I102" t="str">
            <v>Vestiaires/sanitaires</v>
          </cell>
          <cell r="J102" t="str">
            <v>Vestiaires Hommes</v>
          </cell>
          <cell r="K102" t="str">
            <v>Capacité 30</v>
          </cell>
          <cell r="L102">
            <v>0</v>
          </cell>
          <cell r="M102">
            <v>0</v>
          </cell>
          <cell r="N102">
            <v>0</v>
          </cell>
          <cell r="O102">
            <v>29.4</v>
          </cell>
          <cell r="P102">
            <v>29.4</v>
          </cell>
          <cell r="Q102">
            <v>29.8</v>
          </cell>
          <cell r="R102">
            <v>0.40000000000000213</v>
          </cell>
          <cell r="S102">
            <v>29.2</v>
          </cell>
          <cell r="T102">
            <v>29.2</v>
          </cell>
          <cell r="U102">
            <v>26.7</v>
          </cell>
        </row>
        <row r="103">
          <cell r="C103" t="str">
            <v xml:space="preserve">140 </v>
          </cell>
          <cell r="D103" t="str">
            <v>1</v>
          </cell>
          <cell r="E103" t="str">
            <v>04+36</v>
          </cell>
          <cell r="F103" t="str">
            <v>A-DDSP</v>
          </cell>
          <cell r="G103" t="str">
            <v>LOCAUX DE LA VIE COLLECTIVE</v>
          </cell>
          <cell r="H103" t="str">
            <v xml:space="preserve"> </v>
          </cell>
          <cell r="I103" t="str">
            <v>Vestiaires/sanitaires</v>
          </cell>
          <cell r="J103" t="str">
            <v>Sas Douches Hommes</v>
          </cell>
          <cell r="K103">
            <v>0</v>
          </cell>
          <cell r="L103">
            <v>0</v>
          </cell>
          <cell r="M103">
            <v>0</v>
          </cell>
          <cell r="N103">
            <v>0</v>
          </cell>
          <cell r="O103">
            <v>0</v>
          </cell>
          <cell r="P103">
            <v>0</v>
          </cell>
          <cell r="Q103">
            <v>0</v>
          </cell>
          <cell r="R103">
            <v>0</v>
          </cell>
          <cell r="S103">
            <v>8.6</v>
          </cell>
          <cell r="T103">
            <v>8.6</v>
          </cell>
          <cell r="U103">
            <v>13</v>
          </cell>
        </row>
        <row r="104">
          <cell r="C104" t="str">
            <v>140</v>
          </cell>
          <cell r="D104" t="str">
            <v>1</v>
          </cell>
          <cell r="E104" t="str">
            <v>04+36</v>
          </cell>
          <cell r="F104" t="str">
            <v>A-DDSP</v>
          </cell>
          <cell r="G104" t="str">
            <v>LOCAUX DE LA VIE COLLECTIVE</v>
          </cell>
          <cell r="H104" t="str">
            <v xml:space="preserve"> </v>
          </cell>
          <cell r="I104" t="str">
            <v>Vestiaires/sanitaires</v>
          </cell>
          <cell r="J104" t="str">
            <v>Douches Hommes</v>
          </cell>
          <cell r="K104">
            <v>0</v>
          </cell>
          <cell r="L104">
            <v>0</v>
          </cell>
          <cell r="M104">
            <v>0</v>
          </cell>
          <cell r="N104">
            <v>0</v>
          </cell>
          <cell r="O104">
            <v>16</v>
          </cell>
          <cell r="P104">
            <v>16</v>
          </cell>
          <cell r="Q104">
            <v>16</v>
          </cell>
          <cell r="R104">
            <v>0</v>
          </cell>
          <cell r="S104">
            <v>0</v>
          </cell>
          <cell r="T104">
            <v>0</v>
          </cell>
          <cell r="U104">
            <v>0</v>
          </cell>
        </row>
        <row r="105">
          <cell r="C105" t="str">
            <v xml:space="preserve">141 </v>
          </cell>
          <cell r="D105" t="str">
            <v>1</v>
          </cell>
          <cell r="E105" t="str">
            <v>04+36</v>
          </cell>
          <cell r="F105" t="str">
            <v>A-DDSP</v>
          </cell>
          <cell r="G105" t="str">
            <v>LOCAUX DE LA VIE COLLECTIVE</v>
          </cell>
          <cell r="H105" t="str">
            <v xml:space="preserve"> </v>
          </cell>
          <cell r="I105" t="str">
            <v>Vestiaires/sanitaires</v>
          </cell>
          <cell r="J105" t="str">
            <v>Sas Sanitaires Hommes</v>
          </cell>
          <cell r="K105">
            <v>0</v>
          </cell>
          <cell r="L105">
            <v>0</v>
          </cell>
          <cell r="M105">
            <v>0</v>
          </cell>
          <cell r="N105">
            <v>0</v>
          </cell>
          <cell r="O105">
            <v>0</v>
          </cell>
          <cell r="P105">
            <v>0</v>
          </cell>
          <cell r="Q105">
            <v>0</v>
          </cell>
          <cell r="R105">
            <v>0</v>
          </cell>
          <cell r="S105">
            <v>5.3</v>
          </cell>
          <cell r="T105">
            <v>5.3</v>
          </cell>
          <cell r="U105">
            <v>9.5</v>
          </cell>
        </row>
        <row r="106">
          <cell r="C106" t="str">
            <v>141</v>
          </cell>
          <cell r="D106" t="str">
            <v>1</v>
          </cell>
          <cell r="E106" t="str">
            <v>04+36</v>
          </cell>
          <cell r="F106" t="str">
            <v>A-DDSP</v>
          </cell>
          <cell r="G106" t="str">
            <v>LOCAUX DE LA VIE COLLECTIVE</v>
          </cell>
          <cell r="H106" t="str">
            <v xml:space="preserve"> </v>
          </cell>
          <cell r="I106" t="str">
            <v>Vestiaires/sanitaires</v>
          </cell>
          <cell r="J106" t="str">
            <v>Sanitaires Hommes</v>
          </cell>
          <cell r="K106">
            <v>0</v>
          </cell>
          <cell r="L106">
            <v>0</v>
          </cell>
          <cell r="M106">
            <v>0</v>
          </cell>
          <cell r="N106">
            <v>0</v>
          </cell>
          <cell r="O106">
            <v>10.3</v>
          </cell>
          <cell r="P106">
            <v>10.3</v>
          </cell>
          <cell r="Q106">
            <v>9.6999999999999993</v>
          </cell>
          <cell r="R106">
            <v>-0.60000000000000142</v>
          </cell>
          <cell r="S106">
            <v>0</v>
          </cell>
          <cell r="T106">
            <v>0</v>
          </cell>
          <cell r="U106">
            <v>0</v>
          </cell>
        </row>
        <row r="107">
          <cell r="C107" t="str">
            <v>142</v>
          </cell>
          <cell r="D107" t="str">
            <v>1</v>
          </cell>
          <cell r="E107" t="str">
            <v>04+36</v>
          </cell>
          <cell r="F107" t="str">
            <v>A-DDSP</v>
          </cell>
          <cell r="G107" t="str">
            <v>LOCAUX DE LA VIE COLLECTIVE</v>
          </cell>
          <cell r="H107" t="str">
            <v xml:space="preserve"> </v>
          </cell>
          <cell r="I107" t="str">
            <v>Vestiaires/sanitaires</v>
          </cell>
          <cell r="J107" t="str">
            <v>Vestiaires Femmes</v>
          </cell>
          <cell r="K107" t="str">
            <v>Capacité 30</v>
          </cell>
          <cell r="L107">
            <v>0</v>
          </cell>
          <cell r="M107">
            <v>0</v>
          </cell>
          <cell r="N107">
            <v>0</v>
          </cell>
          <cell r="O107">
            <v>31.8</v>
          </cell>
          <cell r="P107">
            <v>31.8</v>
          </cell>
          <cell r="Q107">
            <v>31.8</v>
          </cell>
          <cell r="R107">
            <v>0</v>
          </cell>
          <cell r="S107">
            <v>32.6</v>
          </cell>
          <cell r="T107">
            <v>32.6</v>
          </cell>
          <cell r="U107">
            <v>28.7</v>
          </cell>
        </row>
        <row r="108">
          <cell r="C108" t="str">
            <v xml:space="preserve">143 </v>
          </cell>
          <cell r="D108" t="str">
            <v>1</v>
          </cell>
          <cell r="E108" t="str">
            <v>04+36</v>
          </cell>
          <cell r="F108" t="str">
            <v>A-DDSP</v>
          </cell>
          <cell r="G108" t="str">
            <v>LOCAUX DE LA VIE COLLECTIVE</v>
          </cell>
          <cell r="H108" t="str">
            <v xml:space="preserve"> </v>
          </cell>
          <cell r="I108" t="str">
            <v>Vestiaires/sanitaires</v>
          </cell>
          <cell r="J108" t="str">
            <v>Sas douches Femmes</v>
          </cell>
          <cell r="K108">
            <v>0</v>
          </cell>
          <cell r="L108">
            <v>0</v>
          </cell>
          <cell r="M108">
            <v>0</v>
          </cell>
          <cell r="N108">
            <v>0</v>
          </cell>
          <cell r="O108">
            <v>0</v>
          </cell>
          <cell r="P108">
            <v>0</v>
          </cell>
          <cell r="Q108">
            <v>0</v>
          </cell>
          <cell r="R108">
            <v>0</v>
          </cell>
          <cell r="S108">
            <v>2.5</v>
          </cell>
          <cell r="T108">
            <v>2.5</v>
          </cell>
          <cell r="U108">
            <v>6.4</v>
          </cell>
        </row>
        <row r="109">
          <cell r="C109" t="str">
            <v>143</v>
          </cell>
          <cell r="D109" t="str">
            <v>1</v>
          </cell>
          <cell r="E109" t="str">
            <v>04+36</v>
          </cell>
          <cell r="F109" t="str">
            <v>A-DDSP</v>
          </cell>
          <cell r="G109" t="str">
            <v>LOCAUX DE LA VIE COLLECTIVE</v>
          </cell>
          <cell r="H109" t="str">
            <v xml:space="preserve"> </v>
          </cell>
          <cell r="I109" t="str">
            <v>Vestiaires/sanitaires</v>
          </cell>
          <cell r="J109" t="str">
            <v>Douches Femmes</v>
          </cell>
          <cell r="K109">
            <v>0</v>
          </cell>
          <cell r="L109">
            <v>0</v>
          </cell>
          <cell r="M109">
            <v>0</v>
          </cell>
          <cell r="N109">
            <v>0</v>
          </cell>
          <cell r="O109">
            <v>6</v>
          </cell>
          <cell r="P109">
            <v>6</v>
          </cell>
          <cell r="Q109">
            <v>6</v>
          </cell>
          <cell r="R109">
            <v>0</v>
          </cell>
          <cell r="S109">
            <v>0</v>
          </cell>
          <cell r="T109">
            <v>0</v>
          </cell>
          <cell r="U109">
            <v>0</v>
          </cell>
        </row>
        <row r="110">
          <cell r="C110" t="str">
            <v>144</v>
          </cell>
          <cell r="D110" t="str">
            <v>1</v>
          </cell>
          <cell r="E110" t="str">
            <v>04+36</v>
          </cell>
          <cell r="F110" t="str">
            <v>A-DDSP</v>
          </cell>
          <cell r="G110" t="str">
            <v>LOCAUX DE LA VIE COLLECTIVE</v>
          </cell>
          <cell r="H110" t="str">
            <v xml:space="preserve"> </v>
          </cell>
          <cell r="I110" t="str">
            <v>Vestiaires/sanitaires</v>
          </cell>
          <cell r="J110" t="str">
            <v>Vestiaires Hommes</v>
          </cell>
          <cell r="K110" t="str">
            <v>Capacité 30</v>
          </cell>
          <cell r="L110">
            <v>0</v>
          </cell>
          <cell r="M110">
            <v>0</v>
          </cell>
          <cell r="N110">
            <v>0</v>
          </cell>
          <cell r="O110">
            <v>33.799999999999997</v>
          </cell>
          <cell r="P110">
            <v>33.799999999999997</v>
          </cell>
          <cell r="Q110">
            <v>34.200000000000003</v>
          </cell>
          <cell r="R110">
            <v>0.40000000000000568</v>
          </cell>
          <cell r="S110">
            <v>33.299999999999997</v>
          </cell>
          <cell r="T110">
            <v>33.299999999999997</v>
          </cell>
          <cell r="U110">
            <v>29.7</v>
          </cell>
        </row>
        <row r="111">
          <cell r="C111" t="str">
            <v xml:space="preserve">145 </v>
          </cell>
          <cell r="D111" t="str">
            <v>1</v>
          </cell>
          <cell r="E111" t="str">
            <v>04+36</v>
          </cell>
          <cell r="F111" t="str">
            <v>A-DDSP</v>
          </cell>
          <cell r="G111" t="str">
            <v>LOCAUX DE LA VIE COLLECTIVE</v>
          </cell>
          <cell r="H111" t="str">
            <v xml:space="preserve"> </v>
          </cell>
          <cell r="I111" t="str">
            <v>Vestiaires/sanitaires</v>
          </cell>
          <cell r="J111" t="str">
            <v>Sas Douches Hommes</v>
          </cell>
          <cell r="K111">
            <v>0</v>
          </cell>
          <cell r="L111">
            <v>0</v>
          </cell>
          <cell r="M111">
            <v>0</v>
          </cell>
          <cell r="N111">
            <v>0</v>
          </cell>
          <cell r="O111">
            <v>0</v>
          </cell>
          <cell r="P111">
            <v>0</v>
          </cell>
          <cell r="Q111">
            <v>0</v>
          </cell>
          <cell r="R111">
            <v>0</v>
          </cell>
          <cell r="S111">
            <v>5</v>
          </cell>
          <cell r="T111">
            <v>5</v>
          </cell>
          <cell r="U111">
            <v>11.2</v>
          </cell>
        </row>
        <row r="112">
          <cell r="C112" t="str">
            <v>145</v>
          </cell>
          <cell r="D112" t="str">
            <v>1</v>
          </cell>
          <cell r="E112" t="str">
            <v>04+36</v>
          </cell>
          <cell r="F112" t="str">
            <v>A-DDSP</v>
          </cell>
          <cell r="G112" t="str">
            <v>LOCAUX DE LA VIE COLLECTIVE</v>
          </cell>
          <cell r="H112" t="str">
            <v xml:space="preserve"> </v>
          </cell>
          <cell r="I112" t="str">
            <v>Vestiaires/sanitaires</v>
          </cell>
          <cell r="J112" t="str">
            <v>Douches Hommes</v>
          </cell>
          <cell r="K112">
            <v>0</v>
          </cell>
          <cell r="L112">
            <v>0</v>
          </cell>
          <cell r="M112">
            <v>0</v>
          </cell>
          <cell r="N112">
            <v>0</v>
          </cell>
          <cell r="O112">
            <v>11.6</v>
          </cell>
          <cell r="P112">
            <v>11.6</v>
          </cell>
          <cell r="Q112">
            <v>11.6</v>
          </cell>
          <cell r="R112">
            <v>0</v>
          </cell>
          <cell r="S112">
            <v>0</v>
          </cell>
          <cell r="T112">
            <v>0</v>
          </cell>
          <cell r="U112">
            <v>0</v>
          </cell>
        </row>
        <row r="113">
          <cell r="C113" t="str">
            <v>146</v>
          </cell>
          <cell r="D113" t="str">
            <v>1</v>
          </cell>
          <cell r="E113" t="str">
            <v>04+36</v>
          </cell>
          <cell r="F113" t="str">
            <v>A-DDSP</v>
          </cell>
          <cell r="G113" t="str">
            <v>LOCAUX DE LA VIE COLLECTIVE</v>
          </cell>
          <cell r="H113" t="str">
            <v xml:space="preserve"> </v>
          </cell>
          <cell r="I113" t="str">
            <v>Vestiaires/sanitaires</v>
          </cell>
          <cell r="J113" t="str">
            <v>Vestiaires Hommes</v>
          </cell>
          <cell r="K113" t="str">
            <v>Capacité 30</v>
          </cell>
          <cell r="L113">
            <v>0</v>
          </cell>
          <cell r="M113">
            <v>0</v>
          </cell>
          <cell r="N113">
            <v>0</v>
          </cell>
          <cell r="O113">
            <v>34.799999999999997</v>
          </cell>
          <cell r="P113">
            <v>34.799999999999997</v>
          </cell>
          <cell r="Q113">
            <v>35.1</v>
          </cell>
          <cell r="R113">
            <v>0.30000000000000426</v>
          </cell>
          <cell r="S113">
            <v>36</v>
          </cell>
          <cell r="T113">
            <v>36</v>
          </cell>
          <cell r="U113">
            <v>30.1</v>
          </cell>
        </row>
        <row r="114">
          <cell r="C114" t="str">
            <v xml:space="preserve">147 </v>
          </cell>
          <cell r="D114" t="str">
            <v>1</v>
          </cell>
          <cell r="E114" t="str">
            <v>04+36</v>
          </cell>
          <cell r="F114" t="str">
            <v>A-DDSP</v>
          </cell>
          <cell r="G114" t="str">
            <v>LOCAUX DE LA VIE COLLECTIVE</v>
          </cell>
          <cell r="H114" t="str">
            <v xml:space="preserve"> </v>
          </cell>
          <cell r="I114" t="str">
            <v>Vestiaires/sanitaires</v>
          </cell>
          <cell r="J114" t="str">
            <v>Sas Douches Hommes</v>
          </cell>
          <cell r="K114">
            <v>0</v>
          </cell>
          <cell r="L114">
            <v>0</v>
          </cell>
          <cell r="M114">
            <v>0</v>
          </cell>
          <cell r="N114">
            <v>0</v>
          </cell>
          <cell r="O114">
            <v>0</v>
          </cell>
          <cell r="P114">
            <v>0</v>
          </cell>
          <cell r="Q114">
            <v>0</v>
          </cell>
          <cell r="R114">
            <v>0</v>
          </cell>
          <cell r="S114">
            <v>2.5</v>
          </cell>
          <cell r="T114">
            <v>2.5</v>
          </cell>
          <cell r="U114">
            <v>6.4</v>
          </cell>
        </row>
        <row r="115">
          <cell r="C115" t="str">
            <v>147</v>
          </cell>
          <cell r="D115" t="str">
            <v>1</v>
          </cell>
          <cell r="E115" t="str">
            <v>04+36</v>
          </cell>
          <cell r="F115" t="str">
            <v>A-DDSP</v>
          </cell>
          <cell r="G115" t="str">
            <v>LOCAUX DE LA VIE COLLECTIVE</v>
          </cell>
          <cell r="H115" t="str">
            <v xml:space="preserve"> </v>
          </cell>
          <cell r="I115" t="str">
            <v>Vestiaires/sanitaires</v>
          </cell>
          <cell r="J115" t="str">
            <v>Douches Hommes</v>
          </cell>
          <cell r="K115">
            <v>0</v>
          </cell>
          <cell r="L115">
            <v>0</v>
          </cell>
          <cell r="M115">
            <v>0</v>
          </cell>
          <cell r="N115">
            <v>0</v>
          </cell>
          <cell r="O115">
            <v>6</v>
          </cell>
          <cell r="P115">
            <v>6</v>
          </cell>
          <cell r="Q115">
            <v>5.9</v>
          </cell>
          <cell r="R115">
            <v>-9.9999999999999645E-2</v>
          </cell>
          <cell r="S115">
            <v>0</v>
          </cell>
          <cell r="T115">
            <v>0</v>
          </cell>
          <cell r="U115">
            <v>0</v>
          </cell>
        </row>
        <row r="116">
          <cell r="C116" t="str">
            <v xml:space="preserve">148 </v>
          </cell>
          <cell r="D116" t="str">
            <v>1</v>
          </cell>
          <cell r="E116" t="str">
            <v>04+36</v>
          </cell>
          <cell r="F116" t="str">
            <v>A-DDSP</v>
          </cell>
          <cell r="G116" t="str">
            <v>LOCAUX DE LA VIE COLLECTIVE</v>
          </cell>
          <cell r="H116" t="str">
            <v xml:space="preserve"> </v>
          </cell>
          <cell r="I116" t="str">
            <v>Vestiaires/sanitaires</v>
          </cell>
          <cell r="J116" t="str">
            <v>Sas sanitaires Hommes</v>
          </cell>
          <cell r="K116">
            <v>0</v>
          </cell>
          <cell r="L116">
            <v>0</v>
          </cell>
          <cell r="M116">
            <v>0</v>
          </cell>
          <cell r="N116">
            <v>0</v>
          </cell>
          <cell r="O116">
            <v>0</v>
          </cell>
          <cell r="P116">
            <v>0</v>
          </cell>
          <cell r="Q116">
            <v>0</v>
          </cell>
          <cell r="R116">
            <v>0</v>
          </cell>
          <cell r="S116">
            <v>3.7</v>
          </cell>
          <cell r="T116">
            <v>3.7</v>
          </cell>
          <cell r="U116">
            <v>7.6</v>
          </cell>
        </row>
        <row r="117">
          <cell r="C117" t="str">
            <v>148</v>
          </cell>
          <cell r="D117" t="str">
            <v>1</v>
          </cell>
          <cell r="E117" t="str">
            <v>04+36</v>
          </cell>
          <cell r="F117" t="str">
            <v>A-DDSP</v>
          </cell>
          <cell r="G117" t="str">
            <v>LOCAUX DE LA VIE COLLECTIVE</v>
          </cell>
          <cell r="H117" t="str">
            <v xml:space="preserve"> </v>
          </cell>
          <cell r="I117" t="str">
            <v>Vestiaires/sanitaires</v>
          </cell>
          <cell r="J117" t="str">
            <v>Sanitaires Hommes</v>
          </cell>
          <cell r="K117">
            <v>0</v>
          </cell>
          <cell r="L117">
            <v>0</v>
          </cell>
          <cell r="M117">
            <v>0</v>
          </cell>
          <cell r="N117">
            <v>0</v>
          </cell>
          <cell r="O117">
            <v>6.3</v>
          </cell>
          <cell r="P117">
            <v>6.3</v>
          </cell>
          <cell r="Q117">
            <v>6.3</v>
          </cell>
          <cell r="R117">
            <v>0</v>
          </cell>
          <cell r="S117">
            <v>0</v>
          </cell>
          <cell r="T117">
            <v>0</v>
          </cell>
          <cell r="U117">
            <v>0</v>
          </cell>
        </row>
        <row r="118">
          <cell r="C118" t="str">
            <v>149</v>
          </cell>
          <cell r="D118" t="str">
            <v>1</v>
          </cell>
          <cell r="E118" t="str">
            <v>04+36</v>
          </cell>
          <cell r="F118" t="str">
            <v>A-DDSP</v>
          </cell>
          <cell r="G118" t="str">
            <v>LOCAUX DE LA VIE COLLECTIVE</v>
          </cell>
          <cell r="H118" t="str">
            <v xml:space="preserve"> </v>
          </cell>
          <cell r="I118" t="str">
            <v>Vestiaires/sanitaires</v>
          </cell>
          <cell r="J118" t="str">
            <v>Vestiaires Hommes</v>
          </cell>
          <cell r="K118" t="str">
            <v>Capacité 30</v>
          </cell>
          <cell r="L118">
            <v>0</v>
          </cell>
          <cell r="M118">
            <v>0</v>
          </cell>
          <cell r="N118">
            <v>0</v>
          </cell>
          <cell r="O118">
            <v>34</v>
          </cell>
          <cell r="P118">
            <v>34</v>
          </cell>
          <cell r="Q118">
            <v>34.4</v>
          </cell>
          <cell r="R118">
            <v>0.39999999999999858</v>
          </cell>
          <cell r="S118">
            <v>33.5</v>
          </cell>
          <cell r="T118">
            <v>33.5</v>
          </cell>
          <cell r="U118">
            <v>29.7</v>
          </cell>
        </row>
        <row r="119">
          <cell r="C119" t="str">
            <v xml:space="preserve">150 </v>
          </cell>
          <cell r="D119" t="str">
            <v>1</v>
          </cell>
          <cell r="E119" t="str">
            <v>04+36</v>
          </cell>
          <cell r="F119" t="str">
            <v>A-DDSP</v>
          </cell>
          <cell r="G119" t="str">
            <v>LOCAUX DE LA VIE COLLECTIVE</v>
          </cell>
          <cell r="H119" t="str">
            <v xml:space="preserve"> </v>
          </cell>
          <cell r="I119" t="str">
            <v>Vestiaires/sanitaires</v>
          </cell>
          <cell r="J119" t="str">
            <v>Sas Sanitaires Hommes</v>
          </cell>
          <cell r="K119">
            <v>0</v>
          </cell>
          <cell r="L119">
            <v>0</v>
          </cell>
          <cell r="M119">
            <v>0</v>
          </cell>
          <cell r="N119">
            <v>0</v>
          </cell>
          <cell r="O119">
            <v>0</v>
          </cell>
          <cell r="P119">
            <v>0</v>
          </cell>
          <cell r="Q119">
            <v>0</v>
          </cell>
          <cell r="R119">
            <v>0</v>
          </cell>
          <cell r="S119">
            <v>5.3</v>
          </cell>
          <cell r="T119">
            <v>5.3</v>
          </cell>
          <cell r="U119">
            <v>9.5</v>
          </cell>
        </row>
        <row r="120">
          <cell r="C120" t="str">
            <v>150</v>
          </cell>
          <cell r="D120" t="str">
            <v>1</v>
          </cell>
          <cell r="E120" t="str">
            <v>04+36</v>
          </cell>
          <cell r="F120" t="str">
            <v>A-DDSP</v>
          </cell>
          <cell r="G120" t="str">
            <v>LOCAUX DE LA VIE COLLECTIVE</v>
          </cell>
          <cell r="H120" t="str">
            <v xml:space="preserve"> </v>
          </cell>
          <cell r="I120" t="str">
            <v>Vestiaires/sanitaires</v>
          </cell>
          <cell r="J120" t="str">
            <v>Sanitaires Hommes</v>
          </cell>
          <cell r="K120">
            <v>0</v>
          </cell>
          <cell r="L120">
            <v>0</v>
          </cell>
          <cell r="M120">
            <v>0</v>
          </cell>
          <cell r="N120">
            <v>0</v>
          </cell>
          <cell r="O120">
            <v>10.3</v>
          </cell>
          <cell r="P120">
            <v>10.3</v>
          </cell>
          <cell r="Q120">
            <v>9.6999999999999993</v>
          </cell>
          <cell r="R120">
            <v>-0.60000000000000142</v>
          </cell>
          <cell r="S120">
            <v>0</v>
          </cell>
          <cell r="T120">
            <v>0</v>
          </cell>
          <cell r="U120">
            <v>0</v>
          </cell>
        </row>
        <row r="121">
          <cell r="C121" t="str">
            <v>151</v>
          </cell>
          <cell r="D121" t="str">
            <v>1</v>
          </cell>
          <cell r="E121" t="str">
            <v>04+36</v>
          </cell>
          <cell r="F121" t="str">
            <v>A-DDSP</v>
          </cell>
          <cell r="G121" t="str">
            <v>LOCAUX DE LA VIE COLLECTIVE</v>
          </cell>
          <cell r="H121" t="str">
            <v xml:space="preserve"> </v>
          </cell>
          <cell r="I121" t="str">
            <v>Vestiaires/sanitaires</v>
          </cell>
          <cell r="J121" t="str">
            <v>Vestiaires Hommes</v>
          </cell>
          <cell r="K121" t="str">
            <v>Capacité 30</v>
          </cell>
          <cell r="L121">
            <v>0</v>
          </cell>
          <cell r="M121">
            <v>0</v>
          </cell>
          <cell r="N121">
            <v>0</v>
          </cell>
          <cell r="O121">
            <v>35</v>
          </cell>
          <cell r="P121">
            <v>35</v>
          </cell>
          <cell r="Q121">
            <v>34.6</v>
          </cell>
          <cell r="R121">
            <v>-0.39999999999999858</v>
          </cell>
          <cell r="S121">
            <v>33.700000000000003</v>
          </cell>
          <cell r="T121">
            <v>33.700000000000003</v>
          </cell>
          <cell r="U121">
            <v>29.6</v>
          </cell>
        </row>
        <row r="122">
          <cell r="C122" t="str">
            <v xml:space="preserve">152 </v>
          </cell>
          <cell r="D122" t="str">
            <v>1</v>
          </cell>
          <cell r="E122" t="str">
            <v>04+36</v>
          </cell>
          <cell r="F122" t="str">
            <v>A-DDSP</v>
          </cell>
          <cell r="G122" t="str">
            <v>LOCAUX DE LA VIE COLLECTIVE</v>
          </cell>
          <cell r="H122" t="str">
            <v xml:space="preserve"> </v>
          </cell>
          <cell r="I122" t="str">
            <v>Vestiaires/sanitaires</v>
          </cell>
          <cell r="J122" t="str">
            <v>Sas Douches Hommes</v>
          </cell>
          <cell r="K122">
            <v>0</v>
          </cell>
          <cell r="L122">
            <v>0</v>
          </cell>
          <cell r="M122">
            <v>0</v>
          </cell>
          <cell r="N122">
            <v>0</v>
          </cell>
          <cell r="O122">
            <v>0</v>
          </cell>
          <cell r="P122">
            <v>0</v>
          </cell>
          <cell r="Q122">
            <v>0</v>
          </cell>
          <cell r="R122">
            <v>0</v>
          </cell>
          <cell r="S122">
            <v>2.5</v>
          </cell>
          <cell r="T122">
            <v>2.5</v>
          </cell>
          <cell r="U122">
            <v>6.4</v>
          </cell>
        </row>
        <row r="123">
          <cell r="C123" t="str">
            <v>152</v>
          </cell>
          <cell r="D123" t="str">
            <v>1</v>
          </cell>
          <cell r="E123" t="str">
            <v>04+36</v>
          </cell>
          <cell r="F123" t="str">
            <v>A-DDSP</v>
          </cell>
          <cell r="G123" t="str">
            <v>LOCAUX DE LA VIE COLLECTIVE</v>
          </cell>
          <cell r="H123" t="str">
            <v xml:space="preserve"> </v>
          </cell>
          <cell r="I123" t="str">
            <v>Vestiaires/sanitaires</v>
          </cell>
          <cell r="J123" t="str">
            <v>Douches Hommes</v>
          </cell>
          <cell r="K123">
            <v>0</v>
          </cell>
          <cell r="L123">
            <v>0</v>
          </cell>
          <cell r="M123">
            <v>0</v>
          </cell>
          <cell r="N123">
            <v>0</v>
          </cell>
          <cell r="O123">
            <v>5.8</v>
          </cell>
          <cell r="P123">
            <v>5.8</v>
          </cell>
          <cell r="Q123">
            <v>5.8</v>
          </cell>
          <cell r="R123">
            <v>0</v>
          </cell>
          <cell r="S123">
            <v>0</v>
          </cell>
          <cell r="T123">
            <v>0</v>
          </cell>
          <cell r="U123">
            <v>0</v>
          </cell>
        </row>
        <row r="124">
          <cell r="C124" t="str">
            <v>153</v>
          </cell>
          <cell r="D124">
            <v>1</v>
          </cell>
          <cell r="E124" t="str">
            <v>35</v>
          </cell>
          <cell r="F124" t="str">
            <v>E-LOCAUX COMMUNS</v>
          </cell>
          <cell r="G124" t="str">
            <v>Locaux ménage et déchets</v>
          </cell>
          <cell r="H124">
            <v>0</v>
          </cell>
          <cell r="I124" t="str">
            <v xml:space="preserve"> </v>
          </cell>
          <cell r="J124" t="str">
            <v>Local entretien étage R+1</v>
          </cell>
          <cell r="K124" t="str">
            <v>1 par étage et 1supplémentaire pour les vestiaires</v>
          </cell>
          <cell r="L124">
            <v>0</v>
          </cell>
          <cell r="M124">
            <v>0</v>
          </cell>
          <cell r="N124">
            <v>3</v>
          </cell>
          <cell r="O124">
            <v>5.2</v>
          </cell>
          <cell r="P124">
            <v>2.2000000000000002</v>
          </cell>
          <cell r="Q124">
            <v>5.0999999999999996</v>
          </cell>
          <cell r="R124">
            <v>-0.10000000000000053</v>
          </cell>
          <cell r="S124">
            <v>5</v>
          </cell>
          <cell r="T124">
            <v>5</v>
          </cell>
          <cell r="U124">
            <v>9.4</v>
          </cell>
        </row>
        <row r="125">
          <cell r="C125" t="str">
            <v>154</v>
          </cell>
          <cell r="D125">
            <v>1</v>
          </cell>
          <cell r="E125">
            <v>0</v>
          </cell>
          <cell r="F125" t="str">
            <v>E-LOCAUX COMMUNS</v>
          </cell>
          <cell r="G125" t="str">
            <v>Locaux techniques</v>
          </cell>
          <cell r="H125">
            <v>0</v>
          </cell>
          <cell r="I125" t="str">
            <v xml:space="preserve"> </v>
          </cell>
          <cell r="J125" t="str">
            <v>Local technique disponible</v>
          </cell>
          <cell r="K125">
            <v>0</v>
          </cell>
          <cell r="L125">
            <v>0</v>
          </cell>
          <cell r="M125">
            <v>0</v>
          </cell>
          <cell r="N125">
            <v>0</v>
          </cell>
          <cell r="O125">
            <v>0</v>
          </cell>
          <cell r="P125">
            <v>0</v>
          </cell>
          <cell r="Q125">
            <v>0</v>
          </cell>
          <cell r="R125">
            <v>0</v>
          </cell>
          <cell r="S125">
            <v>0</v>
          </cell>
          <cell r="T125">
            <v>6.2</v>
          </cell>
          <cell r="U125">
            <v>10.1</v>
          </cell>
        </row>
        <row r="126">
          <cell r="C126" t="str">
            <v>156</v>
          </cell>
          <cell r="D126" t="str">
            <v>1</v>
          </cell>
          <cell r="E126">
            <v>0</v>
          </cell>
          <cell r="F126" t="str">
            <v>I-CIRCUL VERTIC</v>
          </cell>
          <cell r="G126">
            <v>0</v>
          </cell>
          <cell r="H126">
            <v>0</v>
          </cell>
          <cell r="I126">
            <v>0</v>
          </cell>
          <cell r="J126" t="str">
            <v>Escalier 4 (locaux techniques)</v>
          </cell>
          <cell r="K126">
            <v>0</v>
          </cell>
          <cell r="L126">
            <v>0</v>
          </cell>
          <cell r="M126">
            <v>0</v>
          </cell>
          <cell r="N126">
            <v>0</v>
          </cell>
          <cell r="O126">
            <v>0</v>
          </cell>
          <cell r="P126">
            <v>0</v>
          </cell>
          <cell r="Q126">
            <v>0</v>
          </cell>
          <cell r="R126">
            <v>0</v>
          </cell>
          <cell r="S126">
            <v>0</v>
          </cell>
          <cell r="T126">
            <v>1.8</v>
          </cell>
          <cell r="U126">
            <v>5.4</v>
          </cell>
        </row>
        <row r="127">
          <cell r="C127" t="str">
            <v>157</v>
          </cell>
          <cell r="D127">
            <v>1</v>
          </cell>
          <cell r="E127">
            <v>0</v>
          </cell>
          <cell r="F127" t="str">
            <v>E-LOCAUX COMMUNS</v>
          </cell>
          <cell r="G127" t="str">
            <v>Locaux techniques</v>
          </cell>
          <cell r="H127">
            <v>0</v>
          </cell>
          <cell r="I127" t="str">
            <v xml:space="preserve"> </v>
          </cell>
          <cell r="J127" t="str">
            <v>Sas locaux techniques</v>
          </cell>
          <cell r="K127">
            <v>0</v>
          </cell>
          <cell r="L127">
            <v>0</v>
          </cell>
          <cell r="M127">
            <v>0</v>
          </cell>
          <cell r="N127">
            <v>0</v>
          </cell>
          <cell r="O127">
            <v>0</v>
          </cell>
          <cell r="P127">
            <v>0</v>
          </cell>
          <cell r="Q127">
            <v>0</v>
          </cell>
          <cell r="R127">
            <v>0</v>
          </cell>
          <cell r="S127">
            <v>0</v>
          </cell>
          <cell r="T127">
            <v>8.9</v>
          </cell>
          <cell r="U127">
            <v>13.4</v>
          </cell>
        </row>
        <row r="128">
          <cell r="C128" t="str">
            <v>158</v>
          </cell>
          <cell r="D128">
            <v>1</v>
          </cell>
          <cell r="E128">
            <v>0</v>
          </cell>
          <cell r="F128" t="str">
            <v>E-LOCAUX COMMUNS</v>
          </cell>
          <cell r="G128" t="str">
            <v>Locaux techniques</v>
          </cell>
          <cell r="H128">
            <v>0</v>
          </cell>
          <cell r="I128" t="str">
            <v xml:space="preserve"> </v>
          </cell>
          <cell r="J128" t="str">
            <v>Local onduleurs + TGO</v>
          </cell>
          <cell r="K128">
            <v>0</v>
          </cell>
          <cell r="L128">
            <v>0</v>
          </cell>
          <cell r="M128">
            <v>0</v>
          </cell>
          <cell r="N128">
            <v>0</v>
          </cell>
          <cell r="O128">
            <v>0</v>
          </cell>
          <cell r="P128">
            <v>0</v>
          </cell>
          <cell r="Q128">
            <v>0</v>
          </cell>
          <cell r="R128">
            <v>0</v>
          </cell>
          <cell r="S128">
            <v>0</v>
          </cell>
          <cell r="T128">
            <v>10.7</v>
          </cell>
          <cell r="U128">
            <v>13.8</v>
          </cell>
        </row>
        <row r="129">
          <cell r="C129" t="str">
            <v>159</v>
          </cell>
          <cell r="D129">
            <v>1</v>
          </cell>
          <cell r="E129">
            <v>0</v>
          </cell>
          <cell r="F129" t="str">
            <v>E-LOCAUX COMMUNS</v>
          </cell>
          <cell r="G129" t="str">
            <v>Locaux techniques</v>
          </cell>
          <cell r="H129">
            <v>0</v>
          </cell>
          <cell r="I129" t="str">
            <v xml:space="preserve"> </v>
          </cell>
          <cell r="J129" t="str">
            <v>Local Transfo</v>
          </cell>
          <cell r="K129">
            <v>0</v>
          </cell>
          <cell r="L129">
            <v>0</v>
          </cell>
          <cell r="M129">
            <v>0</v>
          </cell>
          <cell r="N129">
            <v>0</v>
          </cell>
          <cell r="O129">
            <v>0</v>
          </cell>
          <cell r="P129">
            <v>0</v>
          </cell>
          <cell r="Q129">
            <v>0</v>
          </cell>
          <cell r="R129">
            <v>0</v>
          </cell>
          <cell r="S129">
            <v>0</v>
          </cell>
          <cell r="T129">
            <v>23.4</v>
          </cell>
          <cell r="U129">
            <v>20.100000000000001</v>
          </cell>
        </row>
        <row r="130">
          <cell r="C130" t="str">
            <v>160</v>
          </cell>
          <cell r="D130">
            <v>1</v>
          </cell>
          <cell r="E130">
            <v>0</v>
          </cell>
          <cell r="F130" t="str">
            <v>E-LOCAUX COMMUNS</v>
          </cell>
          <cell r="G130" t="str">
            <v>Locaux techniques</v>
          </cell>
          <cell r="H130">
            <v>0</v>
          </cell>
          <cell r="I130" t="str">
            <v xml:space="preserve"> </v>
          </cell>
          <cell r="J130" t="str">
            <v>Local TGBT</v>
          </cell>
          <cell r="K130">
            <v>0</v>
          </cell>
          <cell r="L130">
            <v>0</v>
          </cell>
          <cell r="M130">
            <v>0</v>
          </cell>
          <cell r="N130">
            <v>0</v>
          </cell>
          <cell r="O130">
            <v>0</v>
          </cell>
          <cell r="P130">
            <v>0</v>
          </cell>
          <cell r="Q130">
            <v>0</v>
          </cell>
          <cell r="R130">
            <v>0</v>
          </cell>
          <cell r="S130">
            <v>0</v>
          </cell>
          <cell r="T130">
            <v>16.5</v>
          </cell>
          <cell r="U130">
            <v>16.3</v>
          </cell>
        </row>
        <row r="131">
          <cell r="C131" t="str">
            <v>161</v>
          </cell>
          <cell r="D131" t="str">
            <v>1</v>
          </cell>
          <cell r="E131">
            <v>0</v>
          </cell>
          <cell r="F131" t="str">
            <v>G-STATIONNEMENT</v>
          </cell>
          <cell r="G131" t="str">
            <v>P1</v>
          </cell>
          <cell r="H131">
            <v>0</v>
          </cell>
          <cell r="I131">
            <v>0</v>
          </cell>
          <cell r="J131" t="str">
            <v>Véhicules de service</v>
          </cell>
          <cell r="K131" t="str">
            <v>P1</v>
          </cell>
          <cell r="L131">
            <v>0</v>
          </cell>
          <cell r="M131">
            <v>0</v>
          </cell>
          <cell r="N131">
            <v>0</v>
          </cell>
          <cell r="O131">
            <v>0</v>
          </cell>
          <cell r="P131">
            <v>0</v>
          </cell>
          <cell r="Q131">
            <v>0</v>
          </cell>
          <cell r="R131">
            <v>0</v>
          </cell>
          <cell r="S131">
            <v>0</v>
          </cell>
          <cell r="T131">
            <v>1080.9000000000001</v>
          </cell>
          <cell r="U131">
            <v>159.6</v>
          </cell>
        </row>
        <row r="132">
          <cell r="C132" t="str">
            <v>162</v>
          </cell>
          <cell r="D132" t="str">
            <v>1</v>
          </cell>
          <cell r="E132">
            <v>0</v>
          </cell>
          <cell r="F132" t="str">
            <v>I-CIRCUL VERTIC</v>
          </cell>
          <cell r="G132">
            <v>0</v>
          </cell>
          <cell r="H132">
            <v>0</v>
          </cell>
          <cell r="I132">
            <v>0</v>
          </cell>
          <cell r="J132" t="str">
            <v>Escalier 5 (Parking)</v>
          </cell>
          <cell r="K132">
            <v>0</v>
          </cell>
          <cell r="L132">
            <v>0</v>
          </cell>
          <cell r="M132">
            <v>0</v>
          </cell>
          <cell r="N132">
            <v>0</v>
          </cell>
          <cell r="O132">
            <v>0</v>
          </cell>
          <cell r="P132">
            <v>0</v>
          </cell>
          <cell r="Q132">
            <v>0</v>
          </cell>
          <cell r="R132">
            <v>0</v>
          </cell>
          <cell r="S132">
            <v>0</v>
          </cell>
          <cell r="T132">
            <v>5.2</v>
          </cell>
          <cell r="U132">
            <v>10.88</v>
          </cell>
        </row>
        <row r="133">
          <cell r="C133" t="str">
            <v>202</v>
          </cell>
          <cell r="D133">
            <v>2</v>
          </cell>
          <cell r="E133">
            <v>0</v>
          </cell>
          <cell r="F133" t="str">
            <v>I-CIRCUL VERTIC</v>
          </cell>
          <cell r="G133">
            <v>0</v>
          </cell>
          <cell r="H133">
            <v>0</v>
          </cell>
          <cell r="I133">
            <v>0</v>
          </cell>
          <cell r="J133" t="str">
            <v>Escalier 1</v>
          </cell>
          <cell r="K133">
            <v>0</v>
          </cell>
          <cell r="L133">
            <v>0</v>
          </cell>
          <cell r="M133">
            <v>0</v>
          </cell>
          <cell r="N133">
            <v>0</v>
          </cell>
          <cell r="O133">
            <v>0</v>
          </cell>
          <cell r="P133">
            <v>0</v>
          </cell>
          <cell r="Q133">
            <v>0</v>
          </cell>
          <cell r="R133">
            <v>0</v>
          </cell>
          <cell r="S133">
            <v>0</v>
          </cell>
          <cell r="T133">
            <v>22.7</v>
          </cell>
          <cell r="U133">
            <v>20.8</v>
          </cell>
        </row>
        <row r="134">
          <cell r="C134" t="str">
            <v>203</v>
          </cell>
          <cell r="D134" t="str">
            <v>2</v>
          </cell>
          <cell r="E134" t="str">
            <v>03</v>
          </cell>
          <cell r="F134" t="str">
            <v>A-DDSP</v>
          </cell>
          <cell r="G134" t="str">
            <v>DIRECTION</v>
          </cell>
          <cell r="H134" t="str">
            <v>Bureau gestion opérationnelle</v>
          </cell>
          <cell r="I134" t="str">
            <v xml:space="preserve"> </v>
          </cell>
          <cell r="J134" t="str">
            <v>Bureau STIC</v>
          </cell>
          <cell r="K134">
            <v>0</v>
          </cell>
          <cell r="L134">
            <v>6</v>
          </cell>
          <cell r="M134">
            <v>48</v>
          </cell>
          <cell r="N134">
            <v>47</v>
          </cell>
          <cell r="O134">
            <v>49.1</v>
          </cell>
          <cell r="P134">
            <v>2.1000000000000014</v>
          </cell>
          <cell r="Q134">
            <v>51.4</v>
          </cell>
          <cell r="R134">
            <v>2.2999999999999972</v>
          </cell>
          <cell r="S134">
            <v>49.7</v>
          </cell>
          <cell r="T134">
            <v>49.7</v>
          </cell>
          <cell r="U134">
            <v>28.2</v>
          </cell>
        </row>
        <row r="135">
          <cell r="C135" t="str">
            <v>205</v>
          </cell>
          <cell r="D135">
            <v>2</v>
          </cell>
          <cell r="E135" t="str">
            <v>03</v>
          </cell>
          <cell r="F135" t="str">
            <v>A-DDSP</v>
          </cell>
          <cell r="G135" t="str">
            <v>SDIR</v>
          </cell>
          <cell r="H135" t="str">
            <v xml:space="preserve"> </v>
          </cell>
          <cell r="I135" t="str">
            <v>Affaires générales</v>
          </cell>
          <cell r="J135" t="str">
            <v>Bureau chef de brigade affaires générales</v>
          </cell>
          <cell r="K135">
            <v>0</v>
          </cell>
          <cell r="L135">
            <v>1</v>
          </cell>
          <cell r="M135">
            <v>12</v>
          </cell>
          <cell r="N135">
            <v>13</v>
          </cell>
          <cell r="O135">
            <v>12.3</v>
          </cell>
          <cell r="P135">
            <v>-0.69999999999999929</v>
          </cell>
          <cell r="Q135">
            <v>13.4</v>
          </cell>
          <cell r="R135">
            <v>1.0999999999999996</v>
          </cell>
          <cell r="S135">
            <v>13.2</v>
          </cell>
          <cell r="T135">
            <v>13.2</v>
          </cell>
          <cell r="U135">
            <v>15.3</v>
          </cell>
        </row>
        <row r="136">
          <cell r="C136" t="str">
            <v>206</v>
          </cell>
          <cell r="D136">
            <v>2</v>
          </cell>
          <cell r="E136" t="str">
            <v>03</v>
          </cell>
          <cell r="F136" t="str">
            <v>A-DDSP</v>
          </cell>
          <cell r="G136" t="str">
            <v>SDIR</v>
          </cell>
          <cell r="H136" t="str">
            <v xml:space="preserve"> </v>
          </cell>
          <cell r="I136" t="str">
            <v>Chef de service</v>
          </cell>
          <cell r="J136" t="str">
            <v>Bureau adjoint (attente handic)</v>
          </cell>
          <cell r="K136">
            <v>0</v>
          </cell>
          <cell r="L136">
            <v>1</v>
          </cell>
          <cell r="M136">
            <v>12</v>
          </cell>
          <cell r="N136">
            <v>12</v>
          </cell>
          <cell r="O136">
            <v>12.3</v>
          </cell>
          <cell r="P136">
            <v>0.30000000000000071</v>
          </cell>
          <cell r="Q136">
            <v>12.1</v>
          </cell>
          <cell r="R136">
            <v>-0.20000000000000107</v>
          </cell>
          <cell r="S136">
            <v>12</v>
          </cell>
          <cell r="T136">
            <v>12</v>
          </cell>
          <cell r="U136">
            <v>14.2</v>
          </cell>
        </row>
        <row r="137">
          <cell r="C137" t="str">
            <v>207</v>
          </cell>
          <cell r="D137">
            <v>2</v>
          </cell>
          <cell r="E137" t="str">
            <v>03</v>
          </cell>
          <cell r="F137" t="str">
            <v>A-DDSP</v>
          </cell>
          <cell r="G137" t="str">
            <v>SDIR</v>
          </cell>
          <cell r="H137" t="str">
            <v xml:space="preserve"> </v>
          </cell>
          <cell r="I137" t="str">
            <v>Chef de service</v>
          </cell>
          <cell r="J137" t="str">
            <v>Bureau chef de service</v>
          </cell>
          <cell r="K137" t="str">
            <v>Bureau intégrant un espace de réunion de 4 pers.</v>
          </cell>
          <cell r="L137">
            <v>1</v>
          </cell>
          <cell r="M137">
            <v>18</v>
          </cell>
          <cell r="N137">
            <v>19</v>
          </cell>
          <cell r="O137">
            <v>18</v>
          </cell>
          <cell r="P137">
            <v>-1</v>
          </cell>
          <cell r="Q137">
            <v>18.100000000000001</v>
          </cell>
          <cell r="R137">
            <v>0.10000000000000142</v>
          </cell>
          <cell r="S137">
            <v>18</v>
          </cell>
          <cell r="T137">
            <v>18</v>
          </cell>
          <cell r="U137">
            <v>17</v>
          </cell>
        </row>
        <row r="138">
          <cell r="C138" t="str">
            <v>208</v>
          </cell>
          <cell r="D138">
            <v>2</v>
          </cell>
          <cell r="E138" t="str">
            <v>03</v>
          </cell>
          <cell r="F138" t="str">
            <v>A-DDSP</v>
          </cell>
          <cell r="G138" t="str">
            <v>SDIR</v>
          </cell>
          <cell r="H138" t="str">
            <v xml:space="preserve"> </v>
          </cell>
          <cell r="I138" t="str">
            <v>Chef de service</v>
          </cell>
          <cell r="J138" t="str">
            <v>Local reprographie</v>
          </cell>
          <cell r="K138">
            <v>0</v>
          </cell>
          <cell r="L138">
            <v>0</v>
          </cell>
          <cell r="M138">
            <v>0</v>
          </cell>
          <cell r="N138">
            <v>0</v>
          </cell>
          <cell r="O138">
            <v>4.5</v>
          </cell>
          <cell r="P138">
            <v>4.5</v>
          </cell>
          <cell r="Q138">
            <v>11.8</v>
          </cell>
          <cell r="R138">
            <v>7.3000000000000007</v>
          </cell>
          <cell r="S138">
            <v>11.4</v>
          </cell>
          <cell r="T138">
            <v>11.4</v>
          </cell>
          <cell r="U138">
            <v>14.2</v>
          </cell>
        </row>
        <row r="139">
          <cell r="C139" t="str">
            <v>209</v>
          </cell>
          <cell r="D139">
            <v>2</v>
          </cell>
          <cell r="E139" t="str">
            <v>03</v>
          </cell>
          <cell r="F139" t="str">
            <v>A-DDSP</v>
          </cell>
          <cell r="G139" t="str">
            <v>SDIR</v>
          </cell>
          <cell r="H139" t="str">
            <v xml:space="preserve"> </v>
          </cell>
          <cell r="I139" t="str">
            <v>Chef de service</v>
          </cell>
          <cell r="J139" t="str">
            <v>Bureau secrétariat</v>
          </cell>
          <cell r="K139">
            <v>0</v>
          </cell>
          <cell r="L139">
            <v>2</v>
          </cell>
          <cell r="M139">
            <v>18</v>
          </cell>
          <cell r="N139">
            <v>19</v>
          </cell>
          <cell r="O139">
            <v>18.399999999999999</v>
          </cell>
          <cell r="P139">
            <v>-0.60000000000000142</v>
          </cell>
          <cell r="Q139">
            <v>19.3</v>
          </cell>
          <cell r="R139">
            <v>0.90000000000000213</v>
          </cell>
          <cell r="S139">
            <v>19.5</v>
          </cell>
          <cell r="T139">
            <v>19.5</v>
          </cell>
          <cell r="U139">
            <v>0.2</v>
          </cell>
        </row>
        <row r="140">
          <cell r="C140" t="str">
            <v>210</v>
          </cell>
          <cell r="D140">
            <v>2</v>
          </cell>
          <cell r="E140" t="str">
            <v>03</v>
          </cell>
          <cell r="F140" t="str">
            <v>A-DDSP</v>
          </cell>
          <cell r="G140" t="str">
            <v>SDIR</v>
          </cell>
          <cell r="H140" t="str">
            <v xml:space="preserve"> </v>
          </cell>
          <cell r="I140" t="str">
            <v>Unité administrative</v>
          </cell>
          <cell r="J140" t="str">
            <v>Bureau chef de brigade unité administrative</v>
          </cell>
          <cell r="K140">
            <v>0</v>
          </cell>
          <cell r="L140">
            <v>1</v>
          </cell>
          <cell r="M140">
            <v>12</v>
          </cell>
          <cell r="N140">
            <v>12</v>
          </cell>
          <cell r="O140">
            <v>12.5</v>
          </cell>
          <cell r="P140">
            <v>0.5</v>
          </cell>
          <cell r="Q140">
            <v>12.3</v>
          </cell>
          <cell r="R140">
            <v>-0.19999999999999929</v>
          </cell>
          <cell r="S140">
            <v>12.9</v>
          </cell>
          <cell r="T140">
            <v>12.9</v>
          </cell>
          <cell r="U140">
            <v>14.4</v>
          </cell>
        </row>
        <row r="141">
          <cell r="C141" t="str">
            <v xml:space="preserve">212 </v>
          </cell>
          <cell r="D141" t="str">
            <v>2</v>
          </cell>
          <cell r="E141" t="str">
            <v>14</v>
          </cell>
          <cell r="F141" t="str">
            <v>A-DDSP</v>
          </cell>
          <cell r="G141" t="str">
            <v>SDIR</v>
          </cell>
          <cell r="H141" t="str">
            <v xml:space="preserve"> </v>
          </cell>
          <cell r="I141" t="str">
            <v>Locaux communs</v>
          </cell>
          <cell r="J141" t="str">
            <v>Sas Sanitaires H /F</v>
          </cell>
          <cell r="K141" t="str">
            <v>Sanitaires destinés au personnel</v>
          </cell>
          <cell r="L141">
            <v>0</v>
          </cell>
          <cell r="M141">
            <v>0</v>
          </cell>
          <cell r="N141">
            <v>0</v>
          </cell>
          <cell r="O141">
            <v>0</v>
          </cell>
          <cell r="P141">
            <v>0</v>
          </cell>
          <cell r="Q141">
            <v>0</v>
          </cell>
          <cell r="R141">
            <v>0</v>
          </cell>
          <cell r="S141">
            <v>6.9</v>
          </cell>
          <cell r="T141">
            <v>6.9</v>
          </cell>
          <cell r="U141">
            <v>10.8</v>
          </cell>
        </row>
        <row r="142">
          <cell r="C142" t="str">
            <v>212</v>
          </cell>
          <cell r="D142" t="str">
            <v>2</v>
          </cell>
          <cell r="E142" t="str">
            <v>14</v>
          </cell>
          <cell r="F142" t="str">
            <v>A-DDSP</v>
          </cell>
          <cell r="G142" t="str">
            <v>SDIR</v>
          </cell>
          <cell r="H142" t="str">
            <v xml:space="preserve"> </v>
          </cell>
          <cell r="I142" t="str">
            <v>Locaux communs</v>
          </cell>
          <cell r="J142" t="str">
            <v>Sanitaires H /F</v>
          </cell>
          <cell r="K142" t="str">
            <v>Sanitaires destinés au personnel</v>
          </cell>
          <cell r="L142">
            <v>0</v>
          </cell>
          <cell r="M142">
            <v>0</v>
          </cell>
          <cell r="N142">
            <v>0</v>
          </cell>
          <cell r="O142">
            <v>15.2</v>
          </cell>
          <cell r="P142">
            <v>15.2</v>
          </cell>
          <cell r="Q142">
            <v>14.1</v>
          </cell>
          <cell r="R142">
            <v>-1.0999999999999996</v>
          </cell>
          <cell r="S142">
            <v>0</v>
          </cell>
          <cell r="T142">
            <v>0</v>
          </cell>
          <cell r="U142">
            <v>0</v>
          </cell>
        </row>
        <row r="143">
          <cell r="C143" t="str">
            <v>213</v>
          </cell>
          <cell r="D143">
            <v>2</v>
          </cell>
          <cell r="E143" t="str">
            <v>11</v>
          </cell>
          <cell r="F143" t="str">
            <v>A-DDSP</v>
          </cell>
          <cell r="G143" t="str">
            <v>SDIR</v>
          </cell>
          <cell r="H143" t="str">
            <v xml:space="preserve"> </v>
          </cell>
          <cell r="I143" t="str">
            <v>Brigade immigration</v>
          </cell>
          <cell r="J143" t="str">
            <v xml:space="preserve">Bureau agents brigade immigration </v>
          </cell>
          <cell r="K143">
            <v>0</v>
          </cell>
          <cell r="L143">
            <v>2</v>
          </cell>
          <cell r="M143">
            <v>18</v>
          </cell>
          <cell r="N143">
            <v>20</v>
          </cell>
          <cell r="O143">
            <v>17.7</v>
          </cell>
          <cell r="P143">
            <v>-2.3000000000000007</v>
          </cell>
          <cell r="Q143">
            <v>17.7</v>
          </cell>
          <cell r="R143">
            <v>0</v>
          </cell>
          <cell r="S143">
            <v>17.7</v>
          </cell>
          <cell r="T143">
            <v>17.7</v>
          </cell>
          <cell r="U143">
            <v>17</v>
          </cell>
        </row>
        <row r="144">
          <cell r="C144" t="str">
            <v>215</v>
          </cell>
          <cell r="D144">
            <v>2</v>
          </cell>
          <cell r="E144" t="str">
            <v>03</v>
          </cell>
          <cell r="F144" t="str">
            <v>A-DDSP</v>
          </cell>
          <cell r="G144" t="str">
            <v>SDIR</v>
          </cell>
          <cell r="H144" t="str">
            <v xml:space="preserve"> </v>
          </cell>
          <cell r="I144" t="str">
            <v>Brigade des mineurs</v>
          </cell>
          <cell r="J144" t="str">
            <v>Bureau chef de brigade mineurs</v>
          </cell>
          <cell r="K144">
            <v>0</v>
          </cell>
          <cell r="L144">
            <v>1</v>
          </cell>
          <cell r="M144">
            <v>12</v>
          </cell>
          <cell r="N144">
            <v>12</v>
          </cell>
          <cell r="O144">
            <v>12.8</v>
          </cell>
          <cell r="P144">
            <v>0.80000000000000071</v>
          </cell>
          <cell r="Q144">
            <v>12.2</v>
          </cell>
          <cell r="R144">
            <v>-0.60000000000000142</v>
          </cell>
          <cell r="S144">
            <v>12.9</v>
          </cell>
          <cell r="T144">
            <v>12.9</v>
          </cell>
          <cell r="U144">
            <v>14.9</v>
          </cell>
        </row>
        <row r="145">
          <cell r="C145" t="str">
            <v>216</v>
          </cell>
          <cell r="D145">
            <v>2</v>
          </cell>
          <cell r="E145" t="str">
            <v>02</v>
          </cell>
          <cell r="F145" t="str">
            <v>A-DDSP</v>
          </cell>
          <cell r="G145" t="str">
            <v>SDIR</v>
          </cell>
          <cell r="H145" t="str">
            <v xml:space="preserve"> </v>
          </cell>
          <cell r="I145" t="str">
            <v>Brigade des mineurs</v>
          </cell>
          <cell r="J145" t="str">
            <v>Salle d'accueil des mineurs victimes</v>
          </cell>
          <cell r="K145" t="str">
            <v>Coin jeux - convivialité</v>
          </cell>
          <cell r="L145">
            <v>0</v>
          </cell>
          <cell r="M145">
            <v>12</v>
          </cell>
          <cell r="N145">
            <v>12</v>
          </cell>
          <cell r="O145">
            <v>12.4</v>
          </cell>
          <cell r="P145">
            <v>0.40000000000000036</v>
          </cell>
          <cell r="Q145">
            <v>12.4</v>
          </cell>
          <cell r="R145">
            <v>0</v>
          </cell>
          <cell r="S145">
            <v>12.4</v>
          </cell>
          <cell r="T145">
            <v>12.4</v>
          </cell>
          <cell r="U145">
            <v>14.7</v>
          </cell>
        </row>
        <row r="146">
          <cell r="C146" t="str">
            <v>217</v>
          </cell>
          <cell r="D146">
            <v>2</v>
          </cell>
          <cell r="E146" t="str">
            <v>12</v>
          </cell>
          <cell r="F146" t="str">
            <v>A-DDSP</v>
          </cell>
          <cell r="G146" t="str">
            <v>SDIR</v>
          </cell>
          <cell r="H146" t="str">
            <v xml:space="preserve"> </v>
          </cell>
          <cell r="I146" t="str">
            <v>Brigade des mineurs</v>
          </cell>
          <cell r="J146" t="str">
            <v>Bureau audition mineurs victime</v>
          </cell>
          <cell r="K146">
            <v>0</v>
          </cell>
          <cell r="L146" t="str">
            <v xml:space="preserve"> </v>
          </cell>
          <cell r="M146">
            <v>16</v>
          </cell>
          <cell r="N146">
            <v>16</v>
          </cell>
          <cell r="O146">
            <v>15.8</v>
          </cell>
          <cell r="P146">
            <v>-0.19999999999999929</v>
          </cell>
          <cell r="Q146">
            <v>15.5</v>
          </cell>
          <cell r="R146">
            <v>-0.30000000000000071</v>
          </cell>
          <cell r="S146">
            <v>15.3</v>
          </cell>
          <cell r="T146">
            <v>15.3</v>
          </cell>
          <cell r="U146">
            <v>15.9</v>
          </cell>
        </row>
        <row r="147">
          <cell r="C147" t="str">
            <v>219</v>
          </cell>
          <cell r="D147">
            <v>2</v>
          </cell>
          <cell r="E147" t="str">
            <v>03</v>
          </cell>
          <cell r="F147" t="str">
            <v>A-DDSP</v>
          </cell>
          <cell r="G147" t="str">
            <v>SDIR</v>
          </cell>
          <cell r="H147" t="str">
            <v xml:space="preserve"> </v>
          </cell>
          <cell r="I147" t="str">
            <v>Brigade financière</v>
          </cell>
          <cell r="J147" t="str">
            <v>Bureau agent brigade financière</v>
          </cell>
          <cell r="K147">
            <v>0</v>
          </cell>
          <cell r="L147">
            <v>1</v>
          </cell>
          <cell r="M147">
            <v>12</v>
          </cell>
          <cell r="N147">
            <v>13</v>
          </cell>
          <cell r="O147">
            <v>12.2</v>
          </cell>
          <cell r="P147">
            <v>-0.80000000000000071</v>
          </cell>
          <cell r="Q147">
            <v>13</v>
          </cell>
          <cell r="R147">
            <v>0.80000000000000071</v>
          </cell>
          <cell r="S147">
            <v>13.6</v>
          </cell>
          <cell r="T147">
            <v>13.6</v>
          </cell>
          <cell r="U147">
            <v>16.100000000000001</v>
          </cell>
        </row>
        <row r="148">
          <cell r="C148" t="str">
            <v>221</v>
          </cell>
          <cell r="D148">
            <v>2</v>
          </cell>
          <cell r="E148">
            <v>0</v>
          </cell>
          <cell r="F148" t="str">
            <v>I-CIRCUL VERTIC</v>
          </cell>
          <cell r="G148">
            <v>0</v>
          </cell>
          <cell r="H148">
            <v>0</v>
          </cell>
          <cell r="I148">
            <v>0</v>
          </cell>
          <cell r="J148" t="str">
            <v>Escalier 2</v>
          </cell>
          <cell r="K148">
            <v>0</v>
          </cell>
          <cell r="L148">
            <v>0</v>
          </cell>
          <cell r="M148">
            <v>0</v>
          </cell>
          <cell r="N148">
            <v>0</v>
          </cell>
          <cell r="O148">
            <v>0</v>
          </cell>
          <cell r="P148">
            <v>0</v>
          </cell>
          <cell r="Q148">
            <v>0</v>
          </cell>
          <cell r="R148">
            <v>0</v>
          </cell>
          <cell r="S148">
            <v>0</v>
          </cell>
          <cell r="T148">
            <v>26.9</v>
          </cell>
          <cell r="U148">
            <v>32</v>
          </cell>
        </row>
        <row r="149">
          <cell r="C149" t="str">
            <v xml:space="preserve">224 </v>
          </cell>
          <cell r="D149">
            <v>2</v>
          </cell>
          <cell r="E149" t="str">
            <v>04</v>
          </cell>
          <cell r="F149" t="str">
            <v>A-DDSP</v>
          </cell>
          <cell r="G149" t="str">
            <v>SDIR</v>
          </cell>
          <cell r="H149" t="str">
            <v xml:space="preserve"> </v>
          </cell>
          <cell r="I149" t="str">
            <v>Locaux communs</v>
          </cell>
          <cell r="J149" t="str">
            <v>Sas Sanitaires H / F du personnel</v>
          </cell>
          <cell r="K149" t="str">
            <v>sanitaires destinés au personnel</v>
          </cell>
          <cell r="L149">
            <v>0</v>
          </cell>
          <cell r="M149">
            <v>0</v>
          </cell>
          <cell r="N149">
            <v>0</v>
          </cell>
          <cell r="O149">
            <v>0</v>
          </cell>
          <cell r="P149">
            <v>0</v>
          </cell>
          <cell r="Q149">
            <v>0</v>
          </cell>
          <cell r="R149">
            <v>0</v>
          </cell>
          <cell r="S149">
            <v>7.6</v>
          </cell>
          <cell r="T149">
            <v>7.6</v>
          </cell>
          <cell r="U149">
            <v>11.1</v>
          </cell>
        </row>
        <row r="150">
          <cell r="C150" t="str">
            <v>224</v>
          </cell>
          <cell r="D150">
            <v>2</v>
          </cell>
          <cell r="E150" t="str">
            <v>04</v>
          </cell>
          <cell r="F150" t="str">
            <v>A-DDSP</v>
          </cell>
          <cell r="G150" t="str">
            <v>SDIR</v>
          </cell>
          <cell r="H150" t="str">
            <v xml:space="preserve"> </v>
          </cell>
          <cell r="I150" t="str">
            <v>Locaux communs</v>
          </cell>
          <cell r="J150" t="str">
            <v>Sanitaires H / F du personnel</v>
          </cell>
          <cell r="K150" t="str">
            <v>sanitaires destinés au personnel</v>
          </cell>
          <cell r="L150">
            <v>0</v>
          </cell>
          <cell r="M150">
            <v>12</v>
          </cell>
          <cell r="N150">
            <v>11</v>
          </cell>
          <cell r="O150">
            <v>9.5</v>
          </cell>
          <cell r="P150">
            <v>-1.5</v>
          </cell>
          <cell r="Q150">
            <v>10.5</v>
          </cell>
          <cell r="R150">
            <v>1</v>
          </cell>
          <cell r="S150">
            <v>0</v>
          </cell>
          <cell r="T150">
            <v>0</v>
          </cell>
          <cell r="U150">
            <v>0</v>
          </cell>
        </row>
        <row r="151">
          <cell r="C151" t="str">
            <v>226</v>
          </cell>
          <cell r="D151">
            <v>2</v>
          </cell>
          <cell r="E151" t="str">
            <v>10</v>
          </cell>
          <cell r="F151" t="str">
            <v>A-DDSP</v>
          </cell>
          <cell r="G151" t="str">
            <v>SDIR</v>
          </cell>
          <cell r="H151" t="str">
            <v xml:space="preserve"> </v>
          </cell>
          <cell r="I151" t="str">
            <v>Locaux communs</v>
          </cell>
          <cell r="J151" t="str">
            <v xml:space="preserve">Local scellés </v>
          </cell>
          <cell r="K151">
            <v>0</v>
          </cell>
          <cell r="L151">
            <v>0</v>
          </cell>
          <cell r="M151">
            <v>12</v>
          </cell>
          <cell r="N151">
            <v>12</v>
          </cell>
          <cell r="O151">
            <v>11.3</v>
          </cell>
          <cell r="P151">
            <v>-0.69999999999999929</v>
          </cell>
          <cell r="Q151">
            <v>11.5</v>
          </cell>
          <cell r="R151">
            <v>0.19999999999999929</v>
          </cell>
          <cell r="S151">
            <v>11.4</v>
          </cell>
          <cell r="T151">
            <v>11.4</v>
          </cell>
          <cell r="U151">
            <v>14.7</v>
          </cell>
        </row>
        <row r="152">
          <cell r="C152" t="str">
            <v>227</v>
          </cell>
          <cell r="D152">
            <v>2</v>
          </cell>
          <cell r="E152" t="str">
            <v>03</v>
          </cell>
          <cell r="F152" t="str">
            <v>A-DDSP</v>
          </cell>
          <cell r="G152" t="str">
            <v>SDIR</v>
          </cell>
          <cell r="H152" t="str">
            <v xml:space="preserve"> </v>
          </cell>
          <cell r="I152" t="str">
            <v>Groupe voie publique</v>
          </cell>
          <cell r="J152" t="str">
            <v>Bureau chef de brigade voie publique</v>
          </cell>
          <cell r="K152">
            <v>0</v>
          </cell>
          <cell r="L152">
            <v>1</v>
          </cell>
          <cell r="M152">
            <v>12</v>
          </cell>
          <cell r="N152">
            <v>13</v>
          </cell>
          <cell r="O152">
            <v>11.3</v>
          </cell>
          <cell r="P152">
            <v>-1.6999999999999993</v>
          </cell>
          <cell r="Q152">
            <v>15.3</v>
          </cell>
          <cell r="R152">
            <v>4</v>
          </cell>
          <cell r="S152">
            <v>15.3</v>
          </cell>
          <cell r="T152">
            <v>15.3</v>
          </cell>
          <cell r="U152">
            <v>16.3</v>
          </cell>
        </row>
        <row r="153">
          <cell r="C153" t="str">
            <v xml:space="preserve">229 </v>
          </cell>
          <cell r="D153">
            <v>2</v>
          </cell>
          <cell r="E153" t="str">
            <v>31B</v>
          </cell>
          <cell r="F153" t="str">
            <v>A-DDSP</v>
          </cell>
          <cell r="G153" t="str">
            <v>SDIR</v>
          </cell>
          <cell r="H153" t="str">
            <v xml:space="preserve"> </v>
          </cell>
          <cell r="I153" t="str">
            <v>Locaux communs</v>
          </cell>
          <cell r="J153" t="str">
            <v>Sas Sanitaires H / F des personnes interpellées</v>
          </cell>
          <cell r="K153">
            <v>0</v>
          </cell>
          <cell r="L153">
            <v>0</v>
          </cell>
          <cell r="M153">
            <v>0</v>
          </cell>
          <cell r="N153">
            <v>0</v>
          </cell>
          <cell r="O153">
            <v>0</v>
          </cell>
          <cell r="P153">
            <v>0</v>
          </cell>
          <cell r="Q153">
            <v>0</v>
          </cell>
          <cell r="R153">
            <v>0</v>
          </cell>
          <cell r="S153">
            <v>6.6</v>
          </cell>
          <cell r="T153">
            <v>6.6</v>
          </cell>
          <cell r="U153">
            <v>11.7</v>
          </cell>
        </row>
        <row r="154">
          <cell r="C154" t="str">
            <v>229</v>
          </cell>
          <cell r="D154">
            <v>2</v>
          </cell>
          <cell r="E154" t="str">
            <v>31B</v>
          </cell>
          <cell r="F154" t="str">
            <v>A-DDSP</v>
          </cell>
          <cell r="G154" t="str">
            <v>SDIR</v>
          </cell>
          <cell r="H154" t="str">
            <v xml:space="preserve"> </v>
          </cell>
          <cell r="I154" t="str">
            <v>Locaux communs</v>
          </cell>
          <cell r="J154" t="str">
            <v>Sanitaires H / F des personnes interpellées</v>
          </cell>
          <cell r="K154">
            <v>0</v>
          </cell>
          <cell r="L154">
            <v>0</v>
          </cell>
          <cell r="M154">
            <v>8</v>
          </cell>
          <cell r="N154">
            <v>6</v>
          </cell>
          <cell r="O154">
            <v>10</v>
          </cell>
          <cell r="P154">
            <v>4</v>
          </cell>
          <cell r="Q154">
            <v>10.199999999999999</v>
          </cell>
          <cell r="R154">
            <v>0.19999999999999929</v>
          </cell>
          <cell r="S154">
            <v>0</v>
          </cell>
          <cell r="T154">
            <v>0</v>
          </cell>
          <cell r="U154">
            <v>0</v>
          </cell>
        </row>
        <row r="155">
          <cell r="C155" t="str">
            <v>230</v>
          </cell>
          <cell r="D155">
            <v>2</v>
          </cell>
          <cell r="E155" t="str">
            <v>40</v>
          </cell>
          <cell r="F155" t="str">
            <v>A-DDSP</v>
          </cell>
          <cell r="G155" t="str">
            <v>SDIR</v>
          </cell>
          <cell r="H155" t="str">
            <v xml:space="preserve"> </v>
          </cell>
          <cell r="I155" t="str">
            <v>Locaux communs</v>
          </cell>
          <cell r="J155" t="str">
            <v>Local de reprographie-petit matériel</v>
          </cell>
          <cell r="K155">
            <v>0</v>
          </cell>
          <cell r="L155">
            <v>0</v>
          </cell>
          <cell r="M155">
            <v>9</v>
          </cell>
          <cell r="N155">
            <v>4</v>
          </cell>
          <cell r="O155">
            <v>5.0999999999999996</v>
          </cell>
          <cell r="P155">
            <v>1.0999999999999996</v>
          </cell>
          <cell r="Q155">
            <v>5.3</v>
          </cell>
          <cell r="R155">
            <v>0.20000000000000018</v>
          </cell>
          <cell r="S155">
            <v>5.3</v>
          </cell>
          <cell r="T155">
            <v>5.3</v>
          </cell>
          <cell r="U155">
            <v>9.4</v>
          </cell>
        </row>
        <row r="156">
          <cell r="C156" t="str">
            <v>232</v>
          </cell>
          <cell r="D156">
            <v>2</v>
          </cell>
          <cell r="E156">
            <v>0</v>
          </cell>
          <cell r="F156" t="str">
            <v>I-CIRCUL VERTIC</v>
          </cell>
          <cell r="G156">
            <v>0</v>
          </cell>
          <cell r="H156">
            <v>0</v>
          </cell>
          <cell r="I156">
            <v>0</v>
          </cell>
          <cell r="J156" t="str">
            <v>Escalier 4 (locaux techniques)</v>
          </cell>
          <cell r="K156">
            <v>0</v>
          </cell>
          <cell r="L156">
            <v>0</v>
          </cell>
          <cell r="M156">
            <v>0</v>
          </cell>
          <cell r="N156">
            <v>0</v>
          </cell>
          <cell r="O156">
            <v>0</v>
          </cell>
          <cell r="P156">
            <v>0</v>
          </cell>
          <cell r="Q156">
            <v>0</v>
          </cell>
          <cell r="R156">
            <v>0</v>
          </cell>
          <cell r="S156">
            <v>0</v>
          </cell>
          <cell r="T156">
            <v>7.9</v>
          </cell>
          <cell r="U156">
            <v>11.8</v>
          </cell>
        </row>
        <row r="157">
          <cell r="C157" t="str">
            <v>233</v>
          </cell>
          <cell r="D157">
            <v>2</v>
          </cell>
          <cell r="E157">
            <v>0</v>
          </cell>
          <cell r="F157" t="str">
            <v>E-LOCAUX COMMUNS</v>
          </cell>
          <cell r="G157" t="str">
            <v>Locaux techniques</v>
          </cell>
          <cell r="H157" t="str">
            <v xml:space="preserve"> </v>
          </cell>
          <cell r="I157" t="str">
            <v xml:space="preserve"> </v>
          </cell>
          <cell r="J157" t="str">
            <v>Local Groupe électrogène</v>
          </cell>
          <cell r="K157">
            <v>0</v>
          </cell>
          <cell r="L157">
            <v>0</v>
          </cell>
          <cell r="M157">
            <v>0</v>
          </cell>
          <cell r="N157">
            <v>0</v>
          </cell>
          <cell r="O157">
            <v>0</v>
          </cell>
          <cell r="P157">
            <v>0</v>
          </cell>
          <cell r="Q157">
            <v>0</v>
          </cell>
          <cell r="R157">
            <v>0</v>
          </cell>
          <cell r="S157">
            <v>0</v>
          </cell>
          <cell r="T157">
            <v>63.8</v>
          </cell>
          <cell r="U157">
            <v>36.4</v>
          </cell>
        </row>
        <row r="158">
          <cell r="C158" t="str">
            <v>234</v>
          </cell>
          <cell r="D158">
            <v>2</v>
          </cell>
          <cell r="E158" t="str">
            <v>03</v>
          </cell>
          <cell r="F158" t="str">
            <v>A-DDSP</v>
          </cell>
          <cell r="G158" t="str">
            <v>SDIR</v>
          </cell>
          <cell r="H158" t="str">
            <v xml:space="preserve"> </v>
          </cell>
          <cell r="I158" t="str">
            <v>Base technique</v>
          </cell>
          <cell r="J158" t="str">
            <v>Bureau Canonge</v>
          </cell>
          <cell r="K158" t="str">
            <v>commun avec la DIPJ</v>
          </cell>
          <cell r="L158">
            <v>0</v>
          </cell>
          <cell r="M158">
            <v>12</v>
          </cell>
          <cell r="N158">
            <v>12</v>
          </cell>
          <cell r="O158">
            <v>12.9</v>
          </cell>
          <cell r="P158">
            <v>0.90000000000000036</v>
          </cell>
          <cell r="Q158">
            <v>12.9</v>
          </cell>
          <cell r="R158">
            <v>0</v>
          </cell>
          <cell r="S158">
            <v>12.9</v>
          </cell>
          <cell r="T158">
            <v>12.9</v>
          </cell>
          <cell r="U158">
            <v>14.9</v>
          </cell>
        </row>
        <row r="159">
          <cell r="C159" t="str">
            <v>235</v>
          </cell>
          <cell r="D159">
            <v>2</v>
          </cell>
          <cell r="E159" t="str">
            <v>03</v>
          </cell>
          <cell r="F159" t="str">
            <v>A-DDSP</v>
          </cell>
          <cell r="G159" t="str">
            <v>SDIR</v>
          </cell>
          <cell r="H159" t="str">
            <v xml:space="preserve"> </v>
          </cell>
          <cell r="I159" t="str">
            <v>Unité de protection sociale</v>
          </cell>
          <cell r="J159" t="str">
            <v>Bureau chef de brigade protection sociale</v>
          </cell>
          <cell r="K159">
            <v>0</v>
          </cell>
          <cell r="L159">
            <v>1</v>
          </cell>
          <cell r="M159">
            <v>12</v>
          </cell>
          <cell r="N159">
            <v>12</v>
          </cell>
          <cell r="O159">
            <v>12.5</v>
          </cell>
          <cell r="P159">
            <v>0.5</v>
          </cell>
          <cell r="Q159">
            <v>12.5</v>
          </cell>
          <cell r="R159">
            <v>0</v>
          </cell>
          <cell r="S159">
            <v>12.5</v>
          </cell>
          <cell r="T159">
            <v>12.5</v>
          </cell>
          <cell r="U159">
            <v>15.4</v>
          </cell>
        </row>
        <row r="160">
          <cell r="C160" t="str">
            <v>236</v>
          </cell>
          <cell r="D160">
            <v>2</v>
          </cell>
          <cell r="E160" t="str">
            <v>13</v>
          </cell>
          <cell r="F160" t="str">
            <v>A-DDSP</v>
          </cell>
          <cell r="G160" t="str">
            <v>SDIR</v>
          </cell>
          <cell r="H160">
            <v>0</v>
          </cell>
          <cell r="I160" t="str">
            <v>Base technique</v>
          </cell>
          <cell r="J160" t="str">
            <v>Salle écoutes téléphoniques + serveur</v>
          </cell>
          <cell r="K160" t="str">
            <v>commun avec la DIPJ</v>
          </cell>
          <cell r="L160">
            <v>0</v>
          </cell>
          <cell r="M160">
            <v>12</v>
          </cell>
          <cell r="N160">
            <v>12</v>
          </cell>
          <cell r="O160">
            <v>12</v>
          </cell>
          <cell r="P160">
            <v>0</v>
          </cell>
          <cell r="Q160">
            <v>12</v>
          </cell>
          <cell r="R160">
            <v>0</v>
          </cell>
          <cell r="S160">
            <v>11.9</v>
          </cell>
          <cell r="T160">
            <v>11.9</v>
          </cell>
          <cell r="U160">
            <v>13.8</v>
          </cell>
        </row>
        <row r="161">
          <cell r="C161" t="str">
            <v>237</v>
          </cell>
          <cell r="D161">
            <v>2</v>
          </cell>
          <cell r="E161" t="str">
            <v>03</v>
          </cell>
          <cell r="F161" t="str">
            <v>A-DDSP</v>
          </cell>
          <cell r="G161" t="str">
            <v>SDIR</v>
          </cell>
          <cell r="H161" t="str">
            <v xml:space="preserve"> </v>
          </cell>
          <cell r="I161" t="str">
            <v>Base technique</v>
          </cell>
          <cell r="J161" t="str">
            <v>Bureau chef de groupe base technique</v>
          </cell>
          <cell r="K161">
            <v>0</v>
          </cell>
          <cell r="L161">
            <v>1</v>
          </cell>
          <cell r="M161">
            <v>12</v>
          </cell>
          <cell r="N161">
            <v>12</v>
          </cell>
          <cell r="O161">
            <v>12.2</v>
          </cell>
          <cell r="P161">
            <v>0.19999999999999929</v>
          </cell>
          <cell r="Q161">
            <v>12.3</v>
          </cell>
          <cell r="R161">
            <v>0.10000000000000142</v>
          </cell>
          <cell r="S161">
            <v>12.3</v>
          </cell>
          <cell r="T161">
            <v>12.3</v>
          </cell>
          <cell r="U161">
            <v>15.3</v>
          </cell>
        </row>
        <row r="162">
          <cell r="C162" t="str">
            <v>238</v>
          </cell>
          <cell r="D162">
            <v>2</v>
          </cell>
          <cell r="E162" t="str">
            <v>03</v>
          </cell>
          <cell r="F162" t="str">
            <v>A-DDSP</v>
          </cell>
          <cell r="G162" t="str">
            <v>SDIR</v>
          </cell>
          <cell r="H162" t="str">
            <v xml:space="preserve"> </v>
          </cell>
          <cell r="I162" t="str">
            <v>Base technique</v>
          </cell>
          <cell r="J162" t="str">
            <v>Salle technique</v>
          </cell>
          <cell r="K162" t="str">
            <v>Bureau commun avec 4 postes de travail</v>
          </cell>
          <cell r="L162">
            <v>4</v>
          </cell>
          <cell r="M162">
            <v>32</v>
          </cell>
          <cell r="N162">
            <v>32</v>
          </cell>
          <cell r="O162">
            <v>31.1</v>
          </cell>
          <cell r="P162">
            <v>-0.89999999999999858</v>
          </cell>
          <cell r="Q162">
            <v>31.2</v>
          </cell>
          <cell r="R162">
            <v>9.9999999999997868E-2</v>
          </cell>
          <cell r="S162">
            <v>31.2</v>
          </cell>
          <cell r="T162">
            <v>31.2</v>
          </cell>
          <cell r="U162">
            <v>22.6</v>
          </cell>
        </row>
        <row r="163">
          <cell r="C163" t="str">
            <v>239</v>
          </cell>
          <cell r="D163">
            <v>2</v>
          </cell>
          <cell r="E163" t="str">
            <v>33</v>
          </cell>
          <cell r="F163" t="str">
            <v>A-DDSP</v>
          </cell>
          <cell r="G163" t="str">
            <v>SDIR</v>
          </cell>
          <cell r="H163" t="str">
            <v xml:space="preserve"> </v>
          </cell>
          <cell r="I163" t="str">
            <v>Locaux communs</v>
          </cell>
          <cell r="J163" t="str">
            <v>Local archives judiciaires</v>
          </cell>
          <cell r="K163" t="str">
            <v>yc bureau pour la consultation</v>
          </cell>
          <cell r="L163">
            <v>0</v>
          </cell>
          <cell r="M163">
            <v>40</v>
          </cell>
          <cell r="N163">
            <v>40</v>
          </cell>
          <cell r="O163">
            <v>40.5</v>
          </cell>
          <cell r="P163">
            <v>0.5</v>
          </cell>
          <cell r="Q163">
            <v>39.5</v>
          </cell>
          <cell r="R163">
            <v>-1</v>
          </cell>
          <cell r="S163">
            <v>39.5</v>
          </cell>
          <cell r="T163">
            <v>39.5</v>
          </cell>
          <cell r="U163">
            <v>30.3</v>
          </cell>
        </row>
        <row r="164">
          <cell r="C164" t="str">
            <v>240</v>
          </cell>
          <cell r="D164">
            <v>2</v>
          </cell>
          <cell r="E164" t="str">
            <v>03</v>
          </cell>
          <cell r="F164" t="str">
            <v>A-DDSP</v>
          </cell>
          <cell r="G164" t="str">
            <v>SDIR</v>
          </cell>
          <cell r="H164" t="str">
            <v xml:space="preserve"> </v>
          </cell>
          <cell r="I164" t="str">
            <v>Base technique</v>
          </cell>
          <cell r="J164" t="str">
            <v>Bureau aide technique enquête</v>
          </cell>
          <cell r="K164" t="str">
            <v>Gestion ULIS</v>
          </cell>
          <cell r="L164">
            <v>2</v>
          </cell>
          <cell r="M164">
            <v>18</v>
          </cell>
          <cell r="N164">
            <v>18</v>
          </cell>
          <cell r="O164">
            <v>17.600000000000001</v>
          </cell>
          <cell r="P164">
            <v>-0.39999999999999858</v>
          </cell>
          <cell r="Q164">
            <v>17.600000000000001</v>
          </cell>
          <cell r="R164">
            <v>0</v>
          </cell>
          <cell r="S164">
            <v>17.600000000000001</v>
          </cell>
          <cell r="T164">
            <v>17.600000000000001</v>
          </cell>
          <cell r="U164">
            <v>16.899999999999999</v>
          </cell>
        </row>
        <row r="165">
          <cell r="C165" t="str">
            <v>241</v>
          </cell>
          <cell r="D165">
            <v>2</v>
          </cell>
          <cell r="E165" t="str">
            <v>09</v>
          </cell>
          <cell r="F165" t="str">
            <v>A-DDSP</v>
          </cell>
          <cell r="G165" t="str">
            <v>SDIR</v>
          </cell>
          <cell r="H165" t="str">
            <v xml:space="preserve"> </v>
          </cell>
          <cell r="I165" t="str">
            <v>Base technique</v>
          </cell>
          <cell r="J165" t="str">
            <v>Laboratoire physico-chimie</v>
          </cell>
          <cell r="K165">
            <v>0</v>
          </cell>
          <cell r="L165">
            <v>0</v>
          </cell>
          <cell r="M165">
            <v>18</v>
          </cell>
          <cell r="N165">
            <v>18</v>
          </cell>
          <cell r="O165">
            <v>17.600000000000001</v>
          </cell>
          <cell r="P165">
            <v>-0.39999999999999858</v>
          </cell>
          <cell r="Q165">
            <v>17.3</v>
          </cell>
          <cell r="R165">
            <v>-0.30000000000000071</v>
          </cell>
          <cell r="S165">
            <v>17.3</v>
          </cell>
          <cell r="T165">
            <v>17.3</v>
          </cell>
          <cell r="U165">
            <v>16.8</v>
          </cell>
        </row>
        <row r="166">
          <cell r="C166" t="str">
            <v>242</v>
          </cell>
          <cell r="D166">
            <v>2</v>
          </cell>
          <cell r="E166" t="str">
            <v>09</v>
          </cell>
          <cell r="F166" t="str">
            <v>A-DDSP</v>
          </cell>
          <cell r="G166" t="str">
            <v>SDIR</v>
          </cell>
          <cell r="H166" t="str">
            <v xml:space="preserve"> </v>
          </cell>
          <cell r="I166" t="str">
            <v>Base technique</v>
          </cell>
          <cell r="J166" t="str">
            <v xml:space="preserve">Labo séchage des vêtements </v>
          </cell>
          <cell r="K166" t="str">
            <v>local aveugle</v>
          </cell>
          <cell r="L166">
            <v>0</v>
          </cell>
          <cell r="M166">
            <v>6</v>
          </cell>
          <cell r="N166">
            <v>6</v>
          </cell>
          <cell r="O166">
            <v>6.8</v>
          </cell>
          <cell r="P166">
            <v>0.79999999999999982</v>
          </cell>
          <cell r="Q166">
            <v>7.2</v>
          </cell>
          <cell r="R166">
            <v>0.40000000000000036</v>
          </cell>
          <cell r="S166">
            <v>6.4</v>
          </cell>
          <cell r="T166">
            <v>6.4</v>
          </cell>
          <cell r="U166">
            <v>10.1</v>
          </cell>
        </row>
        <row r="167">
          <cell r="C167" t="str">
            <v>243</v>
          </cell>
          <cell r="D167">
            <v>2</v>
          </cell>
          <cell r="E167" t="str">
            <v>33</v>
          </cell>
          <cell r="F167" t="str">
            <v>A-DDSP</v>
          </cell>
          <cell r="G167" t="str">
            <v>SDIR</v>
          </cell>
          <cell r="H167" t="str">
            <v xml:space="preserve"> </v>
          </cell>
          <cell r="I167" t="str">
            <v>Base technique</v>
          </cell>
          <cell r="J167" t="str">
            <v>Local archives</v>
          </cell>
          <cell r="K167" t="str">
            <v>local aveugle</v>
          </cell>
          <cell r="L167">
            <v>0</v>
          </cell>
          <cell r="M167">
            <v>6</v>
          </cell>
          <cell r="N167">
            <v>6</v>
          </cell>
          <cell r="O167">
            <v>7.7</v>
          </cell>
          <cell r="P167">
            <v>1.7000000000000002</v>
          </cell>
          <cell r="Q167">
            <v>7.2</v>
          </cell>
          <cell r="R167">
            <v>-0.5</v>
          </cell>
          <cell r="S167">
            <v>7.6</v>
          </cell>
          <cell r="T167">
            <v>7.6</v>
          </cell>
          <cell r="U167">
            <v>11.1</v>
          </cell>
        </row>
        <row r="168">
          <cell r="C168" t="str">
            <v>244</v>
          </cell>
          <cell r="D168" t="str">
            <v>2</v>
          </cell>
          <cell r="E168">
            <v>0</v>
          </cell>
          <cell r="F168" t="str">
            <v>G-STATIONNEMENT</v>
          </cell>
          <cell r="G168" t="str">
            <v>P2</v>
          </cell>
          <cell r="H168">
            <v>0</v>
          </cell>
          <cell r="I168">
            <v>0</v>
          </cell>
          <cell r="J168" t="str">
            <v>Véhicules du personnel</v>
          </cell>
          <cell r="K168" t="str">
            <v>P2</v>
          </cell>
          <cell r="L168">
            <v>0</v>
          </cell>
          <cell r="M168">
            <v>0</v>
          </cell>
          <cell r="N168">
            <v>0</v>
          </cell>
          <cell r="O168">
            <v>0</v>
          </cell>
          <cell r="P168">
            <v>0</v>
          </cell>
          <cell r="Q168">
            <v>0</v>
          </cell>
          <cell r="R168">
            <v>0</v>
          </cell>
          <cell r="S168">
            <v>0</v>
          </cell>
          <cell r="T168">
            <v>1193.0999999999999</v>
          </cell>
          <cell r="U168">
            <v>161.19999999999999</v>
          </cell>
        </row>
        <row r="169">
          <cell r="C169" t="str">
            <v>245</v>
          </cell>
          <cell r="D169" t="str">
            <v>2</v>
          </cell>
          <cell r="E169">
            <v>0</v>
          </cell>
          <cell r="F169" t="str">
            <v>I-CIRCUL VERTIC</v>
          </cell>
          <cell r="G169" t="str">
            <v>P2</v>
          </cell>
          <cell r="H169">
            <v>0</v>
          </cell>
          <cell r="I169">
            <v>0</v>
          </cell>
          <cell r="J169" t="str">
            <v>Escalier 5 (Parking)</v>
          </cell>
          <cell r="K169">
            <v>0</v>
          </cell>
          <cell r="L169">
            <v>0</v>
          </cell>
          <cell r="M169">
            <v>0</v>
          </cell>
          <cell r="N169">
            <v>0</v>
          </cell>
          <cell r="O169">
            <v>0</v>
          </cell>
          <cell r="P169">
            <v>0</v>
          </cell>
          <cell r="Q169">
            <v>0</v>
          </cell>
          <cell r="R169">
            <v>0</v>
          </cell>
          <cell r="S169">
            <v>0</v>
          </cell>
          <cell r="T169">
            <v>5.2</v>
          </cell>
          <cell r="U169">
            <v>10.9</v>
          </cell>
        </row>
        <row r="170">
          <cell r="C170" t="str">
            <v>300</v>
          </cell>
          <cell r="D170">
            <v>3</v>
          </cell>
          <cell r="E170">
            <v>0</v>
          </cell>
          <cell r="F170" t="str">
            <v>I-CIRCUL VERTIC</v>
          </cell>
          <cell r="G170">
            <v>0</v>
          </cell>
          <cell r="H170">
            <v>0</v>
          </cell>
          <cell r="I170">
            <v>0</v>
          </cell>
          <cell r="J170" t="str">
            <v>Palier niveau P3</v>
          </cell>
          <cell r="K170">
            <v>0</v>
          </cell>
          <cell r="L170">
            <v>0</v>
          </cell>
          <cell r="M170">
            <v>0</v>
          </cell>
          <cell r="N170">
            <v>0</v>
          </cell>
          <cell r="O170">
            <v>0</v>
          </cell>
          <cell r="P170">
            <v>0</v>
          </cell>
          <cell r="Q170">
            <v>0</v>
          </cell>
          <cell r="R170">
            <v>0</v>
          </cell>
          <cell r="S170">
            <v>0</v>
          </cell>
          <cell r="T170">
            <v>9.1199999999999992</v>
          </cell>
          <cell r="U170">
            <v>15.25</v>
          </cell>
        </row>
        <row r="171">
          <cell r="C171" t="str">
            <v>303</v>
          </cell>
          <cell r="D171">
            <v>3</v>
          </cell>
          <cell r="E171" t="str">
            <v>03</v>
          </cell>
          <cell r="F171" t="str">
            <v>A-DDSP</v>
          </cell>
          <cell r="G171" t="str">
            <v xml:space="preserve">LOCAUX COMMUNS </v>
          </cell>
          <cell r="H171">
            <v>0</v>
          </cell>
          <cell r="I171" t="str">
            <v xml:space="preserve"> </v>
          </cell>
          <cell r="J171" t="str">
            <v>Salle de réunion Directeur</v>
          </cell>
          <cell r="K171">
            <v>0</v>
          </cell>
          <cell r="L171">
            <v>0</v>
          </cell>
          <cell r="M171">
            <v>12</v>
          </cell>
          <cell r="N171">
            <v>23</v>
          </cell>
          <cell r="O171">
            <v>0</v>
          </cell>
          <cell r="P171">
            <v>-23</v>
          </cell>
          <cell r="Q171">
            <v>0</v>
          </cell>
          <cell r="R171">
            <v>0</v>
          </cell>
          <cell r="S171">
            <v>0</v>
          </cell>
          <cell r="T171">
            <v>0</v>
          </cell>
          <cell r="U171">
            <v>0</v>
          </cell>
        </row>
        <row r="172">
          <cell r="C172" t="str">
            <v xml:space="preserve">303 </v>
          </cell>
          <cell r="D172">
            <v>3</v>
          </cell>
          <cell r="E172" t="str">
            <v>03</v>
          </cell>
          <cell r="F172" t="str">
            <v>A-DDSP</v>
          </cell>
          <cell r="G172" t="str">
            <v>DIRECTION</v>
          </cell>
          <cell r="H172" t="str">
            <v>Chef de service</v>
          </cell>
          <cell r="I172" t="str">
            <v xml:space="preserve"> </v>
          </cell>
          <cell r="J172" t="str">
            <v>Salle de réunion Directeur</v>
          </cell>
          <cell r="K172">
            <v>0</v>
          </cell>
          <cell r="L172">
            <v>0</v>
          </cell>
          <cell r="M172">
            <v>0</v>
          </cell>
          <cell r="N172">
            <v>0</v>
          </cell>
          <cell r="O172">
            <v>23.2</v>
          </cell>
          <cell r="P172">
            <v>23.2</v>
          </cell>
          <cell r="Q172">
            <v>21.2</v>
          </cell>
          <cell r="R172">
            <v>-2</v>
          </cell>
          <cell r="S172">
            <v>21.3</v>
          </cell>
          <cell r="T172">
            <v>21.3</v>
          </cell>
          <cell r="U172">
            <v>20.6</v>
          </cell>
        </row>
        <row r="173">
          <cell r="C173" t="str">
            <v>304</v>
          </cell>
          <cell r="D173">
            <v>3</v>
          </cell>
          <cell r="E173" t="str">
            <v>03</v>
          </cell>
          <cell r="F173" t="str">
            <v>A-DDSP</v>
          </cell>
          <cell r="G173" t="str">
            <v>DIRECTION</v>
          </cell>
          <cell r="H173" t="str">
            <v>Chef de service</v>
          </cell>
          <cell r="I173" t="str">
            <v xml:space="preserve"> </v>
          </cell>
          <cell r="J173" t="str">
            <v>Bureau directeur</v>
          </cell>
          <cell r="K173" t="str">
            <v>Bureau intégrant un espace de réunion de 4 à 6 pers.</v>
          </cell>
          <cell r="L173">
            <v>1</v>
          </cell>
          <cell r="M173">
            <v>18</v>
          </cell>
          <cell r="N173">
            <v>18</v>
          </cell>
          <cell r="O173">
            <v>18</v>
          </cell>
          <cell r="P173">
            <v>0</v>
          </cell>
          <cell r="Q173">
            <v>18.899999999999999</v>
          </cell>
          <cell r="R173">
            <v>0.89999999999999858</v>
          </cell>
          <cell r="S173">
            <v>18.899999999999999</v>
          </cell>
          <cell r="T173">
            <v>18.899999999999999</v>
          </cell>
          <cell r="U173">
            <v>17.5</v>
          </cell>
        </row>
        <row r="174">
          <cell r="C174" t="str">
            <v>305</v>
          </cell>
          <cell r="D174">
            <v>3</v>
          </cell>
          <cell r="E174" t="str">
            <v>40</v>
          </cell>
          <cell r="F174" t="str">
            <v>A-DDSP</v>
          </cell>
          <cell r="G174" t="str">
            <v>DIRECTION</v>
          </cell>
          <cell r="H174" t="str">
            <v>Chef de service</v>
          </cell>
          <cell r="I174" t="str">
            <v xml:space="preserve"> </v>
          </cell>
          <cell r="J174" t="str">
            <v>Local de reprographie</v>
          </cell>
          <cell r="K174" t="str">
            <v>Local reprographie mutualisée entre direction et état major</v>
          </cell>
          <cell r="L174">
            <v>0</v>
          </cell>
          <cell r="M174">
            <v>6</v>
          </cell>
          <cell r="N174">
            <v>6</v>
          </cell>
          <cell r="O174">
            <v>6.1</v>
          </cell>
          <cell r="P174">
            <v>9.9999999999999645E-2</v>
          </cell>
          <cell r="Q174">
            <v>5.5</v>
          </cell>
          <cell r="R174">
            <v>-0.59999999999999964</v>
          </cell>
          <cell r="S174">
            <v>5.8</v>
          </cell>
          <cell r="T174">
            <v>5.8</v>
          </cell>
          <cell r="U174">
            <v>10.8</v>
          </cell>
        </row>
        <row r="175">
          <cell r="C175" t="str">
            <v>306</v>
          </cell>
          <cell r="D175">
            <v>3</v>
          </cell>
          <cell r="E175" t="str">
            <v>03</v>
          </cell>
          <cell r="F175" t="str">
            <v>A-DDSP</v>
          </cell>
          <cell r="G175" t="str">
            <v>DIRECTION</v>
          </cell>
          <cell r="H175" t="str">
            <v>Chef de service</v>
          </cell>
          <cell r="I175" t="str">
            <v xml:space="preserve"> </v>
          </cell>
          <cell r="J175" t="str">
            <v>Bureau secrétariat</v>
          </cell>
          <cell r="K175">
            <v>0</v>
          </cell>
          <cell r="L175">
            <v>2</v>
          </cell>
          <cell r="M175">
            <v>18</v>
          </cell>
          <cell r="N175">
            <v>18</v>
          </cell>
          <cell r="O175">
            <v>18</v>
          </cell>
          <cell r="P175">
            <v>0</v>
          </cell>
          <cell r="Q175">
            <v>17.5</v>
          </cell>
          <cell r="R175">
            <v>-0.5</v>
          </cell>
          <cell r="S175">
            <v>17.3</v>
          </cell>
          <cell r="T175">
            <v>17.3</v>
          </cell>
          <cell r="U175">
            <v>16.8</v>
          </cell>
        </row>
        <row r="176">
          <cell r="C176" t="str">
            <v>307</v>
          </cell>
          <cell r="D176">
            <v>3</v>
          </cell>
          <cell r="E176" t="str">
            <v>03</v>
          </cell>
          <cell r="F176" t="str">
            <v>A-DDSP</v>
          </cell>
          <cell r="G176" t="str">
            <v>DIRECTION</v>
          </cell>
          <cell r="H176" t="str">
            <v>Etat major</v>
          </cell>
          <cell r="I176" t="str">
            <v xml:space="preserve"> </v>
          </cell>
          <cell r="J176" t="str">
            <v>Bureau chef d'Etat Major</v>
          </cell>
          <cell r="K176" t="str">
            <v>Bureau intégrant un espace de réunion de 4 pers.</v>
          </cell>
          <cell r="L176">
            <v>1</v>
          </cell>
          <cell r="M176">
            <v>18</v>
          </cell>
          <cell r="N176">
            <v>18</v>
          </cell>
          <cell r="O176">
            <v>19.3</v>
          </cell>
          <cell r="P176">
            <v>1.3000000000000007</v>
          </cell>
          <cell r="Q176">
            <v>18</v>
          </cell>
          <cell r="R176">
            <v>-1.3000000000000007</v>
          </cell>
          <cell r="S176">
            <v>18.600000000000001</v>
          </cell>
          <cell r="T176">
            <v>18.600000000000001</v>
          </cell>
          <cell r="U176">
            <v>18.7</v>
          </cell>
        </row>
        <row r="177">
          <cell r="C177" t="str">
            <v>308</v>
          </cell>
          <cell r="D177">
            <v>3</v>
          </cell>
          <cell r="E177" t="str">
            <v>03</v>
          </cell>
          <cell r="F177" t="str">
            <v>A-DDSP</v>
          </cell>
          <cell r="G177" t="str">
            <v>DIRECTION</v>
          </cell>
          <cell r="H177" t="str">
            <v>Etat major</v>
          </cell>
          <cell r="I177" t="str">
            <v xml:space="preserve"> </v>
          </cell>
          <cell r="J177" t="str">
            <v>Bureau adjoint chef d'Etat major</v>
          </cell>
          <cell r="K177">
            <v>0</v>
          </cell>
          <cell r="L177">
            <v>1</v>
          </cell>
          <cell r="M177">
            <v>12</v>
          </cell>
          <cell r="N177">
            <v>12</v>
          </cell>
          <cell r="O177">
            <v>12.2</v>
          </cell>
          <cell r="P177">
            <v>0.19999999999999929</v>
          </cell>
          <cell r="Q177">
            <v>13.7</v>
          </cell>
          <cell r="R177">
            <v>1.5</v>
          </cell>
          <cell r="S177">
            <v>13.7</v>
          </cell>
          <cell r="T177">
            <v>13.7</v>
          </cell>
          <cell r="U177">
            <v>14.8</v>
          </cell>
        </row>
        <row r="178">
          <cell r="C178" t="str">
            <v>309</v>
          </cell>
          <cell r="D178">
            <v>3</v>
          </cell>
          <cell r="E178" t="str">
            <v>03</v>
          </cell>
          <cell r="F178" t="str">
            <v>A-DDSP</v>
          </cell>
          <cell r="G178" t="str">
            <v>DIRECTION</v>
          </cell>
          <cell r="H178" t="str">
            <v>Etat major</v>
          </cell>
          <cell r="I178" t="str">
            <v xml:space="preserve"> </v>
          </cell>
          <cell r="J178" t="str">
            <v>Bureau secrétariat d'Etat major</v>
          </cell>
          <cell r="K178">
            <v>0</v>
          </cell>
          <cell r="L178">
            <v>3</v>
          </cell>
          <cell r="M178">
            <v>24</v>
          </cell>
          <cell r="N178">
            <v>23</v>
          </cell>
          <cell r="O178">
            <v>26.2</v>
          </cell>
          <cell r="P178">
            <v>3.1999999999999993</v>
          </cell>
          <cell r="Q178">
            <v>24.1</v>
          </cell>
          <cell r="R178">
            <v>-2.0999999999999979</v>
          </cell>
          <cell r="S178">
            <v>24.1</v>
          </cell>
          <cell r="T178">
            <v>24.1</v>
          </cell>
          <cell r="U178">
            <v>20.5</v>
          </cell>
        </row>
        <row r="179">
          <cell r="C179" t="str">
            <v xml:space="preserve">310 </v>
          </cell>
          <cell r="D179">
            <v>3</v>
          </cell>
          <cell r="E179" t="str">
            <v>04</v>
          </cell>
          <cell r="F179" t="str">
            <v>A-DDSP</v>
          </cell>
          <cell r="G179" t="str">
            <v>DIRECTION</v>
          </cell>
          <cell r="H179" t="str">
            <v>Etat major</v>
          </cell>
          <cell r="I179" t="str">
            <v xml:space="preserve"> </v>
          </cell>
          <cell r="J179" t="str">
            <v>Sas Sanitaires H / F</v>
          </cell>
          <cell r="K179" t="str">
            <v>sanitaires destinés au personnel</v>
          </cell>
          <cell r="L179">
            <v>0</v>
          </cell>
          <cell r="M179">
            <v>0</v>
          </cell>
          <cell r="N179">
            <v>0</v>
          </cell>
          <cell r="O179">
            <v>0</v>
          </cell>
          <cell r="P179">
            <v>0</v>
          </cell>
          <cell r="Q179">
            <v>0</v>
          </cell>
          <cell r="R179">
            <v>0</v>
          </cell>
          <cell r="S179">
            <v>5.3</v>
          </cell>
          <cell r="T179">
            <v>5.3</v>
          </cell>
          <cell r="U179">
            <v>9.1999999999999993</v>
          </cell>
        </row>
        <row r="180">
          <cell r="C180" t="str">
            <v>310</v>
          </cell>
          <cell r="D180">
            <v>3</v>
          </cell>
          <cell r="E180" t="str">
            <v>04</v>
          </cell>
          <cell r="F180" t="str">
            <v>A-DDSP</v>
          </cell>
          <cell r="G180" t="str">
            <v>DIRECTION</v>
          </cell>
          <cell r="H180" t="str">
            <v>Etat major</v>
          </cell>
          <cell r="I180" t="str">
            <v xml:space="preserve"> </v>
          </cell>
          <cell r="J180" t="str">
            <v>Sanitaires H / F</v>
          </cell>
          <cell r="K180" t="str">
            <v>sanitaires destinés au personnel</v>
          </cell>
          <cell r="L180">
            <v>0</v>
          </cell>
          <cell r="M180">
            <v>0</v>
          </cell>
          <cell r="N180">
            <v>0</v>
          </cell>
          <cell r="O180">
            <v>8.1999999999999993</v>
          </cell>
          <cell r="P180">
            <v>8.1999999999999993</v>
          </cell>
          <cell r="Q180">
            <v>8.1999999999999993</v>
          </cell>
          <cell r="R180">
            <v>0</v>
          </cell>
          <cell r="S180">
            <v>0</v>
          </cell>
          <cell r="T180">
            <v>0</v>
          </cell>
          <cell r="U180">
            <v>0</v>
          </cell>
        </row>
        <row r="181">
          <cell r="C181" t="str">
            <v>311</v>
          </cell>
          <cell r="D181" t="str">
            <v>3</v>
          </cell>
          <cell r="E181" t="str">
            <v>03</v>
          </cell>
          <cell r="F181" t="str">
            <v>A-DDSP</v>
          </cell>
          <cell r="G181" t="str">
            <v>DIRECTION</v>
          </cell>
          <cell r="H181" t="str">
            <v>Bureau gestion opérationnelle</v>
          </cell>
          <cell r="I181" t="str">
            <v xml:space="preserve"> </v>
          </cell>
          <cell r="J181" t="str">
            <v>Bureau des finances</v>
          </cell>
          <cell r="K181">
            <v>0</v>
          </cell>
          <cell r="L181">
            <v>2</v>
          </cell>
          <cell r="M181">
            <v>18</v>
          </cell>
          <cell r="N181">
            <v>18</v>
          </cell>
          <cell r="O181">
            <v>18.2</v>
          </cell>
          <cell r="P181">
            <v>0.19999999999999929</v>
          </cell>
          <cell r="Q181">
            <v>18.2</v>
          </cell>
          <cell r="R181">
            <v>0</v>
          </cell>
          <cell r="S181">
            <v>18.2</v>
          </cell>
          <cell r="T181">
            <v>18.2</v>
          </cell>
          <cell r="U181">
            <v>17.2</v>
          </cell>
        </row>
        <row r="182">
          <cell r="C182" t="str">
            <v>312</v>
          </cell>
          <cell r="D182" t="str">
            <v>3</v>
          </cell>
          <cell r="E182" t="str">
            <v>03</v>
          </cell>
          <cell r="F182" t="str">
            <v>A-DDSP</v>
          </cell>
          <cell r="G182" t="str">
            <v>DIRECTION</v>
          </cell>
          <cell r="H182" t="str">
            <v>Bureau gestion opérationnelle</v>
          </cell>
          <cell r="I182" t="str">
            <v xml:space="preserve"> </v>
          </cell>
          <cell r="J182" t="str">
            <v>Bureau chef SGO</v>
          </cell>
          <cell r="K182" t="str">
            <v>Bureau intégrant un espace de réunion de 4 pers.</v>
          </cell>
          <cell r="L182">
            <v>1</v>
          </cell>
          <cell r="M182">
            <v>18</v>
          </cell>
          <cell r="N182">
            <v>18</v>
          </cell>
          <cell r="O182">
            <v>19.2</v>
          </cell>
          <cell r="P182">
            <v>1.1999999999999993</v>
          </cell>
          <cell r="Q182">
            <v>19.2</v>
          </cell>
          <cell r="R182">
            <v>0</v>
          </cell>
          <cell r="S182">
            <v>19.8</v>
          </cell>
          <cell r="T182">
            <v>19.8</v>
          </cell>
          <cell r="U182">
            <v>19.600000000000001</v>
          </cell>
        </row>
        <row r="183">
          <cell r="C183" t="str">
            <v>314</v>
          </cell>
          <cell r="D183">
            <v>3</v>
          </cell>
          <cell r="E183" t="str">
            <v>03</v>
          </cell>
          <cell r="F183" t="str">
            <v>A-DDSP</v>
          </cell>
          <cell r="G183" t="str">
            <v>DIRECTION</v>
          </cell>
          <cell r="H183" t="str">
            <v xml:space="preserve">Centre d'information et de commandement </v>
          </cell>
          <cell r="I183" t="str">
            <v xml:space="preserve"> </v>
          </cell>
          <cell r="J183" t="str">
            <v>Standard téléphonique</v>
          </cell>
          <cell r="K183">
            <v>0</v>
          </cell>
          <cell r="L183">
            <v>1</v>
          </cell>
          <cell r="M183">
            <v>8</v>
          </cell>
          <cell r="N183">
            <v>8</v>
          </cell>
          <cell r="O183">
            <v>10.78</v>
          </cell>
          <cell r="P183">
            <v>2.7799999999999994</v>
          </cell>
          <cell r="Q183">
            <v>8.1999999999999993</v>
          </cell>
          <cell r="R183">
            <v>-2.58</v>
          </cell>
          <cell r="S183">
            <v>9.5</v>
          </cell>
          <cell r="T183">
            <v>9.5</v>
          </cell>
          <cell r="U183">
            <v>13.8</v>
          </cell>
        </row>
        <row r="184">
          <cell r="C184" t="str">
            <v>316</v>
          </cell>
          <cell r="D184">
            <v>3</v>
          </cell>
          <cell r="E184" t="str">
            <v>17</v>
          </cell>
          <cell r="F184" t="str">
            <v>A-DDSP</v>
          </cell>
          <cell r="G184" t="str">
            <v>DIRECTION</v>
          </cell>
          <cell r="H184" t="str">
            <v xml:space="preserve">Centre d'information et de commandement </v>
          </cell>
          <cell r="I184" t="str">
            <v xml:space="preserve"> </v>
          </cell>
          <cell r="J184" t="str">
            <v>Local technique radio télécommunication</v>
          </cell>
          <cell r="K184" t="str">
            <v>Local aveugle</v>
          </cell>
          <cell r="L184">
            <v>0</v>
          </cell>
          <cell r="M184">
            <v>18</v>
          </cell>
          <cell r="N184">
            <v>18</v>
          </cell>
          <cell r="O184">
            <v>18.8</v>
          </cell>
          <cell r="P184">
            <v>0.80000000000000071</v>
          </cell>
          <cell r="Q184">
            <v>19</v>
          </cell>
          <cell r="R184">
            <v>0.19999999999999929</v>
          </cell>
          <cell r="S184">
            <v>23.6</v>
          </cell>
          <cell r="T184">
            <v>23.6</v>
          </cell>
          <cell r="U184">
            <v>19.5</v>
          </cell>
        </row>
        <row r="185">
          <cell r="C185" t="str">
            <v>317</v>
          </cell>
          <cell r="D185">
            <v>3</v>
          </cell>
          <cell r="E185" t="str">
            <v>16</v>
          </cell>
          <cell r="F185" t="str">
            <v>A-DDSP</v>
          </cell>
          <cell r="G185" t="str">
            <v>DIRECTION</v>
          </cell>
          <cell r="H185" t="str">
            <v xml:space="preserve">Centre d'information et de commandement </v>
          </cell>
          <cell r="I185" t="str">
            <v xml:space="preserve"> </v>
          </cell>
          <cell r="J185" t="str">
            <v>Local de messageries et alarmes</v>
          </cell>
          <cell r="K185" t="str">
            <v>Local aveugle</v>
          </cell>
          <cell r="L185">
            <v>0</v>
          </cell>
          <cell r="M185">
            <v>12</v>
          </cell>
          <cell r="N185">
            <v>12</v>
          </cell>
          <cell r="O185">
            <v>13.7</v>
          </cell>
          <cell r="P185">
            <v>1.6999999999999993</v>
          </cell>
          <cell r="Q185">
            <v>12.1</v>
          </cell>
          <cell r="R185">
            <v>-1.5999999999999996</v>
          </cell>
          <cell r="S185">
            <v>9.4</v>
          </cell>
          <cell r="T185">
            <v>9.4</v>
          </cell>
          <cell r="U185">
            <v>13</v>
          </cell>
        </row>
        <row r="186">
          <cell r="C186" t="str">
            <v xml:space="preserve">318 </v>
          </cell>
          <cell r="D186">
            <v>3</v>
          </cell>
          <cell r="E186" t="str">
            <v>04</v>
          </cell>
          <cell r="F186" t="str">
            <v>A-DDSP</v>
          </cell>
          <cell r="G186" t="str">
            <v>DIRECTION</v>
          </cell>
          <cell r="H186" t="str">
            <v xml:space="preserve">Centre d'information et de commandement </v>
          </cell>
          <cell r="I186" t="str">
            <v xml:space="preserve"> </v>
          </cell>
          <cell r="J186" t="str">
            <v>Sas Sanitaires H / F</v>
          </cell>
          <cell r="K186" t="str">
            <v>sanitaires destinés au personnel</v>
          </cell>
          <cell r="L186">
            <v>0</v>
          </cell>
          <cell r="M186">
            <v>0</v>
          </cell>
          <cell r="N186">
            <v>0</v>
          </cell>
          <cell r="O186">
            <v>0</v>
          </cell>
          <cell r="P186">
            <v>0</v>
          </cell>
          <cell r="Q186">
            <v>0</v>
          </cell>
          <cell r="R186">
            <v>0</v>
          </cell>
          <cell r="S186">
            <v>5.3</v>
          </cell>
          <cell r="T186">
            <v>5.3</v>
          </cell>
          <cell r="U186">
            <v>9.1999999999999993</v>
          </cell>
        </row>
        <row r="187">
          <cell r="C187" t="str">
            <v>318</v>
          </cell>
          <cell r="D187">
            <v>3</v>
          </cell>
          <cell r="E187" t="str">
            <v>04</v>
          </cell>
          <cell r="F187" t="str">
            <v>A-DDSP</v>
          </cell>
          <cell r="G187" t="str">
            <v>DIRECTION</v>
          </cell>
          <cell r="H187" t="str">
            <v xml:space="preserve">Centre d'information et de commandement </v>
          </cell>
          <cell r="I187" t="str">
            <v xml:space="preserve"> </v>
          </cell>
          <cell r="J187" t="str">
            <v>Sanitaires H / F</v>
          </cell>
          <cell r="K187" t="str">
            <v>sanitaires destinés au personnel</v>
          </cell>
          <cell r="L187">
            <v>0</v>
          </cell>
          <cell r="M187">
            <v>12</v>
          </cell>
          <cell r="N187">
            <v>11</v>
          </cell>
          <cell r="O187">
            <v>7.9</v>
          </cell>
          <cell r="P187">
            <v>-3.0999999999999996</v>
          </cell>
          <cell r="Q187">
            <v>7.8</v>
          </cell>
          <cell r="R187">
            <v>-0.10000000000000053</v>
          </cell>
          <cell r="S187">
            <v>0</v>
          </cell>
          <cell r="T187">
            <v>0</v>
          </cell>
          <cell r="U187">
            <v>0</v>
          </cell>
        </row>
        <row r="188">
          <cell r="C188" t="str">
            <v>320</v>
          </cell>
          <cell r="D188">
            <v>3</v>
          </cell>
          <cell r="E188">
            <v>0</v>
          </cell>
          <cell r="F188" t="str">
            <v>E-LOCAUX COMMUNS</v>
          </cell>
          <cell r="G188" t="str">
            <v>Locaux techniques</v>
          </cell>
          <cell r="H188" t="str">
            <v xml:space="preserve"> </v>
          </cell>
          <cell r="I188" t="str">
            <v xml:space="preserve"> </v>
          </cell>
          <cell r="J188" t="str">
            <v>Local répartiteur général</v>
          </cell>
          <cell r="K188">
            <v>0</v>
          </cell>
          <cell r="L188">
            <v>0</v>
          </cell>
          <cell r="M188">
            <v>0</v>
          </cell>
          <cell r="N188">
            <v>0</v>
          </cell>
          <cell r="O188">
            <v>0</v>
          </cell>
          <cell r="P188">
            <v>0</v>
          </cell>
          <cell r="Q188">
            <v>19</v>
          </cell>
          <cell r="R188">
            <v>19</v>
          </cell>
          <cell r="S188">
            <v>19.399999999999999</v>
          </cell>
          <cell r="T188">
            <v>19.399999999999999</v>
          </cell>
          <cell r="U188">
            <v>19</v>
          </cell>
        </row>
        <row r="189">
          <cell r="C189" t="str">
            <v xml:space="preserve">321 </v>
          </cell>
          <cell r="D189">
            <v>3</v>
          </cell>
          <cell r="E189" t="str">
            <v>04</v>
          </cell>
          <cell r="F189" t="str">
            <v>A-DDSP</v>
          </cell>
          <cell r="G189" t="str">
            <v xml:space="preserve">LOCAUX COMMUNS </v>
          </cell>
          <cell r="H189">
            <v>0</v>
          </cell>
          <cell r="I189" t="str">
            <v>Locaux communs</v>
          </cell>
          <cell r="J189" t="str">
            <v>Sas Sanitaires H / F</v>
          </cell>
          <cell r="K189" t="str">
            <v>sanitaires publics</v>
          </cell>
          <cell r="L189">
            <v>0</v>
          </cell>
          <cell r="M189">
            <v>0</v>
          </cell>
          <cell r="N189">
            <v>0</v>
          </cell>
          <cell r="O189">
            <v>0</v>
          </cell>
          <cell r="P189">
            <v>0</v>
          </cell>
          <cell r="Q189">
            <v>0</v>
          </cell>
          <cell r="R189">
            <v>0</v>
          </cell>
          <cell r="S189">
            <v>7</v>
          </cell>
          <cell r="T189">
            <v>7</v>
          </cell>
          <cell r="U189">
            <v>10.8</v>
          </cell>
        </row>
        <row r="190">
          <cell r="C190" t="str">
            <v>321</v>
          </cell>
          <cell r="D190">
            <v>3</v>
          </cell>
          <cell r="E190" t="str">
            <v>04</v>
          </cell>
          <cell r="F190" t="str">
            <v>A-DDSP</v>
          </cell>
          <cell r="G190" t="str">
            <v xml:space="preserve">LOCAUX COMMUNS </v>
          </cell>
          <cell r="H190">
            <v>0</v>
          </cell>
          <cell r="I190" t="str">
            <v>Locaux communs</v>
          </cell>
          <cell r="J190" t="str">
            <v>Sanitaires H / F</v>
          </cell>
          <cell r="K190" t="str">
            <v>sanitaires publics</v>
          </cell>
          <cell r="L190">
            <v>0</v>
          </cell>
          <cell r="M190">
            <v>0</v>
          </cell>
          <cell r="N190">
            <v>0</v>
          </cell>
          <cell r="O190">
            <v>14.4</v>
          </cell>
          <cell r="P190">
            <v>14.4</v>
          </cell>
          <cell r="Q190">
            <v>14.3</v>
          </cell>
          <cell r="R190">
            <v>-9.9999999999999645E-2</v>
          </cell>
          <cell r="S190">
            <v>0</v>
          </cell>
          <cell r="T190">
            <v>0</v>
          </cell>
          <cell r="U190">
            <v>0</v>
          </cell>
        </row>
        <row r="191">
          <cell r="C191" t="str">
            <v>323</v>
          </cell>
          <cell r="D191">
            <v>3</v>
          </cell>
          <cell r="E191" t="str">
            <v>31B</v>
          </cell>
          <cell r="F191" t="str">
            <v>B-DIPJ</v>
          </cell>
          <cell r="G191" t="str">
            <v>Locaux communs</v>
          </cell>
          <cell r="H191">
            <v>0</v>
          </cell>
          <cell r="I191" t="str">
            <v xml:space="preserve"> </v>
          </cell>
          <cell r="J191" t="str">
            <v>Vestiaires/douches H/F</v>
          </cell>
          <cell r="K191" t="str">
            <v>à proximité du laboratoire</v>
          </cell>
          <cell r="L191">
            <v>0</v>
          </cell>
          <cell r="M191">
            <v>18</v>
          </cell>
          <cell r="N191">
            <v>8</v>
          </cell>
          <cell r="O191">
            <v>14.2</v>
          </cell>
          <cell r="P191">
            <v>6.1999999999999993</v>
          </cell>
          <cell r="Q191">
            <v>14.6</v>
          </cell>
          <cell r="R191">
            <v>0.40000000000000036</v>
          </cell>
          <cell r="S191">
            <v>0</v>
          </cell>
          <cell r="T191">
            <v>0</v>
          </cell>
          <cell r="U191">
            <v>0</v>
          </cell>
        </row>
        <row r="192">
          <cell r="C192" t="str">
            <v>325</v>
          </cell>
          <cell r="D192">
            <v>3</v>
          </cell>
          <cell r="E192" t="str">
            <v>03</v>
          </cell>
          <cell r="F192" t="str">
            <v>B-DIPJ</v>
          </cell>
          <cell r="G192" t="str">
            <v>Identité judiciaire (IJ)</v>
          </cell>
          <cell r="H192" t="str">
            <v xml:space="preserve"> </v>
          </cell>
          <cell r="I192" t="str">
            <v xml:space="preserve"> </v>
          </cell>
          <cell r="J192" t="str">
            <v>Salle technique IJ</v>
          </cell>
          <cell r="K192" t="str">
            <v>Bureau communs pour les 6 ASPTS</v>
          </cell>
          <cell r="L192">
            <v>6</v>
          </cell>
          <cell r="M192">
            <v>48</v>
          </cell>
          <cell r="N192">
            <v>48</v>
          </cell>
          <cell r="O192">
            <v>49.5</v>
          </cell>
          <cell r="P192">
            <v>1.5</v>
          </cell>
          <cell r="Q192">
            <v>46</v>
          </cell>
          <cell r="R192">
            <v>-3.5</v>
          </cell>
          <cell r="S192">
            <v>47.6</v>
          </cell>
          <cell r="T192">
            <v>47.6</v>
          </cell>
          <cell r="U192">
            <v>29</v>
          </cell>
        </row>
        <row r="193">
          <cell r="C193" t="str">
            <v>326</v>
          </cell>
          <cell r="D193">
            <v>3</v>
          </cell>
          <cell r="E193" t="str">
            <v>03</v>
          </cell>
          <cell r="F193" t="str">
            <v>B-DIPJ</v>
          </cell>
          <cell r="G193" t="str">
            <v>Identité judiciaire (IJ)</v>
          </cell>
          <cell r="H193" t="str">
            <v xml:space="preserve"> </v>
          </cell>
          <cell r="I193" t="str">
            <v xml:space="preserve"> </v>
          </cell>
          <cell r="J193" t="str">
            <v xml:space="preserve">Bureau chef IJ </v>
          </cell>
          <cell r="K193">
            <v>0</v>
          </cell>
          <cell r="L193">
            <v>1</v>
          </cell>
          <cell r="M193">
            <v>12</v>
          </cell>
          <cell r="N193">
            <v>12</v>
          </cell>
          <cell r="O193">
            <v>12</v>
          </cell>
          <cell r="P193">
            <v>0</v>
          </cell>
          <cell r="Q193">
            <v>12</v>
          </cell>
          <cell r="R193">
            <v>0</v>
          </cell>
          <cell r="S193">
            <v>12.5</v>
          </cell>
          <cell r="T193">
            <v>12.5</v>
          </cell>
          <cell r="U193">
            <v>14.5</v>
          </cell>
        </row>
        <row r="194">
          <cell r="C194" t="str">
            <v>327</v>
          </cell>
          <cell r="D194">
            <v>3</v>
          </cell>
          <cell r="E194" t="str">
            <v>03</v>
          </cell>
          <cell r="F194" t="str">
            <v>B-DIPJ</v>
          </cell>
          <cell r="G194" t="str">
            <v>Direction</v>
          </cell>
          <cell r="H194" t="str">
            <v xml:space="preserve"> </v>
          </cell>
          <cell r="I194" t="str">
            <v xml:space="preserve"> </v>
          </cell>
          <cell r="J194" t="str">
            <v>Bureau secrétariat</v>
          </cell>
          <cell r="K194">
            <v>0</v>
          </cell>
          <cell r="L194">
            <v>3</v>
          </cell>
          <cell r="M194">
            <v>24</v>
          </cell>
          <cell r="N194">
            <v>24</v>
          </cell>
          <cell r="O194">
            <v>28.4</v>
          </cell>
          <cell r="P194">
            <v>4.3999999999999986</v>
          </cell>
          <cell r="Q194">
            <v>28.5</v>
          </cell>
          <cell r="R194">
            <v>0.10000000000000142</v>
          </cell>
          <cell r="S194">
            <v>33.5</v>
          </cell>
          <cell r="T194">
            <v>33.5</v>
          </cell>
          <cell r="U194">
            <v>24.1</v>
          </cell>
        </row>
        <row r="195">
          <cell r="C195" t="str">
            <v>328</v>
          </cell>
          <cell r="D195">
            <v>3</v>
          </cell>
          <cell r="E195" t="str">
            <v>03</v>
          </cell>
          <cell r="F195" t="str">
            <v>B-DIPJ</v>
          </cell>
          <cell r="G195" t="str">
            <v>Direction</v>
          </cell>
          <cell r="H195" t="str">
            <v xml:space="preserve"> </v>
          </cell>
          <cell r="I195" t="str">
            <v xml:space="preserve"> </v>
          </cell>
          <cell r="J195" t="str">
            <v>Bureau chef d'antenne DIPJ</v>
          </cell>
          <cell r="K195" t="str">
            <v>Bureau intégrant un espace de réunion de 4 pers.</v>
          </cell>
          <cell r="L195">
            <v>1</v>
          </cell>
          <cell r="M195">
            <v>18</v>
          </cell>
          <cell r="N195">
            <v>18</v>
          </cell>
          <cell r="O195">
            <v>18.2</v>
          </cell>
          <cell r="P195">
            <v>0.19999999999999929</v>
          </cell>
          <cell r="Q195">
            <v>18.2</v>
          </cell>
          <cell r="R195">
            <v>0</v>
          </cell>
          <cell r="S195">
            <v>18.2</v>
          </cell>
          <cell r="T195">
            <v>18.2</v>
          </cell>
          <cell r="U195">
            <v>17.100000000000001</v>
          </cell>
        </row>
        <row r="196">
          <cell r="C196" t="str">
            <v>329</v>
          </cell>
          <cell r="D196">
            <v>3</v>
          </cell>
          <cell r="E196" t="str">
            <v>03</v>
          </cell>
          <cell r="F196" t="str">
            <v>B-DIPJ</v>
          </cell>
          <cell r="G196" t="str">
            <v>Identité judiciaire (IJ)</v>
          </cell>
          <cell r="H196" t="str">
            <v xml:space="preserve"> </v>
          </cell>
          <cell r="I196" t="str">
            <v xml:space="preserve"> </v>
          </cell>
          <cell r="J196" t="str">
            <v>Salle fichier manuel empreintes + portaits robots</v>
          </cell>
          <cell r="K196">
            <v>0</v>
          </cell>
          <cell r="L196">
            <v>0</v>
          </cell>
          <cell r="M196">
            <v>12</v>
          </cell>
          <cell r="N196">
            <v>12</v>
          </cell>
          <cell r="O196">
            <v>12</v>
          </cell>
          <cell r="P196">
            <v>0</v>
          </cell>
          <cell r="Q196">
            <v>12</v>
          </cell>
          <cell r="R196">
            <v>0</v>
          </cell>
          <cell r="S196">
            <v>11.9</v>
          </cell>
          <cell r="T196">
            <v>11.9</v>
          </cell>
          <cell r="U196">
            <v>14</v>
          </cell>
        </row>
        <row r="197">
          <cell r="C197" t="str">
            <v>330</v>
          </cell>
          <cell r="D197">
            <v>3</v>
          </cell>
          <cell r="E197" t="str">
            <v>18</v>
          </cell>
          <cell r="F197" t="str">
            <v>B-DIPJ</v>
          </cell>
          <cell r="G197" t="str">
            <v>Locaux communs</v>
          </cell>
          <cell r="H197" t="str">
            <v xml:space="preserve"> </v>
          </cell>
          <cell r="I197" t="str">
            <v xml:space="preserve"> </v>
          </cell>
          <cell r="J197" t="str">
            <v>Salle de convivialité-Restauration</v>
          </cell>
          <cell r="K197" t="str">
            <v>"Coin cafétéria"</v>
          </cell>
          <cell r="L197">
            <v>0</v>
          </cell>
          <cell r="M197">
            <v>12</v>
          </cell>
          <cell r="N197">
            <v>12</v>
          </cell>
          <cell r="O197">
            <v>15.2</v>
          </cell>
          <cell r="P197">
            <v>3.1999999999999993</v>
          </cell>
          <cell r="Q197">
            <v>16</v>
          </cell>
          <cell r="R197">
            <v>0.80000000000000071</v>
          </cell>
          <cell r="S197">
            <v>16</v>
          </cell>
          <cell r="T197">
            <v>16</v>
          </cell>
          <cell r="U197">
            <v>16.399999999999999</v>
          </cell>
        </row>
        <row r="198">
          <cell r="C198" t="str">
            <v>331</v>
          </cell>
          <cell r="D198">
            <v>3</v>
          </cell>
          <cell r="E198" t="str">
            <v>34</v>
          </cell>
          <cell r="F198" t="str">
            <v>B-DIPJ</v>
          </cell>
          <cell r="G198" t="str">
            <v>Identité judiciaire (IJ)</v>
          </cell>
          <cell r="H198" t="str">
            <v xml:space="preserve"> </v>
          </cell>
          <cell r="I198" t="str">
            <v xml:space="preserve"> </v>
          </cell>
          <cell r="J198" t="str">
            <v>Réserve matériel et consommables</v>
          </cell>
          <cell r="K198" t="str">
            <v>Intégré dans local 327</v>
          </cell>
          <cell r="L198">
            <v>0</v>
          </cell>
          <cell r="M198">
            <v>12</v>
          </cell>
          <cell r="N198">
            <v>12</v>
          </cell>
          <cell r="O198">
            <v>12</v>
          </cell>
          <cell r="P198">
            <v>0</v>
          </cell>
          <cell r="Q198">
            <v>12</v>
          </cell>
          <cell r="R198">
            <v>0</v>
          </cell>
          <cell r="S198">
            <v>0</v>
          </cell>
          <cell r="T198">
            <v>0</v>
          </cell>
          <cell r="U198">
            <v>0</v>
          </cell>
        </row>
        <row r="199">
          <cell r="C199" t="str">
            <v>332</v>
          </cell>
          <cell r="D199">
            <v>3</v>
          </cell>
          <cell r="E199" t="str">
            <v>14</v>
          </cell>
          <cell r="F199" t="str">
            <v>B-DIPJ</v>
          </cell>
          <cell r="G199" t="str">
            <v>Locaux communs</v>
          </cell>
          <cell r="H199" t="str">
            <v xml:space="preserve"> </v>
          </cell>
          <cell r="I199" t="str">
            <v xml:space="preserve"> </v>
          </cell>
          <cell r="J199" t="str">
            <v>Salle de réunion</v>
          </cell>
          <cell r="K199" t="str">
            <v>Capacité 15 pers</v>
          </cell>
          <cell r="L199">
            <v>0</v>
          </cell>
          <cell r="M199">
            <v>20</v>
          </cell>
          <cell r="N199">
            <v>20</v>
          </cell>
          <cell r="O199">
            <v>26.2</v>
          </cell>
          <cell r="P199">
            <v>6.1999999999999993</v>
          </cell>
          <cell r="Q199">
            <v>25.1</v>
          </cell>
          <cell r="R199">
            <v>-1.0999999999999979</v>
          </cell>
          <cell r="S199">
            <v>24.5</v>
          </cell>
          <cell r="T199">
            <v>24.5</v>
          </cell>
          <cell r="U199">
            <v>19.899999999999999</v>
          </cell>
        </row>
        <row r="200">
          <cell r="C200" t="str">
            <v>333</v>
          </cell>
          <cell r="D200">
            <v>3</v>
          </cell>
          <cell r="E200" t="str">
            <v>33</v>
          </cell>
          <cell r="F200" t="str">
            <v>B-DIPJ</v>
          </cell>
          <cell r="G200" t="str">
            <v>Locaux communs</v>
          </cell>
          <cell r="H200" t="str">
            <v xml:space="preserve"> </v>
          </cell>
          <cell r="I200" t="str">
            <v xml:space="preserve"> </v>
          </cell>
          <cell r="J200" t="str">
            <v>Archives</v>
          </cell>
          <cell r="K200">
            <v>0</v>
          </cell>
          <cell r="L200">
            <v>0</v>
          </cell>
          <cell r="M200">
            <v>12</v>
          </cell>
          <cell r="N200">
            <v>12</v>
          </cell>
          <cell r="O200">
            <v>12</v>
          </cell>
          <cell r="P200">
            <v>0</v>
          </cell>
          <cell r="Q200">
            <v>11.9</v>
          </cell>
          <cell r="R200">
            <v>-9.9999999999999645E-2</v>
          </cell>
          <cell r="S200">
            <v>12.2</v>
          </cell>
          <cell r="T200">
            <v>12.2</v>
          </cell>
          <cell r="U200">
            <v>14.3</v>
          </cell>
        </row>
        <row r="201">
          <cell r="C201" t="str">
            <v>334</v>
          </cell>
          <cell r="D201">
            <v>3</v>
          </cell>
          <cell r="E201" t="str">
            <v>22</v>
          </cell>
          <cell r="F201" t="str">
            <v>B-DIPJ</v>
          </cell>
          <cell r="G201" t="str">
            <v>Locaux communs</v>
          </cell>
          <cell r="H201" t="str">
            <v xml:space="preserve"> </v>
          </cell>
          <cell r="I201" t="str">
            <v xml:space="preserve"> </v>
          </cell>
          <cell r="J201" t="str">
            <v>Salle serveur / Local technique informatique</v>
          </cell>
          <cell r="K201" t="str">
            <v>Local serveur + ordinateurs internet dédiés</v>
          </cell>
          <cell r="L201">
            <v>0</v>
          </cell>
          <cell r="M201">
            <v>9</v>
          </cell>
          <cell r="N201">
            <v>9</v>
          </cell>
          <cell r="O201">
            <v>12.1</v>
          </cell>
          <cell r="P201">
            <v>3.0999999999999996</v>
          </cell>
          <cell r="Q201">
            <v>12.6</v>
          </cell>
          <cell r="R201">
            <v>0.5</v>
          </cell>
          <cell r="S201">
            <v>12.2</v>
          </cell>
          <cell r="T201">
            <v>12.2</v>
          </cell>
          <cell r="U201">
            <v>14.1</v>
          </cell>
        </row>
        <row r="202">
          <cell r="C202" t="str">
            <v xml:space="preserve">335 </v>
          </cell>
          <cell r="D202">
            <v>3</v>
          </cell>
          <cell r="E202" t="str">
            <v>18</v>
          </cell>
          <cell r="F202" t="str">
            <v>B-DIPJ</v>
          </cell>
          <cell r="G202" t="str">
            <v>Locaux communs</v>
          </cell>
          <cell r="H202" t="str">
            <v xml:space="preserve"> </v>
          </cell>
          <cell r="I202" t="str">
            <v xml:space="preserve"> </v>
          </cell>
          <cell r="J202" t="str">
            <v>Sas Sanitaires H / F du personnel</v>
          </cell>
          <cell r="K202" t="str">
            <v>Sanitaires destinés au personnel</v>
          </cell>
          <cell r="L202">
            <v>0</v>
          </cell>
          <cell r="M202">
            <v>0</v>
          </cell>
          <cell r="N202">
            <v>0</v>
          </cell>
          <cell r="O202">
            <v>0</v>
          </cell>
          <cell r="P202">
            <v>0</v>
          </cell>
          <cell r="Q202">
            <v>0</v>
          </cell>
          <cell r="R202">
            <v>0</v>
          </cell>
          <cell r="S202">
            <v>5.4</v>
          </cell>
          <cell r="T202">
            <v>5.4</v>
          </cell>
          <cell r="U202">
            <v>9.5</v>
          </cell>
        </row>
        <row r="203">
          <cell r="C203" t="str">
            <v>335</v>
          </cell>
          <cell r="D203">
            <v>3</v>
          </cell>
          <cell r="E203" t="str">
            <v>18</v>
          </cell>
          <cell r="F203" t="str">
            <v>B-DIPJ</v>
          </cell>
          <cell r="G203" t="str">
            <v>Locaux communs</v>
          </cell>
          <cell r="H203" t="str">
            <v xml:space="preserve"> </v>
          </cell>
          <cell r="I203" t="str">
            <v xml:space="preserve"> </v>
          </cell>
          <cell r="J203" t="str">
            <v>Sanitaires H / F du personnel</v>
          </cell>
          <cell r="K203" t="str">
            <v>Sanitaires destinés au personnel</v>
          </cell>
          <cell r="L203">
            <v>0</v>
          </cell>
          <cell r="M203">
            <v>12</v>
          </cell>
          <cell r="N203">
            <v>12</v>
          </cell>
          <cell r="O203">
            <v>8.4</v>
          </cell>
          <cell r="P203">
            <v>-3.5999999999999996</v>
          </cell>
          <cell r="Q203">
            <v>8.6</v>
          </cell>
          <cell r="R203">
            <v>0.19999999999999929</v>
          </cell>
          <cell r="S203">
            <v>0</v>
          </cell>
          <cell r="T203">
            <v>0</v>
          </cell>
          <cell r="U203">
            <v>0</v>
          </cell>
        </row>
        <row r="204">
          <cell r="C204" t="str">
            <v>336</v>
          </cell>
          <cell r="D204">
            <v>3</v>
          </cell>
          <cell r="E204" t="str">
            <v>03</v>
          </cell>
          <cell r="F204" t="str">
            <v>B-DIPJ</v>
          </cell>
          <cell r="G204" t="str">
            <v>Groupe finances</v>
          </cell>
          <cell r="H204" t="str">
            <v xml:space="preserve"> </v>
          </cell>
          <cell r="I204" t="str">
            <v xml:space="preserve"> </v>
          </cell>
          <cell r="J204" t="str">
            <v>Pièce technique annexe</v>
          </cell>
          <cell r="K204">
            <v>0</v>
          </cell>
          <cell r="L204">
            <v>0</v>
          </cell>
          <cell r="M204">
            <v>6</v>
          </cell>
          <cell r="N204">
            <v>6</v>
          </cell>
          <cell r="O204">
            <v>0</v>
          </cell>
          <cell r="P204">
            <v>-6</v>
          </cell>
          <cell r="Q204">
            <v>0</v>
          </cell>
          <cell r="R204">
            <v>0</v>
          </cell>
          <cell r="S204">
            <v>0</v>
          </cell>
          <cell r="T204">
            <v>0</v>
          </cell>
          <cell r="U204">
            <v>0</v>
          </cell>
        </row>
        <row r="205">
          <cell r="C205" t="str">
            <v>337</v>
          </cell>
          <cell r="D205">
            <v>3</v>
          </cell>
          <cell r="E205" t="str">
            <v>03</v>
          </cell>
          <cell r="F205" t="str">
            <v>B-DIPJ</v>
          </cell>
          <cell r="G205" t="str">
            <v>Groupe criminel</v>
          </cell>
          <cell r="H205" t="str">
            <v xml:space="preserve"> </v>
          </cell>
          <cell r="I205" t="str">
            <v xml:space="preserve"> </v>
          </cell>
          <cell r="J205" t="str">
            <v>Pièce technique annexe</v>
          </cell>
          <cell r="K205">
            <v>0</v>
          </cell>
          <cell r="L205">
            <v>0</v>
          </cell>
          <cell r="M205">
            <v>6</v>
          </cell>
          <cell r="N205">
            <v>6</v>
          </cell>
          <cell r="O205">
            <v>0</v>
          </cell>
          <cell r="P205">
            <v>-6</v>
          </cell>
          <cell r="Q205">
            <v>0</v>
          </cell>
          <cell r="R205">
            <v>0</v>
          </cell>
          <cell r="S205">
            <v>0</v>
          </cell>
          <cell r="T205">
            <v>0</v>
          </cell>
          <cell r="U205">
            <v>0</v>
          </cell>
        </row>
        <row r="206">
          <cell r="C206" t="str">
            <v>339</v>
          </cell>
          <cell r="D206">
            <v>3</v>
          </cell>
          <cell r="E206" t="str">
            <v>10</v>
          </cell>
          <cell r="F206" t="str">
            <v>B-DIPJ</v>
          </cell>
          <cell r="G206" t="str">
            <v>Groupe criminel / Finances</v>
          </cell>
          <cell r="H206" t="str">
            <v xml:space="preserve"> </v>
          </cell>
          <cell r="I206" t="str">
            <v xml:space="preserve"> </v>
          </cell>
          <cell r="J206" t="str">
            <v>Local des scellés</v>
          </cell>
          <cell r="K206" t="str">
            <v>Cf. locaux communs</v>
          </cell>
          <cell r="L206">
            <v>0</v>
          </cell>
          <cell r="M206">
            <v>20</v>
          </cell>
          <cell r="N206">
            <v>20</v>
          </cell>
          <cell r="O206">
            <v>19.899999999999999</v>
          </cell>
          <cell r="P206">
            <v>-0.10000000000000142</v>
          </cell>
          <cell r="Q206">
            <v>20.6</v>
          </cell>
          <cell r="R206">
            <v>0.70000000000000284</v>
          </cell>
          <cell r="S206">
            <v>19.8</v>
          </cell>
          <cell r="T206">
            <v>19.8</v>
          </cell>
          <cell r="U206">
            <v>17.8</v>
          </cell>
        </row>
        <row r="207">
          <cell r="C207" t="str">
            <v>340</v>
          </cell>
          <cell r="D207">
            <v>3</v>
          </cell>
          <cell r="E207">
            <v>0</v>
          </cell>
          <cell r="F207" t="str">
            <v>B-DIPJ</v>
          </cell>
          <cell r="G207" t="str">
            <v>Locaux communs</v>
          </cell>
          <cell r="H207" t="str">
            <v xml:space="preserve"> </v>
          </cell>
          <cell r="I207" t="str">
            <v xml:space="preserve"> </v>
          </cell>
          <cell r="J207" t="str">
            <v>Magasin et armement</v>
          </cell>
          <cell r="K207">
            <v>0</v>
          </cell>
          <cell r="L207">
            <v>0</v>
          </cell>
          <cell r="M207">
            <v>0</v>
          </cell>
          <cell r="N207">
            <v>0</v>
          </cell>
          <cell r="O207">
            <v>12.6</v>
          </cell>
          <cell r="P207">
            <v>12.6</v>
          </cell>
          <cell r="Q207">
            <v>12.8</v>
          </cell>
          <cell r="R207">
            <v>0.20000000000000107</v>
          </cell>
          <cell r="S207">
            <v>12.3</v>
          </cell>
          <cell r="T207">
            <v>12.3</v>
          </cell>
          <cell r="U207">
            <v>14.6</v>
          </cell>
        </row>
        <row r="208">
          <cell r="C208" t="str">
            <v>341</v>
          </cell>
          <cell r="D208">
            <v>3</v>
          </cell>
          <cell r="E208" t="str">
            <v>03</v>
          </cell>
          <cell r="F208" t="str">
            <v>B-DIPJ</v>
          </cell>
          <cell r="G208" t="str">
            <v>Groupe criminel</v>
          </cell>
          <cell r="H208" t="str">
            <v xml:space="preserve"> </v>
          </cell>
          <cell r="I208" t="str">
            <v xml:space="preserve"> </v>
          </cell>
          <cell r="J208" t="str">
            <v>Bureau chef de groupe crim</v>
          </cell>
          <cell r="K208">
            <v>0</v>
          </cell>
          <cell r="L208">
            <v>1</v>
          </cell>
          <cell r="M208">
            <v>12</v>
          </cell>
          <cell r="N208">
            <v>12</v>
          </cell>
          <cell r="O208">
            <v>12</v>
          </cell>
          <cell r="P208">
            <v>0</v>
          </cell>
          <cell r="Q208">
            <v>12.8</v>
          </cell>
          <cell r="R208">
            <v>0.80000000000000071</v>
          </cell>
          <cell r="S208">
            <v>12.8</v>
          </cell>
          <cell r="T208">
            <v>12.8</v>
          </cell>
          <cell r="U208">
            <v>14.9</v>
          </cell>
        </row>
        <row r="209">
          <cell r="C209" t="str">
            <v>342</v>
          </cell>
          <cell r="D209">
            <v>3</v>
          </cell>
          <cell r="E209" t="str">
            <v>19</v>
          </cell>
          <cell r="F209" t="str">
            <v>B-DIPJ</v>
          </cell>
          <cell r="G209" t="str">
            <v>Locaux communs</v>
          </cell>
          <cell r="H209" t="str">
            <v xml:space="preserve"> </v>
          </cell>
          <cell r="I209" t="str">
            <v xml:space="preserve"> </v>
          </cell>
          <cell r="J209" t="str">
            <v>Documentation opérationnelle</v>
          </cell>
          <cell r="K209">
            <v>0</v>
          </cell>
          <cell r="L209">
            <v>1</v>
          </cell>
          <cell r="M209">
            <v>15</v>
          </cell>
          <cell r="N209">
            <v>15</v>
          </cell>
          <cell r="O209">
            <v>15.3</v>
          </cell>
          <cell r="P209">
            <v>0.30000000000000071</v>
          </cell>
          <cell r="Q209">
            <v>15.8</v>
          </cell>
          <cell r="R209">
            <v>0.5</v>
          </cell>
          <cell r="S209">
            <v>15.8</v>
          </cell>
          <cell r="T209">
            <v>15.8</v>
          </cell>
          <cell r="U209">
            <v>16.100000000000001</v>
          </cell>
        </row>
        <row r="210">
          <cell r="C210" t="str">
            <v>343</v>
          </cell>
          <cell r="D210">
            <v>3</v>
          </cell>
          <cell r="E210" t="str">
            <v>40</v>
          </cell>
          <cell r="F210" t="str">
            <v>B-DIPJ</v>
          </cell>
          <cell r="G210" t="str">
            <v>Locaux communs</v>
          </cell>
          <cell r="H210" t="str">
            <v xml:space="preserve"> </v>
          </cell>
          <cell r="I210" t="str">
            <v xml:space="preserve"> </v>
          </cell>
          <cell r="J210" t="str">
            <v>Local de reprographie</v>
          </cell>
          <cell r="K210">
            <v>0</v>
          </cell>
          <cell r="L210">
            <v>0</v>
          </cell>
          <cell r="M210">
            <v>12</v>
          </cell>
          <cell r="N210">
            <v>12</v>
          </cell>
          <cell r="O210">
            <v>8.5</v>
          </cell>
          <cell r="P210">
            <v>-3.5</v>
          </cell>
          <cell r="Q210">
            <v>5.9</v>
          </cell>
          <cell r="R210">
            <v>-2.5999999999999996</v>
          </cell>
          <cell r="S210">
            <v>5.9</v>
          </cell>
          <cell r="T210">
            <v>5.9</v>
          </cell>
          <cell r="U210">
            <v>9.8000000000000007</v>
          </cell>
        </row>
        <row r="211">
          <cell r="C211" t="str">
            <v>344</v>
          </cell>
          <cell r="D211">
            <v>3</v>
          </cell>
          <cell r="E211" t="str">
            <v>04</v>
          </cell>
          <cell r="F211" t="str">
            <v>B-DIPJ</v>
          </cell>
          <cell r="G211" t="str">
            <v>Locaux communs</v>
          </cell>
          <cell r="H211" t="str">
            <v xml:space="preserve"> </v>
          </cell>
          <cell r="I211" t="str">
            <v xml:space="preserve"> </v>
          </cell>
          <cell r="J211" t="str">
            <v>Sanitaires H/F des personnes interpellées</v>
          </cell>
          <cell r="K211">
            <v>0</v>
          </cell>
          <cell r="L211">
            <v>0</v>
          </cell>
          <cell r="M211">
            <v>8</v>
          </cell>
          <cell r="N211">
            <v>6</v>
          </cell>
          <cell r="O211">
            <v>0</v>
          </cell>
          <cell r="P211">
            <v>-6</v>
          </cell>
          <cell r="Q211">
            <v>0</v>
          </cell>
          <cell r="R211">
            <v>0</v>
          </cell>
          <cell r="S211">
            <v>0</v>
          </cell>
          <cell r="T211">
            <v>0</v>
          </cell>
          <cell r="U211">
            <v>0</v>
          </cell>
        </row>
        <row r="212">
          <cell r="C212" t="str">
            <v>346</v>
          </cell>
          <cell r="D212">
            <v>3</v>
          </cell>
          <cell r="E212">
            <v>0</v>
          </cell>
          <cell r="F212" t="str">
            <v>I-CIRCUL VERTIC</v>
          </cell>
          <cell r="G212">
            <v>0</v>
          </cell>
          <cell r="H212">
            <v>0</v>
          </cell>
          <cell r="I212">
            <v>0</v>
          </cell>
          <cell r="J212" t="str">
            <v>Escalier 4 (locaux techniques)</v>
          </cell>
          <cell r="K212">
            <v>0</v>
          </cell>
          <cell r="L212">
            <v>0</v>
          </cell>
          <cell r="M212">
            <v>0</v>
          </cell>
          <cell r="N212">
            <v>0</v>
          </cell>
          <cell r="O212">
            <v>0</v>
          </cell>
          <cell r="P212">
            <v>0</v>
          </cell>
          <cell r="Q212">
            <v>0</v>
          </cell>
          <cell r="R212">
            <v>0</v>
          </cell>
          <cell r="S212">
            <v>0</v>
          </cell>
          <cell r="T212">
            <v>2</v>
          </cell>
          <cell r="U212">
            <v>11</v>
          </cell>
        </row>
        <row r="213">
          <cell r="C213" t="str">
            <v>347</v>
          </cell>
          <cell r="D213">
            <v>3</v>
          </cell>
          <cell r="E213">
            <v>0</v>
          </cell>
          <cell r="F213" t="str">
            <v>E-LOCAUX COMMUNS</v>
          </cell>
          <cell r="G213" t="str">
            <v>Locaux techniques</v>
          </cell>
          <cell r="H213" t="str">
            <v xml:space="preserve"> </v>
          </cell>
          <cell r="I213" t="str">
            <v xml:space="preserve"> </v>
          </cell>
          <cell r="J213" t="str">
            <v>Local traitement de l'air</v>
          </cell>
          <cell r="K213">
            <v>0</v>
          </cell>
          <cell r="L213">
            <v>0</v>
          </cell>
          <cell r="M213">
            <v>0</v>
          </cell>
          <cell r="N213">
            <v>0</v>
          </cell>
          <cell r="O213">
            <v>0</v>
          </cell>
          <cell r="P213">
            <v>0</v>
          </cell>
          <cell r="Q213">
            <v>0</v>
          </cell>
          <cell r="R213">
            <v>0</v>
          </cell>
          <cell r="S213">
            <v>0</v>
          </cell>
          <cell r="T213">
            <v>43.6</v>
          </cell>
          <cell r="U213">
            <v>29.8</v>
          </cell>
        </row>
        <row r="214">
          <cell r="C214" t="str">
            <v>348</v>
          </cell>
          <cell r="D214" t="str">
            <v>3</v>
          </cell>
          <cell r="E214">
            <v>0</v>
          </cell>
          <cell r="F214" t="str">
            <v>G-STATIONNEMENT</v>
          </cell>
          <cell r="G214" t="str">
            <v>P3</v>
          </cell>
          <cell r="H214">
            <v>0</v>
          </cell>
          <cell r="I214">
            <v>0</v>
          </cell>
          <cell r="J214" t="str">
            <v>Véhicules du personnel</v>
          </cell>
          <cell r="K214" t="str">
            <v>P3</v>
          </cell>
          <cell r="L214">
            <v>0</v>
          </cell>
          <cell r="M214">
            <v>0</v>
          </cell>
          <cell r="N214">
            <v>0</v>
          </cell>
          <cell r="O214">
            <v>0</v>
          </cell>
          <cell r="P214">
            <v>0</v>
          </cell>
          <cell r="Q214">
            <v>0</v>
          </cell>
          <cell r="R214">
            <v>0</v>
          </cell>
          <cell r="S214">
            <v>0</v>
          </cell>
          <cell r="T214">
            <v>1219.3</v>
          </cell>
          <cell r="U214">
            <v>163.9</v>
          </cell>
        </row>
        <row r="215">
          <cell r="C215" t="str">
            <v>349</v>
          </cell>
          <cell r="D215">
            <v>3</v>
          </cell>
          <cell r="E215">
            <v>0</v>
          </cell>
          <cell r="F215" t="str">
            <v>I-CIRCUL VERTIC</v>
          </cell>
          <cell r="G215" t="str">
            <v>P3</v>
          </cell>
          <cell r="H215">
            <v>0</v>
          </cell>
          <cell r="I215">
            <v>0</v>
          </cell>
          <cell r="J215" t="str">
            <v>Escalier 5 (Parking)</v>
          </cell>
          <cell r="K215">
            <v>0</v>
          </cell>
          <cell r="L215">
            <v>0</v>
          </cell>
          <cell r="M215">
            <v>0</v>
          </cell>
          <cell r="N215">
            <v>0</v>
          </cell>
          <cell r="O215">
            <v>0</v>
          </cell>
          <cell r="P215">
            <v>0</v>
          </cell>
          <cell r="Q215">
            <v>0</v>
          </cell>
          <cell r="R215">
            <v>0</v>
          </cell>
          <cell r="S215">
            <v>0</v>
          </cell>
          <cell r="T215">
            <v>5.7</v>
          </cell>
          <cell r="U215">
            <v>11.1</v>
          </cell>
        </row>
        <row r="216">
          <cell r="C216" t="str">
            <v>350</v>
          </cell>
          <cell r="D216" t="str">
            <v>4</v>
          </cell>
          <cell r="E216">
            <v>0</v>
          </cell>
          <cell r="F216" t="str">
            <v>G-STATIONNEMENT</v>
          </cell>
          <cell r="G216" t="str">
            <v>P4</v>
          </cell>
          <cell r="H216">
            <v>0</v>
          </cell>
          <cell r="I216">
            <v>0</v>
          </cell>
          <cell r="J216" t="str">
            <v>Véhicules du personnel</v>
          </cell>
          <cell r="K216" t="str">
            <v>P4</v>
          </cell>
          <cell r="L216">
            <v>0</v>
          </cell>
          <cell r="M216">
            <v>0</v>
          </cell>
          <cell r="N216">
            <v>0</v>
          </cell>
          <cell r="O216">
            <v>0</v>
          </cell>
          <cell r="P216">
            <v>0</v>
          </cell>
          <cell r="Q216">
            <v>0</v>
          </cell>
          <cell r="R216">
            <v>0</v>
          </cell>
          <cell r="S216">
            <v>0</v>
          </cell>
          <cell r="T216">
            <v>1241.3</v>
          </cell>
          <cell r="U216">
            <v>165.7</v>
          </cell>
        </row>
        <row r="217">
          <cell r="C217" t="str">
            <v>351</v>
          </cell>
          <cell r="D217">
            <v>4</v>
          </cell>
          <cell r="E217">
            <v>0</v>
          </cell>
          <cell r="F217" t="str">
            <v>I-CIRCUL VERTIC</v>
          </cell>
          <cell r="G217" t="str">
            <v>P4</v>
          </cell>
          <cell r="H217">
            <v>0</v>
          </cell>
          <cell r="I217">
            <v>0</v>
          </cell>
          <cell r="J217" t="str">
            <v>Escalier 5 (Parking)</v>
          </cell>
          <cell r="K217">
            <v>0</v>
          </cell>
          <cell r="L217">
            <v>0</v>
          </cell>
          <cell r="M217">
            <v>0</v>
          </cell>
          <cell r="N217">
            <v>0</v>
          </cell>
          <cell r="O217">
            <v>0</v>
          </cell>
          <cell r="P217">
            <v>0</v>
          </cell>
          <cell r="Q217">
            <v>0</v>
          </cell>
          <cell r="R217">
            <v>0</v>
          </cell>
          <cell r="S217">
            <v>0</v>
          </cell>
          <cell r="T217">
            <v>5.3</v>
          </cell>
          <cell r="U217">
            <v>11</v>
          </cell>
        </row>
        <row r="218">
          <cell r="C218" t="str">
            <v>401</v>
          </cell>
          <cell r="D218">
            <v>4</v>
          </cell>
          <cell r="E218">
            <v>0</v>
          </cell>
          <cell r="F218" t="str">
            <v>E1-CIRCUL HORIZ</v>
          </cell>
          <cell r="G218">
            <v>0</v>
          </cell>
          <cell r="H218">
            <v>0</v>
          </cell>
          <cell r="I218">
            <v>0</v>
          </cell>
          <cell r="J218" t="str">
            <v>Palier niveau P5</v>
          </cell>
          <cell r="K218">
            <v>0</v>
          </cell>
          <cell r="L218">
            <v>0</v>
          </cell>
          <cell r="M218">
            <v>0</v>
          </cell>
          <cell r="N218">
            <v>0</v>
          </cell>
          <cell r="O218">
            <v>0</v>
          </cell>
          <cell r="P218">
            <v>0</v>
          </cell>
          <cell r="Q218">
            <v>0</v>
          </cell>
          <cell r="R218">
            <v>0</v>
          </cell>
          <cell r="S218">
            <v>0</v>
          </cell>
          <cell r="T218">
            <v>27.8</v>
          </cell>
          <cell r="U218">
            <v>27.8</v>
          </cell>
        </row>
        <row r="219">
          <cell r="C219" t="str">
            <v>402</v>
          </cell>
          <cell r="D219">
            <v>4</v>
          </cell>
          <cell r="E219">
            <v>0</v>
          </cell>
          <cell r="F219" t="str">
            <v>I-CIRCUL VERTIC</v>
          </cell>
          <cell r="G219">
            <v>0</v>
          </cell>
          <cell r="H219">
            <v>0</v>
          </cell>
          <cell r="I219">
            <v>0</v>
          </cell>
          <cell r="J219" t="str">
            <v>Escalier 1</v>
          </cell>
          <cell r="K219">
            <v>0</v>
          </cell>
          <cell r="L219">
            <v>0</v>
          </cell>
          <cell r="M219">
            <v>0</v>
          </cell>
          <cell r="N219">
            <v>0</v>
          </cell>
          <cell r="O219">
            <v>0</v>
          </cell>
          <cell r="P219">
            <v>0</v>
          </cell>
          <cell r="Q219">
            <v>0</v>
          </cell>
          <cell r="R219">
            <v>0</v>
          </cell>
          <cell r="S219">
            <v>0</v>
          </cell>
          <cell r="T219">
            <v>17.399999999999999</v>
          </cell>
          <cell r="U219">
            <v>17.399999999999999</v>
          </cell>
        </row>
        <row r="220">
          <cell r="C220" t="str">
            <v>403</v>
          </cell>
          <cell r="D220">
            <v>4</v>
          </cell>
          <cell r="E220" t="str">
            <v>01</v>
          </cell>
          <cell r="F220" t="str">
            <v>C-DRRI</v>
          </cell>
          <cell r="G220" t="str">
            <v>Attente</v>
          </cell>
          <cell r="H220" t="str">
            <v xml:space="preserve"> </v>
          </cell>
          <cell r="I220" t="str">
            <v xml:space="preserve"> </v>
          </cell>
          <cell r="J220" t="str">
            <v>Sas accueil</v>
          </cell>
          <cell r="K220">
            <v>0</v>
          </cell>
          <cell r="L220">
            <v>0</v>
          </cell>
          <cell r="M220">
            <v>0</v>
          </cell>
          <cell r="N220">
            <v>0</v>
          </cell>
          <cell r="O220">
            <v>0</v>
          </cell>
          <cell r="P220">
            <v>0</v>
          </cell>
          <cell r="Q220">
            <v>0</v>
          </cell>
          <cell r="R220">
            <v>0</v>
          </cell>
          <cell r="S220">
            <v>0</v>
          </cell>
          <cell r="T220">
            <v>4.5999999999999996</v>
          </cell>
          <cell r="U220">
            <v>9</v>
          </cell>
        </row>
        <row r="221">
          <cell r="C221" t="str">
            <v>404</v>
          </cell>
          <cell r="D221">
            <v>4</v>
          </cell>
          <cell r="E221">
            <v>0</v>
          </cell>
          <cell r="F221" t="str">
            <v>E1-CIRCUL HORIZ</v>
          </cell>
          <cell r="G221">
            <v>0</v>
          </cell>
          <cell r="H221">
            <v>0</v>
          </cell>
          <cell r="I221">
            <v>0</v>
          </cell>
          <cell r="J221" t="str">
            <v>Circulation DRRI</v>
          </cell>
          <cell r="K221">
            <v>0</v>
          </cell>
          <cell r="L221">
            <v>0</v>
          </cell>
          <cell r="M221">
            <v>0</v>
          </cell>
          <cell r="N221">
            <v>0</v>
          </cell>
          <cell r="O221">
            <v>0</v>
          </cell>
          <cell r="P221">
            <v>0</v>
          </cell>
          <cell r="Q221">
            <v>0</v>
          </cell>
          <cell r="R221">
            <v>0</v>
          </cell>
          <cell r="S221">
            <v>0</v>
          </cell>
          <cell r="T221">
            <v>38.9</v>
          </cell>
          <cell r="U221">
            <v>48</v>
          </cell>
        </row>
        <row r="222">
          <cell r="C222" t="str">
            <v xml:space="preserve">405  </v>
          </cell>
          <cell r="D222">
            <v>4</v>
          </cell>
          <cell r="E222" t="str">
            <v>04</v>
          </cell>
          <cell r="F222" t="str">
            <v>C-DRRI</v>
          </cell>
          <cell r="G222" t="str">
            <v>Locaux communs</v>
          </cell>
          <cell r="H222" t="str">
            <v xml:space="preserve"> </v>
          </cell>
          <cell r="I222" t="str">
            <v xml:space="preserve"> </v>
          </cell>
          <cell r="J222" t="str">
            <v>Sas Sanitaires H / F</v>
          </cell>
          <cell r="K222" t="str">
            <v>sanitaires destinés au personnel</v>
          </cell>
          <cell r="L222">
            <v>0</v>
          </cell>
          <cell r="M222">
            <v>0</v>
          </cell>
          <cell r="N222">
            <v>0</v>
          </cell>
          <cell r="O222">
            <v>0</v>
          </cell>
          <cell r="P222">
            <v>0</v>
          </cell>
          <cell r="Q222">
            <v>0</v>
          </cell>
          <cell r="R222">
            <v>0</v>
          </cell>
          <cell r="S222">
            <v>5.7</v>
          </cell>
          <cell r="T222">
            <v>5.7</v>
          </cell>
          <cell r="U222">
            <v>9.6</v>
          </cell>
        </row>
        <row r="223">
          <cell r="C223" t="str">
            <v>405</v>
          </cell>
          <cell r="D223">
            <v>4</v>
          </cell>
          <cell r="E223" t="str">
            <v>04</v>
          </cell>
          <cell r="F223" t="str">
            <v>C-DRRI</v>
          </cell>
          <cell r="G223" t="str">
            <v>Locaux communs</v>
          </cell>
          <cell r="H223" t="str">
            <v xml:space="preserve"> </v>
          </cell>
          <cell r="I223" t="str">
            <v xml:space="preserve"> </v>
          </cell>
          <cell r="J223" t="str">
            <v>Sanitaires H / F</v>
          </cell>
          <cell r="K223" t="str">
            <v>sanitaires destinés au personnel</v>
          </cell>
          <cell r="L223">
            <v>0</v>
          </cell>
          <cell r="M223">
            <v>12</v>
          </cell>
          <cell r="N223">
            <v>12</v>
          </cell>
          <cell r="O223">
            <v>8.5</v>
          </cell>
          <cell r="P223">
            <v>-3.5</v>
          </cell>
          <cell r="Q223">
            <v>9.4</v>
          </cell>
          <cell r="R223">
            <v>0.90000000000000036</v>
          </cell>
          <cell r="S223">
            <v>0</v>
          </cell>
          <cell r="T223">
            <v>0</v>
          </cell>
          <cell r="U223">
            <v>0</v>
          </cell>
        </row>
        <row r="224">
          <cell r="C224" t="str">
            <v>406</v>
          </cell>
          <cell r="D224">
            <v>4</v>
          </cell>
          <cell r="E224" t="str">
            <v>29</v>
          </cell>
          <cell r="F224" t="str">
            <v>C-DRRI</v>
          </cell>
          <cell r="G224" t="str">
            <v>Locaux communs</v>
          </cell>
          <cell r="H224" t="str">
            <v xml:space="preserve"> </v>
          </cell>
          <cell r="I224" t="str">
            <v xml:space="preserve"> </v>
          </cell>
          <cell r="J224" t="str">
            <v>Salle d'audition / réunion</v>
          </cell>
          <cell r="K224" t="str">
            <v>Capacité de 15 personnes</v>
          </cell>
          <cell r="L224">
            <v>0</v>
          </cell>
          <cell r="M224">
            <v>20</v>
          </cell>
          <cell r="N224">
            <v>20</v>
          </cell>
          <cell r="O224">
            <v>19.600000000000001</v>
          </cell>
          <cell r="P224">
            <v>-0.39999999999999858</v>
          </cell>
          <cell r="Q224">
            <v>18.600000000000001</v>
          </cell>
          <cell r="R224">
            <v>-1</v>
          </cell>
          <cell r="S224">
            <v>18.8</v>
          </cell>
          <cell r="T224">
            <v>18.8</v>
          </cell>
          <cell r="U224">
            <v>18.5</v>
          </cell>
        </row>
        <row r="225">
          <cell r="C225" t="str">
            <v>408</v>
          </cell>
          <cell r="D225">
            <v>4</v>
          </cell>
          <cell r="E225" t="str">
            <v>18</v>
          </cell>
          <cell r="F225" t="str">
            <v>C-DRRI</v>
          </cell>
          <cell r="G225" t="str">
            <v>Locaux communs</v>
          </cell>
          <cell r="H225" t="str">
            <v xml:space="preserve"> </v>
          </cell>
          <cell r="I225" t="str">
            <v xml:space="preserve"> </v>
          </cell>
          <cell r="J225" t="str">
            <v xml:space="preserve">Office/détente </v>
          </cell>
          <cell r="K225" t="str">
            <v>Coin cafétéria</v>
          </cell>
          <cell r="L225">
            <v>0</v>
          </cell>
          <cell r="M225">
            <v>12</v>
          </cell>
          <cell r="N225">
            <v>12</v>
          </cell>
          <cell r="O225">
            <v>11.9</v>
          </cell>
          <cell r="P225">
            <v>-9.9999999999999645E-2</v>
          </cell>
          <cell r="Q225">
            <v>11.6</v>
          </cell>
          <cell r="R225">
            <v>-0.30000000000000071</v>
          </cell>
          <cell r="S225">
            <v>11.4</v>
          </cell>
          <cell r="T225">
            <v>11.4</v>
          </cell>
          <cell r="U225">
            <v>13.6</v>
          </cell>
        </row>
        <row r="226">
          <cell r="C226" t="str">
            <v>409</v>
          </cell>
          <cell r="D226">
            <v>4</v>
          </cell>
          <cell r="E226" t="str">
            <v>33</v>
          </cell>
          <cell r="F226" t="str">
            <v>C-DRRI</v>
          </cell>
          <cell r="G226" t="str">
            <v>Locaux communs</v>
          </cell>
          <cell r="H226" t="str">
            <v xml:space="preserve"> </v>
          </cell>
          <cell r="I226" t="str">
            <v xml:space="preserve"> </v>
          </cell>
          <cell r="J226" t="str">
            <v>Archives</v>
          </cell>
          <cell r="K226">
            <v>0</v>
          </cell>
          <cell r="L226">
            <v>0</v>
          </cell>
          <cell r="M226">
            <v>9</v>
          </cell>
          <cell r="N226">
            <v>9</v>
          </cell>
          <cell r="O226">
            <v>9.0500000000000007</v>
          </cell>
          <cell r="P226">
            <v>5.0000000000000711E-2</v>
          </cell>
          <cell r="Q226">
            <v>8.8000000000000007</v>
          </cell>
          <cell r="R226">
            <v>-0.25</v>
          </cell>
          <cell r="S226">
            <v>8.8000000000000007</v>
          </cell>
          <cell r="T226">
            <v>8.8000000000000007</v>
          </cell>
          <cell r="U226">
            <v>13.1</v>
          </cell>
        </row>
        <row r="227">
          <cell r="C227" t="str">
            <v>410</v>
          </cell>
          <cell r="D227">
            <v>4</v>
          </cell>
          <cell r="E227" t="str">
            <v>03</v>
          </cell>
          <cell r="F227" t="str">
            <v>C-DRRI</v>
          </cell>
          <cell r="G227" t="str">
            <v>Direction</v>
          </cell>
          <cell r="H227" t="str">
            <v xml:space="preserve"> </v>
          </cell>
          <cell r="I227" t="str">
            <v xml:space="preserve"> </v>
          </cell>
          <cell r="J227" t="str">
            <v>Bureau secrétariat</v>
          </cell>
          <cell r="K227">
            <v>0</v>
          </cell>
          <cell r="L227">
            <v>3</v>
          </cell>
          <cell r="M227">
            <v>24</v>
          </cell>
          <cell r="N227">
            <v>24</v>
          </cell>
          <cell r="O227">
            <v>23.7</v>
          </cell>
          <cell r="P227">
            <v>-0.30000000000000071</v>
          </cell>
          <cell r="Q227">
            <v>25</v>
          </cell>
          <cell r="R227">
            <v>1.3000000000000007</v>
          </cell>
          <cell r="S227">
            <v>25</v>
          </cell>
          <cell r="T227">
            <v>25</v>
          </cell>
          <cell r="U227">
            <v>21.2</v>
          </cell>
        </row>
        <row r="228">
          <cell r="C228" t="str">
            <v>411</v>
          </cell>
          <cell r="D228">
            <v>4</v>
          </cell>
          <cell r="E228" t="str">
            <v>22</v>
          </cell>
          <cell r="F228" t="str">
            <v>C-DRRI</v>
          </cell>
          <cell r="G228" t="str">
            <v>Locaux communs</v>
          </cell>
          <cell r="H228" t="str">
            <v xml:space="preserve"> </v>
          </cell>
          <cell r="I228" t="str">
            <v xml:space="preserve"> </v>
          </cell>
          <cell r="J228" t="str">
            <v>Salle serveur / Local technique informatique</v>
          </cell>
          <cell r="K228" t="str">
            <v>Local serveur + ordinateurs internet dédiés</v>
          </cell>
          <cell r="L228">
            <v>0</v>
          </cell>
          <cell r="M228">
            <v>9</v>
          </cell>
          <cell r="N228">
            <v>9</v>
          </cell>
          <cell r="O228">
            <v>12.1</v>
          </cell>
          <cell r="P228">
            <v>3.0999999999999996</v>
          </cell>
          <cell r="Q228">
            <v>10.3</v>
          </cell>
          <cell r="R228">
            <v>-1.7999999999999989</v>
          </cell>
          <cell r="S228">
            <v>10.3</v>
          </cell>
          <cell r="T228">
            <v>10.3</v>
          </cell>
          <cell r="U228">
            <v>14</v>
          </cell>
        </row>
        <row r="229">
          <cell r="C229" t="str">
            <v>412</v>
          </cell>
          <cell r="D229">
            <v>4</v>
          </cell>
          <cell r="E229" t="str">
            <v>03</v>
          </cell>
          <cell r="F229" t="str">
            <v>C-DRRI</v>
          </cell>
          <cell r="G229" t="str">
            <v>Direction</v>
          </cell>
          <cell r="H229" t="str">
            <v xml:space="preserve"> </v>
          </cell>
          <cell r="I229" t="str">
            <v xml:space="preserve"> </v>
          </cell>
          <cell r="J229" t="str">
            <v>Bureau chef secrétariat</v>
          </cell>
          <cell r="K229">
            <v>0</v>
          </cell>
          <cell r="L229">
            <v>1</v>
          </cell>
          <cell r="M229">
            <v>12</v>
          </cell>
          <cell r="N229">
            <v>12</v>
          </cell>
          <cell r="O229">
            <v>12.8</v>
          </cell>
          <cell r="P229">
            <v>0.80000000000000071</v>
          </cell>
          <cell r="Q229">
            <v>13.4</v>
          </cell>
          <cell r="R229">
            <v>0.59999999999999964</v>
          </cell>
          <cell r="S229">
            <v>13.4</v>
          </cell>
          <cell r="T229">
            <v>13.4</v>
          </cell>
          <cell r="U229">
            <v>15.9</v>
          </cell>
        </row>
        <row r="230">
          <cell r="C230" t="str">
            <v>413</v>
          </cell>
          <cell r="D230">
            <v>4</v>
          </cell>
          <cell r="E230" t="str">
            <v>03</v>
          </cell>
          <cell r="F230" t="str">
            <v>C-DRRI</v>
          </cell>
          <cell r="G230" t="str">
            <v>Direction</v>
          </cell>
          <cell r="H230" t="str">
            <v xml:space="preserve"> </v>
          </cell>
          <cell r="I230" t="str">
            <v xml:space="preserve"> </v>
          </cell>
          <cell r="J230" t="str">
            <v>Bureau chef de service</v>
          </cell>
          <cell r="K230" t="str">
            <v>Bureau intégrant un espace de réunion de 4 à 6 pers.</v>
          </cell>
          <cell r="L230">
            <v>1</v>
          </cell>
          <cell r="M230">
            <v>18</v>
          </cell>
          <cell r="N230">
            <v>18</v>
          </cell>
          <cell r="O230">
            <v>19.600000000000001</v>
          </cell>
          <cell r="P230">
            <v>1.6000000000000014</v>
          </cell>
          <cell r="Q230">
            <v>19.899999999999999</v>
          </cell>
          <cell r="R230">
            <v>0.29999999999999716</v>
          </cell>
          <cell r="S230">
            <v>19.899999999999999</v>
          </cell>
          <cell r="T230">
            <v>19.899999999999999</v>
          </cell>
          <cell r="U230">
            <v>18.8</v>
          </cell>
        </row>
        <row r="231">
          <cell r="C231" t="str">
            <v>414</v>
          </cell>
          <cell r="D231">
            <v>4</v>
          </cell>
          <cell r="E231" t="str">
            <v>03</v>
          </cell>
          <cell r="F231" t="str">
            <v>C-DRRI</v>
          </cell>
          <cell r="G231" t="str">
            <v>Direction</v>
          </cell>
          <cell r="H231" t="str">
            <v xml:space="preserve"> </v>
          </cell>
          <cell r="I231" t="str">
            <v xml:space="preserve"> </v>
          </cell>
          <cell r="J231" t="str">
            <v>Bureau adjoint</v>
          </cell>
          <cell r="K231">
            <v>0</v>
          </cell>
          <cell r="L231">
            <v>1</v>
          </cell>
          <cell r="M231">
            <v>12</v>
          </cell>
          <cell r="N231">
            <v>12</v>
          </cell>
          <cell r="O231">
            <v>12.3</v>
          </cell>
          <cell r="P231">
            <v>0.30000000000000071</v>
          </cell>
          <cell r="Q231">
            <v>12.1</v>
          </cell>
          <cell r="R231">
            <v>-0.20000000000000107</v>
          </cell>
          <cell r="S231">
            <v>12</v>
          </cell>
          <cell r="T231">
            <v>12</v>
          </cell>
          <cell r="U231">
            <v>13.9</v>
          </cell>
        </row>
        <row r="232">
          <cell r="C232" t="str">
            <v>415</v>
          </cell>
          <cell r="D232">
            <v>4</v>
          </cell>
          <cell r="E232" t="str">
            <v>01</v>
          </cell>
          <cell r="F232" t="str">
            <v>D-GIC</v>
          </cell>
          <cell r="G232">
            <v>0</v>
          </cell>
          <cell r="H232" t="str">
            <v xml:space="preserve"> </v>
          </cell>
          <cell r="I232" t="str">
            <v xml:space="preserve"> </v>
          </cell>
          <cell r="J232" t="str">
            <v>GIC Sas accueil</v>
          </cell>
          <cell r="K232">
            <v>0</v>
          </cell>
          <cell r="L232">
            <v>0</v>
          </cell>
          <cell r="M232">
            <v>0</v>
          </cell>
          <cell r="N232">
            <v>0</v>
          </cell>
          <cell r="O232">
            <v>0</v>
          </cell>
          <cell r="P232">
            <v>0</v>
          </cell>
          <cell r="Q232">
            <v>0</v>
          </cell>
          <cell r="R232">
            <v>0</v>
          </cell>
          <cell r="S232">
            <v>0</v>
          </cell>
          <cell r="T232">
            <v>4.0999999999999996</v>
          </cell>
          <cell r="U232">
            <v>8.5</v>
          </cell>
        </row>
        <row r="233">
          <cell r="C233" t="str">
            <v>416</v>
          </cell>
          <cell r="D233">
            <v>4</v>
          </cell>
          <cell r="E233" t="str">
            <v>Cf. Programme technique</v>
          </cell>
          <cell r="F233" t="str">
            <v>D-GIC</v>
          </cell>
          <cell r="G233">
            <v>0</v>
          </cell>
          <cell r="H233" t="str">
            <v xml:space="preserve"> </v>
          </cell>
          <cell r="I233" t="str">
            <v xml:space="preserve"> </v>
          </cell>
          <cell r="J233" t="str">
            <v>GIC Local technique</v>
          </cell>
          <cell r="K233" t="str">
            <v>Local aveugle</v>
          </cell>
          <cell r="L233">
            <v>0</v>
          </cell>
          <cell r="M233">
            <v>8</v>
          </cell>
          <cell r="N233">
            <v>8</v>
          </cell>
          <cell r="O233">
            <v>9.1999999999999993</v>
          </cell>
          <cell r="P233">
            <v>1.1999999999999993</v>
          </cell>
          <cell r="Q233">
            <v>8.9</v>
          </cell>
          <cell r="R233">
            <v>-0.29999999999999893</v>
          </cell>
          <cell r="S233">
            <v>9.1</v>
          </cell>
          <cell r="T233">
            <v>9.1</v>
          </cell>
          <cell r="U233">
            <v>14.6</v>
          </cell>
        </row>
        <row r="234">
          <cell r="C234" t="str">
            <v>417</v>
          </cell>
          <cell r="D234">
            <v>4</v>
          </cell>
          <cell r="E234" t="str">
            <v>Cf. Programme technique</v>
          </cell>
          <cell r="F234" t="str">
            <v>D-GIC</v>
          </cell>
          <cell r="G234">
            <v>0</v>
          </cell>
          <cell r="H234" t="str">
            <v xml:space="preserve"> </v>
          </cell>
          <cell r="I234" t="str">
            <v xml:space="preserve"> </v>
          </cell>
          <cell r="J234" t="str">
            <v>GIC Salle d'exploitation</v>
          </cell>
          <cell r="K234">
            <v>0</v>
          </cell>
          <cell r="L234">
            <v>4</v>
          </cell>
          <cell r="M234">
            <v>40</v>
          </cell>
          <cell r="N234">
            <v>40</v>
          </cell>
          <cell r="O234">
            <v>40.1</v>
          </cell>
          <cell r="P234">
            <v>0.10000000000000142</v>
          </cell>
          <cell r="Q234">
            <v>38.700000000000003</v>
          </cell>
          <cell r="R234">
            <v>-1.3999999999999986</v>
          </cell>
          <cell r="S234">
            <v>38.799999999999997</v>
          </cell>
          <cell r="T234">
            <v>38.799999999999997</v>
          </cell>
          <cell r="U234">
            <v>25.3</v>
          </cell>
        </row>
        <row r="235">
          <cell r="C235" t="str">
            <v>418</v>
          </cell>
          <cell r="D235">
            <v>4</v>
          </cell>
          <cell r="E235">
            <v>0</v>
          </cell>
          <cell r="F235" t="str">
            <v>E1-CIRCUL HORIZ</v>
          </cell>
          <cell r="G235">
            <v>0</v>
          </cell>
          <cell r="H235">
            <v>0</v>
          </cell>
          <cell r="I235">
            <v>0</v>
          </cell>
          <cell r="J235" t="str">
            <v>Circulation commune</v>
          </cell>
          <cell r="K235">
            <v>0</v>
          </cell>
          <cell r="L235">
            <v>0</v>
          </cell>
          <cell r="M235">
            <v>0</v>
          </cell>
          <cell r="N235">
            <v>0</v>
          </cell>
          <cell r="O235">
            <v>0</v>
          </cell>
          <cell r="P235">
            <v>0</v>
          </cell>
          <cell r="Q235">
            <v>0</v>
          </cell>
          <cell r="R235">
            <v>0</v>
          </cell>
          <cell r="S235">
            <v>0</v>
          </cell>
          <cell r="T235">
            <v>24.7</v>
          </cell>
          <cell r="U235">
            <v>31.8</v>
          </cell>
        </row>
        <row r="236">
          <cell r="C236" t="str">
            <v>419</v>
          </cell>
          <cell r="D236">
            <v>4</v>
          </cell>
          <cell r="E236" t="str">
            <v>03</v>
          </cell>
          <cell r="F236" t="str">
            <v>A-DDSP</v>
          </cell>
          <cell r="G236" t="str">
            <v>DIRECTION</v>
          </cell>
          <cell r="H236" t="str">
            <v>Bureau gestion opérationnelle</v>
          </cell>
          <cell r="I236" t="str">
            <v xml:space="preserve"> </v>
          </cell>
          <cell r="J236" t="str">
            <v>Bureau BDTSIC</v>
          </cell>
          <cell r="K236">
            <v>0</v>
          </cell>
          <cell r="L236">
            <v>4</v>
          </cell>
          <cell r="M236">
            <v>32</v>
          </cell>
          <cell r="N236">
            <v>34</v>
          </cell>
          <cell r="O236">
            <v>31.5</v>
          </cell>
          <cell r="P236">
            <v>-2.5</v>
          </cell>
          <cell r="Q236">
            <v>31.5</v>
          </cell>
          <cell r="R236">
            <v>0</v>
          </cell>
          <cell r="S236">
            <v>31.5</v>
          </cell>
          <cell r="T236">
            <v>31.5</v>
          </cell>
          <cell r="U236">
            <v>22.7</v>
          </cell>
        </row>
        <row r="237">
          <cell r="C237" t="str">
            <v>420</v>
          </cell>
          <cell r="D237">
            <v>4</v>
          </cell>
          <cell r="E237" t="str">
            <v>22</v>
          </cell>
          <cell r="F237" t="str">
            <v>A-DDSP</v>
          </cell>
          <cell r="G237" t="str">
            <v>DIRECTION</v>
          </cell>
          <cell r="H237" t="str">
            <v>Bureau etat major (informatique)</v>
          </cell>
          <cell r="I237" t="str">
            <v xml:space="preserve"> </v>
          </cell>
          <cell r="J237" t="str">
            <v>Salle serveur informatique</v>
          </cell>
          <cell r="K237" t="str">
            <v>Local aveugle</v>
          </cell>
          <cell r="L237">
            <v>0</v>
          </cell>
          <cell r="M237">
            <v>18</v>
          </cell>
          <cell r="N237">
            <v>18</v>
          </cell>
          <cell r="O237">
            <v>17.2</v>
          </cell>
          <cell r="P237">
            <v>-0.80000000000000071</v>
          </cell>
          <cell r="Q237">
            <v>15.1</v>
          </cell>
          <cell r="R237">
            <v>-2.0999999999999996</v>
          </cell>
          <cell r="S237">
            <v>15.1</v>
          </cell>
          <cell r="T237">
            <v>15.1</v>
          </cell>
          <cell r="U237">
            <v>16.899999999999999</v>
          </cell>
        </row>
        <row r="238">
          <cell r="C238" t="str">
            <v>421</v>
          </cell>
          <cell r="D238">
            <v>4</v>
          </cell>
          <cell r="E238" t="str">
            <v>03</v>
          </cell>
          <cell r="F238" t="str">
            <v>A-DDSP</v>
          </cell>
          <cell r="G238" t="str">
            <v>DIRECTION</v>
          </cell>
          <cell r="H238" t="str">
            <v>Bureau etat major (informatique)</v>
          </cell>
          <cell r="I238" t="str">
            <v xml:space="preserve"> </v>
          </cell>
          <cell r="J238" t="str">
            <v>Bureau CDSF</v>
          </cell>
          <cell r="K238">
            <v>0</v>
          </cell>
          <cell r="L238">
            <v>3</v>
          </cell>
          <cell r="M238">
            <v>24</v>
          </cell>
          <cell r="N238">
            <v>23</v>
          </cell>
          <cell r="O238">
            <v>22</v>
          </cell>
          <cell r="P238">
            <v>-1</v>
          </cell>
          <cell r="Q238">
            <v>20.9</v>
          </cell>
          <cell r="R238">
            <v>-1.1000000000000014</v>
          </cell>
          <cell r="S238">
            <v>21.6</v>
          </cell>
          <cell r="T238">
            <v>21.6</v>
          </cell>
          <cell r="U238">
            <v>20.3</v>
          </cell>
        </row>
        <row r="239">
          <cell r="C239" t="str">
            <v>422</v>
          </cell>
          <cell r="D239">
            <v>4</v>
          </cell>
          <cell r="E239">
            <v>0</v>
          </cell>
          <cell r="F239" t="str">
            <v>A-DDSP</v>
          </cell>
          <cell r="G239" t="str">
            <v>DIRECTION</v>
          </cell>
          <cell r="H239" t="str">
            <v>Bureau etat major (informatique)</v>
          </cell>
          <cell r="I239" t="str">
            <v xml:space="preserve"> </v>
          </cell>
          <cell r="J239" t="str">
            <v>Stockage informatique</v>
          </cell>
          <cell r="K239" t="str">
            <v>Local aveugle</v>
          </cell>
          <cell r="L239">
            <v>0</v>
          </cell>
          <cell r="M239">
            <v>0</v>
          </cell>
          <cell r="N239">
            <v>0</v>
          </cell>
          <cell r="O239">
            <v>11</v>
          </cell>
          <cell r="P239">
            <v>11</v>
          </cell>
          <cell r="Q239">
            <v>11.6</v>
          </cell>
          <cell r="R239">
            <v>0.59999999999999964</v>
          </cell>
          <cell r="S239">
            <v>11.6</v>
          </cell>
          <cell r="T239">
            <v>11.6</v>
          </cell>
          <cell r="U239">
            <v>13.8</v>
          </cell>
        </row>
        <row r="240">
          <cell r="C240" t="str">
            <v>423</v>
          </cell>
          <cell r="D240">
            <v>4</v>
          </cell>
          <cell r="E240" t="str">
            <v>03</v>
          </cell>
          <cell r="F240" t="str">
            <v>A-DDSP</v>
          </cell>
          <cell r="G240" t="str">
            <v>DIRECTION</v>
          </cell>
          <cell r="H240" t="str">
            <v>Bureau etat major (informatique)</v>
          </cell>
          <cell r="I240" t="str">
            <v xml:space="preserve"> </v>
          </cell>
          <cell r="J240" t="str">
            <v>Bureau RSSI</v>
          </cell>
          <cell r="K240">
            <v>0</v>
          </cell>
          <cell r="L240">
            <v>1</v>
          </cell>
          <cell r="M240">
            <v>12</v>
          </cell>
          <cell r="N240">
            <v>12</v>
          </cell>
          <cell r="O240">
            <v>12.7</v>
          </cell>
          <cell r="P240">
            <v>0.69999999999999929</v>
          </cell>
          <cell r="Q240">
            <v>14.5</v>
          </cell>
          <cell r="R240">
            <v>1.8000000000000007</v>
          </cell>
          <cell r="S240">
            <v>14.5</v>
          </cell>
          <cell r="T240">
            <v>14.5</v>
          </cell>
          <cell r="U240">
            <v>16.399999999999999</v>
          </cell>
        </row>
        <row r="241">
          <cell r="C241" t="str">
            <v>424</v>
          </cell>
          <cell r="D241">
            <v>4</v>
          </cell>
          <cell r="E241" t="str">
            <v>40</v>
          </cell>
          <cell r="F241" t="str">
            <v>A-DDSP</v>
          </cell>
          <cell r="G241" t="str">
            <v>DIRECTION</v>
          </cell>
          <cell r="H241" t="str">
            <v>Bureau gestion opérationnelle</v>
          </cell>
          <cell r="I241" t="str">
            <v xml:space="preserve"> </v>
          </cell>
          <cell r="J241" t="str">
            <v>Local de reprographie</v>
          </cell>
          <cell r="K241">
            <v>0</v>
          </cell>
          <cell r="L241">
            <v>0</v>
          </cell>
          <cell r="M241">
            <v>6</v>
          </cell>
          <cell r="N241">
            <v>6</v>
          </cell>
          <cell r="O241">
            <v>4.4000000000000004</v>
          </cell>
          <cell r="P241">
            <v>-1.5999999999999996</v>
          </cell>
          <cell r="Q241">
            <v>3.9</v>
          </cell>
          <cell r="R241">
            <v>-0.50000000000000044</v>
          </cell>
          <cell r="S241">
            <v>3.9</v>
          </cell>
          <cell r="T241">
            <v>3.9</v>
          </cell>
          <cell r="U241">
            <v>8.1999999999999993</v>
          </cell>
        </row>
        <row r="242">
          <cell r="C242" t="str">
            <v xml:space="preserve">425 </v>
          </cell>
          <cell r="D242">
            <v>4</v>
          </cell>
          <cell r="E242" t="str">
            <v>04</v>
          </cell>
          <cell r="F242" t="str">
            <v>A-DDSP</v>
          </cell>
          <cell r="G242" t="str">
            <v>DIRECTION</v>
          </cell>
          <cell r="H242" t="str">
            <v>Locaux communs</v>
          </cell>
          <cell r="I242" t="str">
            <v xml:space="preserve"> </v>
          </cell>
          <cell r="J242" t="str">
            <v>Sas Sanitaires H / F</v>
          </cell>
          <cell r="K242" t="str">
            <v>sanitaires destinés au personnel</v>
          </cell>
          <cell r="L242">
            <v>0</v>
          </cell>
          <cell r="M242">
            <v>0</v>
          </cell>
          <cell r="N242">
            <v>0</v>
          </cell>
          <cell r="O242">
            <v>0</v>
          </cell>
          <cell r="P242">
            <v>0</v>
          </cell>
          <cell r="Q242">
            <v>0</v>
          </cell>
          <cell r="R242">
            <v>0</v>
          </cell>
          <cell r="S242">
            <v>7.6</v>
          </cell>
          <cell r="T242">
            <v>7.6</v>
          </cell>
          <cell r="U242">
            <v>11.8</v>
          </cell>
        </row>
        <row r="243">
          <cell r="C243" t="str">
            <v>425</v>
          </cell>
          <cell r="D243">
            <v>4</v>
          </cell>
          <cell r="E243" t="str">
            <v>04</v>
          </cell>
          <cell r="F243" t="str">
            <v>A-DDSP</v>
          </cell>
          <cell r="G243" t="str">
            <v>DIRECTION</v>
          </cell>
          <cell r="H243" t="str">
            <v>Locaux communs</v>
          </cell>
          <cell r="I243" t="str">
            <v xml:space="preserve"> </v>
          </cell>
          <cell r="J243" t="str">
            <v>Sanitaires H / F</v>
          </cell>
          <cell r="K243" t="str">
            <v>sanitaires destinés au personnel</v>
          </cell>
          <cell r="L243">
            <v>0</v>
          </cell>
          <cell r="M243">
            <v>0</v>
          </cell>
          <cell r="N243">
            <v>11</v>
          </cell>
          <cell r="O243">
            <v>15.7</v>
          </cell>
          <cell r="P243">
            <v>4.6999999999999993</v>
          </cell>
          <cell r="Q243">
            <v>15.2</v>
          </cell>
          <cell r="R243">
            <v>-0.5</v>
          </cell>
          <cell r="S243">
            <v>0</v>
          </cell>
          <cell r="T243">
            <v>0</v>
          </cell>
          <cell r="U243">
            <v>0</v>
          </cell>
        </row>
        <row r="244">
          <cell r="C244" t="str">
            <v>426</v>
          </cell>
          <cell r="D244">
            <v>4</v>
          </cell>
          <cell r="E244" t="str">
            <v>21</v>
          </cell>
          <cell r="F244" t="str">
            <v>A-DDSP</v>
          </cell>
          <cell r="G244" t="str">
            <v>DIRECTION</v>
          </cell>
          <cell r="H244" t="str">
            <v>Bureau etat major (informatique)</v>
          </cell>
          <cell r="I244" t="str">
            <v xml:space="preserve"> </v>
          </cell>
          <cell r="J244" t="str">
            <v xml:space="preserve">Atelier conditionnement  informatique  </v>
          </cell>
          <cell r="K244" t="str">
            <v>local aveugle</v>
          </cell>
          <cell r="L244">
            <v>0</v>
          </cell>
          <cell r="M244">
            <v>12</v>
          </cell>
          <cell r="N244">
            <v>15</v>
          </cell>
          <cell r="O244">
            <v>14</v>
          </cell>
          <cell r="P244">
            <v>-1</v>
          </cell>
          <cell r="Q244">
            <v>13.3</v>
          </cell>
          <cell r="R244">
            <v>-0.69999999999999929</v>
          </cell>
          <cell r="S244">
            <v>13.3</v>
          </cell>
          <cell r="T244">
            <v>13.3</v>
          </cell>
          <cell r="U244">
            <v>16.399999999999999</v>
          </cell>
        </row>
        <row r="245">
          <cell r="C245" t="str">
            <v>427</v>
          </cell>
          <cell r="D245">
            <v>4</v>
          </cell>
          <cell r="E245">
            <v>0</v>
          </cell>
          <cell r="F245" t="str">
            <v>E1-CIRCUL HORIZ</v>
          </cell>
          <cell r="G245">
            <v>0</v>
          </cell>
          <cell r="H245">
            <v>0</v>
          </cell>
          <cell r="I245">
            <v>0</v>
          </cell>
          <cell r="J245" t="str">
            <v>Circulation commune</v>
          </cell>
          <cell r="K245">
            <v>0</v>
          </cell>
          <cell r="L245">
            <v>0</v>
          </cell>
          <cell r="M245">
            <v>0</v>
          </cell>
          <cell r="N245">
            <v>0</v>
          </cell>
          <cell r="O245">
            <v>0</v>
          </cell>
          <cell r="P245">
            <v>0</v>
          </cell>
          <cell r="Q245">
            <v>0</v>
          </cell>
          <cell r="R245">
            <v>0</v>
          </cell>
          <cell r="S245">
            <v>0</v>
          </cell>
          <cell r="T245">
            <v>47.3</v>
          </cell>
          <cell r="U245">
            <v>57.4</v>
          </cell>
        </row>
        <row r="246">
          <cell r="C246" t="str">
            <v>428</v>
          </cell>
          <cell r="D246">
            <v>4</v>
          </cell>
          <cell r="E246" t="str">
            <v>03</v>
          </cell>
          <cell r="F246" t="str">
            <v>A-DDSP</v>
          </cell>
          <cell r="G246" t="str">
            <v>DIRECTION</v>
          </cell>
          <cell r="H246" t="str">
            <v>Bureau gestion opérationnelle</v>
          </cell>
          <cell r="I246" t="str">
            <v xml:space="preserve"> </v>
          </cell>
          <cell r="J246" t="str">
            <v>Bureau logistique bureau pool automobile</v>
          </cell>
          <cell r="K246">
            <v>0</v>
          </cell>
          <cell r="L246">
            <v>2</v>
          </cell>
          <cell r="M246">
            <v>18</v>
          </cell>
          <cell r="N246">
            <v>17</v>
          </cell>
          <cell r="O246">
            <v>18.399999999999999</v>
          </cell>
          <cell r="P246">
            <v>1.3999999999999986</v>
          </cell>
          <cell r="Q246">
            <v>17.2</v>
          </cell>
          <cell r="R246">
            <v>-1.1999999999999993</v>
          </cell>
          <cell r="S246">
            <v>17.600000000000001</v>
          </cell>
          <cell r="T246">
            <v>17.600000000000001</v>
          </cell>
          <cell r="U246">
            <v>18.899999999999999</v>
          </cell>
        </row>
        <row r="247">
          <cell r="C247" t="str">
            <v>429</v>
          </cell>
          <cell r="D247">
            <v>4</v>
          </cell>
          <cell r="E247" t="str">
            <v>03</v>
          </cell>
          <cell r="F247" t="str">
            <v>A-DDSP</v>
          </cell>
          <cell r="G247" t="str">
            <v>DIRECTION</v>
          </cell>
          <cell r="H247" t="str">
            <v>Bureau gestion opérationnelle</v>
          </cell>
          <cell r="I247" t="str">
            <v xml:space="preserve"> </v>
          </cell>
          <cell r="J247" t="str">
            <v>Bureau adjoint SGO logistique</v>
          </cell>
          <cell r="K247" t="str">
            <v>Proche Direction</v>
          </cell>
          <cell r="L247">
            <v>1</v>
          </cell>
          <cell r="M247">
            <v>12</v>
          </cell>
          <cell r="N247">
            <v>12</v>
          </cell>
          <cell r="O247">
            <v>11.6</v>
          </cell>
          <cell r="P247">
            <v>-0.40000000000000036</v>
          </cell>
          <cell r="Q247">
            <v>11.1</v>
          </cell>
          <cell r="R247">
            <v>-0.5</v>
          </cell>
          <cell r="S247">
            <v>11.7</v>
          </cell>
          <cell r="T247">
            <v>11.7</v>
          </cell>
          <cell r="U247">
            <v>14.5</v>
          </cell>
        </row>
        <row r="248">
          <cell r="C248" t="str">
            <v>430</v>
          </cell>
          <cell r="D248">
            <v>4</v>
          </cell>
          <cell r="E248" t="str">
            <v>03</v>
          </cell>
          <cell r="F248" t="str">
            <v>A-DDSP</v>
          </cell>
          <cell r="G248" t="str">
            <v>DIRECTION</v>
          </cell>
          <cell r="H248" t="str">
            <v>Bureau gestion opérationnelle</v>
          </cell>
          <cell r="I248" t="str">
            <v xml:space="preserve"> </v>
          </cell>
          <cell r="J248" t="str">
            <v>Bureau des moyens généraux</v>
          </cell>
          <cell r="K248">
            <v>0</v>
          </cell>
          <cell r="L248">
            <v>2</v>
          </cell>
          <cell r="M248">
            <v>18</v>
          </cell>
          <cell r="N248">
            <v>17</v>
          </cell>
          <cell r="O248">
            <v>18.399999999999999</v>
          </cell>
          <cell r="P248">
            <v>1.3999999999999986</v>
          </cell>
          <cell r="Q248">
            <v>17.2</v>
          </cell>
          <cell r="R248">
            <v>-1.1999999999999993</v>
          </cell>
          <cell r="S248">
            <v>17.5</v>
          </cell>
          <cell r="T248">
            <v>17.5</v>
          </cell>
          <cell r="U248">
            <v>18.899999999999999</v>
          </cell>
        </row>
        <row r="249">
          <cell r="C249" t="str">
            <v>431</v>
          </cell>
          <cell r="D249">
            <v>4</v>
          </cell>
          <cell r="E249" t="str">
            <v>03</v>
          </cell>
          <cell r="F249" t="str">
            <v>A-DDSP</v>
          </cell>
          <cell r="G249" t="str">
            <v>DIRECTION</v>
          </cell>
          <cell r="H249" t="str">
            <v>Bureau gestion opérationnelle</v>
          </cell>
          <cell r="I249" t="str">
            <v xml:space="preserve"> </v>
          </cell>
          <cell r="J249" t="str">
            <v xml:space="preserve">Bureau adjoint chef SGO </v>
          </cell>
          <cell r="K249">
            <v>0</v>
          </cell>
          <cell r="L249">
            <v>1</v>
          </cell>
          <cell r="M249">
            <v>12</v>
          </cell>
          <cell r="N249">
            <v>12</v>
          </cell>
          <cell r="O249">
            <v>11.7</v>
          </cell>
          <cell r="P249">
            <v>-0.30000000000000071</v>
          </cell>
          <cell r="Q249">
            <v>11.7</v>
          </cell>
          <cell r="R249">
            <v>0</v>
          </cell>
          <cell r="S249">
            <v>11.7</v>
          </cell>
          <cell r="T249">
            <v>11.7</v>
          </cell>
          <cell r="U249">
            <v>14.5</v>
          </cell>
        </row>
        <row r="250">
          <cell r="C250" t="str">
            <v>432</v>
          </cell>
          <cell r="D250">
            <v>4</v>
          </cell>
          <cell r="E250" t="str">
            <v>33</v>
          </cell>
          <cell r="F250" t="str">
            <v>A-DDSP</v>
          </cell>
          <cell r="G250" t="str">
            <v>DIRECTION</v>
          </cell>
          <cell r="H250" t="str">
            <v>Bureau gestion opérationnelle</v>
          </cell>
          <cell r="I250" t="str">
            <v xml:space="preserve"> </v>
          </cell>
          <cell r="J250" t="str">
            <v>Local de stockage des dossiers agents</v>
          </cell>
          <cell r="K250" t="str">
            <v>Local aveugle</v>
          </cell>
          <cell r="L250">
            <v>0</v>
          </cell>
          <cell r="M250">
            <v>18</v>
          </cell>
          <cell r="N250">
            <v>17</v>
          </cell>
          <cell r="O250">
            <v>18.100000000000001</v>
          </cell>
          <cell r="P250">
            <v>1.1000000000000014</v>
          </cell>
          <cell r="Q250">
            <v>19.399999999999999</v>
          </cell>
          <cell r="R250">
            <v>1.2999999999999972</v>
          </cell>
          <cell r="S250">
            <v>19.399999999999999</v>
          </cell>
          <cell r="T250">
            <v>19.399999999999999</v>
          </cell>
          <cell r="U250">
            <v>19</v>
          </cell>
        </row>
        <row r="251">
          <cell r="C251" t="str">
            <v>433</v>
          </cell>
          <cell r="D251">
            <v>4</v>
          </cell>
          <cell r="E251" t="str">
            <v>03</v>
          </cell>
          <cell r="F251" t="str">
            <v>A-DDSP</v>
          </cell>
          <cell r="G251" t="str">
            <v>DIRECTION</v>
          </cell>
          <cell r="H251" t="str">
            <v>Bureau gestion opérationnelle</v>
          </cell>
          <cell r="I251" t="str">
            <v xml:space="preserve"> </v>
          </cell>
          <cell r="J251" t="str">
            <v>Bureau chef de bureau ressources humaines</v>
          </cell>
          <cell r="K251">
            <v>0</v>
          </cell>
          <cell r="L251">
            <v>1</v>
          </cell>
          <cell r="M251">
            <v>12</v>
          </cell>
          <cell r="N251">
            <v>12</v>
          </cell>
          <cell r="O251">
            <v>11.7</v>
          </cell>
          <cell r="P251">
            <v>-0.30000000000000071</v>
          </cell>
          <cell r="Q251">
            <v>11.7</v>
          </cell>
          <cell r="R251">
            <v>0</v>
          </cell>
          <cell r="S251">
            <v>11.7</v>
          </cell>
          <cell r="T251">
            <v>11.7</v>
          </cell>
          <cell r="U251">
            <v>14.5</v>
          </cell>
        </row>
        <row r="252">
          <cell r="C252" t="str">
            <v>434</v>
          </cell>
          <cell r="D252">
            <v>4</v>
          </cell>
          <cell r="E252" t="str">
            <v>03</v>
          </cell>
          <cell r="F252" t="str">
            <v>A-DDSP</v>
          </cell>
          <cell r="G252" t="str">
            <v>DIRECTION</v>
          </cell>
          <cell r="H252" t="str">
            <v>Bureau gestion opérationnelle</v>
          </cell>
          <cell r="I252" t="str">
            <v xml:space="preserve"> </v>
          </cell>
          <cell r="J252" t="str">
            <v>Bureau gestion du personnel bureau 2</v>
          </cell>
          <cell r="K252">
            <v>0</v>
          </cell>
          <cell r="L252">
            <v>2</v>
          </cell>
          <cell r="M252">
            <v>18</v>
          </cell>
          <cell r="N252">
            <v>17</v>
          </cell>
          <cell r="O252">
            <v>17.600000000000001</v>
          </cell>
          <cell r="P252">
            <v>0.60000000000000142</v>
          </cell>
          <cell r="Q252">
            <v>18.100000000000001</v>
          </cell>
          <cell r="R252">
            <v>0.5</v>
          </cell>
          <cell r="S252">
            <v>18.100000000000001</v>
          </cell>
          <cell r="T252">
            <v>18.100000000000001</v>
          </cell>
          <cell r="U252">
            <v>17.7</v>
          </cell>
        </row>
        <row r="253">
          <cell r="C253" t="str">
            <v>435</v>
          </cell>
          <cell r="D253">
            <v>4</v>
          </cell>
          <cell r="E253" t="str">
            <v>03</v>
          </cell>
          <cell r="F253" t="str">
            <v>A-DDSP</v>
          </cell>
          <cell r="G253" t="str">
            <v>DIRECTION</v>
          </cell>
          <cell r="H253" t="str">
            <v>Bureau gestion opérationnelle</v>
          </cell>
          <cell r="I253" t="str">
            <v xml:space="preserve"> </v>
          </cell>
          <cell r="J253" t="str">
            <v>Bureau gestion du personnel bureau 1</v>
          </cell>
          <cell r="K253">
            <v>0</v>
          </cell>
          <cell r="L253">
            <v>3</v>
          </cell>
          <cell r="M253">
            <v>24</v>
          </cell>
          <cell r="N253">
            <v>24</v>
          </cell>
          <cell r="O253">
            <v>22.9</v>
          </cell>
          <cell r="P253">
            <v>-1.1000000000000014</v>
          </cell>
          <cell r="Q253">
            <v>23.5</v>
          </cell>
          <cell r="R253">
            <v>0.60000000000000142</v>
          </cell>
          <cell r="S253">
            <v>23.5</v>
          </cell>
          <cell r="T253">
            <v>23.5</v>
          </cell>
          <cell r="U253">
            <v>20.100000000000001</v>
          </cell>
        </row>
        <row r="254">
          <cell r="C254" t="str">
            <v>436</v>
          </cell>
          <cell r="D254">
            <v>4</v>
          </cell>
          <cell r="E254" t="str">
            <v>03</v>
          </cell>
          <cell r="F254" t="str">
            <v>A-DDSP</v>
          </cell>
          <cell r="G254" t="str">
            <v>DIRECTION</v>
          </cell>
          <cell r="H254" t="str">
            <v>Bureau gestion opérationnelle</v>
          </cell>
          <cell r="I254" t="str">
            <v xml:space="preserve"> </v>
          </cell>
          <cell r="J254" t="str">
            <v>Bureau géopole</v>
          </cell>
          <cell r="K254">
            <v>0</v>
          </cell>
          <cell r="L254">
            <v>2</v>
          </cell>
          <cell r="M254">
            <v>18</v>
          </cell>
          <cell r="N254">
            <v>18</v>
          </cell>
          <cell r="O254">
            <v>17</v>
          </cell>
          <cell r="P254">
            <v>-1</v>
          </cell>
          <cell r="Q254">
            <v>17</v>
          </cell>
          <cell r="R254">
            <v>0</v>
          </cell>
          <cell r="S254">
            <v>17</v>
          </cell>
          <cell r="T254">
            <v>17</v>
          </cell>
          <cell r="U254">
            <v>16.8</v>
          </cell>
        </row>
        <row r="255">
          <cell r="C255" t="str">
            <v>437</v>
          </cell>
          <cell r="D255">
            <v>4</v>
          </cell>
          <cell r="E255" t="str">
            <v>19</v>
          </cell>
          <cell r="F255" t="str">
            <v>A-DDSP</v>
          </cell>
          <cell r="G255" t="str">
            <v>DIRECTION</v>
          </cell>
          <cell r="H255" t="str">
            <v>Bureau gestion opérationnelle</v>
          </cell>
          <cell r="I255" t="str">
            <v xml:space="preserve"> </v>
          </cell>
          <cell r="J255" t="str">
            <v>Local courrier</v>
          </cell>
          <cell r="K255">
            <v>0</v>
          </cell>
          <cell r="L255">
            <v>2</v>
          </cell>
          <cell r="M255">
            <v>18</v>
          </cell>
          <cell r="N255">
            <v>18</v>
          </cell>
          <cell r="O255">
            <v>17</v>
          </cell>
          <cell r="P255">
            <v>-1</v>
          </cell>
          <cell r="Q255">
            <v>17</v>
          </cell>
          <cell r="R255">
            <v>0</v>
          </cell>
          <cell r="S255">
            <v>17</v>
          </cell>
          <cell r="T255">
            <v>17</v>
          </cell>
          <cell r="U255">
            <v>16.8</v>
          </cell>
        </row>
        <row r="256">
          <cell r="C256" t="str">
            <v>438</v>
          </cell>
          <cell r="D256">
            <v>4</v>
          </cell>
          <cell r="E256">
            <v>0</v>
          </cell>
          <cell r="F256" t="str">
            <v>I-CIRCUL VERTIC</v>
          </cell>
          <cell r="G256">
            <v>0</v>
          </cell>
          <cell r="H256">
            <v>0</v>
          </cell>
          <cell r="I256">
            <v>0</v>
          </cell>
          <cell r="J256" t="str">
            <v>Escalier 2</v>
          </cell>
          <cell r="K256">
            <v>0</v>
          </cell>
          <cell r="L256">
            <v>0</v>
          </cell>
          <cell r="M256">
            <v>0</v>
          </cell>
          <cell r="N256">
            <v>0</v>
          </cell>
          <cell r="O256">
            <v>0</v>
          </cell>
          <cell r="P256">
            <v>0</v>
          </cell>
          <cell r="Q256">
            <v>0</v>
          </cell>
          <cell r="R256">
            <v>0</v>
          </cell>
          <cell r="S256">
            <v>0</v>
          </cell>
          <cell r="T256">
            <v>22.3</v>
          </cell>
          <cell r="U256">
            <v>31.8</v>
          </cell>
        </row>
        <row r="257">
          <cell r="C257" t="str">
            <v>439</v>
          </cell>
          <cell r="D257">
            <v>4</v>
          </cell>
          <cell r="E257">
            <v>0</v>
          </cell>
          <cell r="F257" t="str">
            <v>E1-CIRCUL HORIZ</v>
          </cell>
          <cell r="G257">
            <v>0</v>
          </cell>
          <cell r="H257">
            <v>0</v>
          </cell>
          <cell r="I257">
            <v>0</v>
          </cell>
          <cell r="J257" t="str">
            <v>Circulation commune</v>
          </cell>
          <cell r="K257">
            <v>0</v>
          </cell>
          <cell r="L257">
            <v>0</v>
          </cell>
          <cell r="M257">
            <v>0</v>
          </cell>
          <cell r="N257">
            <v>0</v>
          </cell>
          <cell r="O257">
            <v>0</v>
          </cell>
          <cell r="P257">
            <v>0</v>
          </cell>
          <cell r="Q257">
            <v>0</v>
          </cell>
          <cell r="R257">
            <v>0</v>
          </cell>
          <cell r="S257">
            <v>0</v>
          </cell>
          <cell r="T257">
            <v>53</v>
          </cell>
          <cell r="U257">
            <v>70.5</v>
          </cell>
        </row>
        <row r="258">
          <cell r="C258" t="str">
            <v>442</v>
          </cell>
          <cell r="D258">
            <v>4</v>
          </cell>
          <cell r="E258" t="str">
            <v>35</v>
          </cell>
          <cell r="F258" t="str">
            <v>E-LOCAUX COMMUNS</v>
          </cell>
          <cell r="G258" t="str">
            <v>Locaux ménage et déchets</v>
          </cell>
          <cell r="H258" t="str">
            <v xml:space="preserve"> </v>
          </cell>
          <cell r="I258" t="str">
            <v xml:space="preserve"> </v>
          </cell>
          <cell r="J258" t="str">
            <v>Local entretien étage R+4</v>
          </cell>
          <cell r="K258" t="str">
            <v>1 par étage et 1supplémentaire pour les vestiaires</v>
          </cell>
          <cell r="L258">
            <v>0</v>
          </cell>
          <cell r="M258">
            <v>0</v>
          </cell>
          <cell r="N258">
            <v>0</v>
          </cell>
          <cell r="O258">
            <v>2.2000000000000002</v>
          </cell>
          <cell r="P258">
            <v>2.2000000000000002</v>
          </cell>
          <cell r="Q258">
            <v>1.8</v>
          </cell>
          <cell r="R258">
            <v>-0.40000000000000013</v>
          </cell>
          <cell r="S258">
            <v>3.9</v>
          </cell>
          <cell r="T258">
            <v>3.9</v>
          </cell>
          <cell r="U258">
            <v>7.9</v>
          </cell>
        </row>
        <row r="259">
          <cell r="C259" t="str">
            <v xml:space="preserve">443 </v>
          </cell>
          <cell r="D259">
            <v>4</v>
          </cell>
          <cell r="E259" t="str">
            <v>04</v>
          </cell>
          <cell r="F259" t="str">
            <v>A-DDSP</v>
          </cell>
          <cell r="G259" t="str">
            <v>DIRECTION</v>
          </cell>
          <cell r="H259" t="str">
            <v>Locaux communs</v>
          </cell>
          <cell r="I259" t="str">
            <v xml:space="preserve"> </v>
          </cell>
          <cell r="J259" t="str">
            <v>Sas Sanitaires H / F</v>
          </cell>
          <cell r="K259" t="str">
            <v>sanitaires destinés au personnel</v>
          </cell>
          <cell r="L259">
            <v>0</v>
          </cell>
          <cell r="M259">
            <v>0</v>
          </cell>
          <cell r="N259">
            <v>0</v>
          </cell>
          <cell r="O259">
            <v>0</v>
          </cell>
          <cell r="P259">
            <v>0</v>
          </cell>
          <cell r="Q259">
            <v>0</v>
          </cell>
          <cell r="R259">
            <v>0</v>
          </cell>
          <cell r="S259">
            <v>1.3</v>
          </cell>
          <cell r="T259">
            <v>1.3</v>
          </cell>
          <cell r="U259">
            <v>4.8</v>
          </cell>
        </row>
        <row r="260">
          <cell r="C260" t="str">
            <v>443</v>
          </cell>
          <cell r="D260">
            <v>4</v>
          </cell>
          <cell r="E260" t="str">
            <v>04</v>
          </cell>
          <cell r="F260" t="str">
            <v>A-DDSP</v>
          </cell>
          <cell r="G260" t="str">
            <v>DIRECTION</v>
          </cell>
          <cell r="H260" t="str">
            <v>Locaux communs</v>
          </cell>
          <cell r="I260" t="str">
            <v xml:space="preserve"> </v>
          </cell>
          <cell r="J260" t="str">
            <v>Sanitaires H / F</v>
          </cell>
          <cell r="K260" t="str">
            <v>sanitaires destinés au personnel</v>
          </cell>
          <cell r="L260">
            <v>0</v>
          </cell>
          <cell r="M260">
            <v>0</v>
          </cell>
          <cell r="N260">
            <v>0</v>
          </cell>
          <cell r="O260">
            <v>19.420000000000002</v>
          </cell>
          <cell r="P260">
            <v>19.420000000000002</v>
          </cell>
          <cell r="Q260">
            <v>9</v>
          </cell>
          <cell r="R260">
            <v>-10.420000000000002</v>
          </cell>
          <cell r="S260">
            <v>0</v>
          </cell>
          <cell r="T260">
            <v>0</v>
          </cell>
          <cell r="U260">
            <v>0</v>
          </cell>
        </row>
        <row r="261">
          <cell r="C261" t="str">
            <v>444</v>
          </cell>
          <cell r="D261">
            <v>4</v>
          </cell>
          <cell r="E261" t="str">
            <v>18</v>
          </cell>
          <cell r="F261" t="str">
            <v>A-DDSP</v>
          </cell>
          <cell r="G261" t="str">
            <v>LOCAUX DE LA VIE COLLECTIVE</v>
          </cell>
          <cell r="H261">
            <v>0</v>
          </cell>
          <cell r="I261" t="str">
            <v>Restauration</v>
          </cell>
          <cell r="J261" t="str">
            <v xml:space="preserve">Espace restauration avec coin kitchenette </v>
          </cell>
          <cell r="K261" t="str">
            <v>+ Terrasse à l'air libre</v>
          </cell>
          <cell r="L261">
            <v>0</v>
          </cell>
          <cell r="M261">
            <v>90</v>
          </cell>
          <cell r="N261">
            <v>93</v>
          </cell>
          <cell r="O261">
            <v>88.7</v>
          </cell>
          <cell r="P261">
            <v>-4.2999999999999972</v>
          </cell>
          <cell r="Q261">
            <v>91.3</v>
          </cell>
          <cell r="R261">
            <v>2.5999999999999943</v>
          </cell>
          <cell r="S261">
            <v>90.9</v>
          </cell>
          <cell r="T261">
            <v>90.9</v>
          </cell>
          <cell r="U261">
            <v>42.3</v>
          </cell>
        </row>
        <row r="262">
          <cell r="C262" t="str">
            <v>445</v>
          </cell>
          <cell r="D262">
            <v>4</v>
          </cell>
          <cell r="E262" t="str">
            <v>38</v>
          </cell>
          <cell r="F262" t="str">
            <v>E-LOCAUX COMMUNS</v>
          </cell>
          <cell r="G262" t="str">
            <v>Salle de sport</v>
          </cell>
          <cell r="H262" t="str">
            <v xml:space="preserve"> </v>
          </cell>
          <cell r="I262" t="str">
            <v xml:space="preserve"> </v>
          </cell>
          <cell r="J262" t="str">
            <v>Salle de sport</v>
          </cell>
          <cell r="K262" t="str">
            <v>Superficie augmentée pour placer 15 tatamis</v>
          </cell>
          <cell r="L262">
            <v>0</v>
          </cell>
          <cell r="M262">
            <v>70</v>
          </cell>
          <cell r="N262">
            <v>93</v>
          </cell>
          <cell r="O262">
            <v>84.5</v>
          </cell>
          <cell r="P262">
            <v>-8.5</v>
          </cell>
          <cell r="Q262">
            <v>84.9</v>
          </cell>
          <cell r="R262">
            <v>0.40000000000000568</v>
          </cell>
          <cell r="S262">
            <v>92.5</v>
          </cell>
          <cell r="T262">
            <v>92.5</v>
          </cell>
          <cell r="U262">
            <v>45</v>
          </cell>
        </row>
        <row r="263">
          <cell r="C263" t="str">
            <v>446</v>
          </cell>
          <cell r="D263">
            <v>4</v>
          </cell>
          <cell r="E263" t="str">
            <v>39</v>
          </cell>
          <cell r="F263" t="str">
            <v>E-LOCAUX COMMUNS</v>
          </cell>
          <cell r="G263" t="str">
            <v>Salle de sport</v>
          </cell>
          <cell r="H263" t="str">
            <v xml:space="preserve"> </v>
          </cell>
          <cell r="I263" t="str">
            <v xml:space="preserve"> </v>
          </cell>
          <cell r="J263" t="str">
            <v>Stockage matériel de sport</v>
          </cell>
          <cell r="K263">
            <v>0</v>
          </cell>
          <cell r="L263">
            <v>0</v>
          </cell>
          <cell r="M263">
            <v>6</v>
          </cell>
          <cell r="N263">
            <v>6</v>
          </cell>
          <cell r="O263">
            <v>7.2</v>
          </cell>
          <cell r="P263">
            <v>1.2000000000000002</v>
          </cell>
          <cell r="Q263">
            <v>7</v>
          </cell>
          <cell r="R263">
            <v>-0.20000000000000018</v>
          </cell>
          <cell r="S263">
            <v>8.4</v>
          </cell>
          <cell r="T263">
            <v>8.4</v>
          </cell>
          <cell r="U263">
            <v>12.2</v>
          </cell>
        </row>
        <row r="264">
          <cell r="C264" t="str">
            <v>447</v>
          </cell>
          <cell r="D264">
            <v>4</v>
          </cell>
          <cell r="E264">
            <v>0</v>
          </cell>
          <cell r="F264" t="str">
            <v>E-LOCAUX COMMUNS</v>
          </cell>
          <cell r="G264" t="str">
            <v>Salle de sport</v>
          </cell>
          <cell r="H264" t="str">
            <v xml:space="preserve"> </v>
          </cell>
          <cell r="I264" t="str">
            <v xml:space="preserve"> </v>
          </cell>
          <cell r="J264" t="str">
            <v>Sanitaire / vestiaire d'appoint</v>
          </cell>
          <cell r="K264" t="str">
            <v>Ajouté APS-supprimé en PRO</v>
          </cell>
          <cell r="L264">
            <v>0</v>
          </cell>
          <cell r="M264">
            <v>0</v>
          </cell>
          <cell r="N264">
            <v>8</v>
          </cell>
          <cell r="O264">
            <v>8.85</v>
          </cell>
          <cell r="P264">
            <v>0.84999999999999964</v>
          </cell>
          <cell r="Q264">
            <v>8.8000000000000007</v>
          </cell>
          <cell r="R264">
            <v>-4.9999999999998934E-2</v>
          </cell>
          <cell r="S264">
            <v>0</v>
          </cell>
          <cell r="T264">
            <v>0</v>
          </cell>
          <cell r="U264">
            <v>0</v>
          </cell>
        </row>
        <row r="265">
          <cell r="C265" t="str">
            <v>448</v>
          </cell>
          <cell r="D265">
            <v>4</v>
          </cell>
          <cell r="E265">
            <v>0</v>
          </cell>
          <cell r="F265" t="str">
            <v>I-CIRCUL VERTIC</v>
          </cell>
          <cell r="G265">
            <v>0</v>
          </cell>
          <cell r="H265">
            <v>0</v>
          </cell>
          <cell r="I265">
            <v>0</v>
          </cell>
          <cell r="J265" t="str">
            <v>Escalier 3</v>
          </cell>
          <cell r="K265">
            <v>0</v>
          </cell>
          <cell r="L265">
            <v>0</v>
          </cell>
          <cell r="M265">
            <v>0</v>
          </cell>
          <cell r="N265">
            <v>0</v>
          </cell>
          <cell r="O265">
            <v>0</v>
          </cell>
          <cell r="P265">
            <v>0</v>
          </cell>
          <cell r="Q265">
            <v>0</v>
          </cell>
          <cell r="R265">
            <v>0</v>
          </cell>
          <cell r="S265">
            <v>0</v>
          </cell>
          <cell r="T265">
            <v>24.7</v>
          </cell>
          <cell r="U265">
            <v>35.4</v>
          </cell>
        </row>
        <row r="266">
          <cell r="C266" t="str">
            <v>449</v>
          </cell>
          <cell r="D266">
            <v>4</v>
          </cell>
          <cell r="E266">
            <v>0</v>
          </cell>
          <cell r="F266" t="str">
            <v>I-CIRCUL VERTIC</v>
          </cell>
          <cell r="G266">
            <v>0</v>
          </cell>
          <cell r="H266">
            <v>0</v>
          </cell>
          <cell r="I266">
            <v>0</v>
          </cell>
          <cell r="J266" t="str">
            <v>Escalier 4 (locaux techniques)</v>
          </cell>
          <cell r="K266">
            <v>0</v>
          </cell>
          <cell r="L266">
            <v>0</v>
          </cell>
          <cell r="M266">
            <v>0</v>
          </cell>
          <cell r="N266">
            <v>0</v>
          </cell>
          <cell r="O266">
            <v>0</v>
          </cell>
          <cell r="P266">
            <v>0</v>
          </cell>
          <cell r="Q266">
            <v>0</v>
          </cell>
          <cell r="R266">
            <v>0</v>
          </cell>
          <cell r="S266">
            <v>0</v>
          </cell>
          <cell r="T266">
            <v>3.5</v>
          </cell>
          <cell r="U266">
            <v>11.8</v>
          </cell>
        </row>
        <row r="267">
          <cell r="C267" t="str">
            <v>450</v>
          </cell>
          <cell r="D267">
            <v>4</v>
          </cell>
          <cell r="E267">
            <v>0</v>
          </cell>
          <cell r="F267" t="str">
            <v>E-LOCAUX COMMUNS</v>
          </cell>
          <cell r="G267" t="str">
            <v>Locaux techniques</v>
          </cell>
          <cell r="H267" t="str">
            <v xml:space="preserve"> </v>
          </cell>
          <cell r="I267" t="str">
            <v xml:space="preserve"> </v>
          </cell>
          <cell r="J267" t="str">
            <v>Local ventilation salle de sports</v>
          </cell>
          <cell r="K267">
            <v>0</v>
          </cell>
          <cell r="L267">
            <v>0</v>
          </cell>
          <cell r="M267">
            <v>0</v>
          </cell>
          <cell r="N267">
            <v>0</v>
          </cell>
          <cell r="O267">
            <v>0</v>
          </cell>
          <cell r="P267">
            <v>0</v>
          </cell>
          <cell r="Q267">
            <v>0</v>
          </cell>
          <cell r="R267">
            <v>0</v>
          </cell>
          <cell r="S267">
            <v>0</v>
          </cell>
          <cell r="T267">
            <v>16.399999999999999</v>
          </cell>
          <cell r="U267">
            <v>17.2</v>
          </cell>
        </row>
        <row r="268">
          <cell r="C268" t="str">
            <v>451</v>
          </cell>
          <cell r="D268" t="str">
            <v>4</v>
          </cell>
          <cell r="E268">
            <v>0</v>
          </cell>
          <cell r="F268" t="str">
            <v>G-STATIONNEMENT</v>
          </cell>
          <cell r="G268" t="str">
            <v>P5</v>
          </cell>
          <cell r="H268">
            <v>0</v>
          </cell>
          <cell r="I268">
            <v>0</v>
          </cell>
          <cell r="J268" t="str">
            <v>Véhicules du personnel</v>
          </cell>
          <cell r="K268" t="str">
            <v>P5</v>
          </cell>
          <cell r="L268">
            <v>0</v>
          </cell>
          <cell r="M268">
            <v>0</v>
          </cell>
          <cell r="N268">
            <v>0</v>
          </cell>
          <cell r="O268">
            <v>0</v>
          </cell>
          <cell r="P268">
            <v>0</v>
          </cell>
          <cell r="Q268">
            <v>0</v>
          </cell>
          <cell r="R268">
            <v>0</v>
          </cell>
          <cell r="S268">
            <v>0</v>
          </cell>
          <cell r="T268">
            <v>1277.4000000000001</v>
          </cell>
          <cell r="U268">
            <v>167.2</v>
          </cell>
        </row>
        <row r="269">
          <cell r="C269" t="str">
            <v>452</v>
          </cell>
          <cell r="D269" t="str">
            <v>4</v>
          </cell>
          <cell r="E269">
            <v>0</v>
          </cell>
          <cell r="F269" t="str">
            <v>I-CIRCUL VERTIC</v>
          </cell>
          <cell r="G269" t="str">
            <v>P5</v>
          </cell>
          <cell r="H269">
            <v>0</v>
          </cell>
          <cell r="I269">
            <v>0</v>
          </cell>
          <cell r="J269" t="str">
            <v>Escalier 5 (Parking)</v>
          </cell>
          <cell r="K269">
            <v>0</v>
          </cell>
          <cell r="L269">
            <v>0</v>
          </cell>
          <cell r="M269">
            <v>0</v>
          </cell>
          <cell r="N269">
            <v>0</v>
          </cell>
          <cell r="O269">
            <v>0</v>
          </cell>
          <cell r="P269">
            <v>0</v>
          </cell>
          <cell r="Q269">
            <v>0</v>
          </cell>
          <cell r="R269">
            <v>0</v>
          </cell>
          <cell r="S269">
            <v>0</v>
          </cell>
          <cell r="T269">
            <v>5.34</v>
          </cell>
          <cell r="U269">
            <v>11.04</v>
          </cell>
        </row>
        <row r="270">
          <cell r="C270" t="str">
            <v>501</v>
          </cell>
          <cell r="D270" t="str">
            <v>5</v>
          </cell>
          <cell r="E270">
            <v>0</v>
          </cell>
          <cell r="F270" t="str">
            <v>E-LOCAUX COMMUNS</v>
          </cell>
          <cell r="G270" t="str">
            <v>Locaux techniques</v>
          </cell>
          <cell r="H270" t="str">
            <v xml:space="preserve"> </v>
          </cell>
          <cell r="I270" t="str">
            <v xml:space="preserve"> </v>
          </cell>
          <cell r="J270" t="str">
            <v>Local traitement d'air</v>
          </cell>
          <cell r="K270">
            <v>0</v>
          </cell>
          <cell r="L270">
            <v>0</v>
          </cell>
          <cell r="M270">
            <v>0</v>
          </cell>
          <cell r="N270">
            <v>0</v>
          </cell>
          <cell r="O270">
            <v>0</v>
          </cell>
          <cell r="P270">
            <v>0</v>
          </cell>
          <cell r="Q270">
            <v>0</v>
          </cell>
          <cell r="R270">
            <v>0</v>
          </cell>
          <cell r="S270">
            <v>0</v>
          </cell>
          <cell r="T270">
            <v>32.200000000000003</v>
          </cell>
          <cell r="U270">
            <v>23.9</v>
          </cell>
        </row>
        <row r="271">
          <cell r="C271" t="str">
            <v>502</v>
          </cell>
          <cell r="D271" t="str">
            <v>5</v>
          </cell>
          <cell r="E271">
            <v>0</v>
          </cell>
          <cell r="F271" t="str">
            <v>I-CIRCUL VERTIC</v>
          </cell>
          <cell r="G271">
            <v>0</v>
          </cell>
          <cell r="H271">
            <v>0</v>
          </cell>
          <cell r="I271">
            <v>0</v>
          </cell>
          <cell r="J271" t="str">
            <v>Escalier 3</v>
          </cell>
          <cell r="K271">
            <v>0</v>
          </cell>
          <cell r="L271">
            <v>0</v>
          </cell>
          <cell r="M271">
            <v>0</v>
          </cell>
          <cell r="N271">
            <v>0</v>
          </cell>
          <cell r="O271">
            <v>0</v>
          </cell>
          <cell r="P271">
            <v>0</v>
          </cell>
          <cell r="Q271">
            <v>0</v>
          </cell>
          <cell r="R271">
            <v>0</v>
          </cell>
          <cell r="S271">
            <v>0</v>
          </cell>
          <cell r="T271">
            <v>14.9</v>
          </cell>
          <cell r="U271">
            <v>11.8</v>
          </cell>
        </row>
        <row r="272">
          <cell r="C272" t="str">
            <v>002a</v>
          </cell>
          <cell r="D272" t="str">
            <v>0</v>
          </cell>
          <cell r="E272" t="str">
            <v>02</v>
          </cell>
          <cell r="F272" t="str">
            <v>A-DDSP</v>
          </cell>
          <cell r="G272" t="str">
            <v>SSP</v>
          </cell>
          <cell r="H272" t="str">
            <v>Espaces services au public</v>
          </cell>
          <cell r="I272" t="str">
            <v>Accueil</v>
          </cell>
          <cell r="J272" t="str">
            <v>Salle d'attente du public</v>
          </cell>
          <cell r="K272" t="str">
            <v>intégrée au hall d'accueil - 15 places assises</v>
          </cell>
          <cell r="L272">
            <v>0</v>
          </cell>
          <cell r="M272">
            <v>0</v>
          </cell>
          <cell r="N272">
            <v>0</v>
          </cell>
          <cell r="O272">
            <v>12.8</v>
          </cell>
          <cell r="P272">
            <v>12.8</v>
          </cell>
          <cell r="Q272">
            <v>11.9</v>
          </cell>
          <cell r="R272">
            <v>-0.90000000000000036</v>
          </cell>
          <cell r="S272">
            <v>12.5</v>
          </cell>
          <cell r="T272">
            <v>12.5</v>
          </cell>
          <cell r="U272">
            <v>15</v>
          </cell>
        </row>
        <row r="273">
          <cell r="C273" t="str">
            <v>002b</v>
          </cell>
          <cell r="D273" t="str">
            <v>0</v>
          </cell>
          <cell r="E273" t="str">
            <v>02</v>
          </cell>
          <cell r="F273" t="str">
            <v>A-DDSP</v>
          </cell>
          <cell r="G273" t="str">
            <v>SSP</v>
          </cell>
          <cell r="H273" t="str">
            <v>Espaces services au public</v>
          </cell>
          <cell r="I273" t="str">
            <v>Accueil</v>
          </cell>
          <cell r="J273" t="str">
            <v>Salle d'attente victime</v>
          </cell>
          <cell r="K273" t="str">
            <v>intégrée au hall d'accueil - 5 places assises</v>
          </cell>
          <cell r="L273">
            <v>0</v>
          </cell>
          <cell r="M273">
            <v>0</v>
          </cell>
          <cell r="N273">
            <v>0</v>
          </cell>
          <cell r="O273">
            <v>8.6999999999999993</v>
          </cell>
          <cell r="P273">
            <v>8.6999999999999993</v>
          </cell>
          <cell r="Q273">
            <v>8.6999999999999993</v>
          </cell>
          <cell r="R273">
            <v>0</v>
          </cell>
          <cell r="S273">
            <v>8.1999999999999993</v>
          </cell>
          <cell r="T273">
            <v>8.1999999999999993</v>
          </cell>
          <cell r="U273">
            <v>11.9</v>
          </cell>
        </row>
        <row r="274">
          <cell r="C274" t="str">
            <v>002c</v>
          </cell>
          <cell r="D274" t="str">
            <v>0</v>
          </cell>
          <cell r="E274">
            <v>0</v>
          </cell>
          <cell r="F274" t="str">
            <v>A-DDSP</v>
          </cell>
          <cell r="G274" t="str">
            <v>SSP</v>
          </cell>
          <cell r="H274" t="str">
            <v>Espaces services au public</v>
          </cell>
          <cell r="I274" t="str">
            <v>Accueil</v>
          </cell>
          <cell r="J274" t="str">
            <v>Banque d'accueil</v>
          </cell>
          <cell r="K274">
            <v>0</v>
          </cell>
          <cell r="L274">
            <v>0</v>
          </cell>
          <cell r="M274">
            <v>0</v>
          </cell>
          <cell r="N274">
            <v>0</v>
          </cell>
          <cell r="O274">
            <v>10.5</v>
          </cell>
          <cell r="P274">
            <v>10.5</v>
          </cell>
          <cell r="Q274">
            <v>10.1</v>
          </cell>
          <cell r="R274">
            <v>-0.40000000000000036</v>
          </cell>
          <cell r="S274">
            <v>9.6999999999999993</v>
          </cell>
          <cell r="T274">
            <v>9.6999999999999993</v>
          </cell>
          <cell r="U274">
            <v>12.6</v>
          </cell>
        </row>
        <row r="275">
          <cell r="C275" t="str">
            <v>002ca</v>
          </cell>
          <cell r="D275" t="str">
            <v>0</v>
          </cell>
          <cell r="E275" t="str">
            <v>04</v>
          </cell>
          <cell r="F275" t="str">
            <v>A-DDSP</v>
          </cell>
          <cell r="G275" t="str">
            <v>SSP</v>
          </cell>
          <cell r="H275" t="str">
            <v>Espaces services au public</v>
          </cell>
          <cell r="I275" t="str">
            <v>Accueil</v>
          </cell>
          <cell r="J275" t="str">
            <v>Sanitaires H / F</v>
          </cell>
          <cell r="K275" t="str">
            <v>Sanitaires destinés au public</v>
          </cell>
          <cell r="L275">
            <v>0</v>
          </cell>
          <cell r="M275">
            <v>12</v>
          </cell>
          <cell r="N275">
            <v>12</v>
          </cell>
          <cell r="O275">
            <v>17.600000000000001</v>
          </cell>
          <cell r="P275">
            <v>5.6000000000000014</v>
          </cell>
          <cell r="Q275">
            <v>17.600000000000001</v>
          </cell>
          <cell r="R275">
            <v>0</v>
          </cell>
          <cell r="S275">
            <v>0</v>
          </cell>
          <cell r="T275">
            <v>0</v>
          </cell>
          <cell r="U275">
            <v>0</v>
          </cell>
        </row>
        <row r="276">
          <cell r="C276" t="str">
            <v>002d</v>
          </cell>
          <cell r="D276" t="str">
            <v>0</v>
          </cell>
          <cell r="E276" t="str">
            <v>04</v>
          </cell>
          <cell r="F276" t="str">
            <v>A-DDSP</v>
          </cell>
          <cell r="G276" t="str">
            <v>SSP</v>
          </cell>
          <cell r="H276" t="str">
            <v>Espaces services au public</v>
          </cell>
          <cell r="I276" t="str">
            <v>Accueil</v>
          </cell>
          <cell r="J276" t="str">
            <v>Sas Sanitaires H / F</v>
          </cell>
          <cell r="K276" t="str">
            <v>Sanitaires destinés au public</v>
          </cell>
          <cell r="L276">
            <v>0</v>
          </cell>
          <cell r="M276">
            <v>0</v>
          </cell>
          <cell r="N276">
            <v>0</v>
          </cell>
          <cell r="O276">
            <v>0</v>
          </cell>
          <cell r="P276">
            <v>0</v>
          </cell>
          <cell r="Q276">
            <v>0</v>
          </cell>
          <cell r="R276">
            <v>0</v>
          </cell>
          <cell r="S276">
            <v>9.1999999999999993</v>
          </cell>
          <cell r="T276">
            <v>9.1999999999999993</v>
          </cell>
          <cell r="U276">
            <v>12.9</v>
          </cell>
        </row>
        <row r="277">
          <cell r="C277" t="str">
            <v>002e</v>
          </cell>
          <cell r="D277" t="str">
            <v>0</v>
          </cell>
          <cell r="E277" t="str">
            <v>04</v>
          </cell>
          <cell r="F277" t="str">
            <v>A-DDSP</v>
          </cell>
          <cell r="G277" t="str">
            <v>SSP</v>
          </cell>
          <cell r="H277" t="str">
            <v>Espaces services au public</v>
          </cell>
          <cell r="I277" t="str">
            <v>Accueil</v>
          </cell>
          <cell r="J277" t="str">
            <v>Sanitaires H</v>
          </cell>
          <cell r="K277" t="str">
            <v>Sanitaires destinés au public</v>
          </cell>
          <cell r="L277">
            <v>0</v>
          </cell>
          <cell r="M277">
            <v>0</v>
          </cell>
          <cell r="N277">
            <v>0</v>
          </cell>
          <cell r="O277">
            <v>0</v>
          </cell>
          <cell r="P277">
            <v>0</v>
          </cell>
          <cell r="Q277">
            <v>0</v>
          </cell>
          <cell r="R277">
            <v>0</v>
          </cell>
          <cell r="S277">
            <v>3.8</v>
          </cell>
          <cell r="T277">
            <v>3.8</v>
          </cell>
          <cell r="U277">
            <v>7.8</v>
          </cell>
        </row>
        <row r="278">
          <cell r="C278" t="str">
            <v>002f</v>
          </cell>
          <cell r="D278" t="str">
            <v>0</v>
          </cell>
          <cell r="E278" t="str">
            <v>04</v>
          </cell>
          <cell r="F278" t="str">
            <v>A-DDSP</v>
          </cell>
          <cell r="G278" t="str">
            <v>SSP</v>
          </cell>
          <cell r="H278" t="str">
            <v>Espaces services au public</v>
          </cell>
          <cell r="I278" t="str">
            <v>Accueil</v>
          </cell>
          <cell r="J278" t="str">
            <v>Sanitaires F</v>
          </cell>
          <cell r="K278" t="str">
            <v>Sanitaires destinés au public</v>
          </cell>
          <cell r="L278">
            <v>0</v>
          </cell>
          <cell r="M278">
            <v>0</v>
          </cell>
          <cell r="N278">
            <v>0</v>
          </cell>
          <cell r="O278">
            <v>0</v>
          </cell>
          <cell r="P278">
            <v>0</v>
          </cell>
          <cell r="Q278">
            <v>0</v>
          </cell>
          <cell r="R278">
            <v>0</v>
          </cell>
          <cell r="S278">
            <v>3.8</v>
          </cell>
          <cell r="T278">
            <v>3.8</v>
          </cell>
          <cell r="U278">
            <v>7.8</v>
          </cell>
        </row>
        <row r="279">
          <cell r="C279" t="str">
            <v>003a</v>
          </cell>
          <cell r="D279" t="str">
            <v>0</v>
          </cell>
          <cell r="E279">
            <v>0</v>
          </cell>
          <cell r="F279" t="str">
            <v>A-DDSP</v>
          </cell>
          <cell r="G279" t="str">
            <v>SSP</v>
          </cell>
          <cell r="H279" t="str">
            <v>Espaces chef de poste</v>
          </cell>
          <cell r="I279" t="str">
            <v>Chef de poste</v>
          </cell>
          <cell r="J279" t="str">
            <v>Local annexe Chef de poste</v>
          </cell>
          <cell r="K279">
            <v>0</v>
          </cell>
          <cell r="L279">
            <v>0</v>
          </cell>
          <cell r="M279">
            <v>0</v>
          </cell>
          <cell r="N279">
            <v>0</v>
          </cell>
          <cell r="O279">
            <v>0</v>
          </cell>
          <cell r="P279">
            <v>0</v>
          </cell>
          <cell r="Q279">
            <v>0</v>
          </cell>
          <cell r="R279">
            <v>0</v>
          </cell>
          <cell r="S279">
            <v>9.8000000000000007</v>
          </cell>
          <cell r="T279">
            <v>9.8000000000000007</v>
          </cell>
          <cell r="U279">
            <v>13.5</v>
          </cell>
        </row>
        <row r="280">
          <cell r="C280" t="str">
            <v>003b</v>
          </cell>
          <cell r="D280" t="str">
            <v>0</v>
          </cell>
          <cell r="E280">
            <v>0</v>
          </cell>
          <cell r="F280" t="str">
            <v>A-DDSP</v>
          </cell>
          <cell r="G280" t="str">
            <v>SSP</v>
          </cell>
          <cell r="H280" t="str">
            <v>Espaces chef de poste</v>
          </cell>
          <cell r="I280" t="str">
            <v>Chef de poste</v>
          </cell>
          <cell r="J280" t="str">
            <v>Local d'attente surveillée</v>
          </cell>
          <cell r="K280" t="str">
            <v>A proximité du chef de poste. Config D° cellules GAV</v>
          </cell>
          <cell r="L280">
            <v>0</v>
          </cell>
          <cell r="M280">
            <v>9</v>
          </cell>
          <cell r="N280">
            <v>9</v>
          </cell>
          <cell r="O280">
            <v>9.1</v>
          </cell>
          <cell r="P280">
            <v>9.9999999999999645E-2</v>
          </cell>
          <cell r="Q280">
            <v>8.9</v>
          </cell>
          <cell r="R280">
            <v>-0.19999999999999929</v>
          </cell>
          <cell r="S280">
            <v>8.9</v>
          </cell>
          <cell r="T280">
            <v>8.9</v>
          </cell>
          <cell r="U280">
            <v>13.15</v>
          </cell>
        </row>
        <row r="281">
          <cell r="C281" t="str">
            <v>005a</v>
          </cell>
          <cell r="D281" t="str">
            <v>0</v>
          </cell>
          <cell r="E281" t="str">
            <v>03</v>
          </cell>
          <cell r="F281" t="str">
            <v>A-DDSP</v>
          </cell>
          <cell r="G281" t="str">
            <v>SSP</v>
          </cell>
          <cell r="H281" t="str">
            <v>Espaces services au public</v>
          </cell>
          <cell r="I281" t="str">
            <v>Réception victime</v>
          </cell>
          <cell r="J281" t="str">
            <v>Bureau Plaintes 1</v>
          </cell>
          <cell r="K281">
            <v>0</v>
          </cell>
          <cell r="L281">
            <v>1</v>
          </cell>
          <cell r="M281">
            <v>9</v>
          </cell>
          <cell r="N281">
            <v>9</v>
          </cell>
          <cell r="O281">
            <v>9.1</v>
          </cell>
          <cell r="P281">
            <v>9.9999999999999645E-2</v>
          </cell>
          <cell r="Q281">
            <v>9.1</v>
          </cell>
          <cell r="R281">
            <v>0</v>
          </cell>
          <cell r="S281">
            <v>9</v>
          </cell>
          <cell r="T281">
            <v>9</v>
          </cell>
          <cell r="U281">
            <v>12.3</v>
          </cell>
        </row>
        <row r="282">
          <cell r="C282" t="str">
            <v>005b</v>
          </cell>
          <cell r="D282" t="str">
            <v>0</v>
          </cell>
          <cell r="E282" t="str">
            <v>03</v>
          </cell>
          <cell r="F282" t="str">
            <v>A-DDSP</v>
          </cell>
          <cell r="G282" t="str">
            <v>SSP</v>
          </cell>
          <cell r="H282" t="str">
            <v>Espaces services au public</v>
          </cell>
          <cell r="I282" t="str">
            <v>Réception victime</v>
          </cell>
          <cell r="J282" t="str">
            <v>Bureau Plaintes 2</v>
          </cell>
          <cell r="K282">
            <v>0</v>
          </cell>
          <cell r="L282">
            <v>1</v>
          </cell>
          <cell r="M282">
            <v>9</v>
          </cell>
          <cell r="N282">
            <v>9</v>
          </cell>
          <cell r="O282">
            <v>10</v>
          </cell>
          <cell r="P282">
            <v>1</v>
          </cell>
          <cell r="Q282">
            <v>10</v>
          </cell>
          <cell r="R282">
            <v>0</v>
          </cell>
          <cell r="S282">
            <v>9.9</v>
          </cell>
          <cell r="T282">
            <v>9.9</v>
          </cell>
          <cell r="U282">
            <v>12.9</v>
          </cell>
        </row>
        <row r="283">
          <cell r="C283" t="str">
            <v>005c</v>
          </cell>
          <cell r="D283" t="str">
            <v>0</v>
          </cell>
          <cell r="E283" t="str">
            <v>03</v>
          </cell>
          <cell r="F283" t="str">
            <v>A-DDSP</v>
          </cell>
          <cell r="G283" t="str">
            <v>SSP</v>
          </cell>
          <cell r="H283" t="str">
            <v>Espaces services au public</v>
          </cell>
          <cell r="I283" t="str">
            <v>Réception victime</v>
          </cell>
          <cell r="J283" t="str">
            <v>Bureau Plaintes 3</v>
          </cell>
          <cell r="K283">
            <v>0</v>
          </cell>
          <cell r="L283">
            <v>1</v>
          </cell>
          <cell r="M283">
            <v>9</v>
          </cell>
          <cell r="N283">
            <v>10</v>
          </cell>
          <cell r="O283">
            <v>10.199999999999999</v>
          </cell>
          <cell r="P283">
            <v>0.19999999999999929</v>
          </cell>
          <cell r="Q283">
            <v>10.199999999999999</v>
          </cell>
          <cell r="R283">
            <v>0</v>
          </cell>
          <cell r="S283">
            <v>10.1</v>
          </cell>
          <cell r="T283">
            <v>10.1</v>
          </cell>
          <cell r="U283">
            <v>13.4</v>
          </cell>
        </row>
        <row r="284">
          <cell r="C284" t="str">
            <v>014a</v>
          </cell>
          <cell r="D284" t="str">
            <v>0</v>
          </cell>
          <cell r="E284">
            <v>0</v>
          </cell>
          <cell r="F284" t="str">
            <v>E-LOCAUX COMMUNS</v>
          </cell>
          <cell r="G284" t="str">
            <v>Locaux ménage et déchets</v>
          </cell>
          <cell r="H284" t="str">
            <v xml:space="preserve"> </v>
          </cell>
          <cell r="I284" t="str">
            <v xml:space="preserve"> </v>
          </cell>
          <cell r="J284" t="str">
            <v>Local entretien étage RdC</v>
          </cell>
          <cell r="K284">
            <v>0</v>
          </cell>
          <cell r="L284">
            <v>0</v>
          </cell>
          <cell r="M284">
            <v>0</v>
          </cell>
          <cell r="N284">
            <v>0</v>
          </cell>
          <cell r="O284">
            <v>0</v>
          </cell>
          <cell r="P284">
            <v>0</v>
          </cell>
          <cell r="Q284">
            <v>0</v>
          </cell>
          <cell r="R284">
            <v>0</v>
          </cell>
          <cell r="S284">
            <v>3.4</v>
          </cell>
          <cell r="T284">
            <v>3.4</v>
          </cell>
          <cell r="U284">
            <v>8</v>
          </cell>
        </row>
        <row r="285">
          <cell r="C285" t="str">
            <v>021a</v>
          </cell>
          <cell r="D285" t="str">
            <v>0</v>
          </cell>
          <cell r="E285" t="str">
            <v>04</v>
          </cell>
          <cell r="F285" t="str">
            <v>A-DDSP</v>
          </cell>
          <cell r="G285" t="str">
            <v>SSP</v>
          </cell>
          <cell r="H285" t="str">
            <v>Espaces chef de poste</v>
          </cell>
          <cell r="I285">
            <v>0</v>
          </cell>
          <cell r="J285" t="str">
            <v>Sas Sanitaires H / F</v>
          </cell>
          <cell r="K285" t="str">
            <v>Sanitaires destinés au personnel</v>
          </cell>
          <cell r="L285">
            <v>0</v>
          </cell>
          <cell r="M285">
            <v>0</v>
          </cell>
          <cell r="N285">
            <v>0</v>
          </cell>
          <cell r="O285">
            <v>0</v>
          </cell>
          <cell r="P285">
            <v>0</v>
          </cell>
          <cell r="Q285">
            <v>0</v>
          </cell>
          <cell r="R285">
            <v>0</v>
          </cell>
          <cell r="S285">
            <v>6.9</v>
          </cell>
          <cell r="T285">
            <v>6.9</v>
          </cell>
          <cell r="U285">
            <v>10.9</v>
          </cell>
        </row>
        <row r="286">
          <cell r="C286" t="str">
            <v>021b</v>
          </cell>
          <cell r="D286" t="str">
            <v>0</v>
          </cell>
          <cell r="E286" t="str">
            <v>04</v>
          </cell>
          <cell r="F286" t="str">
            <v>A-DDSP</v>
          </cell>
          <cell r="G286" t="str">
            <v>SSP</v>
          </cell>
          <cell r="H286" t="str">
            <v>Espaces chef de poste</v>
          </cell>
          <cell r="I286">
            <v>0</v>
          </cell>
          <cell r="J286" t="str">
            <v>Sanitaires H</v>
          </cell>
          <cell r="K286" t="str">
            <v>Sanitaires destinés au personnel</v>
          </cell>
          <cell r="L286">
            <v>0</v>
          </cell>
          <cell r="M286">
            <v>0</v>
          </cell>
          <cell r="N286">
            <v>0</v>
          </cell>
          <cell r="O286">
            <v>0</v>
          </cell>
          <cell r="P286">
            <v>0</v>
          </cell>
          <cell r="Q286">
            <v>0</v>
          </cell>
          <cell r="R286">
            <v>0</v>
          </cell>
          <cell r="S286">
            <v>1.5</v>
          </cell>
          <cell r="T286">
            <v>1.5</v>
          </cell>
          <cell r="U286">
            <v>5.2</v>
          </cell>
        </row>
        <row r="287">
          <cell r="C287" t="str">
            <v>021c</v>
          </cell>
          <cell r="D287" t="str">
            <v>0</v>
          </cell>
          <cell r="E287" t="str">
            <v>04</v>
          </cell>
          <cell r="F287" t="str">
            <v>A-DDSP</v>
          </cell>
          <cell r="G287" t="str">
            <v>SSP</v>
          </cell>
          <cell r="H287" t="str">
            <v>Espaces chef de poste</v>
          </cell>
          <cell r="I287">
            <v>0</v>
          </cell>
          <cell r="J287" t="str">
            <v>Sanitaires F</v>
          </cell>
          <cell r="K287" t="str">
            <v>Sanitaires destinés au personnel</v>
          </cell>
          <cell r="L287">
            <v>0</v>
          </cell>
          <cell r="M287">
            <v>0</v>
          </cell>
          <cell r="N287">
            <v>0</v>
          </cell>
          <cell r="O287">
            <v>0</v>
          </cell>
          <cell r="P287">
            <v>0</v>
          </cell>
          <cell r="Q287">
            <v>0</v>
          </cell>
          <cell r="R287">
            <v>0</v>
          </cell>
          <cell r="S287">
            <v>6.9</v>
          </cell>
          <cell r="T287">
            <v>6.9</v>
          </cell>
          <cell r="U287">
            <v>10.9</v>
          </cell>
        </row>
        <row r="288">
          <cell r="C288" t="str">
            <v>022a</v>
          </cell>
          <cell r="D288" t="str">
            <v>0</v>
          </cell>
          <cell r="E288">
            <v>0</v>
          </cell>
          <cell r="F288" t="str">
            <v>E-LOCAUX COMMUNS</v>
          </cell>
          <cell r="G288" t="str">
            <v>Locaux techniques</v>
          </cell>
          <cell r="H288" t="str">
            <v xml:space="preserve"> </v>
          </cell>
          <cell r="I288" t="str">
            <v xml:space="preserve"> </v>
          </cell>
          <cell r="J288" t="str">
            <v>LT Cfo-Cfa</v>
          </cell>
          <cell r="K288">
            <v>0</v>
          </cell>
          <cell r="L288">
            <v>0</v>
          </cell>
          <cell r="M288">
            <v>0</v>
          </cell>
          <cell r="N288">
            <v>0</v>
          </cell>
          <cell r="O288">
            <v>0</v>
          </cell>
          <cell r="P288">
            <v>0</v>
          </cell>
          <cell r="Q288">
            <v>0</v>
          </cell>
          <cell r="R288">
            <v>0</v>
          </cell>
          <cell r="S288">
            <v>0</v>
          </cell>
          <cell r="T288">
            <v>5.4</v>
          </cell>
          <cell r="U288">
            <v>9.6</v>
          </cell>
        </row>
        <row r="289">
          <cell r="C289" t="str">
            <v>023a</v>
          </cell>
          <cell r="D289" t="str">
            <v>0</v>
          </cell>
          <cell r="E289" t="str">
            <v>08</v>
          </cell>
          <cell r="F289" t="str">
            <v>A-DDSP</v>
          </cell>
          <cell r="G289" t="str">
            <v>SSP</v>
          </cell>
          <cell r="H289" t="str">
            <v>Espaces chef de poste</v>
          </cell>
          <cell r="I289" t="str">
            <v>Stockage DDSP</v>
          </cell>
          <cell r="J289" t="str">
            <v>Stockage matériel premières intervention</v>
          </cell>
          <cell r="K289" t="str">
            <v>A proximité du chef de poste</v>
          </cell>
          <cell r="L289">
            <v>0</v>
          </cell>
          <cell r="M289">
            <v>12</v>
          </cell>
          <cell r="N289">
            <v>14</v>
          </cell>
          <cell r="O289">
            <v>12.4</v>
          </cell>
          <cell r="P289">
            <v>-1.5999999999999996</v>
          </cell>
          <cell r="Q289">
            <v>0</v>
          </cell>
          <cell r="R289">
            <v>-12.4</v>
          </cell>
          <cell r="S289">
            <v>0</v>
          </cell>
          <cell r="T289">
            <v>0</v>
          </cell>
          <cell r="U289">
            <v>0</v>
          </cell>
        </row>
        <row r="290">
          <cell r="C290" t="str">
            <v>023b</v>
          </cell>
          <cell r="D290" t="str">
            <v>0</v>
          </cell>
          <cell r="E290" t="str">
            <v>08</v>
          </cell>
          <cell r="F290" t="str">
            <v>A-DDSP</v>
          </cell>
          <cell r="G290" t="str">
            <v>SSP</v>
          </cell>
          <cell r="H290" t="str">
            <v>Espaces chef de poste</v>
          </cell>
          <cell r="I290" t="str">
            <v>Stockage DDSP</v>
          </cell>
          <cell r="J290" t="str">
            <v>Stockage sécurité routière</v>
          </cell>
          <cell r="K290">
            <v>0</v>
          </cell>
          <cell r="L290">
            <v>0</v>
          </cell>
          <cell r="M290">
            <v>12</v>
          </cell>
          <cell r="N290">
            <v>13</v>
          </cell>
          <cell r="O290">
            <v>12.4</v>
          </cell>
          <cell r="P290">
            <v>-0.59999999999999964</v>
          </cell>
          <cell r="Q290">
            <v>0</v>
          </cell>
          <cell r="R290">
            <v>-12.4</v>
          </cell>
          <cell r="S290">
            <v>0</v>
          </cell>
          <cell r="T290">
            <v>0</v>
          </cell>
          <cell r="U290">
            <v>0</v>
          </cell>
        </row>
        <row r="291">
          <cell r="C291" t="str">
            <v>023c</v>
          </cell>
          <cell r="D291" t="str">
            <v>0</v>
          </cell>
          <cell r="E291" t="str">
            <v>08</v>
          </cell>
          <cell r="F291" t="str">
            <v>A-DDSP</v>
          </cell>
          <cell r="G291" t="str">
            <v>SSP</v>
          </cell>
          <cell r="H291" t="str">
            <v>Espaces chef de poste</v>
          </cell>
          <cell r="I291" t="str">
            <v>Stockage DDSP</v>
          </cell>
          <cell r="J291" t="str">
            <v>Stockage matériel cyclonique</v>
          </cell>
          <cell r="K291">
            <v>0</v>
          </cell>
          <cell r="L291">
            <v>0</v>
          </cell>
          <cell r="M291">
            <v>12</v>
          </cell>
          <cell r="N291">
            <v>14</v>
          </cell>
          <cell r="O291">
            <v>18.399999999999999</v>
          </cell>
          <cell r="P291">
            <v>4.3999999999999986</v>
          </cell>
          <cell r="Q291">
            <v>0</v>
          </cell>
          <cell r="R291">
            <v>-18.399999999999999</v>
          </cell>
          <cell r="S291">
            <v>0</v>
          </cell>
          <cell r="T291">
            <v>0</v>
          </cell>
          <cell r="U291">
            <v>0</v>
          </cell>
        </row>
        <row r="292">
          <cell r="C292" t="str">
            <v>024a</v>
          </cell>
          <cell r="D292" t="str">
            <v>0</v>
          </cell>
          <cell r="E292" t="str">
            <v>32</v>
          </cell>
          <cell r="F292" t="str">
            <v>A-DDSP</v>
          </cell>
          <cell r="G292" t="str">
            <v>DIRECTION</v>
          </cell>
          <cell r="H292" t="str">
            <v>Bureau gestion opérationnelle</v>
          </cell>
          <cell r="I292" t="str">
            <v>Armurerie</v>
          </cell>
          <cell r="J292" t="str">
            <v>Sas de l'armurerie</v>
          </cell>
          <cell r="K292" t="str">
            <v>Avec espace NA</v>
          </cell>
          <cell r="L292">
            <v>0</v>
          </cell>
          <cell r="M292">
            <v>3</v>
          </cell>
          <cell r="N292">
            <v>4</v>
          </cell>
          <cell r="O292">
            <v>4.5999999999999996</v>
          </cell>
          <cell r="P292">
            <v>0.59999999999999964</v>
          </cell>
          <cell r="Q292">
            <v>4.7</v>
          </cell>
          <cell r="R292">
            <v>0.10000000000000053</v>
          </cell>
          <cell r="S292">
            <v>5.7</v>
          </cell>
          <cell r="T292">
            <v>5.7</v>
          </cell>
          <cell r="U292">
            <v>5.65</v>
          </cell>
        </row>
        <row r="293">
          <cell r="C293" t="str">
            <v>024b</v>
          </cell>
          <cell r="D293" t="str">
            <v>0</v>
          </cell>
          <cell r="E293" t="str">
            <v>32</v>
          </cell>
          <cell r="F293" t="str">
            <v>A-DDSP</v>
          </cell>
          <cell r="G293" t="str">
            <v>DIRECTION</v>
          </cell>
          <cell r="H293" t="str">
            <v>Bureau gestion opérationnelle</v>
          </cell>
          <cell r="I293" t="str">
            <v>Armurerie</v>
          </cell>
          <cell r="J293" t="str">
            <v>Bureau gestionnaire armement</v>
          </cell>
          <cell r="K293">
            <v>0</v>
          </cell>
          <cell r="L293">
            <v>1</v>
          </cell>
          <cell r="M293">
            <v>12</v>
          </cell>
          <cell r="N293">
            <v>13</v>
          </cell>
          <cell r="O293">
            <v>8.8000000000000007</v>
          </cell>
          <cell r="P293">
            <v>-4.1999999999999993</v>
          </cell>
          <cell r="Q293">
            <v>7.6</v>
          </cell>
          <cell r="R293">
            <v>-1.2000000000000011</v>
          </cell>
          <cell r="S293">
            <v>9.9</v>
          </cell>
          <cell r="T293">
            <v>9.9</v>
          </cell>
          <cell r="U293">
            <v>13.4</v>
          </cell>
        </row>
        <row r="294">
          <cell r="C294" t="str">
            <v>024c</v>
          </cell>
          <cell r="D294" t="str">
            <v>0</v>
          </cell>
          <cell r="E294" t="str">
            <v>32</v>
          </cell>
          <cell r="F294" t="str">
            <v>A-DDSP</v>
          </cell>
          <cell r="G294" t="str">
            <v>DIRECTION</v>
          </cell>
          <cell r="H294" t="str">
            <v>Bureau gestion opérationnelle</v>
          </cell>
          <cell r="I294" t="str">
            <v>Armurerie</v>
          </cell>
          <cell r="J294" t="str">
            <v>Stockage munitions</v>
          </cell>
          <cell r="K294">
            <v>0</v>
          </cell>
          <cell r="L294">
            <v>0</v>
          </cell>
          <cell r="M294">
            <v>6</v>
          </cell>
          <cell r="N294">
            <v>6</v>
          </cell>
          <cell r="O294">
            <v>6.3</v>
          </cell>
          <cell r="P294">
            <v>0.29999999999999982</v>
          </cell>
          <cell r="Q294">
            <v>6.4</v>
          </cell>
          <cell r="R294">
            <v>0.10000000000000053</v>
          </cell>
          <cell r="S294">
            <v>6.8</v>
          </cell>
          <cell r="T294">
            <v>6.8</v>
          </cell>
          <cell r="U294">
            <v>10.6</v>
          </cell>
        </row>
        <row r="295">
          <cell r="C295" t="str">
            <v>024d</v>
          </cell>
          <cell r="D295" t="str">
            <v>0</v>
          </cell>
          <cell r="E295" t="str">
            <v>32</v>
          </cell>
          <cell r="F295" t="str">
            <v>A-DDSP</v>
          </cell>
          <cell r="G295" t="str">
            <v>DIRECTION</v>
          </cell>
          <cell r="H295" t="str">
            <v>Bureau gestion opérationnelle</v>
          </cell>
          <cell r="I295" t="str">
            <v>Armurerie</v>
          </cell>
          <cell r="J295" t="str">
            <v>Stockage grenades</v>
          </cell>
          <cell r="K295">
            <v>0</v>
          </cell>
          <cell r="L295">
            <v>0</v>
          </cell>
          <cell r="M295">
            <v>6</v>
          </cell>
          <cell r="N295">
            <v>6</v>
          </cell>
          <cell r="O295">
            <v>6.3</v>
          </cell>
          <cell r="P295">
            <v>0.29999999999999982</v>
          </cell>
          <cell r="Q295">
            <v>6.2</v>
          </cell>
          <cell r="R295">
            <v>-9.9999999999999645E-2</v>
          </cell>
          <cell r="S295">
            <v>6.8</v>
          </cell>
          <cell r="T295">
            <v>6.8</v>
          </cell>
          <cell r="U295">
            <v>10.6</v>
          </cell>
        </row>
        <row r="296">
          <cell r="C296" t="str">
            <v>024e</v>
          </cell>
          <cell r="D296" t="str">
            <v>0</v>
          </cell>
          <cell r="E296" t="str">
            <v>32</v>
          </cell>
          <cell r="F296" t="str">
            <v>A-DDSP</v>
          </cell>
          <cell r="G296" t="str">
            <v>DIRECTION</v>
          </cell>
          <cell r="H296" t="str">
            <v>Bureau gestion opérationnelle</v>
          </cell>
          <cell r="I296" t="str">
            <v>Armurerie</v>
          </cell>
          <cell r="J296" t="str">
            <v>Stockage d'armes</v>
          </cell>
          <cell r="K296">
            <v>0</v>
          </cell>
          <cell r="L296">
            <v>0</v>
          </cell>
          <cell r="M296">
            <v>9</v>
          </cell>
          <cell r="N296">
            <v>9</v>
          </cell>
          <cell r="O296">
            <v>9.1999999999999993</v>
          </cell>
          <cell r="P296">
            <v>0.19999999999999929</v>
          </cell>
          <cell r="Q296">
            <v>10.3</v>
          </cell>
          <cell r="R296">
            <v>1.1000000000000014</v>
          </cell>
          <cell r="S296">
            <v>9.8000000000000007</v>
          </cell>
          <cell r="T296">
            <v>9.8000000000000007</v>
          </cell>
          <cell r="U296">
            <v>13.1</v>
          </cell>
        </row>
        <row r="297">
          <cell r="C297" t="str">
            <v>024f</v>
          </cell>
          <cell r="D297" t="str">
            <v>0</v>
          </cell>
          <cell r="E297" t="str">
            <v>32</v>
          </cell>
          <cell r="F297" t="str">
            <v>A-DDSP</v>
          </cell>
          <cell r="G297" t="str">
            <v>DIRECTION</v>
          </cell>
          <cell r="H297" t="str">
            <v>Bureau gestion opérationnelle</v>
          </cell>
          <cell r="I297" t="str">
            <v>Armurerie</v>
          </cell>
          <cell r="J297" t="str">
            <v>Stockage matériel protection</v>
          </cell>
          <cell r="K297">
            <v>0</v>
          </cell>
          <cell r="L297">
            <v>0</v>
          </cell>
          <cell r="M297">
            <v>9</v>
          </cell>
          <cell r="N297">
            <v>9</v>
          </cell>
          <cell r="O297">
            <v>9.1999999999999993</v>
          </cell>
          <cell r="P297">
            <v>0.19999999999999929</v>
          </cell>
          <cell r="Q297">
            <v>8.9</v>
          </cell>
          <cell r="R297">
            <v>-0.29999999999999893</v>
          </cell>
          <cell r="S297">
            <v>7.4</v>
          </cell>
          <cell r="T297">
            <v>7.4</v>
          </cell>
          <cell r="U297">
            <v>11.5</v>
          </cell>
        </row>
        <row r="298">
          <cell r="C298" t="str">
            <v>025a</v>
          </cell>
          <cell r="D298" t="str">
            <v>0</v>
          </cell>
          <cell r="E298">
            <v>0</v>
          </cell>
          <cell r="F298" t="str">
            <v>E1-CIRCUL HORIZ</v>
          </cell>
          <cell r="G298">
            <v>0</v>
          </cell>
          <cell r="H298">
            <v>0</v>
          </cell>
          <cell r="I298">
            <v>0</v>
          </cell>
          <cell r="J298" t="str">
            <v>Circulations internes bureaux</v>
          </cell>
          <cell r="K298">
            <v>0</v>
          </cell>
          <cell r="L298">
            <v>0</v>
          </cell>
          <cell r="M298">
            <v>0</v>
          </cell>
          <cell r="N298">
            <v>0</v>
          </cell>
          <cell r="O298">
            <v>0</v>
          </cell>
          <cell r="P298">
            <v>0</v>
          </cell>
          <cell r="Q298">
            <v>0</v>
          </cell>
          <cell r="R298">
            <v>0</v>
          </cell>
          <cell r="S298">
            <v>0</v>
          </cell>
          <cell r="T298">
            <v>23.6</v>
          </cell>
          <cell r="U298">
            <v>33</v>
          </cell>
        </row>
        <row r="299">
          <cell r="C299" t="str">
            <v>025b</v>
          </cell>
          <cell r="D299" t="str">
            <v>0</v>
          </cell>
          <cell r="E299">
            <v>0</v>
          </cell>
          <cell r="F299" t="str">
            <v>E1-CIRCUL HORIZ</v>
          </cell>
          <cell r="G299">
            <v>0</v>
          </cell>
          <cell r="H299">
            <v>0</v>
          </cell>
          <cell r="I299">
            <v>0</v>
          </cell>
          <cell r="J299" t="str">
            <v>Circulations internes bureaux</v>
          </cell>
          <cell r="K299">
            <v>0</v>
          </cell>
          <cell r="L299">
            <v>0</v>
          </cell>
          <cell r="M299">
            <v>0</v>
          </cell>
          <cell r="N299">
            <v>0</v>
          </cell>
          <cell r="O299">
            <v>0</v>
          </cell>
          <cell r="P299">
            <v>0</v>
          </cell>
          <cell r="Q299">
            <v>0</v>
          </cell>
          <cell r="R299">
            <v>0</v>
          </cell>
          <cell r="S299">
            <v>0</v>
          </cell>
          <cell r="T299">
            <v>56.4</v>
          </cell>
          <cell r="U299">
            <v>67.099999999999994</v>
          </cell>
        </row>
        <row r="300">
          <cell r="C300" t="str">
            <v>026a</v>
          </cell>
          <cell r="D300" t="str">
            <v>0</v>
          </cell>
          <cell r="E300" t="str">
            <v>03</v>
          </cell>
          <cell r="F300" t="str">
            <v>A-DDSP</v>
          </cell>
          <cell r="G300" t="str">
            <v>SSP</v>
          </cell>
          <cell r="H300" t="str">
            <v>Espaces services au public</v>
          </cell>
          <cell r="I300" t="str">
            <v>Réception bureau sécurité routière</v>
          </cell>
          <cell r="J300" t="str">
            <v>Bureau accidents et délits routiers 1</v>
          </cell>
          <cell r="K300">
            <v>0</v>
          </cell>
          <cell r="L300">
            <v>2</v>
          </cell>
          <cell r="M300">
            <v>18</v>
          </cell>
          <cell r="N300">
            <v>18</v>
          </cell>
          <cell r="O300">
            <v>18.100000000000001</v>
          </cell>
          <cell r="P300">
            <v>0.10000000000000142</v>
          </cell>
          <cell r="Q300">
            <v>17.7</v>
          </cell>
          <cell r="R300">
            <v>-0.40000000000000213</v>
          </cell>
          <cell r="S300">
            <v>18.399999999999999</v>
          </cell>
          <cell r="T300">
            <v>18.399999999999999</v>
          </cell>
          <cell r="U300">
            <v>18</v>
          </cell>
        </row>
        <row r="301">
          <cell r="C301" t="str">
            <v>026b</v>
          </cell>
          <cell r="D301" t="str">
            <v>0</v>
          </cell>
          <cell r="E301" t="str">
            <v>03</v>
          </cell>
          <cell r="F301" t="str">
            <v>A-DDSP</v>
          </cell>
          <cell r="G301" t="str">
            <v>SSP</v>
          </cell>
          <cell r="H301" t="str">
            <v>Espaces services au public</v>
          </cell>
          <cell r="I301" t="str">
            <v>Réception bureau sécurité routière</v>
          </cell>
          <cell r="J301" t="str">
            <v>Bureau accidents et délits routiers 2</v>
          </cell>
          <cell r="K301">
            <v>0</v>
          </cell>
          <cell r="L301">
            <v>2</v>
          </cell>
          <cell r="M301">
            <v>18</v>
          </cell>
          <cell r="N301">
            <v>18</v>
          </cell>
          <cell r="O301">
            <v>18.100000000000001</v>
          </cell>
          <cell r="P301">
            <v>0.10000000000000142</v>
          </cell>
          <cell r="Q301">
            <v>18.100000000000001</v>
          </cell>
          <cell r="R301">
            <v>0</v>
          </cell>
          <cell r="S301">
            <v>18.100000000000001</v>
          </cell>
          <cell r="T301">
            <v>18.100000000000001</v>
          </cell>
          <cell r="U301">
            <v>17.899999999999999</v>
          </cell>
        </row>
        <row r="302">
          <cell r="C302" t="str">
            <v>026c</v>
          </cell>
          <cell r="D302" t="str">
            <v>0</v>
          </cell>
          <cell r="E302" t="str">
            <v>03</v>
          </cell>
          <cell r="F302" t="str">
            <v>A-DDSP</v>
          </cell>
          <cell r="G302" t="str">
            <v>SSP</v>
          </cell>
          <cell r="H302" t="str">
            <v>Espaces services au public</v>
          </cell>
          <cell r="I302" t="str">
            <v>Réception bureau sécurité routière</v>
          </cell>
          <cell r="J302" t="str">
            <v>Bureau accidents et délits routiers 3</v>
          </cell>
          <cell r="K302">
            <v>0</v>
          </cell>
          <cell r="L302">
            <v>2</v>
          </cell>
          <cell r="M302">
            <v>18</v>
          </cell>
          <cell r="N302">
            <v>18</v>
          </cell>
          <cell r="O302">
            <v>18.100000000000001</v>
          </cell>
          <cell r="P302">
            <v>0.10000000000000142</v>
          </cell>
          <cell r="Q302">
            <v>18.100000000000001</v>
          </cell>
          <cell r="R302">
            <v>0</v>
          </cell>
          <cell r="S302">
            <v>18.100000000000001</v>
          </cell>
          <cell r="T302">
            <v>18.100000000000001</v>
          </cell>
          <cell r="U302">
            <v>17.899999999999999</v>
          </cell>
        </row>
        <row r="303">
          <cell r="C303" t="str">
            <v>026d</v>
          </cell>
          <cell r="D303" t="str">
            <v>0</v>
          </cell>
          <cell r="E303" t="str">
            <v>03</v>
          </cell>
          <cell r="F303" t="str">
            <v>A-DDSP</v>
          </cell>
          <cell r="G303" t="str">
            <v>SSP</v>
          </cell>
          <cell r="H303" t="str">
            <v>Espaces services au public</v>
          </cell>
          <cell r="I303" t="str">
            <v>Réception bureau sécurité routière</v>
          </cell>
          <cell r="J303" t="str">
            <v>Bureau accidents et délits routiers 4</v>
          </cell>
          <cell r="K303">
            <v>0</v>
          </cell>
          <cell r="L303">
            <v>2</v>
          </cell>
          <cell r="M303">
            <v>18</v>
          </cell>
          <cell r="N303">
            <v>18</v>
          </cell>
          <cell r="O303">
            <v>18</v>
          </cell>
          <cell r="P303">
            <v>0</v>
          </cell>
          <cell r="Q303">
            <v>18.100000000000001</v>
          </cell>
          <cell r="R303">
            <v>0.10000000000000142</v>
          </cell>
          <cell r="S303">
            <v>18.100000000000001</v>
          </cell>
          <cell r="T303">
            <v>18.100000000000001</v>
          </cell>
          <cell r="U303">
            <v>17.100000000000001</v>
          </cell>
        </row>
        <row r="304">
          <cell r="C304" t="str">
            <v>030a</v>
          </cell>
          <cell r="D304" t="str">
            <v>0</v>
          </cell>
          <cell r="E304" t="str">
            <v>03</v>
          </cell>
          <cell r="F304" t="str">
            <v>A-DDSP</v>
          </cell>
          <cell r="G304" t="str">
            <v>SSP</v>
          </cell>
          <cell r="H304" t="str">
            <v>Espaces services au public</v>
          </cell>
          <cell r="I304" t="str">
            <v>Espace du quart</v>
          </cell>
          <cell r="J304" t="str">
            <v>Bureau service du quart 1</v>
          </cell>
          <cell r="K304">
            <v>0</v>
          </cell>
          <cell r="L304">
            <v>1</v>
          </cell>
          <cell r="M304">
            <v>12</v>
          </cell>
          <cell r="N304">
            <v>12</v>
          </cell>
          <cell r="O304">
            <v>12.8</v>
          </cell>
          <cell r="P304">
            <v>0.80000000000000071</v>
          </cell>
          <cell r="Q304">
            <v>12.8</v>
          </cell>
          <cell r="R304">
            <v>0</v>
          </cell>
          <cell r="S304">
            <v>12.8</v>
          </cell>
          <cell r="T304">
            <v>12.8</v>
          </cell>
          <cell r="U304">
            <v>14.9</v>
          </cell>
        </row>
        <row r="305">
          <cell r="C305" t="str">
            <v>030b</v>
          </cell>
          <cell r="D305" t="str">
            <v>0</v>
          </cell>
          <cell r="E305" t="str">
            <v>03</v>
          </cell>
          <cell r="F305" t="str">
            <v>A-DDSP</v>
          </cell>
          <cell r="G305" t="str">
            <v>SSP</v>
          </cell>
          <cell r="H305" t="str">
            <v>Espaces services au public</v>
          </cell>
          <cell r="I305" t="str">
            <v>Espace du quart</v>
          </cell>
          <cell r="J305" t="str">
            <v>Bureau service du quart 2</v>
          </cell>
          <cell r="K305">
            <v>0</v>
          </cell>
          <cell r="L305">
            <v>1</v>
          </cell>
          <cell r="M305">
            <v>12</v>
          </cell>
          <cell r="N305">
            <v>12</v>
          </cell>
          <cell r="O305">
            <v>12.8</v>
          </cell>
          <cell r="P305">
            <v>0.80000000000000071</v>
          </cell>
          <cell r="Q305">
            <v>12.8</v>
          </cell>
          <cell r="R305">
            <v>0</v>
          </cell>
          <cell r="S305">
            <v>12.8</v>
          </cell>
          <cell r="T305">
            <v>12.8</v>
          </cell>
          <cell r="U305">
            <v>14.9</v>
          </cell>
        </row>
        <row r="306">
          <cell r="C306" t="str">
            <v>030c</v>
          </cell>
          <cell r="D306" t="str">
            <v>0</v>
          </cell>
          <cell r="E306" t="str">
            <v>03</v>
          </cell>
          <cell r="F306" t="str">
            <v>A-DDSP</v>
          </cell>
          <cell r="G306" t="str">
            <v>SSP</v>
          </cell>
          <cell r="H306" t="str">
            <v>Espaces services au public</v>
          </cell>
          <cell r="I306" t="str">
            <v>Espace du quart</v>
          </cell>
          <cell r="J306" t="str">
            <v>Bureau service du quart 3</v>
          </cell>
          <cell r="K306">
            <v>0</v>
          </cell>
          <cell r="L306">
            <v>1</v>
          </cell>
          <cell r="M306">
            <v>12</v>
          </cell>
          <cell r="N306">
            <v>12</v>
          </cell>
          <cell r="O306">
            <v>12.8</v>
          </cell>
          <cell r="P306">
            <v>0.80000000000000071</v>
          </cell>
          <cell r="Q306">
            <v>12.8</v>
          </cell>
          <cell r="R306">
            <v>0</v>
          </cell>
          <cell r="S306">
            <v>12.8</v>
          </cell>
          <cell r="T306">
            <v>12.8</v>
          </cell>
          <cell r="U306">
            <v>14.9</v>
          </cell>
        </row>
        <row r="307">
          <cell r="C307" t="str">
            <v>030d</v>
          </cell>
          <cell r="D307" t="str">
            <v>0</v>
          </cell>
          <cell r="E307" t="str">
            <v>03</v>
          </cell>
          <cell r="F307" t="str">
            <v>A-DDSP</v>
          </cell>
          <cell r="G307" t="str">
            <v>SSP</v>
          </cell>
          <cell r="H307" t="str">
            <v>Espaces services au public</v>
          </cell>
          <cell r="I307" t="str">
            <v>Espace du quart</v>
          </cell>
          <cell r="J307" t="str">
            <v>Bureau service du quart 4</v>
          </cell>
          <cell r="K307">
            <v>0</v>
          </cell>
          <cell r="L307">
            <v>1</v>
          </cell>
          <cell r="M307">
            <v>12</v>
          </cell>
          <cell r="N307">
            <v>12</v>
          </cell>
          <cell r="O307">
            <v>12.8</v>
          </cell>
          <cell r="P307">
            <v>0.80000000000000071</v>
          </cell>
          <cell r="Q307">
            <v>12.8</v>
          </cell>
          <cell r="R307">
            <v>0</v>
          </cell>
          <cell r="S307">
            <v>12.8</v>
          </cell>
          <cell r="T307">
            <v>12.8</v>
          </cell>
          <cell r="U307">
            <v>14.9</v>
          </cell>
        </row>
        <row r="308">
          <cell r="C308" t="str">
            <v>030e</v>
          </cell>
          <cell r="D308" t="str">
            <v>0</v>
          </cell>
          <cell r="E308" t="str">
            <v>03</v>
          </cell>
          <cell r="F308" t="str">
            <v>A-DDSP</v>
          </cell>
          <cell r="G308" t="str">
            <v>SSP</v>
          </cell>
          <cell r="H308" t="str">
            <v>Espaces services au public</v>
          </cell>
          <cell r="I308" t="str">
            <v>Espace du quart</v>
          </cell>
          <cell r="J308" t="str">
            <v>Bureau service du quart 5</v>
          </cell>
          <cell r="K308">
            <v>0</v>
          </cell>
          <cell r="L308">
            <v>1</v>
          </cell>
          <cell r="M308">
            <v>12</v>
          </cell>
          <cell r="N308">
            <v>12</v>
          </cell>
          <cell r="O308">
            <v>13.8</v>
          </cell>
          <cell r="P308">
            <v>1.8000000000000007</v>
          </cell>
          <cell r="Q308">
            <v>13.2</v>
          </cell>
          <cell r="R308">
            <v>-0.60000000000000142</v>
          </cell>
          <cell r="S308">
            <v>13</v>
          </cell>
          <cell r="T308">
            <v>13</v>
          </cell>
          <cell r="U308">
            <v>15</v>
          </cell>
        </row>
        <row r="309">
          <cell r="C309" t="str">
            <v>032a</v>
          </cell>
          <cell r="D309" t="str">
            <v>0</v>
          </cell>
          <cell r="E309" t="str">
            <v>04</v>
          </cell>
          <cell r="F309" t="str">
            <v>A-DDSP</v>
          </cell>
          <cell r="G309" t="str">
            <v>SSP</v>
          </cell>
          <cell r="H309" t="str">
            <v>Espaces services au public</v>
          </cell>
          <cell r="I309" t="str">
            <v>Espace du quart</v>
          </cell>
          <cell r="J309" t="str">
            <v>Sas Sanitaires H / F</v>
          </cell>
          <cell r="K309" t="str">
            <v>Sanitaires destinés au personnel</v>
          </cell>
          <cell r="L309">
            <v>0</v>
          </cell>
          <cell r="M309">
            <v>0</v>
          </cell>
          <cell r="N309">
            <v>0</v>
          </cell>
          <cell r="O309">
            <v>0</v>
          </cell>
          <cell r="P309">
            <v>0</v>
          </cell>
          <cell r="Q309">
            <v>0</v>
          </cell>
          <cell r="R309">
            <v>0</v>
          </cell>
          <cell r="S309">
            <v>6.2</v>
          </cell>
          <cell r="T309">
            <v>6.2</v>
          </cell>
          <cell r="U309">
            <v>10.5</v>
          </cell>
        </row>
        <row r="310">
          <cell r="C310" t="str">
            <v>032b</v>
          </cell>
          <cell r="D310" t="str">
            <v>0</v>
          </cell>
          <cell r="E310" t="str">
            <v>04</v>
          </cell>
          <cell r="F310" t="str">
            <v>A-DDSP</v>
          </cell>
          <cell r="G310" t="str">
            <v>SSP</v>
          </cell>
          <cell r="H310" t="str">
            <v>Espaces services au public</v>
          </cell>
          <cell r="I310" t="str">
            <v>Espace du quart</v>
          </cell>
          <cell r="J310" t="str">
            <v>Sanitaires H</v>
          </cell>
          <cell r="K310" t="str">
            <v>Sanitaires destinés au personnel</v>
          </cell>
          <cell r="L310">
            <v>0</v>
          </cell>
          <cell r="M310">
            <v>0</v>
          </cell>
          <cell r="N310">
            <v>0</v>
          </cell>
          <cell r="O310">
            <v>0</v>
          </cell>
          <cell r="P310">
            <v>0</v>
          </cell>
          <cell r="Q310">
            <v>0</v>
          </cell>
          <cell r="R310">
            <v>0</v>
          </cell>
          <cell r="S310">
            <v>1.4</v>
          </cell>
          <cell r="T310">
            <v>1.4</v>
          </cell>
          <cell r="U310">
            <v>4.9000000000000004</v>
          </cell>
        </row>
        <row r="311">
          <cell r="C311" t="str">
            <v>032c</v>
          </cell>
          <cell r="D311" t="str">
            <v>0</v>
          </cell>
          <cell r="E311" t="str">
            <v>04</v>
          </cell>
          <cell r="F311" t="str">
            <v>A-DDSP</v>
          </cell>
          <cell r="G311" t="str">
            <v>SSP</v>
          </cell>
          <cell r="H311" t="str">
            <v>Espaces services au public</v>
          </cell>
          <cell r="I311" t="str">
            <v>Espace du quart</v>
          </cell>
          <cell r="J311" t="str">
            <v>Sanitaires F</v>
          </cell>
          <cell r="K311" t="str">
            <v>Sanitaires destinés au personnel</v>
          </cell>
          <cell r="L311">
            <v>0</v>
          </cell>
          <cell r="M311">
            <v>0</v>
          </cell>
          <cell r="N311">
            <v>0</v>
          </cell>
          <cell r="O311">
            <v>0</v>
          </cell>
          <cell r="P311">
            <v>0</v>
          </cell>
          <cell r="Q311">
            <v>0</v>
          </cell>
          <cell r="R311">
            <v>0</v>
          </cell>
          <cell r="S311">
            <v>1.4</v>
          </cell>
          <cell r="T311">
            <v>1.4</v>
          </cell>
          <cell r="U311">
            <v>4.9000000000000004</v>
          </cell>
        </row>
        <row r="312">
          <cell r="C312" t="str">
            <v>032c</v>
          </cell>
          <cell r="D312" t="str">
            <v>0</v>
          </cell>
          <cell r="E312" t="str">
            <v>04</v>
          </cell>
          <cell r="F312" t="str">
            <v>A-DDSP</v>
          </cell>
          <cell r="G312" t="str">
            <v>SSP</v>
          </cell>
          <cell r="H312" t="str">
            <v>Espaces services au public</v>
          </cell>
          <cell r="I312" t="str">
            <v>Réception victime</v>
          </cell>
          <cell r="J312" t="str">
            <v>Sanitaires F</v>
          </cell>
          <cell r="K312" t="str">
            <v>Sanitaires destinés au personnel</v>
          </cell>
          <cell r="L312">
            <v>0</v>
          </cell>
          <cell r="M312">
            <v>0</v>
          </cell>
          <cell r="N312">
            <v>0</v>
          </cell>
          <cell r="O312">
            <v>0</v>
          </cell>
          <cell r="P312">
            <v>0</v>
          </cell>
          <cell r="Q312">
            <v>0</v>
          </cell>
          <cell r="R312">
            <v>0</v>
          </cell>
          <cell r="S312">
            <v>1.4</v>
          </cell>
          <cell r="T312">
            <v>1.4</v>
          </cell>
          <cell r="U312">
            <v>4.9000000000000004</v>
          </cell>
        </row>
        <row r="313">
          <cell r="C313" t="str">
            <v>033a</v>
          </cell>
          <cell r="D313" t="str">
            <v>0</v>
          </cell>
          <cell r="E313">
            <v>0</v>
          </cell>
          <cell r="F313" t="str">
            <v>E-LOCAUX COMMUNS</v>
          </cell>
          <cell r="G313" t="str">
            <v>Locaux techniques</v>
          </cell>
          <cell r="H313" t="str">
            <v xml:space="preserve"> </v>
          </cell>
          <cell r="I313" t="str">
            <v xml:space="preserve"> </v>
          </cell>
          <cell r="J313" t="str">
            <v>LT Ventilation armurerie</v>
          </cell>
          <cell r="K313">
            <v>0</v>
          </cell>
          <cell r="L313">
            <v>0</v>
          </cell>
          <cell r="M313">
            <v>0</v>
          </cell>
          <cell r="N313">
            <v>0</v>
          </cell>
          <cell r="O313">
            <v>0</v>
          </cell>
          <cell r="P313">
            <v>0</v>
          </cell>
          <cell r="Q313">
            <v>0</v>
          </cell>
          <cell r="R313">
            <v>0</v>
          </cell>
          <cell r="S313">
            <v>3.7</v>
          </cell>
          <cell r="T313">
            <v>3.7</v>
          </cell>
          <cell r="U313">
            <v>8.4</v>
          </cell>
        </row>
        <row r="314">
          <cell r="C314" t="str">
            <v>035a</v>
          </cell>
          <cell r="D314" t="str">
            <v>0</v>
          </cell>
          <cell r="E314" t="str">
            <v>03</v>
          </cell>
          <cell r="F314" t="str">
            <v>A-DDSP</v>
          </cell>
          <cell r="G314" t="str">
            <v>DIRECTION</v>
          </cell>
          <cell r="H314" t="str">
            <v>Bureau gestion opérationnelle</v>
          </cell>
          <cell r="I314" t="str">
            <v xml:space="preserve"> </v>
          </cell>
          <cell r="J314" t="str">
            <v>Bureau logistique bureau matériel</v>
          </cell>
          <cell r="K314" t="str">
            <v>RDC</v>
          </cell>
          <cell r="L314">
            <v>2</v>
          </cell>
          <cell r="M314">
            <v>18</v>
          </cell>
          <cell r="N314">
            <v>17</v>
          </cell>
          <cell r="O314">
            <v>17</v>
          </cell>
          <cell r="P314">
            <v>0</v>
          </cell>
          <cell r="Q314">
            <v>16.7</v>
          </cell>
          <cell r="R314">
            <v>-0.30000000000000071</v>
          </cell>
          <cell r="S314">
            <v>16.7</v>
          </cell>
          <cell r="T314">
            <v>16.7</v>
          </cell>
          <cell r="U314">
            <v>16.399999999999999</v>
          </cell>
        </row>
        <row r="315">
          <cell r="C315" t="str">
            <v>035b</v>
          </cell>
          <cell r="D315" t="str">
            <v>0</v>
          </cell>
          <cell r="E315" t="str">
            <v>20</v>
          </cell>
          <cell r="F315" t="str">
            <v>A-DDSP</v>
          </cell>
          <cell r="G315" t="str">
            <v>DIRECTION</v>
          </cell>
          <cell r="H315" t="str">
            <v>Bureau gestion opérationnelle</v>
          </cell>
          <cell r="I315" t="str">
            <v xml:space="preserve"> </v>
          </cell>
          <cell r="J315" t="str">
            <v>Local logistique magasin</v>
          </cell>
          <cell r="K315" t="str">
            <v>RDC</v>
          </cell>
          <cell r="L315">
            <v>2</v>
          </cell>
          <cell r="M315">
            <v>36</v>
          </cell>
          <cell r="N315">
            <v>35</v>
          </cell>
          <cell r="O315">
            <v>35.700000000000003</v>
          </cell>
          <cell r="P315">
            <v>0.70000000000000284</v>
          </cell>
          <cell r="Q315">
            <v>31</v>
          </cell>
          <cell r="R315">
            <v>-4.7000000000000028</v>
          </cell>
          <cell r="S315">
            <v>24.2</v>
          </cell>
          <cell r="T315">
            <v>24.2</v>
          </cell>
          <cell r="U315">
            <v>20</v>
          </cell>
        </row>
        <row r="316">
          <cell r="C316" t="str">
            <v>038a</v>
          </cell>
          <cell r="D316" t="str">
            <v>0</v>
          </cell>
          <cell r="E316" t="str">
            <v>28A</v>
          </cell>
          <cell r="F316" t="str">
            <v>A-DDSP</v>
          </cell>
          <cell r="G316" t="str">
            <v>SSP</v>
          </cell>
          <cell r="H316" t="str">
            <v>Espaces chef de poste</v>
          </cell>
          <cell r="I316" t="str">
            <v>GAV</v>
          </cell>
          <cell r="J316" t="str">
            <v>Local mineur 1</v>
          </cell>
          <cell r="K316">
            <v>0</v>
          </cell>
          <cell r="L316">
            <v>0</v>
          </cell>
          <cell r="M316">
            <v>7</v>
          </cell>
          <cell r="N316">
            <v>7</v>
          </cell>
          <cell r="O316">
            <v>7</v>
          </cell>
          <cell r="P316">
            <v>0</v>
          </cell>
          <cell r="Q316">
            <v>7</v>
          </cell>
          <cell r="R316">
            <v>0</v>
          </cell>
          <cell r="S316">
            <v>7</v>
          </cell>
          <cell r="T316">
            <v>7</v>
          </cell>
          <cell r="U316">
            <v>13.2</v>
          </cell>
        </row>
        <row r="317">
          <cell r="C317" t="str">
            <v>038b</v>
          </cell>
          <cell r="D317" t="str">
            <v>0</v>
          </cell>
          <cell r="E317" t="str">
            <v>28A</v>
          </cell>
          <cell r="F317" t="str">
            <v>A-DDSP</v>
          </cell>
          <cell r="G317" t="str">
            <v>SSP</v>
          </cell>
          <cell r="H317" t="str">
            <v>Espaces chef de poste</v>
          </cell>
          <cell r="I317" t="str">
            <v>GAV</v>
          </cell>
          <cell r="J317" t="str">
            <v>Local mineur 2</v>
          </cell>
          <cell r="K317">
            <v>0</v>
          </cell>
          <cell r="L317">
            <v>0</v>
          </cell>
          <cell r="M317">
            <v>7</v>
          </cell>
          <cell r="N317">
            <v>7</v>
          </cell>
          <cell r="O317">
            <v>7</v>
          </cell>
          <cell r="P317">
            <v>0</v>
          </cell>
          <cell r="Q317">
            <v>7</v>
          </cell>
          <cell r="R317">
            <v>0</v>
          </cell>
          <cell r="S317">
            <v>7</v>
          </cell>
          <cell r="T317">
            <v>7</v>
          </cell>
          <cell r="U317">
            <v>13.2</v>
          </cell>
        </row>
        <row r="318">
          <cell r="C318" t="str">
            <v>039a</v>
          </cell>
          <cell r="D318" t="str">
            <v>0</v>
          </cell>
          <cell r="E318" t="str">
            <v>28A</v>
          </cell>
          <cell r="F318" t="str">
            <v>A-DDSP</v>
          </cell>
          <cell r="G318" t="str">
            <v>SSP</v>
          </cell>
          <cell r="H318" t="str">
            <v>Espaces chef de poste</v>
          </cell>
          <cell r="I318" t="str">
            <v>GAV</v>
          </cell>
          <cell r="J318" t="str">
            <v>Cellule GAV/cellule de dégrisement 1</v>
          </cell>
          <cell r="K318" t="str">
            <v>14 cellules individuelles yc pour les mineurs (pas de distinction entre les cellules GAV et les cellules de dégrisement).
Prendre en compte l'accessibilité pour les personnes handicapées.</v>
          </cell>
          <cell r="L318">
            <v>0</v>
          </cell>
          <cell r="M318">
            <v>7</v>
          </cell>
          <cell r="N318">
            <v>7</v>
          </cell>
          <cell r="O318">
            <v>7</v>
          </cell>
          <cell r="P318">
            <v>0</v>
          </cell>
          <cell r="Q318">
            <v>7</v>
          </cell>
          <cell r="R318">
            <v>0</v>
          </cell>
          <cell r="S318">
            <v>7</v>
          </cell>
          <cell r="T318">
            <v>7</v>
          </cell>
          <cell r="U318">
            <v>13.2</v>
          </cell>
        </row>
        <row r="319">
          <cell r="C319" t="str">
            <v>039b</v>
          </cell>
          <cell r="D319" t="str">
            <v>0</v>
          </cell>
          <cell r="E319" t="str">
            <v>28A</v>
          </cell>
          <cell r="F319" t="str">
            <v>A-DDSP</v>
          </cell>
          <cell r="G319" t="str">
            <v>SSP</v>
          </cell>
          <cell r="H319" t="str">
            <v>Espaces chef de poste</v>
          </cell>
          <cell r="I319" t="str">
            <v>GAV</v>
          </cell>
          <cell r="J319" t="str">
            <v>Cellule GAV/cellule de dégrisement 2</v>
          </cell>
          <cell r="K319" t="str">
            <v>14 cellules individuelles yc pour les mineurs (pas de distinction entre les cellules GAV et les cellules de dégrisement).
Prendre en compte l'accessibilité pour les personnes handicapées.</v>
          </cell>
          <cell r="L319">
            <v>0</v>
          </cell>
          <cell r="M319">
            <v>7</v>
          </cell>
          <cell r="N319">
            <v>7</v>
          </cell>
          <cell r="O319">
            <v>7</v>
          </cell>
          <cell r="P319">
            <v>0</v>
          </cell>
          <cell r="Q319">
            <v>7</v>
          </cell>
          <cell r="R319">
            <v>0</v>
          </cell>
          <cell r="S319">
            <v>7</v>
          </cell>
          <cell r="T319">
            <v>7</v>
          </cell>
          <cell r="U319">
            <v>13.2</v>
          </cell>
        </row>
        <row r="320">
          <cell r="C320" t="str">
            <v>039c</v>
          </cell>
          <cell r="D320" t="str">
            <v>0</v>
          </cell>
          <cell r="E320" t="str">
            <v>28A</v>
          </cell>
          <cell r="F320" t="str">
            <v>A-DDSP</v>
          </cell>
          <cell r="G320" t="str">
            <v>SSP</v>
          </cell>
          <cell r="H320" t="str">
            <v>Espaces chef de poste</v>
          </cell>
          <cell r="I320" t="str">
            <v>GAV</v>
          </cell>
          <cell r="J320" t="str">
            <v>Cellule GAV/cellule de dégrisement 3</v>
          </cell>
          <cell r="K320" t="str">
            <v>14 cellules individuelles yc pour les mineurs (pas de distinction entre les cellules GAV et les cellules de dégrisement).
Prendre en compte l'accessibilité pour les personnes handicapées.</v>
          </cell>
          <cell r="L320">
            <v>0</v>
          </cell>
          <cell r="M320">
            <v>7</v>
          </cell>
          <cell r="N320">
            <v>7</v>
          </cell>
          <cell r="O320">
            <v>7</v>
          </cell>
          <cell r="P320">
            <v>0</v>
          </cell>
          <cell r="Q320">
            <v>7</v>
          </cell>
          <cell r="R320">
            <v>0</v>
          </cell>
          <cell r="S320">
            <v>7</v>
          </cell>
          <cell r="T320">
            <v>7</v>
          </cell>
          <cell r="U320">
            <v>13.2</v>
          </cell>
        </row>
        <row r="321">
          <cell r="C321" t="str">
            <v>039d</v>
          </cell>
          <cell r="D321" t="str">
            <v>0</v>
          </cell>
          <cell r="E321" t="str">
            <v>28A</v>
          </cell>
          <cell r="F321" t="str">
            <v>A-DDSP</v>
          </cell>
          <cell r="G321" t="str">
            <v>SSP</v>
          </cell>
          <cell r="H321" t="str">
            <v>Espaces chef de poste</v>
          </cell>
          <cell r="I321" t="str">
            <v>GAV</v>
          </cell>
          <cell r="J321" t="str">
            <v>Cellule GAV/cellule de dégrisement 4</v>
          </cell>
          <cell r="K321" t="str">
            <v>14 cellules individuelles yc pour les mineurs (pas de distinction entre les cellules GAV et les cellules de dégrisement).
Prendre en compte l'accessibilité pour les personnes handicapées.</v>
          </cell>
          <cell r="L321">
            <v>0</v>
          </cell>
          <cell r="M321">
            <v>7</v>
          </cell>
          <cell r="N321">
            <v>7</v>
          </cell>
          <cell r="O321">
            <v>7</v>
          </cell>
          <cell r="P321">
            <v>0</v>
          </cell>
          <cell r="Q321">
            <v>7</v>
          </cell>
          <cell r="R321">
            <v>0</v>
          </cell>
          <cell r="S321">
            <v>7</v>
          </cell>
          <cell r="T321">
            <v>7</v>
          </cell>
          <cell r="U321">
            <v>13.2</v>
          </cell>
        </row>
        <row r="322">
          <cell r="C322" t="str">
            <v>039e</v>
          </cell>
          <cell r="D322" t="str">
            <v>0</v>
          </cell>
          <cell r="E322" t="str">
            <v>28A</v>
          </cell>
          <cell r="F322" t="str">
            <v>A-DDSP</v>
          </cell>
          <cell r="G322" t="str">
            <v>SSP</v>
          </cell>
          <cell r="H322" t="str">
            <v>Espaces chef de poste</v>
          </cell>
          <cell r="I322" t="str">
            <v>GAV</v>
          </cell>
          <cell r="J322" t="str">
            <v>Cellule GAV/cellule de dégrisement 5</v>
          </cell>
          <cell r="K322" t="str">
            <v>14 cellules individuelles yc pour les mineurs (pas de distinction entre les cellules GAV et les cellules de dégrisement).
Prendre en compte l'accessibilité pour les personnes handicapées.</v>
          </cell>
          <cell r="L322">
            <v>0</v>
          </cell>
          <cell r="M322">
            <v>7</v>
          </cell>
          <cell r="N322">
            <v>7</v>
          </cell>
          <cell r="O322">
            <v>7</v>
          </cell>
          <cell r="P322">
            <v>0</v>
          </cell>
          <cell r="Q322">
            <v>7</v>
          </cell>
          <cell r="R322">
            <v>0</v>
          </cell>
          <cell r="S322">
            <v>7</v>
          </cell>
          <cell r="T322">
            <v>7</v>
          </cell>
          <cell r="U322">
            <v>13.2</v>
          </cell>
        </row>
        <row r="323">
          <cell r="C323" t="str">
            <v>039f</v>
          </cell>
          <cell r="D323" t="str">
            <v>0</v>
          </cell>
          <cell r="E323" t="str">
            <v>28A</v>
          </cell>
          <cell r="F323" t="str">
            <v>A-DDSP</v>
          </cell>
          <cell r="G323" t="str">
            <v>SSP</v>
          </cell>
          <cell r="H323" t="str">
            <v>Espaces chef de poste</v>
          </cell>
          <cell r="I323" t="str">
            <v>GAV</v>
          </cell>
          <cell r="J323" t="str">
            <v>Cellule GAV/cellule de dégrisement 6</v>
          </cell>
          <cell r="K323" t="str">
            <v>14 cellules individuelles yc pour les mineurs (pas de distinction entre les cellules GAV et les cellules de dégrisement).
Prendre en compte l'accessibilité pour les personnes handicapées.</v>
          </cell>
          <cell r="L323">
            <v>0</v>
          </cell>
          <cell r="M323">
            <v>7</v>
          </cell>
          <cell r="N323">
            <v>7</v>
          </cell>
          <cell r="O323">
            <v>7</v>
          </cell>
          <cell r="P323">
            <v>0</v>
          </cell>
          <cell r="Q323">
            <v>7</v>
          </cell>
          <cell r="R323">
            <v>0</v>
          </cell>
          <cell r="S323">
            <v>7</v>
          </cell>
          <cell r="T323">
            <v>7</v>
          </cell>
          <cell r="U323">
            <v>13.2</v>
          </cell>
        </row>
        <row r="324">
          <cell r="C324" t="str">
            <v>039g</v>
          </cell>
          <cell r="D324" t="str">
            <v>0</v>
          </cell>
          <cell r="E324" t="str">
            <v>28A</v>
          </cell>
          <cell r="F324" t="str">
            <v>A-DDSP</v>
          </cell>
          <cell r="G324" t="str">
            <v>SSP</v>
          </cell>
          <cell r="H324" t="str">
            <v>Espaces chef de poste</v>
          </cell>
          <cell r="I324" t="str">
            <v>GAV</v>
          </cell>
          <cell r="J324" t="str">
            <v>Cellule GAV/cellule de dégrisement 7</v>
          </cell>
          <cell r="K324" t="str">
            <v>14 cellules individuelles yc pour les mineurs (pas de distinction entre les cellules GAV et les cellules de dégrisement).
Prendre en compte l'accessibilité pour les personnes handicapées.</v>
          </cell>
          <cell r="L324">
            <v>0</v>
          </cell>
          <cell r="M324">
            <v>7</v>
          </cell>
          <cell r="N324">
            <v>7</v>
          </cell>
          <cell r="O324">
            <v>7</v>
          </cell>
          <cell r="P324">
            <v>0</v>
          </cell>
          <cell r="Q324">
            <v>7</v>
          </cell>
          <cell r="R324">
            <v>0</v>
          </cell>
          <cell r="S324">
            <v>7</v>
          </cell>
          <cell r="T324">
            <v>7</v>
          </cell>
          <cell r="U324">
            <v>13.2</v>
          </cell>
        </row>
        <row r="325">
          <cell r="C325" t="str">
            <v>039h</v>
          </cell>
          <cell r="D325" t="str">
            <v>0</v>
          </cell>
          <cell r="E325" t="str">
            <v>28A</v>
          </cell>
          <cell r="F325" t="str">
            <v>A-DDSP</v>
          </cell>
          <cell r="G325" t="str">
            <v>SSP</v>
          </cell>
          <cell r="H325" t="str">
            <v>Espaces chef de poste</v>
          </cell>
          <cell r="I325" t="str">
            <v>GAV</v>
          </cell>
          <cell r="J325" t="str">
            <v>Cellule GAV/cellule de dégrisement 8</v>
          </cell>
          <cell r="K325" t="str">
            <v>14 cellules individuelles yc pour les mineurs (pas de distinction entre les cellules GAV et les cellules de dégrisement).
Prendre en compte l'accessibilité pour les personnes handicapées.</v>
          </cell>
          <cell r="L325">
            <v>0</v>
          </cell>
          <cell r="M325">
            <v>7</v>
          </cell>
          <cell r="N325">
            <v>7</v>
          </cell>
          <cell r="O325">
            <v>7</v>
          </cell>
          <cell r="P325">
            <v>0</v>
          </cell>
          <cell r="Q325">
            <v>7</v>
          </cell>
          <cell r="R325">
            <v>0</v>
          </cell>
          <cell r="S325">
            <v>7</v>
          </cell>
          <cell r="T325">
            <v>7</v>
          </cell>
          <cell r="U325">
            <v>13.2</v>
          </cell>
        </row>
        <row r="326">
          <cell r="C326" t="str">
            <v>039i</v>
          </cell>
          <cell r="D326" t="str">
            <v>0</v>
          </cell>
          <cell r="E326" t="str">
            <v>28A</v>
          </cell>
          <cell r="F326" t="str">
            <v>A-DDSP</v>
          </cell>
          <cell r="G326" t="str">
            <v>SSP</v>
          </cell>
          <cell r="H326" t="str">
            <v>Espaces chef de poste</v>
          </cell>
          <cell r="I326" t="str">
            <v>GAV</v>
          </cell>
          <cell r="J326" t="str">
            <v>Cellule GAV/cellule de dégrisement 9</v>
          </cell>
          <cell r="K326" t="str">
            <v>14 cellules individuelles yc pour les mineurs (pas de distinction entre les cellules GAV et les cellules de dégrisement).
Prendre en compte l'accessibilité pour les personnes handicapées.</v>
          </cell>
          <cell r="L326">
            <v>0</v>
          </cell>
          <cell r="M326">
            <v>7</v>
          </cell>
          <cell r="N326">
            <v>7</v>
          </cell>
          <cell r="O326">
            <v>7.4</v>
          </cell>
          <cell r="P326">
            <v>0.40000000000000036</v>
          </cell>
          <cell r="Q326">
            <v>7.4</v>
          </cell>
          <cell r="R326">
            <v>0</v>
          </cell>
          <cell r="S326">
            <v>7.4</v>
          </cell>
          <cell r="T326">
            <v>7.4</v>
          </cell>
          <cell r="U326">
            <v>13.7</v>
          </cell>
        </row>
        <row r="327">
          <cell r="C327" t="str">
            <v>039j</v>
          </cell>
          <cell r="D327" t="str">
            <v>0</v>
          </cell>
          <cell r="E327" t="str">
            <v>28A</v>
          </cell>
          <cell r="F327" t="str">
            <v>A-DDSP</v>
          </cell>
          <cell r="G327" t="str">
            <v>SSP</v>
          </cell>
          <cell r="H327" t="str">
            <v>Espaces chef de poste</v>
          </cell>
          <cell r="I327" t="str">
            <v>GAV</v>
          </cell>
          <cell r="J327" t="str">
            <v>Cellule GAV/cellule de dégrisement 10</v>
          </cell>
          <cell r="K327" t="str">
            <v>14 cellules individuelles yc pour les mineurs (pas de distinction entre les cellules GAV et les cellules de dégrisement).
Prendre en compte l'accessibilité pour les personnes handicapées.</v>
          </cell>
          <cell r="L327">
            <v>0</v>
          </cell>
          <cell r="M327">
            <v>7</v>
          </cell>
          <cell r="N327">
            <v>7</v>
          </cell>
          <cell r="O327">
            <v>7.4</v>
          </cell>
          <cell r="P327">
            <v>0.40000000000000036</v>
          </cell>
          <cell r="Q327">
            <v>7.4</v>
          </cell>
          <cell r="R327">
            <v>0</v>
          </cell>
          <cell r="S327">
            <v>7.4</v>
          </cell>
          <cell r="T327">
            <v>7.4</v>
          </cell>
          <cell r="U327">
            <v>13.7</v>
          </cell>
        </row>
        <row r="328">
          <cell r="C328" t="str">
            <v>040a</v>
          </cell>
          <cell r="D328" t="str">
            <v>0</v>
          </cell>
          <cell r="E328" t="str">
            <v>28A</v>
          </cell>
          <cell r="F328" t="str">
            <v>A-DDSP</v>
          </cell>
          <cell r="G328" t="str">
            <v>SSP</v>
          </cell>
          <cell r="H328" t="str">
            <v>Espaces chef de poste</v>
          </cell>
          <cell r="I328" t="str">
            <v>GAV</v>
          </cell>
          <cell r="J328" t="str">
            <v>Cellule GAV/cellule de dégrisement  (Hand)</v>
          </cell>
          <cell r="K328" t="str">
            <v>14 cellules individuelles yc pour les mineurs (pas de distinction entre les cellules GAV et les cellules de dégrisement).
Prendre en compte l'accessibilité pour les personnes handicapées.</v>
          </cell>
          <cell r="L328">
            <v>0</v>
          </cell>
          <cell r="M328">
            <v>7</v>
          </cell>
          <cell r="N328">
            <v>7</v>
          </cell>
          <cell r="O328">
            <v>8.6999999999999993</v>
          </cell>
          <cell r="P328">
            <v>1.6999999999999993</v>
          </cell>
          <cell r="Q328">
            <v>8.6999999999999993</v>
          </cell>
          <cell r="R328">
            <v>0</v>
          </cell>
          <cell r="S328">
            <v>8.6999999999999993</v>
          </cell>
          <cell r="T328">
            <v>8.6999999999999993</v>
          </cell>
          <cell r="U328">
            <v>14.3</v>
          </cell>
        </row>
        <row r="329">
          <cell r="C329" t="str">
            <v>040b</v>
          </cell>
          <cell r="D329" t="str">
            <v>0</v>
          </cell>
          <cell r="E329" t="str">
            <v>28A</v>
          </cell>
          <cell r="F329" t="str">
            <v>A-DDSP</v>
          </cell>
          <cell r="G329" t="str">
            <v>SSP</v>
          </cell>
          <cell r="H329" t="str">
            <v>Espaces chef de poste</v>
          </cell>
          <cell r="I329" t="str">
            <v>GAV</v>
          </cell>
          <cell r="J329" t="str">
            <v>Cellule GAV/cellule de dégrisement  (Hand)</v>
          </cell>
          <cell r="K329" t="str">
            <v>14 cellules individuelles yc pour les mineurs (pas de distinction entre les cellules GAV et les cellules de dégrisement).
Prendre en compte l'accessibilité pour les personnes handicapées.</v>
          </cell>
          <cell r="L329">
            <v>0</v>
          </cell>
          <cell r="M329">
            <v>7</v>
          </cell>
          <cell r="N329">
            <v>7</v>
          </cell>
          <cell r="O329">
            <v>8.6999999999999993</v>
          </cell>
          <cell r="P329">
            <v>1.6999999999999993</v>
          </cell>
          <cell r="Q329">
            <v>8.6999999999999993</v>
          </cell>
          <cell r="R329">
            <v>0</v>
          </cell>
          <cell r="S329">
            <v>8.6999999999999993</v>
          </cell>
          <cell r="T329">
            <v>8.6999999999999993</v>
          </cell>
          <cell r="U329">
            <v>14.3</v>
          </cell>
        </row>
        <row r="330">
          <cell r="C330" t="str">
            <v>041a</v>
          </cell>
          <cell r="D330" t="str">
            <v>0</v>
          </cell>
          <cell r="E330" t="str">
            <v>28B</v>
          </cell>
          <cell r="F330" t="str">
            <v>A-DDSP</v>
          </cell>
          <cell r="G330" t="str">
            <v>SSP</v>
          </cell>
          <cell r="H330" t="str">
            <v>Espaces chef de poste</v>
          </cell>
          <cell r="I330" t="str">
            <v>GAV</v>
          </cell>
          <cell r="J330" t="str">
            <v>Cellule collective 1</v>
          </cell>
          <cell r="K330">
            <v>0</v>
          </cell>
          <cell r="L330">
            <v>0</v>
          </cell>
          <cell r="M330">
            <v>16</v>
          </cell>
          <cell r="N330">
            <v>16</v>
          </cell>
          <cell r="O330">
            <v>15.6</v>
          </cell>
          <cell r="P330">
            <v>-0.40000000000000036</v>
          </cell>
          <cell r="Q330">
            <v>15.7</v>
          </cell>
          <cell r="R330">
            <v>9.9999999999999645E-2</v>
          </cell>
          <cell r="S330">
            <v>15.7</v>
          </cell>
          <cell r="T330">
            <v>15.7</v>
          </cell>
          <cell r="U330">
            <v>15.9</v>
          </cell>
        </row>
        <row r="331">
          <cell r="C331" t="str">
            <v>041b</v>
          </cell>
          <cell r="D331" t="str">
            <v>0</v>
          </cell>
          <cell r="E331" t="str">
            <v>28B</v>
          </cell>
          <cell r="F331" t="str">
            <v>A-DDSP</v>
          </cell>
          <cell r="G331" t="str">
            <v>SSP</v>
          </cell>
          <cell r="H331" t="str">
            <v>Espaces chef de poste</v>
          </cell>
          <cell r="I331" t="str">
            <v>GAV</v>
          </cell>
          <cell r="J331" t="str">
            <v>Cellule collective 2</v>
          </cell>
          <cell r="K331">
            <v>0</v>
          </cell>
          <cell r="L331">
            <v>0</v>
          </cell>
          <cell r="M331">
            <v>16</v>
          </cell>
          <cell r="N331">
            <v>16</v>
          </cell>
          <cell r="O331">
            <v>15.6</v>
          </cell>
          <cell r="P331">
            <v>-0.40000000000000036</v>
          </cell>
          <cell r="Q331">
            <v>15.7</v>
          </cell>
          <cell r="R331">
            <v>9.9999999999999645E-2</v>
          </cell>
          <cell r="S331">
            <v>15.7</v>
          </cell>
          <cell r="T331">
            <v>15.7</v>
          </cell>
          <cell r="U331">
            <v>15.9</v>
          </cell>
        </row>
        <row r="332">
          <cell r="C332" t="str">
            <v>049a</v>
          </cell>
          <cell r="D332" t="str">
            <v>0</v>
          </cell>
          <cell r="E332" t="str">
            <v>31A</v>
          </cell>
          <cell r="F332" t="str">
            <v>A-DDSP</v>
          </cell>
          <cell r="G332" t="str">
            <v>SSP</v>
          </cell>
          <cell r="H332" t="str">
            <v>Espaces chef de poste</v>
          </cell>
          <cell r="I332" t="str">
            <v>GAV</v>
          </cell>
          <cell r="J332" t="str">
            <v>Sanitaires-douches des gardés à vue H</v>
          </cell>
          <cell r="K332" t="str">
            <v>sanitaires-douches pour les gardés à vue  (H et F)</v>
          </cell>
          <cell r="L332">
            <v>0</v>
          </cell>
          <cell r="M332">
            <v>8</v>
          </cell>
          <cell r="N332">
            <v>6</v>
          </cell>
          <cell r="O332">
            <v>5.6</v>
          </cell>
          <cell r="P332">
            <v>-0.40000000000000036</v>
          </cell>
          <cell r="Q332">
            <v>5.6</v>
          </cell>
          <cell r="R332">
            <v>0</v>
          </cell>
          <cell r="S332">
            <v>5.7</v>
          </cell>
          <cell r="T332">
            <v>5.7</v>
          </cell>
          <cell r="U332">
            <v>12</v>
          </cell>
        </row>
        <row r="333">
          <cell r="C333" t="str">
            <v>049b</v>
          </cell>
          <cell r="D333" t="str">
            <v>0</v>
          </cell>
          <cell r="E333" t="str">
            <v>31A</v>
          </cell>
          <cell r="F333" t="str">
            <v>A-DDSP</v>
          </cell>
          <cell r="G333" t="str">
            <v>SSP</v>
          </cell>
          <cell r="H333" t="str">
            <v>Espaces chef de poste</v>
          </cell>
          <cell r="I333" t="str">
            <v>GAV</v>
          </cell>
          <cell r="J333" t="str">
            <v>Sanitaires-douches des gardés à vue F</v>
          </cell>
          <cell r="K333" t="str">
            <v>sanitaires-douches pour les gardés à vue  (H et F)</v>
          </cell>
          <cell r="L333">
            <v>0</v>
          </cell>
          <cell r="M333">
            <v>8</v>
          </cell>
          <cell r="N333">
            <v>6</v>
          </cell>
          <cell r="O333">
            <v>5.7</v>
          </cell>
          <cell r="P333">
            <v>-0.29999999999999982</v>
          </cell>
          <cell r="Q333">
            <v>5.7</v>
          </cell>
          <cell r="R333">
            <v>0</v>
          </cell>
          <cell r="S333">
            <v>5.9</v>
          </cell>
          <cell r="T333">
            <v>5.9</v>
          </cell>
          <cell r="U333">
            <v>13.7</v>
          </cell>
        </row>
        <row r="334">
          <cell r="C334" t="str">
            <v>050a</v>
          </cell>
          <cell r="D334" t="str">
            <v>0</v>
          </cell>
          <cell r="E334" t="str">
            <v>29</v>
          </cell>
          <cell r="F334" t="str">
            <v>A-DDSP</v>
          </cell>
          <cell r="G334" t="str">
            <v>SSP</v>
          </cell>
          <cell r="H334" t="str">
            <v>Espaces chef de poste</v>
          </cell>
          <cell r="I334" t="str">
            <v>GAV</v>
          </cell>
          <cell r="J334" t="str">
            <v>Salle d'audition 2</v>
          </cell>
          <cell r="K334">
            <v>0</v>
          </cell>
          <cell r="L334">
            <v>0</v>
          </cell>
          <cell r="M334">
            <v>9</v>
          </cell>
          <cell r="N334">
            <v>9</v>
          </cell>
          <cell r="O334">
            <v>9.1</v>
          </cell>
          <cell r="P334">
            <v>9.9999999999999645E-2</v>
          </cell>
          <cell r="Q334">
            <v>9.1</v>
          </cell>
          <cell r="R334">
            <v>0</v>
          </cell>
          <cell r="S334">
            <v>10.1</v>
          </cell>
          <cell r="T334">
            <v>10.1</v>
          </cell>
          <cell r="U334">
            <v>12.8</v>
          </cell>
        </row>
        <row r="335">
          <cell r="C335" t="str">
            <v>050b</v>
          </cell>
          <cell r="D335" t="str">
            <v>0</v>
          </cell>
          <cell r="E335" t="str">
            <v>29</v>
          </cell>
          <cell r="F335" t="str">
            <v>A-DDSP</v>
          </cell>
          <cell r="G335" t="str">
            <v>SSP</v>
          </cell>
          <cell r="H335" t="str">
            <v>Espaces chef de poste</v>
          </cell>
          <cell r="I335" t="str">
            <v>GAV</v>
          </cell>
          <cell r="J335" t="str">
            <v>Salle d'audition 3</v>
          </cell>
          <cell r="K335">
            <v>0</v>
          </cell>
          <cell r="L335">
            <v>0</v>
          </cell>
          <cell r="M335">
            <v>9</v>
          </cell>
          <cell r="N335">
            <v>9</v>
          </cell>
          <cell r="O335">
            <v>9</v>
          </cell>
          <cell r="P335">
            <v>0</v>
          </cell>
          <cell r="Q335">
            <v>9</v>
          </cell>
          <cell r="R335">
            <v>0</v>
          </cell>
          <cell r="S335">
            <v>10</v>
          </cell>
          <cell r="T335">
            <v>10</v>
          </cell>
          <cell r="U335">
            <v>12.8</v>
          </cell>
        </row>
        <row r="336">
          <cell r="C336" t="str">
            <v>050c</v>
          </cell>
          <cell r="D336" t="str">
            <v>0</v>
          </cell>
          <cell r="E336" t="str">
            <v>29</v>
          </cell>
          <cell r="F336" t="str">
            <v>A-DDSP</v>
          </cell>
          <cell r="G336" t="str">
            <v>SSP</v>
          </cell>
          <cell r="H336" t="str">
            <v>Espaces chef de poste</v>
          </cell>
          <cell r="I336" t="str">
            <v>GAV</v>
          </cell>
          <cell r="J336" t="str">
            <v>Salle d'audition 4 équipée visio</v>
          </cell>
          <cell r="K336" t="str">
            <v>équipée visioconférence</v>
          </cell>
          <cell r="L336">
            <v>0</v>
          </cell>
          <cell r="M336">
            <v>9</v>
          </cell>
          <cell r="N336">
            <v>9</v>
          </cell>
          <cell r="O336">
            <v>14</v>
          </cell>
          <cell r="P336">
            <v>5</v>
          </cell>
          <cell r="Q336">
            <v>14</v>
          </cell>
          <cell r="R336">
            <v>0</v>
          </cell>
          <cell r="S336">
            <v>15.4</v>
          </cell>
          <cell r="T336">
            <v>15.4</v>
          </cell>
          <cell r="U336">
            <v>16.8</v>
          </cell>
        </row>
        <row r="337">
          <cell r="C337" t="str">
            <v>053a</v>
          </cell>
          <cell r="D337" t="str">
            <v>0</v>
          </cell>
          <cell r="E337">
            <v>0</v>
          </cell>
          <cell r="F337" t="str">
            <v>E-LOCAUX COMMUNS</v>
          </cell>
          <cell r="G337" t="str">
            <v>Locaux techniques</v>
          </cell>
          <cell r="H337" t="str">
            <v xml:space="preserve"> </v>
          </cell>
          <cell r="I337" t="str">
            <v xml:space="preserve"> </v>
          </cell>
          <cell r="J337" t="str">
            <v>Cuve fioul (enterrée)</v>
          </cell>
          <cell r="K337">
            <v>0</v>
          </cell>
          <cell r="L337">
            <v>0</v>
          </cell>
          <cell r="M337">
            <v>0</v>
          </cell>
          <cell r="N337">
            <v>0</v>
          </cell>
          <cell r="O337">
            <v>0</v>
          </cell>
          <cell r="P337">
            <v>0</v>
          </cell>
          <cell r="Q337">
            <v>0</v>
          </cell>
          <cell r="R337">
            <v>0</v>
          </cell>
          <cell r="S337">
            <v>0</v>
          </cell>
          <cell r="T337">
            <v>28.5</v>
          </cell>
          <cell r="U337">
            <v>21.4</v>
          </cell>
        </row>
        <row r="338">
          <cell r="C338" t="str">
            <v>053b</v>
          </cell>
          <cell r="D338" t="str">
            <v>0</v>
          </cell>
          <cell r="E338">
            <v>0</v>
          </cell>
          <cell r="F338" t="str">
            <v>E-LOCAUX COMMUNS</v>
          </cell>
          <cell r="G338" t="str">
            <v>Locaux techniques</v>
          </cell>
          <cell r="H338" t="str">
            <v xml:space="preserve"> </v>
          </cell>
          <cell r="I338" t="str">
            <v xml:space="preserve"> </v>
          </cell>
          <cell r="J338" t="str">
            <v>Local bâche à eau (enterré)</v>
          </cell>
          <cell r="K338">
            <v>0</v>
          </cell>
          <cell r="L338">
            <v>0</v>
          </cell>
          <cell r="M338">
            <v>0</v>
          </cell>
          <cell r="N338">
            <v>0</v>
          </cell>
          <cell r="O338">
            <v>0</v>
          </cell>
          <cell r="P338">
            <v>0</v>
          </cell>
          <cell r="Q338">
            <v>0</v>
          </cell>
          <cell r="R338">
            <v>0</v>
          </cell>
          <cell r="S338">
            <v>0</v>
          </cell>
          <cell r="T338">
            <v>21.35</v>
          </cell>
          <cell r="U338">
            <v>21.6</v>
          </cell>
        </row>
        <row r="339">
          <cell r="C339" t="str">
            <v>056a</v>
          </cell>
          <cell r="D339" t="str">
            <v>0</v>
          </cell>
          <cell r="E339">
            <v>0</v>
          </cell>
          <cell r="F339" t="str">
            <v>E-LOCAUX COMMUNS</v>
          </cell>
          <cell r="G339" t="str">
            <v>Logistique et maintenance</v>
          </cell>
          <cell r="H339" t="str">
            <v xml:space="preserve"> </v>
          </cell>
          <cell r="I339" t="str">
            <v xml:space="preserve"> </v>
          </cell>
          <cell r="J339" t="str">
            <v>Box canin 1</v>
          </cell>
          <cell r="K339">
            <v>0</v>
          </cell>
          <cell r="L339">
            <v>0</v>
          </cell>
          <cell r="M339">
            <v>0</v>
          </cell>
          <cell r="N339">
            <v>0</v>
          </cell>
          <cell r="O339">
            <v>3</v>
          </cell>
          <cell r="P339">
            <v>3</v>
          </cell>
          <cell r="Q339">
            <v>3</v>
          </cell>
          <cell r="R339">
            <v>0</v>
          </cell>
          <cell r="S339">
            <v>3.4</v>
          </cell>
          <cell r="T339">
            <v>3.4</v>
          </cell>
          <cell r="U339">
            <v>7.4</v>
          </cell>
        </row>
        <row r="340">
          <cell r="C340" t="str">
            <v>056b</v>
          </cell>
          <cell r="D340" t="str">
            <v>0</v>
          </cell>
          <cell r="E340">
            <v>0</v>
          </cell>
          <cell r="F340" t="str">
            <v>E-LOCAUX COMMUNS</v>
          </cell>
          <cell r="G340" t="str">
            <v>Logistique et maintenance</v>
          </cell>
          <cell r="H340" t="str">
            <v xml:space="preserve"> </v>
          </cell>
          <cell r="I340" t="str">
            <v xml:space="preserve"> </v>
          </cell>
          <cell r="J340" t="str">
            <v>Box canin 2</v>
          </cell>
          <cell r="K340">
            <v>0</v>
          </cell>
          <cell r="L340">
            <v>0</v>
          </cell>
          <cell r="M340">
            <v>0</v>
          </cell>
          <cell r="N340">
            <v>0</v>
          </cell>
          <cell r="O340">
            <v>3</v>
          </cell>
          <cell r="P340">
            <v>3</v>
          </cell>
          <cell r="Q340">
            <v>3</v>
          </cell>
          <cell r="R340">
            <v>0</v>
          </cell>
          <cell r="S340">
            <v>3.2</v>
          </cell>
          <cell r="T340">
            <v>3.2</v>
          </cell>
          <cell r="U340">
            <v>7.4</v>
          </cell>
        </row>
        <row r="341">
          <cell r="C341" t="str">
            <v>057a</v>
          </cell>
          <cell r="D341" t="str">
            <v>0</v>
          </cell>
          <cell r="E341" t="str">
            <v>42</v>
          </cell>
          <cell r="F341" t="str">
            <v>E-LOCAUX COMMUNS</v>
          </cell>
          <cell r="G341" t="str">
            <v>Logistique et maintenance</v>
          </cell>
          <cell r="H341" t="str">
            <v xml:space="preserve"> </v>
          </cell>
          <cell r="I341" t="str">
            <v xml:space="preserve"> </v>
          </cell>
          <cell r="J341" t="str">
            <v>Stockage mobilier / matériel</v>
          </cell>
          <cell r="K341" t="str">
            <v>Accessible par transpalette, porte largeur &gt; 1,30m</v>
          </cell>
          <cell r="L341">
            <v>0</v>
          </cell>
          <cell r="M341">
            <v>18</v>
          </cell>
          <cell r="N341">
            <v>17</v>
          </cell>
          <cell r="O341">
            <v>18.100000000000001</v>
          </cell>
          <cell r="P341">
            <v>1.1000000000000014</v>
          </cell>
          <cell r="Q341">
            <v>21.9</v>
          </cell>
          <cell r="R341">
            <v>3.7999999999999972</v>
          </cell>
          <cell r="S341">
            <v>22.6</v>
          </cell>
          <cell r="T341">
            <v>22.6</v>
          </cell>
          <cell r="U341">
            <v>20.8</v>
          </cell>
        </row>
        <row r="342">
          <cell r="C342" t="str">
            <v>057b</v>
          </cell>
          <cell r="D342" t="str">
            <v>0</v>
          </cell>
          <cell r="E342">
            <v>0</v>
          </cell>
          <cell r="F342" t="str">
            <v>E-LOCAUX COMMUNS</v>
          </cell>
          <cell r="G342" t="str">
            <v>Logistique et maintenance</v>
          </cell>
          <cell r="H342" t="str">
            <v xml:space="preserve"> </v>
          </cell>
          <cell r="I342" t="str">
            <v xml:space="preserve"> </v>
          </cell>
          <cell r="J342" t="str">
            <v>Atelier multitechnique</v>
          </cell>
          <cell r="K342">
            <v>0</v>
          </cell>
          <cell r="L342">
            <v>0</v>
          </cell>
          <cell r="M342">
            <v>12</v>
          </cell>
          <cell r="N342">
            <v>14</v>
          </cell>
          <cell r="O342">
            <v>11.9</v>
          </cell>
          <cell r="P342">
            <v>-2.0999999999999996</v>
          </cell>
          <cell r="Q342">
            <v>14.5</v>
          </cell>
          <cell r="R342">
            <v>2.5999999999999996</v>
          </cell>
          <cell r="S342">
            <v>14.9</v>
          </cell>
          <cell r="T342">
            <v>14.9</v>
          </cell>
          <cell r="U342">
            <v>15.8</v>
          </cell>
        </row>
        <row r="343">
          <cell r="C343" t="str">
            <v>059a</v>
          </cell>
          <cell r="D343" t="str">
            <v>0</v>
          </cell>
          <cell r="E343" t="str">
            <v>04+36</v>
          </cell>
          <cell r="F343" t="str">
            <v>E-LOCAUX COMMUNS</v>
          </cell>
          <cell r="G343" t="str">
            <v>Logistique et maintenance</v>
          </cell>
          <cell r="H343" t="str">
            <v xml:space="preserve"> </v>
          </cell>
          <cell r="I343" t="str">
            <v xml:space="preserve"> </v>
          </cell>
          <cell r="J343" t="str">
            <v>Sas Vestiaires-sanitaires-douches F</v>
          </cell>
          <cell r="K343">
            <v>0</v>
          </cell>
          <cell r="L343">
            <v>0</v>
          </cell>
          <cell r="M343">
            <v>0</v>
          </cell>
          <cell r="N343">
            <v>0</v>
          </cell>
          <cell r="O343">
            <v>0</v>
          </cell>
          <cell r="P343">
            <v>0</v>
          </cell>
          <cell r="Q343">
            <v>0</v>
          </cell>
          <cell r="R343">
            <v>0</v>
          </cell>
          <cell r="S343">
            <v>5.5</v>
          </cell>
          <cell r="T343">
            <v>5.5</v>
          </cell>
          <cell r="U343">
            <v>9.4</v>
          </cell>
        </row>
        <row r="344">
          <cell r="C344" t="str">
            <v>059b</v>
          </cell>
          <cell r="D344" t="str">
            <v>0</v>
          </cell>
          <cell r="E344" t="str">
            <v>04+36</v>
          </cell>
          <cell r="F344" t="str">
            <v>E-LOCAUX COMMUNS</v>
          </cell>
          <cell r="G344" t="str">
            <v>Logistique et maintenance</v>
          </cell>
          <cell r="H344" t="str">
            <v xml:space="preserve"> </v>
          </cell>
          <cell r="I344" t="str">
            <v xml:space="preserve"> </v>
          </cell>
          <cell r="J344" t="str">
            <v>WC F</v>
          </cell>
          <cell r="K344">
            <v>0</v>
          </cell>
          <cell r="L344">
            <v>0</v>
          </cell>
          <cell r="M344">
            <v>0</v>
          </cell>
          <cell r="N344">
            <v>0</v>
          </cell>
          <cell r="O344">
            <v>0</v>
          </cell>
          <cell r="P344">
            <v>0</v>
          </cell>
          <cell r="Q344">
            <v>0</v>
          </cell>
          <cell r="R344">
            <v>0</v>
          </cell>
          <cell r="S344">
            <v>1.7</v>
          </cell>
          <cell r="T344">
            <v>1.7</v>
          </cell>
          <cell r="U344">
            <v>1.9</v>
          </cell>
        </row>
        <row r="345">
          <cell r="C345" t="str">
            <v>059c</v>
          </cell>
          <cell r="D345" t="str">
            <v>0</v>
          </cell>
          <cell r="E345" t="str">
            <v>04+36</v>
          </cell>
          <cell r="F345" t="str">
            <v>E-LOCAUX COMMUNS</v>
          </cell>
          <cell r="G345" t="str">
            <v>Logistique et maintenance</v>
          </cell>
          <cell r="H345" t="str">
            <v xml:space="preserve"> </v>
          </cell>
          <cell r="I345" t="str">
            <v xml:space="preserve"> </v>
          </cell>
          <cell r="J345" t="str">
            <v>Douches F</v>
          </cell>
          <cell r="K345">
            <v>0</v>
          </cell>
          <cell r="L345">
            <v>0</v>
          </cell>
          <cell r="M345">
            <v>0</v>
          </cell>
          <cell r="N345">
            <v>0</v>
          </cell>
          <cell r="O345">
            <v>0</v>
          </cell>
          <cell r="P345">
            <v>0</v>
          </cell>
          <cell r="Q345">
            <v>0</v>
          </cell>
          <cell r="R345">
            <v>0</v>
          </cell>
          <cell r="S345">
            <v>5.5</v>
          </cell>
          <cell r="T345">
            <v>5.5</v>
          </cell>
          <cell r="U345">
            <v>1.9</v>
          </cell>
        </row>
        <row r="346">
          <cell r="C346" t="str">
            <v>059d</v>
          </cell>
          <cell r="D346" t="str">
            <v>0</v>
          </cell>
          <cell r="E346" t="str">
            <v>04+36</v>
          </cell>
          <cell r="F346" t="str">
            <v>E-LOCAUX COMMUNS</v>
          </cell>
          <cell r="G346" t="str">
            <v>Logistique et maintenance</v>
          </cell>
          <cell r="H346" t="str">
            <v xml:space="preserve"> </v>
          </cell>
          <cell r="I346" t="str">
            <v xml:space="preserve"> </v>
          </cell>
          <cell r="J346" t="str">
            <v>Sas Vestiaires-sanitaires-douches H</v>
          </cell>
          <cell r="K346">
            <v>0</v>
          </cell>
          <cell r="L346">
            <v>0</v>
          </cell>
          <cell r="M346">
            <v>0</v>
          </cell>
          <cell r="N346">
            <v>0</v>
          </cell>
          <cell r="O346">
            <v>0</v>
          </cell>
          <cell r="P346">
            <v>0</v>
          </cell>
          <cell r="Q346">
            <v>0</v>
          </cell>
          <cell r="R346">
            <v>0</v>
          </cell>
          <cell r="S346">
            <v>5.5</v>
          </cell>
          <cell r="T346">
            <v>5.5</v>
          </cell>
          <cell r="U346">
            <v>9.5</v>
          </cell>
        </row>
        <row r="347">
          <cell r="C347" t="str">
            <v>059e</v>
          </cell>
          <cell r="D347" t="str">
            <v>0</v>
          </cell>
          <cell r="E347" t="str">
            <v>04+36</v>
          </cell>
          <cell r="F347" t="str">
            <v>E-LOCAUX COMMUNS</v>
          </cell>
          <cell r="G347" t="str">
            <v>Logistique et maintenance</v>
          </cell>
          <cell r="H347" t="str">
            <v xml:space="preserve"> </v>
          </cell>
          <cell r="I347" t="str">
            <v xml:space="preserve"> </v>
          </cell>
          <cell r="J347" t="str">
            <v>WC H</v>
          </cell>
          <cell r="K347">
            <v>0</v>
          </cell>
          <cell r="L347">
            <v>0</v>
          </cell>
          <cell r="M347">
            <v>0</v>
          </cell>
          <cell r="N347">
            <v>0</v>
          </cell>
          <cell r="O347">
            <v>0</v>
          </cell>
          <cell r="P347">
            <v>0</v>
          </cell>
          <cell r="Q347">
            <v>0</v>
          </cell>
          <cell r="R347">
            <v>0</v>
          </cell>
          <cell r="S347">
            <v>1.7</v>
          </cell>
          <cell r="T347">
            <v>1.7</v>
          </cell>
          <cell r="U347">
            <v>9.5</v>
          </cell>
        </row>
        <row r="348">
          <cell r="C348" t="str">
            <v>059f</v>
          </cell>
          <cell r="D348" t="str">
            <v>0</v>
          </cell>
          <cell r="E348" t="str">
            <v>04+36</v>
          </cell>
          <cell r="F348" t="str">
            <v>E-LOCAUX COMMUNS</v>
          </cell>
          <cell r="G348" t="str">
            <v>Logistique et maintenance</v>
          </cell>
          <cell r="H348" t="str">
            <v xml:space="preserve"> </v>
          </cell>
          <cell r="I348" t="str">
            <v xml:space="preserve"> </v>
          </cell>
          <cell r="J348" t="str">
            <v>Douches H</v>
          </cell>
          <cell r="K348">
            <v>0</v>
          </cell>
          <cell r="L348">
            <v>0</v>
          </cell>
          <cell r="M348">
            <v>0</v>
          </cell>
          <cell r="N348">
            <v>0</v>
          </cell>
          <cell r="O348">
            <v>0</v>
          </cell>
          <cell r="P348">
            <v>0</v>
          </cell>
          <cell r="Q348">
            <v>0</v>
          </cell>
          <cell r="R348">
            <v>0</v>
          </cell>
          <cell r="S348">
            <v>1.9</v>
          </cell>
          <cell r="T348">
            <v>1.9</v>
          </cell>
          <cell r="U348">
            <v>6</v>
          </cell>
        </row>
        <row r="349">
          <cell r="C349" t="str">
            <v>061a</v>
          </cell>
          <cell r="D349" t="str">
            <v>0</v>
          </cell>
          <cell r="E349">
            <v>0</v>
          </cell>
          <cell r="F349" t="str">
            <v>G-STATIONNEMENT</v>
          </cell>
          <cell r="G349" t="str">
            <v>P0</v>
          </cell>
          <cell r="H349" t="str">
            <v>Rampe</v>
          </cell>
          <cell r="I349">
            <v>0</v>
          </cell>
          <cell r="J349" t="str">
            <v>Rampe P0 à P1 (S développée)</v>
          </cell>
          <cell r="K349">
            <v>0</v>
          </cell>
          <cell r="L349">
            <v>0</v>
          </cell>
          <cell r="M349">
            <v>0</v>
          </cell>
          <cell r="N349">
            <v>0</v>
          </cell>
          <cell r="O349">
            <v>0</v>
          </cell>
          <cell r="P349">
            <v>0</v>
          </cell>
          <cell r="Q349">
            <v>0</v>
          </cell>
          <cell r="R349">
            <v>0</v>
          </cell>
          <cell r="S349">
            <v>0</v>
          </cell>
          <cell r="T349">
            <v>175.1</v>
          </cell>
          <cell r="U349">
            <v>65.599999999999994</v>
          </cell>
        </row>
        <row r="350">
          <cell r="C350" t="str">
            <v>102a</v>
          </cell>
          <cell r="D350">
            <v>1</v>
          </cell>
          <cell r="E350" t="str">
            <v>04</v>
          </cell>
          <cell r="F350" t="str">
            <v>A-DDSP</v>
          </cell>
          <cell r="G350" t="str">
            <v>SDIG</v>
          </cell>
          <cell r="H350">
            <v>0</v>
          </cell>
          <cell r="I350" t="str">
            <v>Locaux communs</v>
          </cell>
          <cell r="J350" t="str">
            <v>Sanitaires H</v>
          </cell>
          <cell r="K350" t="str">
            <v>sanitaires destinés au personnel</v>
          </cell>
          <cell r="L350">
            <v>0</v>
          </cell>
          <cell r="M350">
            <v>0</v>
          </cell>
          <cell r="N350">
            <v>0</v>
          </cell>
          <cell r="O350">
            <v>0</v>
          </cell>
          <cell r="P350">
            <v>0</v>
          </cell>
          <cell r="Q350">
            <v>0</v>
          </cell>
          <cell r="R350">
            <v>0</v>
          </cell>
          <cell r="S350">
            <v>1.6</v>
          </cell>
          <cell r="T350">
            <v>1.6</v>
          </cell>
          <cell r="U350">
            <v>5.0999999999999996</v>
          </cell>
        </row>
        <row r="351">
          <cell r="C351" t="str">
            <v>102b</v>
          </cell>
          <cell r="D351">
            <v>1</v>
          </cell>
          <cell r="E351" t="str">
            <v>04</v>
          </cell>
          <cell r="F351" t="str">
            <v>A-DDSP</v>
          </cell>
          <cell r="G351" t="str">
            <v>SDIG</v>
          </cell>
          <cell r="H351">
            <v>0</v>
          </cell>
          <cell r="I351" t="str">
            <v>Locaux communs</v>
          </cell>
          <cell r="J351" t="str">
            <v>Sanitaires F</v>
          </cell>
          <cell r="K351" t="str">
            <v>sanitaires destinés au personnel</v>
          </cell>
          <cell r="L351">
            <v>0</v>
          </cell>
          <cell r="M351">
            <v>0</v>
          </cell>
          <cell r="N351">
            <v>0</v>
          </cell>
          <cell r="O351">
            <v>0</v>
          </cell>
          <cell r="P351">
            <v>0</v>
          </cell>
          <cell r="Q351">
            <v>0</v>
          </cell>
          <cell r="R351">
            <v>0</v>
          </cell>
          <cell r="S351">
            <v>1.6</v>
          </cell>
          <cell r="T351">
            <v>1.6</v>
          </cell>
          <cell r="U351">
            <v>5.0999999999999996</v>
          </cell>
        </row>
        <row r="352">
          <cell r="C352" t="str">
            <v>108a</v>
          </cell>
          <cell r="D352">
            <v>1</v>
          </cell>
          <cell r="E352" t="str">
            <v>03</v>
          </cell>
          <cell r="F352" t="str">
            <v>A-DDSP</v>
          </cell>
          <cell r="G352" t="str">
            <v>SDIG</v>
          </cell>
          <cell r="H352">
            <v>0</v>
          </cell>
          <cell r="I352" t="str">
            <v>Unité vie de la cité</v>
          </cell>
          <cell r="J352" t="str">
            <v>Bureau agent vie de la cité 1</v>
          </cell>
          <cell r="K352">
            <v>0</v>
          </cell>
          <cell r="L352">
            <v>1</v>
          </cell>
          <cell r="M352">
            <v>12</v>
          </cell>
          <cell r="N352">
            <v>12</v>
          </cell>
          <cell r="O352">
            <v>12</v>
          </cell>
          <cell r="P352">
            <v>0</v>
          </cell>
          <cell r="Q352">
            <v>12.1</v>
          </cell>
          <cell r="R352">
            <v>9.9999999999999645E-2</v>
          </cell>
          <cell r="S352">
            <v>12</v>
          </cell>
          <cell r="T352">
            <v>12</v>
          </cell>
          <cell r="U352">
            <v>14.6</v>
          </cell>
        </row>
        <row r="353">
          <cell r="C353" t="str">
            <v>108b</v>
          </cell>
          <cell r="D353">
            <v>1</v>
          </cell>
          <cell r="E353" t="str">
            <v>03</v>
          </cell>
          <cell r="F353" t="str">
            <v>A-DDSP</v>
          </cell>
          <cell r="G353" t="str">
            <v>SDIG</v>
          </cell>
          <cell r="H353">
            <v>0</v>
          </cell>
          <cell r="I353" t="str">
            <v>Unité vie de la cité</v>
          </cell>
          <cell r="J353" t="str">
            <v>Bureau agent vie de la cité 2</v>
          </cell>
          <cell r="K353">
            <v>0</v>
          </cell>
          <cell r="L353">
            <v>1</v>
          </cell>
          <cell r="M353">
            <v>12</v>
          </cell>
          <cell r="N353">
            <v>12</v>
          </cell>
          <cell r="O353">
            <v>12.8</v>
          </cell>
          <cell r="P353">
            <v>0.80000000000000071</v>
          </cell>
          <cell r="Q353">
            <v>12.9</v>
          </cell>
          <cell r="R353">
            <v>9.9999999999999645E-2</v>
          </cell>
          <cell r="S353">
            <v>12.8</v>
          </cell>
          <cell r="T353">
            <v>12.8</v>
          </cell>
          <cell r="U353">
            <v>15.2</v>
          </cell>
        </row>
        <row r="354">
          <cell r="C354" t="str">
            <v>108c</v>
          </cell>
          <cell r="D354">
            <v>1</v>
          </cell>
          <cell r="E354" t="str">
            <v>03</v>
          </cell>
          <cell r="F354" t="str">
            <v>A-DDSP</v>
          </cell>
          <cell r="G354" t="str">
            <v>SDIG</v>
          </cell>
          <cell r="H354">
            <v>0</v>
          </cell>
          <cell r="I354" t="str">
            <v>Unité vie de la cité</v>
          </cell>
          <cell r="J354" t="str">
            <v>Bureau agent vie de la cité 3</v>
          </cell>
          <cell r="K354">
            <v>0</v>
          </cell>
          <cell r="L354">
            <v>1</v>
          </cell>
          <cell r="M354">
            <v>12</v>
          </cell>
          <cell r="N354">
            <v>12</v>
          </cell>
          <cell r="O354">
            <v>13.1</v>
          </cell>
          <cell r="P354">
            <v>1.0999999999999996</v>
          </cell>
          <cell r="Q354">
            <v>13.2</v>
          </cell>
          <cell r="R354">
            <v>9.9999999999999645E-2</v>
          </cell>
          <cell r="S354">
            <v>13</v>
          </cell>
          <cell r="T354">
            <v>13</v>
          </cell>
          <cell r="U354">
            <v>15.2</v>
          </cell>
        </row>
        <row r="355">
          <cell r="C355" t="str">
            <v>110a</v>
          </cell>
          <cell r="D355">
            <v>1</v>
          </cell>
          <cell r="E355" t="str">
            <v>03</v>
          </cell>
          <cell r="F355" t="str">
            <v>A-DDSP</v>
          </cell>
          <cell r="G355" t="str">
            <v>SDIG</v>
          </cell>
          <cell r="H355">
            <v>0</v>
          </cell>
          <cell r="I355" t="str">
            <v>Unité sociale</v>
          </cell>
          <cell r="J355" t="str">
            <v>Bureau agent unité sociale 1</v>
          </cell>
          <cell r="K355">
            <v>0</v>
          </cell>
          <cell r="L355">
            <v>1</v>
          </cell>
          <cell r="M355">
            <v>12</v>
          </cell>
          <cell r="N355">
            <v>12</v>
          </cell>
          <cell r="O355">
            <v>14.1</v>
          </cell>
          <cell r="P355">
            <v>2.0999999999999996</v>
          </cell>
          <cell r="Q355">
            <v>13.7</v>
          </cell>
          <cell r="R355">
            <v>-0.40000000000000036</v>
          </cell>
          <cell r="S355">
            <v>13.5</v>
          </cell>
          <cell r="T355">
            <v>13.5</v>
          </cell>
          <cell r="U355">
            <v>17.100000000000001</v>
          </cell>
        </row>
        <row r="356">
          <cell r="C356" t="str">
            <v>110b</v>
          </cell>
          <cell r="D356">
            <v>1</v>
          </cell>
          <cell r="E356" t="str">
            <v>03</v>
          </cell>
          <cell r="F356" t="str">
            <v>A-DDSP</v>
          </cell>
          <cell r="G356" t="str">
            <v>SDIG</v>
          </cell>
          <cell r="H356">
            <v>0</v>
          </cell>
          <cell r="I356" t="str">
            <v>Unité sociale</v>
          </cell>
          <cell r="J356" t="str">
            <v>Bureau agent unité sociale 2</v>
          </cell>
          <cell r="K356">
            <v>0</v>
          </cell>
          <cell r="L356">
            <v>1</v>
          </cell>
          <cell r="M356">
            <v>12</v>
          </cell>
          <cell r="N356">
            <v>12</v>
          </cell>
          <cell r="O356">
            <v>12.1</v>
          </cell>
          <cell r="P356">
            <v>9.9999999999999645E-2</v>
          </cell>
          <cell r="Q356">
            <v>11.8</v>
          </cell>
          <cell r="R356">
            <v>-0.29999999999999893</v>
          </cell>
          <cell r="S356">
            <v>11.6</v>
          </cell>
          <cell r="T356">
            <v>11.6</v>
          </cell>
          <cell r="U356">
            <v>14.2</v>
          </cell>
        </row>
        <row r="357">
          <cell r="C357" t="str">
            <v>110c</v>
          </cell>
          <cell r="D357">
            <v>1</v>
          </cell>
          <cell r="E357" t="str">
            <v>03</v>
          </cell>
          <cell r="F357" t="str">
            <v>A-DDSP</v>
          </cell>
          <cell r="G357" t="str">
            <v>SDIG</v>
          </cell>
          <cell r="H357">
            <v>0</v>
          </cell>
          <cell r="I357" t="str">
            <v>Unité sociale</v>
          </cell>
          <cell r="J357" t="str">
            <v>Bureau agent unité sociale 3</v>
          </cell>
          <cell r="K357">
            <v>0</v>
          </cell>
          <cell r="L357">
            <v>1</v>
          </cell>
          <cell r="M357">
            <v>12</v>
          </cell>
          <cell r="N357">
            <v>12</v>
          </cell>
          <cell r="O357">
            <v>12.1</v>
          </cell>
          <cell r="P357">
            <v>9.9999999999999645E-2</v>
          </cell>
          <cell r="Q357">
            <v>12.1</v>
          </cell>
          <cell r="R357">
            <v>0</v>
          </cell>
          <cell r="S357">
            <v>11.9</v>
          </cell>
          <cell r="T357">
            <v>11.9</v>
          </cell>
          <cell r="U357">
            <v>14.2</v>
          </cell>
        </row>
        <row r="358">
          <cell r="C358" t="str">
            <v>110d</v>
          </cell>
          <cell r="D358">
            <v>1</v>
          </cell>
          <cell r="E358" t="str">
            <v>03</v>
          </cell>
          <cell r="F358" t="str">
            <v>A-DDSP</v>
          </cell>
          <cell r="G358" t="str">
            <v>SDIG</v>
          </cell>
          <cell r="H358">
            <v>0</v>
          </cell>
          <cell r="I358" t="str">
            <v>Unité sociale</v>
          </cell>
          <cell r="J358" t="str">
            <v>Bureau agent unité sociale 4</v>
          </cell>
          <cell r="K358">
            <v>0</v>
          </cell>
          <cell r="L358">
            <v>1</v>
          </cell>
          <cell r="M358">
            <v>12</v>
          </cell>
          <cell r="N358">
            <v>11</v>
          </cell>
          <cell r="O358">
            <v>12.5</v>
          </cell>
          <cell r="P358">
            <v>1.5</v>
          </cell>
          <cell r="Q358">
            <v>12</v>
          </cell>
          <cell r="R358">
            <v>-0.5</v>
          </cell>
          <cell r="S358">
            <v>12.3</v>
          </cell>
          <cell r="T358">
            <v>12.3</v>
          </cell>
          <cell r="U358">
            <v>14.6</v>
          </cell>
        </row>
        <row r="359">
          <cell r="C359" t="str">
            <v>115a</v>
          </cell>
          <cell r="D359" t="str">
            <v>1</v>
          </cell>
          <cell r="E359">
            <v>0</v>
          </cell>
          <cell r="F359" t="str">
            <v>E1-CIRCUL HORIZ</v>
          </cell>
          <cell r="G359">
            <v>0</v>
          </cell>
          <cell r="H359">
            <v>0</v>
          </cell>
          <cell r="I359">
            <v>0</v>
          </cell>
          <cell r="J359" t="str">
            <v>Circulations internes bureaux</v>
          </cell>
          <cell r="K359">
            <v>0</v>
          </cell>
          <cell r="L359">
            <v>0</v>
          </cell>
          <cell r="M359">
            <v>0</v>
          </cell>
          <cell r="N359">
            <v>0</v>
          </cell>
          <cell r="O359">
            <v>0</v>
          </cell>
          <cell r="P359">
            <v>0</v>
          </cell>
          <cell r="Q359">
            <v>0</v>
          </cell>
          <cell r="R359">
            <v>0</v>
          </cell>
          <cell r="S359">
            <v>0</v>
          </cell>
          <cell r="T359">
            <v>69.599999999999994</v>
          </cell>
          <cell r="U359">
            <v>79.7</v>
          </cell>
        </row>
        <row r="360">
          <cell r="C360" t="str">
            <v>115b</v>
          </cell>
          <cell r="D360" t="str">
            <v>1</v>
          </cell>
          <cell r="E360">
            <v>0</v>
          </cell>
          <cell r="F360" t="str">
            <v>E1-CIRCUL HORIZ</v>
          </cell>
          <cell r="G360">
            <v>0</v>
          </cell>
          <cell r="H360">
            <v>0</v>
          </cell>
          <cell r="I360">
            <v>0</v>
          </cell>
          <cell r="J360" t="str">
            <v>Palier ascenseurs</v>
          </cell>
          <cell r="K360">
            <v>0</v>
          </cell>
          <cell r="L360">
            <v>0</v>
          </cell>
          <cell r="M360">
            <v>0</v>
          </cell>
          <cell r="N360">
            <v>0</v>
          </cell>
          <cell r="O360">
            <v>0</v>
          </cell>
          <cell r="P360">
            <v>0</v>
          </cell>
          <cell r="Q360">
            <v>0</v>
          </cell>
          <cell r="R360">
            <v>0</v>
          </cell>
          <cell r="S360">
            <v>0</v>
          </cell>
          <cell r="T360">
            <v>25.6</v>
          </cell>
          <cell r="U360">
            <v>24.7</v>
          </cell>
        </row>
        <row r="361">
          <cell r="C361" t="str">
            <v>118a</v>
          </cell>
          <cell r="D361">
            <v>1</v>
          </cell>
          <cell r="E361" t="str">
            <v>40</v>
          </cell>
          <cell r="F361" t="str">
            <v>A-DDSP</v>
          </cell>
          <cell r="G361" t="str">
            <v xml:space="preserve">LOCAUX COMMUNS </v>
          </cell>
          <cell r="H361">
            <v>0</v>
          </cell>
          <cell r="I361" t="str">
            <v>Locaux communs</v>
          </cell>
          <cell r="J361" t="str">
            <v>Salle de réunion</v>
          </cell>
          <cell r="K361">
            <v>0</v>
          </cell>
          <cell r="L361">
            <v>0</v>
          </cell>
          <cell r="M361">
            <v>30</v>
          </cell>
          <cell r="N361">
            <v>32</v>
          </cell>
          <cell r="O361">
            <v>0</v>
          </cell>
          <cell r="P361">
            <v>-32</v>
          </cell>
          <cell r="Q361">
            <v>0</v>
          </cell>
          <cell r="R361">
            <v>0</v>
          </cell>
          <cell r="S361">
            <v>0</v>
          </cell>
          <cell r="T361">
            <v>0</v>
          </cell>
          <cell r="U361">
            <v>0</v>
          </cell>
        </row>
        <row r="362">
          <cell r="C362" t="str">
            <v>118a</v>
          </cell>
          <cell r="D362">
            <v>1</v>
          </cell>
          <cell r="E362" t="str">
            <v>40</v>
          </cell>
          <cell r="F362" t="str">
            <v>A-DDSP</v>
          </cell>
          <cell r="G362" t="str">
            <v xml:space="preserve">LOCAUX COMMUNS </v>
          </cell>
          <cell r="H362">
            <v>0</v>
          </cell>
          <cell r="I362" t="str">
            <v>Locaux communs</v>
          </cell>
          <cell r="J362" t="str">
            <v>Salle de réunion</v>
          </cell>
          <cell r="K362">
            <v>0</v>
          </cell>
          <cell r="L362">
            <v>0</v>
          </cell>
          <cell r="M362">
            <v>20</v>
          </cell>
          <cell r="N362">
            <v>20</v>
          </cell>
          <cell r="O362">
            <v>0</v>
          </cell>
          <cell r="P362">
            <v>-20</v>
          </cell>
          <cell r="Q362">
            <v>0</v>
          </cell>
          <cell r="R362">
            <v>0</v>
          </cell>
          <cell r="S362">
            <v>0</v>
          </cell>
          <cell r="T362">
            <v>0</v>
          </cell>
          <cell r="U362">
            <v>0</v>
          </cell>
        </row>
        <row r="363">
          <cell r="C363" t="str">
            <v>121a</v>
          </cell>
          <cell r="D363">
            <v>1</v>
          </cell>
          <cell r="E363" t="str">
            <v>04+36</v>
          </cell>
          <cell r="F363" t="str">
            <v>A-DDSP</v>
          </cell>
          <cell r="G363" t="str">
            <v>SSP</v>
          </cell>
          <cell r="H363" t="str">
            <v>USP</v>
          </cell>
          <cell r="I363" t="str">
            <v>Locaux communs</v>
          </cell>
          <cell r="J363" t="str">
            <v>Sanitaires H</v>
          </cell>
          <cell r="K363" t="str">
            <v>Sanitaires destinés au personnel</v>
          </cell>
          <cell r="L363">
            <v>0</v>
          </cell>
          <cell r="M363">
            <v>0</v>
          </cell>
          <cell r="N363">
            <v>0</v>
          </cell>
          <cell r="O363">
            <v>0</v>
          </cell>
          <cell r="P363">
            <v>0</v>
          </cell>
          <cell r="Q363">
            <v>0</v>
          </cell>
          <cell r="R363">
            <v>0</v>
          </cell>
          <cell r="S363">
            <v>3.6</v>
          </cell>
          <cell r="T363">
            <v>3.6</v>
          </cell>
          <cell r="U363">
            <v>7.7</v>
          </cell>
        </row>
        <row r="364">
          <cell r="C364" t="str">
            <v>121b</v>
          </cell>
          <cell r="D364">
            <v>1</v>
          </cell>
          <cell r="E364" t="str">
            <v>04+36</v>
          </cell>
          <cell r="F364" t="str">
            <v>A-DDSP</v>
          </cell>
          <cell r="G364" t="str">
            <v>SSP</v>
          </cell>
          <cell r="H364" t="str">
            <v>USP</v>
          </cell>
          <cell r="I364" t="str">
            <v>Locaux communs</v>
          </cell>
          <cell r="J364" t="str">
            <v>Sanitaires F</v>
          </cell>
          <cell r="K364" t="str">
            <v>Sanitaires destinés au personnel</v>
          </cell>
          <cell r="L364">
            <v>0</v>
          </cell>
          <cell r="M364">
            <v>0</v>
          </cell>
          <cell r="N364">
            <v>0</v>
          </cell>
          <cell r="O364">
            <v>0</v>
          </cell>
          <cell r="P364">
            <v>0</v>
          </cell>
          <cell r="Q364">
            <v>0</v>
          </cell>
          <cell r="R364">
            <v>0</v>
          </cell>
          <cell r="S364">
            <v>3.6</v>
          </cell>
          <cell r="T364">
            <v>3.6</v>
          </cell>
          <cell r="U364">
            <v>7.7</v>
          </cell>
        </row>
        <row r="365">
          <cell r="C365" t="str">
            <v>122a</v>
          </cell>
          <cell r="D365">
            <v>1</v>
          </cell>
          <cell r="E365" t="str">
            <v>06</v>
          </cell>
          <cell r="F365" t="str">
            <v>A-DDSP</v>
          </cell>
          <cell r="G365" t="str">
            <v>SSP</v>
          </cell>
          <cell r="H365" t="str">
            <v>USP</v>
          </cell>
          <cell r="I365" t="str">
            <v>Locaux communs</v>
          </cell>
          <cell r="J365" t="str">
            <v>Salle d'appel</v>
          </cell>
          <cell r="K365" t="str">
            <v xml:space="preserve">Salle d'appel et de repos. </v>
          </cell>
          <cell r="L365">
            <v>0</v>
          </cell>
          <cell r="M365">
            <v>60</v>
          </cell>
          <cell r="N365">
            <v>62</v>
          </cell>
          <cell r="O365">
            <v>57.5</v>
          </cell>
          <cell r="P365">
            <v>-4.5</v>
          </cell>
          <cell r="Q365">
            <v>56.7</v>
          </cell>
          <cell r="R365">
            <v>-0.79999999999999716</v>
          </cell>
          <cell r="S365">
            <v>58</v>
          </cell>
          <cell r="T365">
            <v>58</v>
          </cell>
          <cell r="U365">
            <v>31.9</v>
          </cell>
        </row>
        <row r="366">
          <cell r="C366" t="str">
            <v>122b</v>
          </cell>
          <cell r="D366" t="str">
            <v>1</v>
          </cell>
          <cell r="E366">
            <v>0</v>
          </cell>
          <cell r="F366" t="str">
            <v>A-DDSP</v>
          </cell>
          <cell r="G366" t="str">
            <v>SSP</v>
          </cell>
          <cell r="H366" t="str">
            <v>USP</v>
          </cell>
          <cell r="I366" t="str">
            <v>Locaux communs</v>
          </cell>
          <cell r="J366" t="str">
            <v>Local rangt Salle d'appel</v>
          </cell>
          <cell r="K366">
            <v>0</v>
          </cell>
          <cell r="L366">
            <v>0</v>
          </cell>
          <cell r="M366">
            <v>0</v>
          </cell>
          <cell r="N366">
            <v>0</v>
          </cell>
          <cell r="O366">
            <v>6.4</v>
          </cell>
          <cell r="P366">
            <v>6.4</v>
          </cell>
          <cell r="Q366">
            <v>6.7</v>
          </cell>
          <cell r="R366">
            <v>0.29999999999999982</v>
          </cell>
          <cell r="S366">
            <v>7.3</v>
          </cell>
          <cell r="T366">
            <v>7.3</v>
          </cell>
          <cell r="U366">
            <v>13.1</v>
          </cell>
        </row>
        <row r="367">
          <cell r="C367" t="str">
            <v>128a</v>
          </cell>
          <cell r="D367" t="str">
            <v>1</v>
          </cell>
          <cell r="E367">
            <v>0</v>
          </cell>
          <cell r="F367" t="str">
            <v>E1-CIRCUL HORIZ</v>
          </cell>
          <cell r="G367">
            <v>0</v>
          </cell>
          <cell r="H367">
            <v>0</v>
          </cell>
          <cell r="I367">
            <v>0</v>
          </cell>
          <cell r="J367" t="str">
            <v>Circulations internes</v>
          </cell>
          <cell r="K367">
            <v>0</v>
          </cell>
          <cell r="L367">
            <v>0</v>
          </cell>
          <cell r="M367">
            <v>0</v>
          </cell>
          <cell r="N367">
            <v>0</v>
          </cell>
          <cell r="O367">
            <v>0</v>
          </cell>
          <cell r="P367">
            <v>0</v>
          </cell>
          <cell r="Q367">
            <v>0</v>
          </cell>
          <cell r="R367">
            <v>0</v>
          </cell>
          <cell r="S367">
            <v>0</v>
          </cell>
          <cell r="T367">
            <v>41.7</v>
          </cell>
          <cell r="U367">
            <v>43.8</v>
          </cell>
        </row>
        <row r="368">
          <cell r="C368" t="str">
            <v>128b</v>
          </cell>
          <cell r="D368" t="str">
            <v>1</v>
          </cell>
          <cell r="E368">
            <v>0</v>
          </cell>
          <cell r="F368" t="str">
            <v>E1-CIRCUL HORIZ</v>
          </cell>
          <cell r="G368">
            <v>0</v>
          </cell>
          <cell r="H368">
            <v>0</v>
          </cell>
          <cell r="I368">
            <v>0</v>
          </cell>
          <cell r="J368" t="str">
            <v>Circulations internes vestiaires</v>
          </cell>
          <cell r="K368">
            <v>0</v>
          </cell>
          <cell r="L368">
            <v>0</v>
          </cell>
          <cell r="M368">
            <v>0</v>
          </cell>
          <cell r="N368">
            <v>0</v>
          </cell>
          <cell r="O368">
            <v>0</v>
          </cell>
          <cell r="P368">
            <v>0</v>
          </cell>
          <cell r="Q368">
            <v>0</v>
          </cell>
          <cell r="R368">
            <v>0</v>
          </cell>
          <cell r="S368">
            <v>0</v>
          </cell>
          <cell r="T368">
            <v>43.3</v>
          </cell>
          <cell r="U368">
            <v>56.45</v>
          </cell>
        </row>
        <row r="369">
          <cell r="C369" t="str">
            <v>131a</v>
          </cell>
          <cell r="D369" t="str">
            <v>1</v>
          </cell>
          <cell r="E369" t="str">
            <v>04+36</v>
          </cell>
          <cell r="F369" t="str">
            <v>A-DDSP</v>
          </cell>
          <cell r="G369" t="str">
            <v>LOCAUX DE LA VIE COLLECTIVE</v>
          </cell>
          <cell r="H369" t="str">
            <v xml:space="preserve"> </v>
          </cell>
          <cell r="I369" t="str">
            <v>Vestiaires/sanitaires</v>
          </cell>
          <cell r="J369" t="str">
            <v>Douche Hommes (hand)</v>
          </cell>
          <cell r="K369">
            <v>0</v>
          </cell>
          <cell r="L369">
            <v>0</v>
          </cell>
          <cell r="M369">
            <v>0</v>
          </cell>
          <cell r="N369">
            <v>0</v>
          </cell>
          <cell r="O369">
            <v>0</v>
          </cell>
          <cell r="P369">
            <v>0</v>
          </cell>
          <cell r="Q369">
            <v>0</v>
          </cell>
          <cell r="R369">
            <v>0</v>
          </cell>
          <cell r="S369">
            <v>3.6</v>
          </cell>
          <cell r="T369">
            <v>3.6</v>
          </cell>
          <cell r="U369">
            <v>7.5</v>
          </cell>
        </row>
        <row r="370">
          <cell r="C370" t="str">
            <v>131b</v>
          </cell>
          <cell r="D370" t="str">
            <v>1</v>
          </cell>
          <cell r="E370" t="str">
            <v>04+36</v>
          </cell>
          <cell r="F370" t="str">
            <v>A-DDSP</v>
          </cell>
          <cell r="G370" t="str">
            <v>LOCAUX DE LA VIE COLLECTIVE</v>
          </cell>
          <cell r="H370" t="str">
            <v xml:space="preserve"> </v>
          </cell>
          <cell r="I370" t="str">
            <v>Vestiaires/sanitaires</v>
          </cell>
          <cell r="J370" t="str">
            <v>Douche Hommes</v>
          </cell>
          <cell r="K370">
            <v>0</v>
          </cell>
          <cell r="L370">
            <v>0</v>
          </cell>
          <cell r="M370">
            <v>0</v>
          </cell>
          <cell r="N370">
            <v>0</v>
          </cell>
          <cell r="O370">
            <v>0</v>
          </cell>
          <cell r="P370">
            <v>0</v>
          </cell>
          <cell r="Q370">
            <v>0</v>
          </cell>
          <cell r="R370">
            <v>0</v>
          </cell>
          <cell r="S370">
            <v>1.7</v>
          </cell>
          <cell r="T370">
            <v>1.7</v>
          </cell>
          <cell r="U370">
            <v>5.5</v>
          </cell>
        </row>
        <row r="371">
          <cell r="C371" t="str">
            <v>132a</v>
          </cell>
          <cell r="D371" t="str">
            <v>1</v>
          </cell>
          <cell r="E371" t="str">
            <v>04+36</v>
          </cell>
          <cell r="F371" t="str">
            <v>A-DDSP</v>
          </cell>
          <cell r="G371" t="str">
            <v>LOCAUX DE LA VIE COLLECTIVE</v>
          </cell>
          <cell r="H371" t="str">
            <v xml:space="preserve"> </v>
          </cell>
          <cell r="I371" t="str">
            <v>Vestiaires/sanitaires</v>
          </cell>
          <cell r="J371" t="str">
            <v>WC Hommes</v>
          </cell>
          <cell r="K371">
            <v>0</v>
          </cell>
          <cell r="L371">
            <v>0</v>
          </cell>
          <cell r="M371">
            <v>0</v>
          </cell>
          <cell r="N371">
            <v>0</v>
          </cell>
          <cell r="O371">
            <v>0</v>
          </cell>
          <cell r="P371">
            <v>0</v>
          </cell>
          <cell r="Q371">
            <v>0</v>
          </cell>
          <cell r="R371">
            <v>0</v>
          </cell>
          <cell r="S371">
            <v>1.5</v>
          </cell>
          <cell r="T371">
            <v>1.5</v>
          </cell>
          <cell r="U371">
            <v>5</v>
          </cell>
        </row>
        <row r="372">
          <cell r="C372" t="str">
            <v>132b</v>
          </cell>
          <cell r="D372" t="str">
            <v>1</v>
          </cell>
          <cell r="E372" t="str">
            <v>04+36</v>
          </cell>
          <cell r="F372" t="str">
            <v>A-DDSP</v>
          </cell>
          <cell r="G372" t="str">
            <v>LOCAUX DE LA VIE COLLECTIVE</v>
          </cell>
          <cell r="H372" t="str">
            <v xml:space="preserve"> </v>
          </cell>
          <cell r="I372" t="str">
            <v>Vestiaires/sanitaires</v>
          </cell>
          <cell r="J372" t="str">
            <v>WC Hommes</v>
          </cell>
          <cell r="K372">
            <v>0</v>
          </cell>
          <cell r="L372">
            <v>0</v>
          </cell>
          <cell r="M372">
            <v>0</v>
          </cell>
          <cell r="N372">
            <v>0</v>
          </cell>
          <cell r="O372">
            <v>0</v>
          </cell>
          <cell r="P372">
            <v>0</v>
          </cell>
          <cell r="Q372">
            <v>0</v>
          </cell>
          <cell r="R372">
            <v>0</v>
          </cell>
          <cell r="S372">
            <v>1.5</v>
          </cell>
          <cell r="T372">
            <v>1.5</v>
          </cell>
          <cell r="U372">
            <v>5</v>
          </cell>
        </row>
        <row r="373">
          <cell r="C373" t="str">
            <v>132c</v>
          </cell>
          <cell r="D373" t="str">
            <v>1</v>
          </cell>
          <cell r="E373" t="str">
            <v>04+36</v>
          </cell>
          <cell r="F373" t="str">
            <v>A-DDSP</v>
          </cell>
          <cell r="G373" t="str">
            <v>LOCAUX DE LA VIE COLLECTIVE</v>
          </cell>
          <cell r="H373" t="str">
            <v xml:space="preserve"> </v>
          </cell>
          <cell r="I373" t="str">
            <v>Vestiaires/sanitaires</v>
          </cell>
          <cell r="J373" t="str">
            <v>WC Hommes (hand)</v>
          </cell>
          <cell r="K373">
            <v>0</v>
          </cell>
          <cell r="L373">
            <v>0</v>
          </cell>
          <cell r="M373">
            <v>0</v>
          </cell>
          <cell r="N373">
            <v>0</v>
          </cell>
          <cell r="O373">
            <v>0</v>
          </cell>
          <cell r="P373">
            <v>0</v>
          </cell>
          <cell r="Q373">
            <v>0</v>
          </cell>
          <cell r="R373">
            <v>0</v>
          </cell>
          <cell r="S373">
            <v>3.7</v>
          </cell>
          <cell r="T373">
            <v>3.7</v>
          </cell>
          <cell r="U373">
            <v>7.7</v>
          </cell>
        </row>
        <row r="374">
          <cell r="C374" t="str">
            <v>135a</v>
          </cell>
          <cell r="D374" t="str">
            <v>1</v>
          </cell>
          <cell r="E374" t="str">
            <v>04+36</v>
          </cell>
          <cell r="F374" t="str">
            <v>A-DDSP</v>
          </cell>
          <cell r="G374" t="str">
            <v>LOCAUX DE LA VIE COLLECTIVE</v>
          </cell>
          <cell r="H374" t="str">
            <v xml:space="preserve"> </v>
          </cell>
          <cell r="I374" t="str">
            <v>Vestiaires/sanitaires</v>
          </cell>
          <cell r="J374" t="str">
            <v>WC Femmes</v>
          </cell>
          <cell r="K374">
            <v>0</v>
          </cell>
          <cell r="L374">
            <v>0</v>
          </cell>
          <cell r="M374">
            <v>0</v>
          </cell>
          <cell r="N374">
            <v>0</v>
          </cell>
          <cell r="O374">
            <v>0</v>
          </cell>
          <cell r="P374">
            <v>0</v>
          </cell>
          <cell r="Q374">
            <v>0</v>
          </cell>
          <cell r="R374">
            <v>0</v>
          </cell>
          <cell r="S374">
            <v>3.7</v>
          </cell>
          <cell r="T374">
            <v>3.7</v>
          </cell>
          <cell r="U374">
            <v>7.8</v>
          </cell>
        </row>
        <row r="375">
          <cell r="C375" t="str">
            <v>135b</v>
          </cell>
          <cell r="D375" t="str">
            <v>1</v>
          </cell>
          <cell r="E375" t="str">
            <v>04+36</v>
          </cell>
          <cell r="F375" t="str">
            <v>A-DDSP</v>
          </cell>
          <cell r="G375" t="str">
            <v>LOCAUX DE LA VIE COLLECTIVE</v>
          </cell>
          <cell r="H375" t="str">
            <v xml:space="preserve"> </v>
          </cell>
          <cell r="I375" t="str">
            <v>Vestiaires/sanitaires</v>
          </cell>
          <cell r="J375" t="str">
            <v>WC Femmes (hand)</v>
          </cell>
          <cell r="K375">
            <v>0</v>
          </cell>
          <cell r="L375">
            <v>0</v>
          </cell>
          <cell r="M375">
            <v>0</v>
          </cell>
          <cell r="N375">
            <v>0</v>
          </cell>
          <cell r="O375">
            <v>0</v>
          </cell>
          <cell r="P375">
            <v>0</v>
          </cell>
          <cell r="Q375">
            <v>0</v>
          </cell>
          <cell r="R375">
            <v>0</v>
          </cell>
          <cell r="S375">
            <v>1.8</v>
          </cell>
          <cell r="T375">
            <v>1.8</v>
          </cell>
          <cell r="U375">
            <v>5.7</v>
          </cell>
        </row>
        <row r="376">
          <cell r="C376" t="str">
            <v>137a</v>
          </cell>
          <cell r="D376" t="str">
            <v>1</v>
          </cell>
          <cell r="E376" t="str">
            <v>04+36</v>
          </cell>
          <cell r="F376" t="str">
            <v>A-DDSP</v>
          </cell>
          <cell r="G376" t="str">
            <v>LOCAUX DE LA VIE COLLECTIVE</v>
          </cell>
          <cell r="H376" t="str">
            <v xml:space="preserve"> </v>
          </cell>
          <cell r="I376" t="str">
            <v>Vestiaires/sanitaires</v>
          </cell>
          <cell r="J376" t="str">
            <v>Douche Femmes</v>
          </cell>
          <cell r="K376">
            <v>0</v>
          </cell>
          <cell r="L376">
            <v>0</v>
          </cell>
          <cell r="M376">
            <v>0</v>
          </cell>
          <cell r="N376">
            <v>0</v>
          </cell>
          <cell r="O376">
            <v>0</v>
          </cell>
          <cell r="P376">
            <v>0</v>
          </cell>
          <cell r="Q376">
            <v>0</v>
          </cell>
          <cell r="R376">
            <v>0</v>
          </cell>
          <cell r="S376">
            <v>1.6</v>
          </cell>
          <cell r="T376">
            <v>1.6</v>
          </cell>
          <cell r="U376">
            <v>5.2</v>
          </cell>
        </row>
        <row r="377">
          <cell r="C377" t="str">
            <v>137b</v>
          </cell>
          <cell r="D377" t="str">
            <v>1</v>
          </cell>
          <cell r="E377" t="str">
            <v>04+36</v>
          </cell>
          <cell r="F377" t="str">
            <v>A-DDSP</v>
          </cell>
          <cell r="G377" t="str">
            <v>LOCAUX DE LA VIE COLLECTIVE</v>
          </cell>
          <cell r="H377" t="str">
            <v xml:space="preserve"> </v>
          </cell>
          <cell r="I377" t="str">
            <v>Vestiaires/sanitaires</v>
          </cell>
          <cell r="J377" t="str">
            <v>Douche Femmes</v>
          </cell>
          <cell r="K377">
            <v>0</v>
          </cell>
          <cell r="L377">
            <v>0</v>
          </cell>
          <cell r="M377">
            <v>0</v>
          </cell>
          <cell r="N377">
            <v>0</v>
          </cell>
          <cell r="O377">
            <v>0</v>
          </cell>
          <cell r="P377">
            <v>0</v>
          </cell>
          <cell r="Q377">
            <v>0</v>
          </cell>
          <cell r="R377">
            <v>0</v>
          </cell>
          <cell r="S377">
            <v>1.6</v>
          </cell>
          <cell r="T377">
            <v>1.6</v>
          </cell>
          <cell r="U377">
            <v>5.2</v>
          </cell>
        </row>
        <row r="378">
          <cell r="C378" t="str">
            <v>137c</v>
          </cell>
          <cell r="D378" t="str">
            <v>1</v>
          </cell>
          <cell r="E378" t="str">
            <v>04+36</v>
          </cell>
          <cell r="F378" t="str">
            <v>A-DDSP</v>
          </cell>
          <cell r="G378" t="str">
            <v>LOCAUX DE LA VIE COLLECTIVE</v>
          </cell>
          <cell r="H378" t="str">
            <v xml:space="preserve"> </v>
          </cell>
          <cell r="I378" t="str">
            <v>Vestiaires/sanitaires</v>
          </cell>
          <cell r="J378" t="str">
            <v>Douche Femmes</v>
          </cell>
          <cell r="K378">
            <v>0</v>
          </cell>
          <cell r="L378">
            <v>0</v>
          </cell>
          <cell r="M378">
            <v>0</v>
          </cell>
          <cell r="N378">
            <v>0</v>
          </cell>
          <cell r="O378">
            <v>0</v>
          </cell>
          <cell r="P378">
            <v>0</v>
          </cell>
          <cell r="Q378">
            <v>0</v>
          </cell>
          <cell r="R378">
            <v>0</v>
          </cell>
          <cell r="S378">
            <v>3.5</v>
          </cell>
          <cell r="T378">
            <v>3.5</v>
          </cell>
          <cell r="U378">
            <v>7.5</v>
          </cell>
        </row>
        <row r="379">
          <cell r="C379" t="str">
            <v>138a</v>
          </cell>
          <cell r="D379" t="str">
            <v>1</v>
          </cell>
          <cell r="E379" t="str">
            <v>04+36</v>
          </cell>
          <cell r="F379" t="str">
            <v>A-DDSP</v>
          </cell>
          <cell r="G379" t="str">
            <v>LOCAUX DE LA VIE COLLECTIVE</v>
          </cell>
          <cell r="H379" t="str">
            <v xml:space="preserve"> </v>
          </cell>
          <cell r="I379" t="str">
            <v>Vestiaires/sanitaires</v>
          </cell>
          <cell r="J379" t="str">
            <v>WC Femmes</v>
          </cell>
          <cell r="K379">
            <v>0</v>
          </cell>
          <cell r="L379">
            <v>0</v>
          </cell>
          <cell r="M379">
            <v>0</v>
          </cell>
          <cell r="N379">
            <v>0</v>
          </cell>
          <cell r="O379">
            <v>0</v>
          </cell>
          <cell r="P379">
            <v>0</v>
          </cell>
          <cell r="Q379">
            <v>0</v>
          </cell>
          <cell r="R379">
            <v>0</v>
          </cell>
          <cell r="S379">
            <v>1.3</v>
          </cell>
          <cell r="T379">
            <v>1.3</v>
          </cell>
          <cell r="U379">
            <v>4.7</v>
          </cell>
        </row>
        <row r="380">
          <cell r="C380" t="str">
            <v>138b</v>
          </cell>
          <cell r="D380" t="str">
            <v>1</v>
          </cell>
          <cell r="E380" t="str">
            <v>04+36</v>
          </cell>
          <cell r="F380" t="str">
            <v>A-DDSP</v>
          </cell>
          <cell r="G380" t="str">
            <v>LOCAUX DE LA VIE COLLECTIVE</v>
          </cell>
          <cell r="H380" t="str">
            <v xml:space="preserve"> </v>
          </cell>
          <cell r="I380" t="str">
            <v>Vestiaires/sanitaires</v>
          </cell>
          <cell r="J380" t="str">
            <v>WC Femmes</v>
          </cell>
          <cell r="K380">
            <v>0</v>
          </cell>
          <cell r="L380">
            <v>0</v>
          </cell>
          <cell r="M380">
            <v>0</v>
          </cell>
          <cell r="N380">
            <v>0</v>
          </cell>
          <cell r="O380">
            <v>0</v>
          </cell>
          <cell r="P380">
            <v>0</v>
          </cell>
          <cell r="Q380">
            <v>0</v>
          </cell>
          <cell r="R380">
            <v>0</v>
          </cell>
          <cell r="S380">
            <v>1.6</v>
          </cell>
          <cell r="T380">
            <v>1.6</v>
          </cell>
          <cell r="U380">
            <v>5.4</v>
          </cell>
        </row>
        <row r="381">
          <cell r="C381" t="str">
            <v>138c</v>
          </cell>
          <cell r="D381" t="str">
            <v>1</v>
          </cell>
          <cell r="E381" t="str">
            <v>04+36</v>
          </cell>
          <cell r="F381" t="str">
            <v>A-DDSP</v>
          </cell>
          <cell r="G381" t="str">
            <v>LOCAUX DE LA VIE COLLECTIVE</v>
          </cell>
          <cell r="H381" t="str">
            <v xml:space="preserve"> </v>
          </cell>
          <cell r="I381" t="str">
            <v>Vestiaires/sanitaires</v>
          </cell>
          <cell r="J381" t="str">
            <v>WC Femmes</v>
          </cell>
          <cell r="K381">
            <v>0</v>
          </cell>
          <cell r="L381">
            <v>0</v>
          </cell>
          <cell r="M381">
            <v>0</v>
          </cell>
          <cell r="N381">
            <v>0</v>
          </cell>
          <cell r="O381">
            <v>0</v>
          </cell>
          <cell r="P381">
            <v>0</v>
          </cell>
          <cell r="Q381">
            <v>0</v>
          </cell>
          <cell r="R381">
            <v>0</v>
          </cell>
          <cell r="S381">
            <v>1.6</v>
          </cell>
          <cell r="T381">
            <v>1.6</v>
          </cell>
          <cell r="U381">
            <v>5.4</v>
          </cell>
        </row>
        <row r="382">
          <cell r="C382" t="str">
            <v>140a</v>
          </cell>
          <cell r="D382" t="str">
            <v>1</v>
          </cell>
          <cell r="E382" t="str">
            <v>04+36</v>
          </cell>
          <cell r="F382" t="str">
            <v>A-DDSP</v>
          </cell>
          <cell r="G382" t="str">
            <v>LOCAUX DE LA VIE COLLECTIVE</v>
          </cell>
          <cell r="H382" t="str">
            <v xml:space="preserve"> </v>
          </cell>
          <cell r="I382" t="str">
            <v>Vestiaires/sanitaires</v>
          </cell>
          <cell r="J382" t="str">
            <v>Douche Hommes</v>
          </cell>
          <cell r="K382">
            <v>0</v>
          </cell>
          <cell r="L382">
            <v>0</v>
          </cell>
          <cell r="M382">
            <v>0</v>
          </cell>
          <cell r="N382">
            <v>0</v>
          </cell>
          <cell r="O382">
            <v>0</v>
          </cell>
          <cell r="P382">
            <v>0</v>
          </cell>
          <cell r="Q382">
            <v>0</v>
          </cell>
          <cell r="R382">
            <v>0</v>
          </cell>
          <cell r="S382">
            <v>1.6</v>
          </cell>
          <cell r="T382">
            <v>1.6</v>
          </cell>
          <cell r="U382">
            <v>5.3</v>
          </cell>
        </row>
        <row r="383">
          <cell r="C383" t="str">
            <v>140b</v>
          </cell>
          <cell r="D383" t="str">
            <v>1</v>
          </cell>
          <cell r="E383" t="str">
            <v>04+36</v>
          </cell>
          <cell r="F383" t="str">
            <v>A-DDSP</v>
          </cell>
          <cell r="G383" t="str">
            <v>LOCAUX DE LA VIE COLLECTIVE</v>
          </cell>
          <cell r="H383" t="str">
            <v xml:space="preserve"> </v>
          </cell>
          <cell r="I383" t="str">
            <v>Vestiaires/sanitaires</v>
          </cell>
          <cell r="J383" t="str">
            <v>Douche Hommes</v>
          </cell>
          <cell r="K383">
            <v>0</v>
          </cell>
          <cell r="L383">
            <v>0</v>
          </cell>
          <cell r="M383">
            <v>0</v>
          </cell>
          <cell r="N383">
            <v>0</v>
          </cell>
          <cell r="O383">
            <v>0</v>
          </cell>
          <cell r="P383">
            <v>0</v>
          </cell>
          <cell r="Q383">
            <v>0</v>
          </cell>
          <cell r="R383">
            <v>0</v>
          </cell>
          <cell r="S383">
            <v>1.6</v>
          </cell>
          <cell r="T383">
            <v>1.6</v>
          </cell>
          <cell r="U383">
            <v>5.2</v>
          </cell>
        </row>
        <row r="384">
          <cell r="C384" t="str">
            <v>140c</v>
          </cell>
          <cell r="D384" t="str">
            <v>1</v>
          </cell>
          <cell r="E384" t="str">
            <v>04+36</v>
          </cell>
          <cell r="F384" t="str">
            <v>A-DDSP</v>
          </cell>
          <cell r="G384" t="str">
            <v>LOCAUX DE LA VIE COLLECTIVE</v>
          </cell>
          <cell r="H384" t="str">
            <v xml:space="preserve"> </v>
          </cell>
          <cell r="I384" t="str">
            <v>Vestiaires/sanitaires</v>
          </cell>
          <cell r="J384" t="str">
            <v>Douche Hommes</v>
          </cell>
          <cell r="K384">
            <v>0</v>
          </cell>
          <cell r="L384">
            <v>0</v>
          </cell>
          <cell r="M384">
            <v>0</v>
          </cell>
          <cell r="N384">
            <v>0</v>
          </cell>
          <cell r="O384">
            <v>0</v>
          </cell>
          <cell r="P384">
            <v>0</v>
          </cell>
          <cell r="Q384">
            <v>0</v>
          </cell>
          <cell r="R384">
            <v>0</v>
          </cell>
          <cell r="S384">
            <v>1.6</v>
          </cell>
          <cell r="T384">
            <v>1.6</v>
          </cell>
          <cell r="U384">
            <v>5.2</v>
          </cell>
        </row>
        <row r="385">
          <cell r="C385" t="str">
            <v>140d</v>
          </cell>
          <cell r="D385" t="str">
            <v>1</v>
          </cell>
          <cell r="E385" t="str">
            <v>04+36</v>
          </cell>
          <cell r="F385" t="str">
            <v>A-DDSP</v>
          </cell>
          <cell r="G385" t="str">
            <v>LOCAUX DE LA VIE COLLECTIVE</v>
          </cell>
          <cell r="H385" t="str">
            <v xml:space="preserve"> </v>
          </cell>
          <cell r="I385" t="str">
            <v>Vestiaires/sanitaires</v>
          </cell>
          <cell r="J385" t="str">
            <v>Douche Hommes</v>
          </cell>
          <cell r="K385">
            <v>0</v>
          </cell>
          <cell r="L385">
            <v>0</v>
          </cell>
          <cell r="M385">
            <v>0</v>
          </cell>
          <cell r="N385">
            <v>0</v>
          </cell>
          <cell r="O385">
            <v>0</v>
          </cell>
          <cell r="P385">
            <v>0</v>
          </cell>
          <cell r="Q385">
            <v>0</v>
          </cell>
          <cell r="R385">
            <v>0</v>
          </cell>
          <cell r="S385">
            <v>1.6</v>
          </cell>
          <cell r="T385">
            <v>1.6</v>
          </cell>
          <cell r="U385">
            <v>5.3</v>
          </cell>
        </row>
        <row r="386">
          <cell r="C386" t="str">
            <v>141a</v>
          </cell>
          <cell r="D386" t="str">
            <v>1</v>
          </cell>
          <cell r="E386" t="str">
            <v>04+36</v>
          </cell>
          <cell r="F386" t="str">
            <v>A-DDSP</v>
          </cell>
          <cell r="G386" t="str">
            <v>LOCAUX DE LA VIE COLLECTIVE</v>
          </cell>
          <cell r="H386" t="str">
            <v xml:space="preserve"> </v>
          </cell>
          <cell r="I386" t="str">
            <v>Vestiaires/sanitaires</v>
          </cell>
          <cell r="J386" t="str">
            <v>WC Hommes</v>
          </cell>
          <cell r="K386">
            <v>0</v>
          </cell>
          <cell r="L386">
            <v>0</v>
          </cell>
          <cell r="M386">
            <v>0</v>
          </cell>
          <cell r="N386">
            <v>0</v>
          </cell>
          <cell r="O386">
            <v>0</v>
          </cell>
          <cell r="P386">
            <v>0</v>
          </cell>
          <cell r="Q386">
            <v>0</v>
          </cell>
          <cell r="R386">
            <v>0</v>
          </cell>
          <cell r="S386">
            <v>1.3</v>
          </cell>
          <cell r="T386">
            <v>1.3</v>
          </cell>
          <cell r="U386">
            <v>4.8</v>
          </cell>
        </row>
        <row r="387">
          <cell r="C387" t="str">
            <v>141b</v>
          </cell>
          <cell r="D387" t="str">
            <v>1</v>
          </cell>
          <cell r="E387" t="str">
            <v>04+36</v>
          </cell>
          <cell r="F387" t="str">
            <v>A-DDSP</v>
          </cell>
          <cell r="G387" t="str">
            <v>LOCAUX DE LA VIE COLLECTIVE</v>
          </cell>
          <cell r="H387" t="str">
            <v xml:space="preserve"> </v>
          </cell>
          <cell r="I387" t="str">
            <v>Vestiaires/sanitaires</v>
          </cell>
          <cell r="J387" t="str">
            <v>WC Hommes</v>
          </cell>
          <cell r="K387">
            <v>0</v>
          </cell>
          <cell r="L387">
            <v>0</v>
          </cell>
          <cell r="M387">
            <v>0</v>
          </cell>
          <cell r="N387">
            <v>0</v>
          </cell>
          <cell r="O387">
            <v>0</v>
          </cell>
          <cell r="P387">
            <v>0</v>
          </cell>
          <cell r="Q387">
            <v>0</v>
          </cell>
          <cell r="R387">
            <v>0</v>
          </cell>
          <cell r="S387">
            <v>1.3</v>
          </cell>
          <cell r="T387">
            <v>1.3</v>
          </cell>
          <cell r="U387">
            <v>4.8</v>
          </cell>
        </row>
        <row r="388">
          <cell r="C388" t="str">
            <v>141c</v>
          </cell>
          <cell r="D388" t="str">
            <v>1</v>
          </cell>
          <cell r="E388" t="str">
            <v>04+36</v>
          </cell>
          <cell r="F388" t="str">
            <v>A-DDSP</v>
          </cell>
          <cell r="G388" t="str">
            <v>LOCAUX DE LA VIE COLLECTIVE</v>
          </cell>
          <cell r="H388" t="str">
            <v xml:space="preserve"> </v>
          </cell>
          <cell r="I388" t="str">
            <v>Vestiaires/sanitaires</v>
          </cell>
          <cell r="J388" t="str">
            <v>WC Hommes</v>
          </cell>
          <cell r="K388">
            <v>0</v>
          </cell>
          <cell r="L388">
            <v>0</v>
          </cell>
          <cell r="M388">
            <v>0</v>
          </cell>
          <cell r="N388">
            <v>0</v>
          </cell>
          <cell r="O388">
            <v>0</v>
          </cell>
          <cell r="P388">
            <v>0</v>
          </cell>
          <cell r="Q388">
            <v>0</v>
          </cell>
          <cell r="R388">
            <v>0</v>
          </cell>
          <cell r="S388">
            <v>1.3</v>
          </cell>
          <cell r="T388">
            <v>1.3</v>
          </cell>
          <cell r="U388">
            <v>4.8</v>
          </cell>
        </row>
        <row r="389">
          <cell r="C389" t="str">
            <v>143a</v>
          </cell>
          <cell r="D389" t="str">
            <v>1</v>
          </cell>
          <cell r="E389" t="str">
            <v>04+36</v>
          </cell>
          <cell r="F389" t="str">
            <v>A-DDSP</v>
          </cell>
          <cell r="G389" t="str">
            <v>LOCAUX DE LA VIE COLLECTIVE</v>
          </cell>
          <cell r="H389" t="str">
            <v xml:space="preserve"> </v>
          </cell>
          <cell r="I389" t="str">
            <v>Vestiaires/sanitaires</v>
          </cell>
          <cell r="J389" t="str">
            <v>Douche Femmes</v>
          </cell>
          <cell r="K389">
            <v>0</v>
          </cell>
          <cell r="L389">
            <v>0</v>
          </cell>
          <cell r="M389">
            <v>0</v>
          </cell>
          <cell r="N389">
            <v>0</v>
          </cell>
          <cell r="O389">
            <v>0</v>
          </cell>
          <cell r="P389">
            <v>0</v>
          </cell>
          <cell r="Q389">
            <v>0</v>
          </cell>
          <cell r="R389">
            <v>0</v>
          </cell>
          <cell r="S389">
            <v>1.6</v>
          </cell>
          <cell r="T389">
            <v>1.6</v>
          </cell>
          <cell r="U389">
            <v>5.2</v>
          </cell>
        </row>
        <row r="390">
          <cell r="C390" t="str">
            <v>143b</v>
          </cell>
          <cell r="D390" t="str">
            <v>1</v>
          </cell>
          <cell r="E390" t="str">
            <v>04+36</v>
          </cell>
          <cell r="F390" t="str">
            <v>A-DDSP</v>
          </cell>
          <cell r="G390" t="str">
            <v>LOCAUX DE LA VIE COLLECTIVE</v>
          </cell>
          <cell r="H390" t="str">
            <v xml:space="preserve"> </v>
          </cell>
          <cell r="I390" t="str">
            <v>Vestiaires/sanitaires</v>
          </cell>
          <cell r="J390" t="str">
            <v>Douche Femmes</v>
          </cell>
          <cell r="K390">
            <v>0</v>
          </cell>
          <cell r="L390">
            <v>0</v>
          </cell>
          <cell r="M390">
            <v>0</v>
          </cell>
          <cell r="N390">
            <v>0</v>
          </cell>
          <cell r="O390">
            <v>0</v>
          </cell>
          <cell r="P390">
            <v>0</v>
          </cell>
          <cell r="Q390">
            <v>0</v>
          </cell>
          <cell r="R390">
            <v>0</v>
          </cell>
          <cell r="S390">
            <v>2.5</v>
          </cell>
          <cell r="T390">
            <v>2.5</v>
          </cell>
          <cell r="U390">
            <v>6.4</v>
          </cell>
        </row>
        <row r="391">
          <cell r="C391" t="str">
            <v>145a</v>
          </cell>
          <cell r="D391" t="str">
            <v>1</v>
          </cell>
          <cell r="E391" t="str">
            <v>04+36</v>
          </cell>
          <cell r="F391" t="str">
            <v>A-DDSP</v>
          </cell>
          <cell r="G391" t="str">
            <v>LOCAUX DE LA VIE COLLECTIVE</v>
          </cell>
          <cell r="H391" t="str">
            <v xml:space="preserve"> </v>
          </cell>
          <cell r="I391" t="str">
            <v>Vestiaires/sanitaires</v>
          </cell>
          <cell r="J391" t="str">
            <v>Douche Hommes</v>
          </cell>
          <cell r="K391">
            <v>0</v>
          </cell>
          <cell r="L391">
            <v>0</v>
          </cell>
          <cell r="M391">
            <v>0</v>
          </cell>
          <cell r="N391">
            <v>0</v>
          </cell>
          <cell r="O391">
            <v>0</v>
          </cell>
          <cell r="P391">
            <v>0</v>
          </cell>
          <cell r="Q391">
            <v>0</v>
          </cell>
          <cell r="R391">
            <v>0</v>
          </cell>
          <cell r="S391">
            <v>1.6</v>
          </cell>
          <cell r="T391">
            <v>1.6</v>
          </cell>
          <cell r="U391">
            <v>5.2</v>
          </cell>
        </row>
        <row r="392">
          <cell r="C392" t="str">
            <v>145b</v>
          </cell>
          <cell r="D392" t="str">
            <v>1</v>
          </cell>
          <cell r="E392" t="str">
            <v>04+36</v>
          </cell>
          <cell r="F392" t="str">
            <v>A-DDSP</v>
          </cell>
          <cell r="G392" t="str">
            <v>LOCAUX DE LA VIE COLLECTIVE</v>
          </cell>
          <cell r="H392" t="str">
            <v xml:space="preserve"> </v>
          </cell>
          <cell r="I392" t="str">
            <v>Vestiaires/sanitaires</v>
          </cell>
          <cell r="J392" t="str">
            <v>Douche Hommes</v>
          </cell>
          <cell r="K392">
            <v>0</v>
          </cell>
          <cell r="L392">
            <v>0</v>
          </cell>
          <cell r="M392">
            <v>0</v>
          </cell>
          <cell r="N392">
            <v>0</v>
          </cell>
          <cell r="O392">
            <v>0</v>
          </cell>
          <cell r="P392">
            <v>0</v>
          </cell>
          <cell r="Q392">
            <v>0</v>
          </cell>
          <cell r="R392">
            <v>0</v>
          </cell>
          <cell r="S392">
            <v>1.6</v>
          </cell>
          <cell r="T392">
            <v>1.6</v>
          </cell>
          <cell r="U392">
            <v>5.2</v>
          </cell>
        </row>
        <row r="393">
          <cell r="C393" t="str">
            <v>145c</v>
          </cell>
          <cell r="D393" t="str">
            <v>1</v>
          </cell>
          <cell r="E393" t="str">
            <v>04+36</v>
          </cell>
          <cell r="F393" t="str">
            <v>A-DDSP</v>
          </cell>
          <cell r="G393" t="str">
            <v>LOCAUX DE LA VIE COLLECTIVE</v>
          </cell>
          <cell r="H393" t="str">
            <v xml:space="preserve"> </v>
          </cell>
          <cell r="I393" t="str">
            <v>Vestiaires/sanitaires</v>
          </cell>
          <cell r="J393" t="str">
            <v>Douche Hommes</v>
          </cell>
          <cell r="K393">
            <v>0</v>
          </cell>
          <cell r="L393">
            <v>0</v>
          </cell>
          <cell r="M393">
            <v>0</v>
          </cell>
          <cell r="N393">
            <v>0</v>
          </cell>
          <cell r="O393">
            <v>0</v>
          </cell>
          <cell r="P393">
            <v>0</v>
          </cell>
          <cell r="Q393">
            <v>0</v>
          </cell>
          <cell r="R393">
            <v>0</v>
          </cell>
          <cell r="S393">
            <v>1.6</v>
          </cell>
          <cell r="T393">
            <v>1.6</v>
          </cell>
          <cell r="U393">
            <v>5.2</v>
          </cell>
        </row>
        <row r="394">
          <cell r="C394" t="str">
            <v>145d</v>
          </cell>
          <cell r="D394" t="str">
            <v>1</v>
          </cell>
          <cell r="E394" t="str">
            <v>04+36</v>
          </cell>
          <cell r="F394" t="str">
            <v>A-DDSP</v>
          </cell>
          <cell r="G394" t="str">
            <v>LOCAUX DE LA VIE COLLECTIVE</v>
          </cell>
          <cell r="H394" t="str">
            <v xml:space="preserve"> </v>
          </cell>
          <cell r="I394" t="str">
            <v>Vestiaires/sanitaires</v>
          </cell>
          <cell r="J394" t="str">
            <v>Douche Hommes</v>
          </cell>
          <cell r="K394">
            <v>0</v>
          </cell>
          <cell r="L394">
            <v>0</v>
          </cell>
          <cell r="M394">
            <v>0</v>
          </cell>
          <cell r="N394">
            <v>0</v>
          </cell>
          <cell r="O394">
            <v>0</v>
          </cell>
          <cell r="P394">
            <v>0</v>
          </cell>
          <cell r="Q394">
            <v>0</v>
          </cell>
          <cell r="R394">
            <v>0</v>
          </cell>
          <cell r="S394">
            <v>1.6</v>
          </cell>
          <cell r="T394">
            <v>1.6</v>
          </cell>
          <cell r="U394">
            <v>5.2</v>
          </cell>
        </row>
        <row r="395">
          <cell r="C395" t="str">
            <v>147a</v>
          </cell>
          <cell r="D395" t="str">
            <v>1</v>
          </cell>
          <cell r="E395" t="str">
            <v>04+36</v>
          </cell>
          <cell r="F395" t="str">
            <v>A-DDSP</v>
          </cell>
          <cell r="G395" t="str">
            <v>LOCAUX DE LA VIE COLLECTIVE</v>
          </cell>
          <cell r="H395" t="str">
            <v xml:space="preserve"> </v>
          </cell>
          <cell r="I395" t="str">
            <v>Vestiaires/sanitaires</v>
          </cell>
          <cell r="J395" t="str">
            <v>Douche Hommes</v>
          </cell>
          <cell r="K395">
            <v>0</v>
          </cell>
          <cell r="L395">
            <v>0</v>
          </cell>
          <cell r="M395">
            <v>0</v>
          </cell>
          <cell r="N395">
            <v>0</v>
          </cell>
          <cell r="O395">
            <v>0</v>
          </cell>
          <cell r="P395">
            <v>0</v>
          </cell>
          <cell r="Q395">
            <v>0</v>
          </cell>
          <cell r="R395">
            <v>0</v>
          </cell>
          <cell r="S395">
            <v>1.6</v>
          </cell>
          <cell r="T395">
            <v>1.6</v>
          </cell>
          <cell r="U395">
            <v>6.4</v>
          </cell>
        </row>
        <row r="396">
          <cell r="C396" t="str">
            <v>147b</v>
          </cell>
          <cell r="D396" t="str">
            <v>1</v>
          </cell>
          <cell r="E396" t="str">
            <v>04+36</v>
          </cell>
          <cell r="F396" t="str">
            <v>A-DDSP</v>
          </cell>
          <cell r="G396" t="str">
            <v>LOCAUX DE LA VIE COLLECTIVE</v>
          </cell>
          <cell r="H396" t="str">
            <v xml:space="preserve"> </v>
          </cell>
          <cell r="I396" t="str">
            <v>Vestiaires/sanitaires</v>
          </cell>
          <cell r="J396" t="str">
            <v>Douche Hommes</v>
          </cell>
          <cell r="K396">
            <v>0</v>
          </cell>
          <cell r="L396">
            <v>0</v>
          </cell>
          <cell r="M396">
            <v>0</v>
          </cell>
          <cell r="N396">
            <v>0</v>
          </cell>
          <cell r="O396">
            <v>0</v>
          </cell>
          <cell r="P396">
            <v>0</v>
          </cell>
          <cell r="Q396">
            <v>0</v>
          </cell>
          <cell r="R396">
            <v>0</v>
          </cell>
          <cell r="S396">
            <v>1.6</v>
          </cell>
          <cell r="T396">
            <v>1.6</v>
          </cell>
          <cell r="U396">
            <v>5.2</v>
          </cell>
        </row>
        <row r="397">
          <cell r="C397" t="str">
            <v>148a</v>
          </cell>
          <cell r="D397" t="str">
            <v>1</v>
          </cell>
          <cell r="E397" t="str">
            <v>04+36</v>
          </cell>
          <cell r="F397" t="str">
            <v>A-DDSP</v>
          </cell>
          <cell r="G397" t="str">
            <v>LOCAUX DE LA VIE COLLECTIVE</v>
          </cell>
          <cell r="H397" t="str">
            <v xml:space="preserve"> </v>
          </cell>
          <cell r="I397" t="str">
            <v>Vestiaires/sanitaires</v>
          </cell>
          <cell r="J397" t="str">
            <v>WC Hommes</v>
          </cell>
          <cell r="K397">
            <v>0</v>
          </cell>
          <cell r="L397">
            <v>0</v>
          </cell>
          <cell r="M397">
            <v>0</v>
          </cell>
          <cell r="N397">
            <v>0</v>
          </cell>
          <cell r="O397">
            <v>0</v>
          </cell>
          <cell r="P397">
            <v>0</v>
          </cell>
          <cell r="Q397">
            <v>0</v>
          </cell>
          <cell r="R397">
            <v>0</v>
          </cell>
          <cell r="S397">
            <v>1.3</v>
          </cell>
          <cell r="T397">
            <v>1.3</v>
          </cell>
          <cell r="U397">
            <v>4.7</v>
          </cell>
        </row>
        <row r="398">
          <cell r="C398" t="str">
            <v>148b</v>
          </cell>
          <cell r="D398" t="str">
            <v>1</v>
          </cell>
          <cell r="E398" t="str">
            <v>04+36</v>
          </cell>
          <cell r="F398" t="str">
            <v>A-DDSP</v>
          </cell>
          <cell r="G398" t="str">
            <v>LOCAUX DE LA VIE COLLECTIVE</v>
          </cell>
          <cell r="H398" t="str">
            <v xml:space="preserve"> </v>
          </cell>
          <cell r="I398" t="str">
            <v>Vestiaires/sanitaires</v>
          </cell>
          <cell r="J398" t="str">
            <v>WC Hommes</v>
          </cell>
          <cell r="K398">
            <v>0</v>
          </cell>
          <cell r="L398">
            <v>0</v>
          </cell>
          <cell r="M398">
            <v>0</v>
          </cell>
          <cell r="N398">
            <v>0</v>
          </cell>
          <cell r="O398">
            <v>0</v>
          </cell>
          <cell r="P398">
            <v>0</v>
          </cell>
          <cell r="Q398">
            <v>0</v>
          </cell>
          <cell r="R398">
            <v>0</v>
          </cell>
          <cell r="S398">
            <v>1.3</v>
          </cell>
          <cell r="T398">
            <v>1.3</v>
          </cell>
          <cell r="U398">
            <v>4.7</v>
          </cell>
        </row>
        <row r="399">
          <cell r="C399" t="str">
            <v>150a</v>
          </cell>
          <cell r="D399" t="str">
            <v>1</v>
          </cell>
          <cell r="E399" t="str">
            <v>04+36</v>
          </cell>
          <cell r="F399" t="str">
            <v>A-DDSP</v>
          </cell>
          <cell r="G399" t="str">
            <v>LOCAUX DE LA VIE COLLECTIVE</v>
          </cell>
          <cell r="H399" t="str">
            <v xml:space="preserve"> </v>
          </cell>
          <cell r="I399" t="str">
            <v>Vestiaires/sanitaires</v>
          </cell>
          <cell r="J399" t="str">
            <v>WC Hommes</v>
          </cell>
          <cell r="K399">
            <v>0</v>
          </cell>
          <cell r="L399">
            <v>0</v>
          </cell>
          <cell r="M399">
            <v>0</v>
          </cell>
          <cell r="N399">
            <v>0</v>
          </cell>
          <cell r="O399">
            <v>0</v>
          </cell>
          <cell r="P399">
            <v>0</v>
          </cell>
          <cell r="Q399">
            <v>0</v>
          </cell>
          <cell r="R399">
            <v>0</v>
          </cell>
          <cell r="S399">
            <v>1.3</v>
          </cell>
          <cell r="T399">
            <v>1.3</v>
          </cell>
          <cell r="U399">
            <v>4.8</v>
          </cell>
        </row>
        <row r="400">
          <cell r="C400" t="str">
            <v>150b</v>
          </cell>
          <cell r="D400" t="str">
            <v>1</v>
          </cell>
          <cell r="E400" t="str">
            <v>04+36</v>
          </cell>
          <cell r="F400" t="str">
            <v>A-DDSP</v>
          </cell>
          <cell r="G400" t="str">
            <v>LOCAUX DE LA VIE COLLECTIVE</v>
          </cell>
          <cell r="H400" t="str">
            <v xml:space="preserve"> </v>
          </cell>
          <cell r="I400" t="str">
            <v>Vestiaires/sanitaires</v>
          </cell>
          <cell r="J400" t="str">
            <v>WC Hommes</v>
          </cell>
          <cell r="K400">
            <v>0</v>
          </cell>
          <cell r="L400">
            <v>0</v>
          </cell>
          <cell r="M400">
            <v>0</v>
          </cell>
          <cell r="N400">
            <v>0</v>
          </cell>
          <cell r="O400">
            <v>0</v>
          </cell>
          <cell r="P400">
            <v>0</v>
          </cell>
          <cell r="Q400">
            <v>0</v>
          </cell>
          <cell r="R400">
            <v>0</v>
          </cell>
          <cell r="S400">
            <v>1.3</v>
          </cell>
          <cell r="T400">
            <v>1.3</v>
          </cell>
          <cell r="U400">
            <v>4.8</v>
          </cell>
        </row>
        <row r="401">
          <cell r="C401" t="str">
            <v>150c</v>
          </cell>
          <cell r="D401" t="str">
            <v>1</v>
          </cell>
          <cell r="E401" t="str">
            <v>04+36</v>
          </cell>
          <cell r="F401" t="str">
            <v>A-DDSP</v>
          </cell>
          <cell r="G401" t="str">
            <v>LOCAUX DE LA VIE COLLECTIVE</v>
          </cell>
          <cell r="H401" t="str">
            <v xml:space="preserve"> </v>
          </cell>
          <cell r="I401" t="str">
            <v>Vestiaires/sanitaires</v>
          </cell>
          <cell r="J401" t="str">
            <v>WC Hommes</v>
          </cell>
          <cell r="K401">
            <v>0</v>
          </cell>
          <cell r="L401">
            <v>0</v>
          </cell>
          <cell r="M401">
            <v>0</v>
          </cell>
          <cell r="N401">
            <v>0</v>
          </cell>
          <cell r="O401">
            <v>0</v>
          </cell>
          <cell r="P401">
            <v>0</v>
          </cell>
          <cell r="Q401">
            <v>0</v>
          </cell>
          <cell r="R401">
            <v>0</v>
          </cell>
          <cell r="S401">
            <v>1.3</v>
          </cell>
          <cell r="T401">
            <v>1.3</v>
          </cell>
          <cell r="U401">
            <v>4.8</v>
          </cell>
        </row>
        <row r="402">
          <cell r="C402" t="str">
            <v>152a</v>
          </cell>
          <cell r="D402" t="str">
            <v>1</v>
          </cell>
          <cell r="E402" t="str">
            <v>04+36</v>
          </cell>
          <cell r="F402" t="str">
            <v>A-DDSP</v>
          </cell>
          <cell r="G402" t="str">
            <v>LOCAUX DE LA VIE COLLECTIVE</v>
          </cell>
          <cell r="H402" t="str">
            <v xml:space="preserve"> </v>
          </cell>
          <cell r="I402" t="str">
            <v>Vestiaires/sanitaires</v>
          </cell>
          <cell r="J402" t="str">
            <v>Douche Hommes</v>
          </cell>
          <cell r="K402">
            <v>0</v>
          </cell>
          <cell r="L402">
            <v>0</v>
          </cell>
          <cell r="M402">
            <v>0</v>
          </cell>
          <cell r="N402">
            <v>0</v>
          </cell>
          <cell r="O402">
            <v>0</v>
          </cell>
          <cell r="P402">
            <v>0</v>
          </cell>
          <cell r="Q402">
            <v>0</v>
          </cell>
          <cell r="R402">
            <v>0</v>
          </cell>
          <cell r="S402">
            <v>1.6</v>
          </cell>
          <cell r="T402">
            <v>1.6</v>
          </cell>
          <cell r="U402">
            <v>5.2</v>
          </cell>
        </row>
        <row r="403">
          <cell r="C403" t="str">
            <v>152b</v>
          </cell>
          <cell r="D403" t="str">
            <v>1</v>
          </cell>
          <cell r="E403" t="str">
            <v>04+36</v>
          </cell>
          <cell r="F403" t="str">
            <v>A-DDSP</v>
          </cell>
          <cell r="G403" t="str">
            <v>LOCAUX DE LA VIE COLLECTIVE</v>
          </cell>
          <cell r="H403" t="str">
            <v xml:space="preserve"> </v>
          </cell>
          <cell r="I403" t="str">
            <v>Vestiaires/sanitaires</v>
          </cell>
          <cell r="J403" t="str">
            <v>Douche Hommes</v>
          </cell>
          <cell r="K403">
            <v>0</v>
          </cell>
          <cell r="L403">
            <v>0</v>
          </cell>
          <cell r="M403">
            <v>0</v>
          </cell>
          <cell r="N403">
            <v>0</v>
          </cell>
          <cell r="O403">
            <v>0</v>
          </cell>
          <cell r="P403">
            <v>0</v>
          </cell>
          <cell r="Q403">
            <v>0</v>
          </cell>
          <cell r="R403">
            <v>0</v>
          </cell>
          <cell r="S403">
            <v>1.6</v>
          </cell>
          <cell r="T403">
            <v>1.6</v>
          </cell>
          <cell r="U403">
            <v>5.2</v>
          </cell>
        </row>
        <row r="404">
          <cell r="C404" t="str">
            <v>155a</v>
          </cell>
          <cell r="D404" t="str">
            <v>1</v>
          </cell>
          <cell r="E404">
            <v>0</v>
          </cell>
          <cell r="F404" t="str">
            <v>I-CIRCUL VERTIC</v>
          </cell>
          <cell r="G404">
            <v>0</v>
          </cell>
          <cell r="H404">
            <v>0</v>
          </cell>
          <cell r="I404">
            <v>0</v>
          </cell>
          <cell r="J404" t="str">
            <v>Escalier 3</v>
          </cell>
          <cell r="K404">
            <v>0</v>
          </cell>
          <cell r="L404">
            <v>0</v>
          </cell>
          <cell r="M404">
            <v>0</v>
          </cell>
          <cell r="N404">
            <v>0</v>
          </cell>
          <cell r="O404">
            <v>0</v>
          </cell>
          <cell r="P404">
            <v>0</v>
          </cell>
          <cell r="Q404">
            <v>0</v>
          </cell>
          <cell r="R404">
            <v>0</v>
          </cell>
          <cell r="S404">
            <v>0</v>
          </cell>
          <cell r="T404">
            <v>21.5</v>
          </cell>
          <cell r="U404">
            <v>31.6</v>
          </cell>
        </row>
        <row r="405">
          <cell r="C405" t="str">
            <v>155b</v>
          </cell>
          <cell r="D405" t="str">
            <v>1</v>
          </cell>
          <cell r="E405">
            <v>0</v>
          </cell>
          <cell r="F405" t="str">
            <v>I-CIRCUL VERTIC</v>
          </cell>
          <cell r="G405">
            <v>0</v>
          </cell>
          <cell r="H405">
            <v>0</v>
          </cell>
          <cell r="I405">
            <v>0</v>
          </cell>
          <cell r="J405" t="str">
            <v>Escalier 3 - attente handicapé</v>
          </cell>
          <cell r="K405">
            <v>0</v>
          </cell>
          <cell r="L405">
            <v>0</v>
          </cell>
          <cell r="M405">
            <v>0</v>
          </cell>
          <cell r="N405">
            <v>0</v>
          </cell>
          <cell r="O405">
            <v>0</v>
          </cell>
          <cell r="P405">
            <v>0</v>
          </cell>
          <cell r="Q405">
            <v>0</v>
          </cell>
          <cell r="R405">
            <v>0</v>
          </cell>
          <cell r="S405">
            <v>0</v>
          </cell>
          <cell r="T405">
            <v>6.1</v>
          </cell>
          <cell r="U405">
            <v>10.9</v>
          </cell>
        </row>
        <row r="406">
          <cell r="C406" t="str">
            <v>161A</v>
          </cell>
          <cell r="D406" t="str">
            <v>1</v>
          </cell>
          <cell r="E406">
            <v>0</v>
          </cell>
          <cell r="F406" t="str">
            <v>G-STATIONNEMENT</v>
          </cell>
          <cell r="G406" t="str">
            <v>P1</v>
          </cell>
          <cell r="H406" t="str">
            <v>Rampe</v>
          </cell>
          <cell r="I406">
            <v>0</v>
          </cell>
          <cell r="J406" t="str">
            <v>Rampe P1 à P2 (S développée)</v>
          </cell>
          <cell r="K406" t="str">
            <v>P1</v>
          </cell>
          <cell r="L406">
            <v>0</v>
          </cell>
          <cell r="M406">
            <v>0</v>
          </cell>
          <cell r="N406">
            <v>0</v>
          </cell>
          <cell r="O406">
            <v>0</v>
          </cell>
          <cell r="P406">
            <v>0</v>
          </cell>
          <cell r="Q406">
            <v>0</v>
          </cell>
          <cell r="R406">
            <v>0</v>
          </cell>
          <cell r="S406">
            <v>0</v>
          </cell>
          <cell r="T406">
            <v>94.1</v>
          </cell>
          <cell r="U406">
            <v>40.799999999999997</v>
          </cell>
        </row>
        <row r="407">
          <cell r="C407" t="str">
            <v>201a</v>
          </cell>
          <cell r="D407">
            <v>2</v>
          </cell>
          <cell r="E407">
            <v>0</v>
          </cell>
          <cell r="F407" t="str">
            <v>E1-CIRCUL HORIZ</v>
          </cell>
          <cell r="G407" t="str">
            <v>SDIR</v>
          </cell>
          <cell r="H407">
            <v>0</v>
          </cell>
          <cell r="I407">
            <v>0</v>
          </cell>
          <cell r="J407" t="str">
            <v>Circulation commune</v>
          </cell>
          <cell r="K407">
            <v>0</v>
          </cell>
          <cell r="L407">
            <v>0</v>
          </cell>
          <cell r="M407">
            <v>0</v>
          </cell>
          <cell r="N407">
            <v>0</v>
          </cell>
          <cell r="O407">
            <v>0</v>
          </cell>
          <cell r="P407">
            <v>0</v>
          </cell>
          <cell r="Q407">
            <v>0</v>
          </cell>
          <cell r="R407">
            <v>0</v>
          </cell>
          <cell r="S407">
            <v>0</v>
          </cell>
          <cell r="T407">
            <v>101.6</v>
          </cell>
          <cell r="U407">
            <v>118.7</v>
          </cell>
        </row>
        <row r="408">
          <cell r="C408" t="str">
            <v>201b</v>
          </cell>
          <cell r="D408">
            <v>2</v>
          </cell>
          <cell r="E408">
            <v>0</v>
          </cell>
          <cell r="F408" t="str">
            <v>E1-CIRCUL HORIZ</v>
          </cell>
          <cell r="G408">
            <v>0</v>
          </cell>
          <cell r="H408">
            <v>0</v>
          </cell>
          <cell r="I408">
            <v>0</v>
          </cell>
          <cell r="J408" t="str">
            <v>Palier niveau P2</v>
          </cell>
          <cell r="K408">
            <v>0</v>
          </cell>
          <cell r="L408">
            <v>0</v>
          </cell>
          <cell r="M408">
            <v>0</v>
          </cell>
          <cell r="N408">
            <v>0</v>
          </cell>
          <cell r="O408">
            <v>0</v>
          </cell>
          <cell r="P408">
            <v>0</v>
          </cell>
          <cell r="Q408">
            <v>0</v>
          </cell>
          <cell r="R408">
            <v>0</v>
          </cell>
          <cell r="S408">
            <v>0</v>
          </cell>
          <cell r="T408">
            <v>13.9</v>
          </cell>
          <cell r="U408">
            <v>15.2</v>
          </cell>
        </row>
        <row r="409">
          <cell r="C409" t="str">
            <v>201c</v>
          </cell>
          <cell r="D409">
            <v>1</v>
          </cell>
          <cell r="E409" t="str">
            <v>35</v>
          </cell>
          <cell r="F409" t="str">
            <v>E-LOCAUX COMMUNS</v>
          </cell>
          <cell r="G409" t="str">
            <v>Locaux ménage et déchets</v>
          </cell>
          <cell r="H409">
            <v>0</v>
          </cell>
          <cell r="I409" t="str">
            <v xml:space="preserve"> </v>
          </cell>
          <cell r="J409" t="str">
            <v>Local entretien étage R+2</v>
          </cell>
          <cell r="K409" t="str">
            <v>1 par étage et 1supplémentaire pour les vestiaires</v>
          </cell>
          <cell r="L409">
            <v>0</v>
          </cell>
          <cell r="M409">
            <v>0</v>
          </cell>
          <cell r="N409">
            <v>2</v>
          </cell>
          <cell r="O409">
            <v>6.4</v>
          </cell>
          <cell r="P409">
            <v>4.4000000000000004</v>
          </cell>
          <cell r="Q409">
            <v>5.5</v>
          </cell>
          <cell r="R409">
            <v>-0.90000000000000036</v>
          </cell>
          <cell r="S409">
            <v>5.6</v>
          </cell>
          <cell r="T409">
            <v>5.6</v>
          </cell>
          <cell r="U409">
            <v>10.1</v>
          </cell>
        </row>
        <row r="410">
          <cell r="C410" t="str">
            <v>204a</v>
          </cell>
          <cell r="D410">
            <v>2</v>
          </cell>
          <cell r="E410" t="str">
            <v>11</v>
          </cell>
          <cell r="F410" t="str">
            <v>A-DDSP</v>
          </cell>
          <cell r="G410" t="str">
            <v>SDIR</v>
          </cell>
          <cell r="H410" t="str">
            <v xml:space="preserve"> </v>
          </cell>
          <cell r="I410" t="str">
            <v>Affaires générales</v>
          </cell>
          <cell r="J410" t="str">
            <v>Bureau agents affaires générale 1</v>
          </cell>
          <cell r="K410">
            <v>0</v>
          </cell>
          <cell r="L410">
            <v>2</v>
          </cell>
          <cell r="M410">
            <v>18</v>
          </cell>
          <cell r="N410">
            <v>19</v>
          </cell>
          <cell r="O410">
            <v>17.899999999999999</v>
          </cell>
          <cell r="P410">
            <v>-1.1000000000000014</v>
          </cell>
          <cell r="Q410">
            <v>18.5</v>
          </cell>
          <cell r="R410">
            <v>0.60000000000000142</v>
          </cell>
          <cell r="S410">
            <v>18.3</v>
          </cell>
          <cell r="T410">
            <v>18.3</v>
          </cell>
          <cell r="U410">
            <v>17.2</v>
          </cell>
        </row>
        <row r="411">
          <cell r="C411" t="str">
            <v>204b</v>
          </cell>
          <cell r="D411">
            <v>2</v>
          </cell>
          <cell r="E411" t="str">
            <v>11</v>
          </cell>
          <cell r="F411" t="str">
            <v>A-DDSP</v>
          </cell>
          <cell r="G411" t="str">
            <v>SDIR</v>
          </cell>
          <cell r="H411" t="str">
            <v xml:space="preserve"> </v>
          </cell>
          <cell r="I411" t="str">
            <v>Affaires générales</v>
          </cell>
          <cell r="J411" t="str">
            <v>Bureau agents affaires générale 2</v>
          </cell>
          <cell r="K411">
            <v>0</v>
          </cell>
          <cell r="L411">
            <v>2</v>
          </cell>
          <cell r="M411">
            <v>18</v>
          </cell>
          <cell r="N411">
            <v>19</v>
          </cell>
          <cell r="O411">
            <v>18.5</v>
          </cell>
          <cell r="P411">
            <v>-0.5</v>
          </cell>
          <cell r="Q411">
            <v>18.899999999999999</v>
          </cell>
          <cell r="R411">
            <v>0.39999999999999858</v>
          </cell>
          <cell r="S411">
            <v>18.899999999999999</v>
          </cell>
          <cell r="T411">
            <v>18.899999999999999</v>
          </cell>
          <cell r="U411">
            <v>19.600000000000001</v>
          </cell>
        </row>
        <row r="412">
          <cell r="C412" t="str">
            <v>204c</v>
          </cell>
          <cell r="D412">
            <v>2</v>
          </cell>
          <cell r="E412" t="str">
            <v>11</v>
          </cell>
          <cell r="F412" t="str">
            <v>A-DDSP</v>
          </cell>
          <cell r="G412" t="str">
            <v>SDIR</v>
          </cell>
          <cell r="H412" t="str">
            <v xml:space="preserve"> </v>
          </cell>
          <cell r="I412" t="str">
            <v>Affaires générales</v>
          </cell>
          <cell r="J412" t="str">
            <v>Bureau agents affaires générale 3</v>
          </cell>
          <cell r="K412">
            <v>0</v>
          </cell>
          <cell r="L412">
            <v>2</v>
          </cell>
          <cell r="M412">
            <v>18</v>
          </cell>
          <cell r="N412">
            <v>20</v>
          </cell>
          <cell r="O412">
            <v>17.5</v>
          </cell>
          <cell r="P412">
            <v>-2.5</v>
          </cell>
          <cell r="Q412">
            <v>16.3</v>
          </cell>
          <cell r="R412">
            <v>-1.1999999999999993</v>
          </cell>
          <cell r="S412">
            <v>16.3</v>
          </cell>
          <cell r="T412">
            <v>16.3</v>
          </cell>
          <cell r="U412">
            <v>16.5</v>
          </cell>
        </row>
        <row r="413">
          <cell r="C413" t="str">
            <v>211a</v>
          </cell>
          <cell r="D413">
            <v>2</v>
          </cell>
          <cell r="E413" t="str">
            <v>03</v>
          </cell>
          <cell r="F413" t="str">
            <v>A-DDSP</v>
          </cell>
          <cell r="G413" t="str">
            <v>SDIR</v>
          </cell>
          <cell r="H413" t="str">
            <v xml:space="preserve"> </v>
          </cell>
          <cell r="I413" t="str">
            <v>Unité administrative</v>
          </cell>
          <cell r="J413" t="str">
            <v>Bureau agents unité administrative 1</v>
          </cell>
          <cell r="K413">
            <v>0</v>
          </cell>
          <cell r="L413">
            <v>2</v>
          </cell>
          <cell r="M413">
            <v>18</v>
          </cell>
          <cell r="N413">
            <v>18</v>
          </cell>
          <cell r="O413">
            <v>19.600000000000001</v>
          </cell>
          <cell r="P413">
            <v>1.6000000000000014</v>
          </cell>
          <cell r="Q413">
            <v>18.2</v>
          </cell>
          <cell r="R413">
            <v>-1.4000000000000021</v>
          </cell>
          <cell r="S413">
            <v>17.8</v>
          </cell>
          <cell r="T413">
            <v>17.8</v>
          </cell>
          <cell r="U413">
            <v>17.2</v>
          </cell>
        </row>
        <row r="414">
          <cell r="C414" t="str">
            <v>211b</v>
          </cell>
          <cell r="D414">
            <v>2</v>
          </cell>
          <cell r="E414" t="str">
            <v>03</v>
          </cell>
          <cell r="F414" t="str">
            <v>A-DDSP</v>
          </cell>
          <cell r="G414" t="str">
            <v>SDIR</v>
          </cell>
          <cell r="H414" t="str">
            <v xml:space="preserve"> </v>
          </cell>
          <cell r="I414" t="str">
            <v>Unité administrative</v>
          </cell>
          <cell r="J414" t="str">
            <v>Bureau agents unité administrative 2</v>
          </cell>
          <cell r="K414">
            <v>0</v>
          </cell>
          <cell r="L414">
            <v>2</v>
          </cell>
          <cell r="M414">
            <v>18</v>
          </cell>
          <cell r="N414">
            <v>18</v>
          </cell>
          <cell r="O414">
            <v>16.7</v>
          </cell>
          <cell r="P414">
            <v>-1.3000000000000007</v>
          </cell>
          <cell r="Q414">
            <v>18.2</v>
          </cell>
          <cell r="R414">
            <v>1.5</v>
          </cell>
          <cell r="S414">
            <v>17.5</v>
          </cell>
          <cell r="T414">
            <v>17.5</v>
          </cell>
          <cell r="U414">
            <v>17.100000000000001</v>
          </cell>
        </row>
        <row r="415">
          <cell r="C415" t="str">
            <v>212a</v>
          </cell>
          <cell r="D415" t="str">
            <v>2</v>
          </cell>
          <cell r="E415" t="str">
            <v>14</v>
          </cell>
          <cell r="F415" t="str">
            <v>A-DDSP</v>
          </cell>
          <cell r="G415" t="str">
            <v>SDIR</v>
          </cell>
          <cell r="H415" t="str">
            <v xml:space="preserve"> </v>
          </cell>
          <cell r="I415" t="str">
            <v>Locaux communs</v>
          </cell>
          <cell r="J415" t="str">
            <v>Sanitaires H</v>
          </cell>
          <cell r="K415" t="str">
            <v>Sanitaires destinés au personnel</v>
          </cell>
          <cell r="L415">
            <v>0</v>
          </cell>
          <cell r="M415">
            <v>0</v>
          </cell>
          <cell r="N415">
            <v>0</v>
          </cell>
          <cell r="O415">
            <v>0</v>
          </cell>
          <cell r="P415">
            <v>0</v>
          </cell>
          <cell r="Q415">
            <v>0</v>
          </cell>
          <cell r="R415">
            <v>0</v>
          </cell>
          <cell r="S415">
            <v>3.6</v>
          </cell>
          <cell r="T415">
            <v>3.6</v>
          </cell>
          <cell r="U415">
            <v>7.7</v>
          </cell>
        </row>
        <row r="416">
          <cell r="C416" t="str">
            <v>212b</v>
          </cell>
          <cell r="D416" t="str">
            <v>2</v>
          </cell>
          <cell r="E416" t="str">
            <v>14</v>
          </cell>
          <cell r="F416" t="str">
            <v>A-DDSP</v>
          </cell>
          <cell r="G416" t="str">
            <v>SDIR</v>
          </cell>
          <cell r="H416" t="str">
            <v xml:space="preserve"> </v>
          </cell>
          <cell r="I416" t="str">
            <v>Locaux communs</v>
          </cell>
          <cell r="J416" t="str">
            <v>Sanitaires F</v>
          </cell>
          <cell r="K416" t="str">
            <v>Sanitaires destinés au personnel</v>
          </cell>
          <cell r="L416">
            <v>0</v>
          </cell>
          <cell r="M416">
            <v>0</v>
          </cell>
          <cell r="N416">
            <v>0</v>
          </cell>
          <cell r="O416">
            <v>0</v>
          </cell>
          <cell r="P416">
            <v>0</v>
          </cell>
          <cell r="Q416">
            <v>0</v>
          </cell>
          <cell r="R416">
            <v>0</v>
          </cell>
          <cell r="S416">
            <v>3.6</v>
          </cell>
          <cell r="T416">
            <v>3.6</v>
          </cell>
          <cell r="U416">
            <v>7.7</v>
          </cell>
        </row>
        <row r="417">
          <cell r="C417" t="str">
            <v>214a</v>
          </cell>
          <cell r="D417">
            <v>2</v>
          </cell>
          <cell r="E417" t="str">
            <v>11</v>
          </cell>
          <cell r="F417" t="str">
            <v>A-DDSP</v>
          </cell>
          <cell r="G417" t="str">
            <v>SDIR</v>
          </cell>
          <cell r="H417" t="str">
            <v xml:space="preserve"> </v>
          </cell>
          <cell r="I417" t="str">
            <v>Brigade des mineurs</v>
          </cell>
          <cell r="J417" t="str">
            <v>Bureau agents brigade des mineurs 1</v>
          </cell>
          <cell r="K417">
            <v>0</v>
          </cell>
          <cell r="L417">
            <v>3</v>
          </cell>
          <cell r="M417">
            <v>24</v>
          </cell>
          <cell r="N417">
            <v>24</v>
          </cell>
          <cell r="O417">
            <v>23.4</v>
          </cell>
          <cell r="P417">
            <v>-0.60000000000000142</v>
          </cell>
          <cell r="Q417">
            <v>23.8</v>
          </cell>
          <cell r="R417">
            <v>0.40000000000000213</v>
          </cell>
          <cell r="S417">
            <v>23.8</v>
          </cell>
          <cell r="T417">
            <v>23.8</v>
          </cell>
          <cell r="U417">
            <v>19.5</v>
          </cell>
        </row>
        <row r="418">
          <cell r="C418" t="str">
            <v>214b</v>
          </cell>
          <cell r="D418">
            <v>2</v>
          </cell>
          <cell r="E418" t="str">
            <v>11</v>
          </cell>
          <cell r="F418" t="str">
            <v>A-DDSP</v>
          </cell>
          <cell r="G418" t="str">
            <v>SDIR</v>
          </cell>
          <cell r="H418" t="str">
            <v xml:space="preserve"> </v>
          </cell>
          <cell r="I418" t="str">
            <v>Brigade des mineurs</v>
          </cell>
          <cell r="J418" t="str">
            <v>Bureau agents brigade des mineurs 2</v>
          </cell>
          <cell r="K418">
            <v>0</v>
          </cell>
          <cell r="L418">
            <v>3</v>
          </cell>
          <cell r="M418">
            <v>24</v>
          </cell>
          <cell r="N418">
            <v>24</v>
          </cell>
          <cell r="O418">
            <v>25.4</v>
          </cell>
          <cell r="P418">
            <v>1.3999999999999986</v>
          </cell>
          <cell r="Q418">
            <v>22.2</v>
          </cell>
          <cell r="R418">
            <v>-3.1999999999999993</v>
          </cell>
          <cell r="S418">
            <v>22.1</v>
          </cell>
          <cell r="T418">
            <v>22.1</v>
          </cell>
          <cell r="U418">
            <v>20.8</v>
          </cell>
        </row>
        <row r="419">
          <cell r="C419" t="str">
            <v>214c</v>
          </cell>
          <cell r="D419">
            <v>2</v>
          </cell>
          <cell r="E419" t="str">
            <v>11</v>
          </cell>
          <cell r="F419" t="str">
            <v>A-DDSP</v>
          </cell>
          <cell r="G419" t="str">
            <v>SDIR</v>
          </cell>
          <cell r="H419" t="str">
            <v xml:space="preserve"> </v>
          </cell>
          <cell r="I419" t="str">
            <v>Brigade des mineurs</v>
          </cell>
          <cell r="J419" t="str">
            <v>Bureau agents brigade des mineurs 3</v>
          </cell>
          <cell r="K419">
            <v>0</v>
          </cell>
          <cell r="L419">
            <v>3</v>
          </cell>
          <cell r="M419">
            <v>24</v>
          </cell>
          <cell r="N419">
            <v>23</v>
          </cell>
          <cell r="O419">
            <v>23.4</v>
          </cell>
          <cell r="P419">
            <v>0.39999999999999858</v>
          </cell>
          <cell r="Q419">
            <v>23.2</v>
          </cell>
          <cell r="R419">
            <v>-0.19999999999999929</v>
          </cell>
          <cell r="S419">
            <v>23.7</v>
          </cell>
          <cell r="T419">
            <v>23.7</v>
          </cell>
          <cell r="U419">
            <v>19.5</v>
          </cell>
        </row>
        <row r="420">
          <cell r="C420" t="str">
            <v>218a</v>
          </cell>
          <cell r="D420">
            <v>2</v>
          </cell>
          <cell r="E420" t="str">
            <v>11</v>
          </cell>
          <cell r="F420" t="str">
            <v>A-DDSP</v>
          </cell>
          <cell r="G420" t="str">
            <v>SDIR</v>
          </cell>
          <cell r="H420" t="str">
            <v xml:space="preserve"> </v>
          </cell>
          <cell r="I420" t="str">
            <v>Brigade financière</v>
          </cell>
          <cell r="J420" t="str">
            <v>Bureau agents brigade financière 1</v>
          </cell>
          <cell r="K420">
            <v>0</v>
          </cell>
          <cell r="L420">
            <v>2</v>
          </cell>
          <cell r="M420">
            <v>18</v>
          </cell>
          <cell r="N420">
            <v>18</v>
          </cell>
          <cell r="O420">
            <v>17.399999999999999</v>
          </cell>
          <cell r="P420">
            <v>-0.60000000000000142</v>
          </cell>
          <cell r="Q420">
            <v>17.2</v>
          </cell>
          <cell r="R420">
            <v>-0.19999999999999929</v>
          </cell>
          <cell r="S420">
            <v>17.7</v>
          </cell>
          <cell r="T420">
            <v>17.7</v>
          </cell>
          <cell r="U420">
            <v>17</v>
          </cell>
        </row>
        <row r="421">
          <cell r="C421" t="str">
            <v>218b</v>
          </cell>
          <cell r="D421">
            <v>2</v>
          </cell>
          <cell r="E421" t="str">
            <v>11</v>
          </cell>
          <cell r="F421" t="str">
            <v>A-DDSP</v>
          </cell>
          <cell r="G421" t="str">
            <v>SDIR</v>
          </cell>
          <cell r="H421" t="str">
            <v xml:space="preserve"> </v>
          </cell>
          <cell r="I421" t="str">
            <v>Brigade financière</v>
          </cell>
          <cell r="J421" t="str">
            <v>Bureau agents brigade financière 2</v>
          </cell>
          <cell r="K421">
            <v>0</v>
          </cell>
          <cell r="L421">
            <v>2</v>
          </cell>
          <cell r="M421">
            <v>18</v>
          </cell>
          <cell r="N421">
            <v>18</v>
          </cell>
          <cell r="O421">
            <v>17.3</v>
          </cell>
          <cell r="P421">
            <v>-0.69999999999999929</v>
          </cell>
          <cell r="Q421">
            <v>16.5</v>
          </cell>
          <cell r="R421">
            <v>-0.80000000000000071</v>
          </cell>
          <cell r="S421">
            <v>16.3</v>
          </cell>
          <cell r="T421">
            <v>16.3</v>
          </cell>
          <cell r="U421">
            <v>17.2</v>
          </cell>
        </row>
        <row r="422">
          <cell r="C422" t="str">
            <v>220a</v>
          </cell>
          <cell r="D422">
            <v>2</v>
          </cell>
          <cell r="E422" t="str">
            <v>11</v>
          </cell>
          <cell r="F422" t="str">
            <v>A-DDSP</v>
          </cell>
          <cell r="G422" t="str">
            <v>SDIR</v>
          </cell>
          <cell r="H422" t="str">
            <v xml:space="preserve"> </v>
          </cell>
          <cell r="I422" t="str">
            <v>Groupe lutte c/violences conjugales</v>
          </cell>
          <cell r="J422" t="str">
            <v>Bureau agents lutte c/violences congugales 1</v>
          </cell>
          <cell r="K422">
            <v>0</v>
          </cell>
          <cell r="L422">
            <v>2</v>
          </cell>
          <cell r="M422">
            <v>18</v>
          </cell>
          <cell r="N422">
            <v>18</v>
          </cell>
          <cell r="O422">
            <v>17.3</v>
          </cell>
          <cell r="P422">
            <v>-0.69999999999999929</v>
          </cell>
          <cell r="Q422">
            <v>16.5</v>
          </cell>
          <cell r="R422">
            <v>-0.80000000000000071</v>
          </cell>
          <cell r="S422">
            <v>16.3</v>
          </cell>
          <cell r="T422">
            <v>16.3</v>
          </cell>
          <cell r="U422">
            <v>17.2</v>
          </cell>
        </row>
        <row r="423">
          <cell r="C423" t="str">
            <v>220b</v>
          </cell>
          <cell r="D423">
            <v>2</v>
          </cell>
          <cell r="E423" t="str">
            <v>11</v>
          </cell>
          <cell r="F423" t="str">
            <v>A-DDSP</v>
          </cell>
          <cell r="G423" t="str">
            <v>SDIR</v>
          </cell>
          <cell r="H423" t="str">
            <v xml:space="preserve"> </v>
          </cell>
          <cell r="I423" t="str">
            <v>Groupe lutte c/violences conjugales</v>
          </cell>
          <cell r="J423" t="str">
            <v>Bureau agents lutte c/violences congugales 2</v>
          </cell>
          <cell r="K423">
            <v>0</v>
          </cell>
          <cell r="L423">
            <v>2</v>
          </cell>
          <cell r="M423">
            <v>18</v>
          </cell>
          <cell r="N423">
            <v>18</v>
          </cell>
          <cell r="O423">
            <v>17.3</v>
          </cell>
          <cell r="P423">
            <v>-0.69999999999999929</v>
          </cell>
          <cell r="Q423">
            <v>16.5</v>
          </cell>
          <cell r="R423">
            <v>-0.80000000000000071</v>
          </cell>
          <cell r="S423">
            <v>16.3</v>
          </cell>
          <cell r="T423">
            <v>16.3</v>
          </cell>
          <cell r="U423">
            <v>17.2</v>
          </cell>
        </row>
        <row r="424">
          <cell r="C424" t="str">
            <v>220c</v>
          </cell>
          <cell r="D424">
            <v>2</v>
          </cell>
          <cell r="E424" t="str">
            <v>11</v>
          </cell>
          <cell r="F424" t="str">
            <v>A-DDSP</v>
          </cell>
          <cell r="G424" t="str">
            <v>SDIR</v>
          </cell>
          <cell r="H424" t="str">
            <v xml:space="preserve"> </v>
          </cell>
          <cell r="I424" t="str">
            <v>Groupe lutte c/violences conjugales</v>
          </cell>
          <cell r="J424" t="str">
            <v>Bureau agents lutte c/violences congugales 3</v>
          </cell>
          <cell r="K424">
            <v>0</v>
          </cell>
          <cell r="L424">
            <v>2</v>
          </cell>
          <cell r="M424">
            <v>18</v>
          </cell>
          <cell r="N424">
            <v>18</v>
          </cell>
          <cell r="O424">
            <v>17.3</v>
          </cell>
          <cell r="P424">
            <v>-0.69999999999999929</v>
          </cell>
          <cell r="Q424">
            <v>16.100000000000001</v>
          </cell>
          <cell r="R424">
            <v>-1.1999999999999993</v>
          </cell>
          <cell r="S424">
            <v>16</v>
          </cell>
          <cell r="T424">
            <v>16</v>
          </cell>
          <cell r="U424">
            <v>16.3</v>
          </cell>
        </row>
        <row r="425">
          <cell r="C425" t="str">
            <v>221a</v>
          </cell>
          <cell r="D425">
            <v>2</v>
          </cell>
          <cell r="E425" t="str">
            <v>11</v>
          </cell>
          <cell r="F425" t="str">
            <v>A-DDSP</v>
          </cell>
          <cell r="G425" t="str">
            <v>SDIR</v>
          </cell>
          <cell r="H425" t="str">
            <v xml:space="preserve"> </v>
          </cell>
          <cell r="I425" t="str">
            <v>Brigade des stupéfiants</v>
          </cell>
          <cell r="J425" t="str">
            <v>Bureau agents lutte brigades des stupéfiants 1</v>
          </cell>
          <cell r="K425">
            <v>0</v>
          </cell>
          <cell r="L425">
            <v>3</v>
          </cell>
          <cell r="M425">
            <v>24</v>
          </cell>
          <cell r="N425">
            <v>24</v>
          </cell>
          <cell r="O425">
            <v>24.8</v>
          </cell>
          <cell r="P425">
            <v>0.80000000000000071</v>
          </cell>
          <cell r="Q425">
            <v>25.1</v>
          </cell>
          <cell r="R425">
            <v>0.30000000000000071</v>
          </cell>
          <cell r="S425">
            <v>25.2</v>
          </cell>
          <cell r="T425">
            <v>25.2</v>
          </cell>
          <cell r="U425">
            <v>22.1</v>
          </cell>
        </row>
        <row r="426">
          <cell r="C426" t="str">
            <v>221b</v>
          </cell>
          <cell r="D426">
            <v>2</v>
          </cell>
          <cell r="E426" t="str">
            <v>11</v>
          </cell>
          <cell r="F426" t="str">
            <v>A-DDSP</v>
          </cell>
          <cell r="G426" t="str">
            <v>SDIR</v>
          </cell>
          <cell r="H426" t="str">
            <v xml:space="preserve"> </v>
          </cell>
          <cell r="I426" t="str">
            <v>Brigade des stupéfiants</v>
          </cell>
          <cell r="J426" t="str">
            <v>Bureau agents lutte brigades des stupéfiants 2</v>
          </cell>
          <cell r="K426">
            <v>0</v>
          </cell>
          <cell r="L426">
            <v>3</v>
          </cell>
          <cell r="M426">
            <v>24</v>
          </cell>
          <cell r="N426">
            <v>23</v>
          </cell>
          <cell r="O426">
            <v>24.2</v>
          </cell>
          <cell r="P426">
            <v>1.1999999999999993</v>
          </cell>
          <cell r="Q426">
            <v>25.6</v>
          </cell>
          <cell r="R426">
            <v>1.4000000000000021</v>
          </cell>
          <cell r="S426">
            <v>25.8</v>
          </cell>
          <cell r="T426">
            <v>25.8</v>
          </cell>
          <cell r="U426">
            <v>21.1</v>
          </cell>
        </row>
        <row r="427">
          <cell r="C427" t="str">
            <v>221c</v>
          </cell>
          <cell r="D427">
            <v>2</v>
          </cell>
          <cell r="E427" t="str">
            <v>11</v>
          </cell>
          <cell r="F427" t="str">
            <v>A-DDSP</v>
          </cell>
          <cell r="G427" t="str">
            <v>SDIR</v>
          </cell>
          <cell r="H427" t="str">
            <v xml:space="preserve"> </v>
          </cell>
          <cell r="I427" t="str">
            <v>Brigade des stupéfiants</v>
          </cell>
          <cell r="J427" t="str">
            <v>Bureau agents lutte brigades des stupéfiants 3</v>
          </cell>
          <cell r="K427">
            <v>0</v>
          </cell>
          <cell r="L427">
            <v>3</v>
          </cell>
          <cell r="M427">
            <v>24</v>
          </cell>
          <cell r="N427">
            <v>23</v>
          </cell>
          <cell r="O427">
            <v>24.2</v>
          </cell>
          <cell r="P427">
            <v>1.1999999999999993</v>
          </cell>
          <cell r="Q427">
            <v>25.6</v>
          </cell>
          <cell r="R427">
            <v>1.4000000000000021</v>
          </cell>
          <cell r="S427">
            <v>25.8</v>
          </cell>
          <cell r="T427">
            <v>25.8</v>
          </cell>
          <cell r="U427">
            <v>21.1</v>
          </cell>
        </row>
        <row r="428">
          <cell r="C428" t="str">
            <v>222a</v>
          </cell>
          <cell r="D428">
            <v>2</v>
          </cell>
          <cell r="E428" t="str">
            <v>11</v>
          </cell>
          <cell r="F428" t="str">
            <v>A-DDSP</v>
          </cell>
          <cell r="G428" t="str">
            <v>SDIR</v>
          </cell>
          <cell r="H428" t="str">
            <v xml:space="preserve"> </v>
          </cell>
          <cell r="I428" t="str">
            <v>Groupe vol avec effraction</v>
          </cell>
          <cell r="J428" t="str">
            <v>Bureau agents vol avec effraction 1</v>
          </cell>
          <cell r="K428">
            <v>0</v>
          </cell>
          <cell r="L428">
            <v>2</v>
          </cell>
          <cell r="M428">
            <v>18</v>
          </cell>
          <cell r="N428">
            <v>17</v>
          </cell>
          <cell r="O428">
            <v>24.8</v>
          </cell>
          <cell r="P428">
            <v>7.8000000000000007</v>
          </cell>
          <cell r="Q428">
            <v>17.899999999999999</v>
          </cell>
          <cell r="R428">
            <v>-6.9000000000000021</v>
          </cell>
          <cell r="S428">
            <v>17.8</v>
          </cell>
          <cell r="T428">
            <v>17.8</v>
          </cell>
          <cell r="U428">
            <v>17.899999999999999</v>
          </cell>
        </row>
        <row r="429">
          <cell r="C429" t="str">
            <v>222b</v>
          </cell>
          <cell r="D429">
            <v>2</v>
          </cell>
          <cell r="E429" t="str">
            <v>11</v>
          </cell>
          <cell r="F429" t="str">
            <v>A-DDSP</v>
          </cell>
          <cell r="G429" t="str">
            <v>SDIR</v>
          </cell>
          <cell r="H429" t="str">
            <v xml:space="preserve"> </v>
          </cell>
          <cell r="I429" t="str">
            <v>Groupe vol avec effraction</v>
          </cell>
          <cell r="J429" t="str">
            <v>Bureau agents vol avec effraction 2</v>
          </cell>
          <cell r="K429">
            <v>0</v>
          </cell>
          <cell r="L429">
            <v>2</v>
          </cell>
          <cell r="M429">
            <v>18</v>
          </cell>
          <cell r="N429">
            <v>17</v>
          </cell>
          <cell r="O429">
            <v>17</v>
          </cell>
          <cell r="P429">
            <v>0</v>
          </cell>
          <cell r="Q429">
            <v>16.7</v>
          </cell>
          <cell r="R429">
            <v>-0.30000000000000071</v>
          </cell>
          <cell r="S429">
            <v>16.7</v>
          </cell>
          <cell r="T429">
            <v>16.7</v>
          </cell>
          <cell r="U429">
            <v>16.600000000000001</v>
          </cell>
        </row>
        <row r="430">
          <cell r="C430" t="str">
            <v>222c</v>
          </cell>
          <cell r="D430">
            <v>2</v>
          </cell>
          <cell r="E430" t="str">
            <v>11</v>
          </cell>
          <cell r="F430" t="str">
            <v>A-DDSP</v>
          </cell>
          <cell r="G430" t="str">
            <v>SDIR</v>
          </cell>
          <cell r="H430" t="str">
            <v xml:space="preserve"> </v>
          </cell>
          <cell r="I430" t="str">
            <v>Groupe vol avec effraction</v>
          </cell>
          <cell r="J430" t="str">
            <v>Bureau agents vol avec effraction 3</v>
          </cell>
          <cell r="K430">
            <v>0</v>
          </cell>
          <cell r="L430">
            <v>2</v>
          </cell>
          <cell r="M430">
            <v>18</v>
          </cell>
          <cell r="N430">
            <v>18</v>
          </cell>
          <cell r="O430">
            <v>18.899999999999999</v>
          </cell>
          <cell r="P430">
            <v>0.89999999999999858</v>
          </cell>
          <cell r="Q430">
            <v>20.2</v>
          </cell>
          <cell r="R430">
            <v>1.3000000000000007</v>
          </cell>
          <cell r="S430">
            <v>19.899999999999999</v>
          </cell>
          <cell r="T430">
            <v>19.899999999999999</v>
          </cell>
          <cell r="U430">
            <v>19.3</v>
          </cell>
        </row>
        <row r="431">
          <cell r="C431" t="str">
            <v>222d</v>
          </cell>
          <cell r="D431">
            <v>2</v>
          </cell>
          <cell r="E431" t="str">
            <v>11</v>
          </cell>
          <cell r="F431" t="str">
            <v>A-DDSP</v>
          </cell>
          <cell r="G431" t="str">
            <v>SDIR</v>
          </cell>
          <cell r="H431" t="str">
            <v xml:space="preserve"> </v>
          </cell>
          <cell r="I431" t="str">
            <v>Groupe vol avec effraction</v>
          </cell>
          <cell r="J431" t="str">
            <v>Bureau agent vol avec effraction 4</v>
          </cell>
          <cell r="K431">
            <v>0</v>
          </cell>
          <cell r="L431">
            <v>1</v>
          </cell>
          <cell r="M431">
            <v>12</v>
          </cell>
          <cell r="N431">
            <v>13</v>
          </cell>
          <cell r="O431">
            <v>24.8</v>
          </cell>
          <cell r="P431">
            <v>11.8</v>
          </cell>
          <cell r="Q431">
            <v>14.7</v>
          </cell>
          <cell r="R431">
            <v>-10.100000000000001</v>
          </cell>
          <cell r="S431">
            <v>14.8</v>
          </cell>
          <cell r="T431">
            <v>14.8</v>
          </cell>
          <cell r="U431">
            <v>16.899999999999999</v>
          </cell>
        </row>
        <row r="432">
          <cell r="C432" t="str">
            <v>223a</v>
          </cell>
          <cell r="D432">
            <v>2</v>
          </cell>
          <cell r="E432">
            <v>0</v>
          </cell>
          <cell r="F432" t="str">
            <v>E1-CIRCUL HORIZ</v>
          </cell>
          <cell r="G432">
            <v>0</v>
          </cell>
          <cell r="H432">
            <v>0</v>
          </cell>
          <cell r="I432">
            <v>0</v>
          </cell>
          <cell r="J432" t="str">
            <v>Circulation commune</v>
          </cell>
          <cell r="K432">
            <v>0</v>
          </cell>
          <cell r="L432">
            <v>0</v>
          </cell>
          <cell r="M432">
            <v>0</v>
          </cell>
          <cell r="N432">
            <v>0</v>
          </cell>
          <cell r="O432">
            <v>0</v>
          </cell>
          <cell r="P432">
            <v>0</v>
          </cell>
          <cell r="Q432">
            <v>0</v>
          </cell>
          <cell r="R432">
            <v>0</v>
          </cell>
          <cell r="S432">
            <v>0</v>
          </cell>
          <cell r="T432">
            <v>52.1</v>
          </cell>
          <cell r="U432">
            <v>66.900000000000006</v>
          </cell>
        </row>
        <row r="433">
          <cell r="C433" t="str">
            <v>223b</v>
          </cell>
          <cell r="D433">
            <v>2</v>
          </cell>
          <cell r="E433">
            <v>0</v>
          </cell>
          <cell r="F433" t="str">
            <v>E1-CIRCUL HORIZ</v>
          </cell>
          <cell r="G433">
            <v>0</v>
          </cell>
          <cell r="H433">
            <v>0</v>
          </cell>
          <cell r="I433">
            <v>0</v>
          </cell>
          <cell r="J433" t="str">
            <v>Circulation commune</v>
          </cell>
          <cell r="K433">
            <v>0</v>
          </cell>
          <cell r="L433">
            <v>0</v>
          </cell>
          <cell r="M433">
            <v>0</v>
          </cell>
          <cell r="N433">
            <v>0</v>
          </cell>
          <cell r="O433">
            <v>0</v>
          </cell>
          <cell r="P433">
            <v>0</v>
          </cell>
          <cell r="Q433">
            <v>0</v>
          </cell>
          <cell r="R433">
            <v>0</v>
          </cell>
          <cell r="S433">
            <v>0</v>
          </cell>
          <cell r="T433">
            <v>88.7</v>
          </cell>
          <cell r="U433">
            <v>111.9</v>
          </cell>
        </row>
        <row r="434">
          <cell r="C434" t="str">
            <v>224a</v>
          </cell>
          <cell r="D434">
            <v>2</v>
          </cell>
          <cell r="E434" t="str">
            <v>04</v>
          </cell>
          <cell r="F434" t="str">
            <v>A-DDSP</v>
          </cell>
          <cell r="G434" t="str">
            <v>SDIR</v>
          </cell>
          <cell r="H434" t="str">
            <v xml:space="preserve"> </v>
          </cell>
          <cell r="I434" t="str">
            <v>Locaux communs</v>
          </cell>
          <cell r="J434" t="str">
            <v>Sanitaires H</v>
          </cell>
          <cell r="K434" t="str">
            <v>sanitaires destinés au personnel</v>
          </cell>
          <cell r="L434">
            <v>0</v>
          </cell>
          <cell r="M434">
            <v>0</v>
          </cell>
          <cell r="N434">
            <v>0</v>
          </cell>
          <cell r="O434">
            <v>0</v>
          </cell>
          <cell r="P434">
            <v>0</v>
          </cell>
          <cell r="Q434">
            <v>0</v>
          </cell>
          <cell r="R434">
            <v>0</v>
          </cell>
          <cell r="S434">
            <v>1.4</v>
          </cell>
          <cell r="T434">
            <v>1.4</v>
          </cell>
          <cell r="U434">
            <v>4.9000000000000004</v>
          </cell>
        </row>
        <row r="435">
          <cell r="C435" t="str">
            <v>224b</v>
          </cell>
          <cell r="D435">
            <v>2</v>
          </cell>
          <cell r="E435" t="str">
            <v>04</v>
          </cell>
          <cell r="F435" t="str">
            <v>A-DDSP</v>
          </cell>
          <cell r="G435" t="str">
            <v>SDIR</v>
          </cell>
          <cell r="H435" t="str">
            <v xml:space="preserve"> </v>
          </cell>
          <cell r="I435" t="str">
            <v>Locaux communs</v>
          </cell>
          <cell r="J435" t="str">
            <v>Sanitaires  F</v>
          </cell>
          <cell r="K435" t="str">
            <v>sanitaires destinés au personnel</v>
          </cell>
          <cell r="L435">
            <v>0</v>
          </cell>
          <cell r="M435">
            <v>0</v>
          </cell>
          <cell r="N435">
            <v>0</v>
          </cell>
          <cell r="O435">
            <v>0</v>
          </cell>
          <cell r="P435">
            <v>0</v>
          </cell>
          <cell r="Q435">
            <v>0</v>
          </cell>
          <cell r="R435">
            <v>0</v>
          </cell>
          <cell r="S435">
            <v>1.4</v>
          </cell>
          <cell r="T435">
            <v>1.4</v>
          </cell>
          <cell r="U435">
            <v>4.9000000000000004</v>
          </cell>
        </row>
        <row r="436">
          <cell r="C436" t="str">
            <v>225a</v>
          </cell>
          <cell r="D436">
            <v>2</v>
          </cell>
          <cell r="E436" t="str">
            <v>11</v>
          </cell>
          <cell r="F436" t="str">
            <v>A-DDSP</v>
          </cell>
          <cell r="G436" t="str">
            <v>SDIR</v>
          </cell>
          <cell r="H436" t="str">
            <v xml:space="preserve"> </v>
          </cell>
          <cell r="I436" t="str">
            <v>Groupe voie publique</v>
          </cell>
          <cell r="J436" t="str">
            <v>Bureau agents voie publique 1</v>
          </cell>
          <cell r="K436">
            <v>0</v>
          </cell>
          <cell r="L436">
            <v>3</v>
          </cell>
          <cell r="M436">
            <v>24</v>
          </cell>
          <cell r="N436">
            <v>27</v>
          </cell>
          <cell r="O436">
            <v>22.3</v>
          </cell>
          <cell r="P436">
            <v>-4.6999999999999993</v>
          </cell>
          <cell r="Q436">
            <v>26.5</v>
          </cell>
          <cell r="R436">
            <v>4.1999999999999993</v>
          </cell>
          <cell r="S436">
            <v>26.5</v>
          </cell>
          <cell r="T436">
            <v>26.5</v>
          </cell>
          <cell r="U436">
            <v>23.5</v>
          </cell>
        </row>
        <row r="437">
          <cell r="C437" t="str">
            <v>225b</v>
          </cell>
          <cell r="D437">
            <v>2</v>
          </cell>
          <cell r="E437" t="str">
            <v>11</v>
          </cell>
          <cell r="F437" t="str">
            <v>A-DDSP</v>
          </cell>
          <cell r="G437" t="str">
            <v>SDIR</v>
          </cell>
          <cell r="H437" t="str">
            <v xml:space="preserve"> </v>
          </cell>
          <cell r="I437" t="str">
            <v>Groupe voie publique</v>
          </cell>
          <cell r="J437" t="str">
            <v>Bureau agents voie publique 2</v>
          </cell>
          <cell r="K437">
            <v>0</v>
          </cell>
          <cell r="L437">
            <v>3</v>
          </cell>
          <cell r="M437">
            <v>24</v>
          </cell>
          <cell r="N437">
            <v>27</v>
          </cell>
          <cell r="O437">
            <v>26.3</v>
          </cell>
          <cell r="P437">
            <v>-0.69999999999999929</v>
          </cell>
          <cell r="Q437">
            <v>22.4</v>
          </cell>
          <cell r="R437">
            <v>-3.9000000000000021</v>
          </cell>
          <cell r="S437">
            <v>22.4</v>
          </cell>
          <cell r="T437">
            <v>22.4</v>
          </cell>
          <cell r="U437">
            <v>20.6</v>
          </cell>
        </row>
        <row r="438">
          <cell r="C438" t="str">
            <v>225c</v>
          </cell>
          <cell r="D438">
            <v>2</v>
          </cell>
          <cell r="E438" t="str">
            <v>11</v>
          </cell>
          <cell r="F438" t="str">
            <v>A-DDSP</v>
          </cell>
          <cell r="G438" t="str">
            <v>SDIR</v>
          </cell>
          <cell r="H438" t="str">
            <v xml:space="preserve"> </v>
          </cell>
          <cell r="I438" t="str">
            <v>Groupe voie publique</v>
          </cell>
          <cell r="J438" t="str">
            <v>Bureau agents voie publique 3</v>
          </cell>
          <cell r="K438">
            <v>0</v>
          </cell>
          <cell r="L438">
            <v>3</v>
          </cell>
          <cell r="M438">
            <v>24</v>
          </cell>
          <cell r="N438">
            <v>26</v>
          </cell>
          <cell r="O438">
            <v>26.3</v>
          </cell>
          <cell r="P438">
            <v>0.30000000000000071</v>
          </cell>
          <cell r="Q438">
            <v>22.4</v>
          </cell>
          <cell r="R438">
            <v>-3.9000000000000021</v>
          </cell>
          <cell r="S438">
            <v>22.4</v>
          </cell>
          <cell r="T438">
            <v>22.4</v>
          </cell>
          <cell r="U438">
            <v>20.6</v>
          </cell>
        </row>
        <row r="439">
          <cell r="C439" t="str">
            <v>229a</v>
          </cell>
          <cell r="D439">
            <v>2</v>
          </cell>
          <cell r="E439" t="str">
            <v>31B</v>
          </cell>
          <cell r="F439" t="str">
            <v>A-DDSP</v>
          </cell>
          <cell r="G439" t="str">
            <v>SDIR</v>
          </cell>
          <cell r="H439" t="str">
            <v xml:space="preserve"> </v>
          </cell>
          <cell r="I439" t="str">
            <v>Locaux communs</v>
          </cell>
          <cell r="J439" t="str">
            <v>Sanitaires H des personnes interpellées</v>
          </cell>
          <cell r="K439">
            <v>0</v>
          </cell>
          <cell r="L439">
            <v>0</v>
          </cell>
          <cell r="M439">
            <v>0</v>
          </cell>
          <cell r="N439">
            <v>0</v>
          </cell>
          <cell r="O439">
            <v>0</v>
          </cell>
          <cell r="P439">
            <v>0</v>
          </cell>
          <cell r="Q439">
            <v>0</v>
          </cell>
          <cell r="R439">
            <v>0</v>
          </cell>
          <cell r="S439">
            <v>1.7</v>
          </cell>
          <cell r="T439">
            <v>1.7</v>
          </cell>
          <cell r="U439">
            <v>5.5</v>
          </cell>
        </row>
        <row r="440">
          <cell r="C440" t="str">
            <v>229b</v>
          </cell>
          <cell r="D440">
            <v>2</v>
          </cell>
          <cell r="E440" t="str">
            <v>31B</v>
          </cell>
          <cell r="F440" t="str">
            <v>A-DDSP</v>
          </cell>
          <cell r="G440" t="str">
            <v>SDIR</v>
          </cell>
          <cell r="H440" t="str">
            <v xml:space="preserve"> </v>
          </cell>
          <cell r="I440" t="str">
            <v>Locaux communs</v>
          </cell>
          <cell r="J440" t="str">
            <v>Sanitaires F des personnes interpellées</v>
          </cell>
          <cell r="K440">
            <v>0</v>
          </cell>
          <cell r="L440">
            <v>0</v>
          </cell>
          <cell r="M440">
            <v>0</v>
          </cell>
          <cell r="N440">
            <v>0</v>
          </cell>
          <cell r="O440">
            <v>0</v>
          </cell>
          <cell r="P440">
            <v>0</v>
          </cell>
          <cell r="Q440">
            <v>0</v>
          </cell>
          <cell r="R440">
            <v>0</v>
          </cell>
          <cell r="S440">
            <v>1.7</v>
          </cell>
          <cell r="T440">
            <v>1.7</v>
          </cell>
          <cell r="U440">
            <v>5.5</v>
          </cell>
        </row>
        <row r="441">
          <cell r="C441" t="str">
            <v>231a</v>
          </cell>
          <cell r="D441">
            <v>2</v>
          </cell>
          <cell r="E441">
            <v>0</v>
          </cell>
          <cell r="F441" t="str">
            <v>I-CIRCUL VERTIC</v>
          </cell>
          <cell r="G441">
            <v>0</v>
          </cell>
          <cell r="H441">
            <v>0</v>
          </cell>
          <cell r="I441">
            <v>0</v>
          </cell>
          <cell r="J441" t="str">
            <v>Escalier 3</v>
          </cell>
          <cell r="K441">
            <v>0</v>
          </cell>
          <cell r="L441">
            <v>0</v>
          </cell>
          <cell r="M441">
            <v>0</v>
          </cell>
          <cell r="N441">
            <v>0</v>
          </cell>
          <cell r="O441">
            <v>0</v>
          </cell>
          <cell r="P441">
            <v>0</v>
          </cell>
          <cell r="Q441">
            <v>0</v>
          </cell>
          <cell r="R441">
            <v>0</v>
          </cell>
          <cell r="S441">
            <v>21.5</v>
          </cell>
          <cell r="T441">
            <v>21.5</v>
          </cell>
          <cell r="U441">
            <v>31.6</v>
          </cell>
        </row>
        <row r="442">
          <cell r="C442" t="str">
            <v>231b</v>
          </cell>
          <cell r="D442">
            <v>2</v>
          </cell>
          <cell r="E442">
            <v>0</v>
          </cell>
          <cell r="F442" t="str">
            <v>I-CIRCUL VERTIC</v>
          </cell>
          <cell r="G442">
            <v>0</v>
          </cell>
          <cell r="H442">
            <v>0</v>
          </cell>
          <cell r="I442">
            <v>0</v>
          </cell>
          <cell r="J442" t="str">
            <v>Escalier 3 - attente handicapé</v>
          </cell>
          <cell r="K442">
            <v>0</v>
          </cell>
          <cell r="L442">
            <v>0</v>
          </cell>
          <cell r="M442">
            <v>0</v>
          </cell>
          <cell r="N442">
            <v>0</v>
          </cell>
          <cell r="O442">
            <v>0</v>
          </cell>
          <cell r="P442">
            <v>0</v>
          </cell>
          <cell r="Q442">
            <v>0</v>
          </cell>
          <cell r="R442">
            <v>0</v>
          </cell>
          <cell r="S442">
            <v>0</v>
          </cell>
          <cell r="T442">
            <v>8.5</v>
          </cell>
          <cell r="U442">
            <v>12.1</v>
          </cell>
        </row>
        <row r="443">
          <cell r="C443" t="str">
            <v>244a</v>
          </cell>
          <cell r="D443" t="str">
            <v>2</v>
          </cell>
          <cell r="E443">
            <v>0</v>
          </cell>
          <cell r="F443" t="str">
            <v>G-STATIONNEMENT</v>
          </cell>
          <cell r="G443" t="str">
            <v>P2</v>
          </cell>
          <cell r="H443" t="str">
            <v>Rampe</v>
          </cell>
          <cell r="I443">
            <v>0</v>
          </cell>
          <cell r="J443" t="str">
            <v>Rampe P2 à P3 (S développée)</v>
          </cell>
          <cell r="K443" t="str">
            <v>P2</v>
          </cell>
          <cell r="L443">
            <v>0</v>
          </cell>
          <cell r="M443">
            <v>0</v>
          </cell>
          <cell r="N443">
            <v>0</v>
          </cell>
          <cell r="O443">
            <v>0</v>
          </cell>
          <cell r="P443">
            <v>0</v>
          </cell>
          <cell r="Q443">
            <v>0</v>
          </cell>
          <cell r="R443">
            <v>0</v>
          </cell>
          <cell r="S443">
            <v>0</v>
          </cell>
          <cell r="T443">
            <v>131.69999999999999</v>
          </cell>
          <cell r="U443">
            <v>57</v>
          </cell>
        </row>
        <row r="444">
          <cell r="C444" t="str">
            <v>301a</v>
          </cell>
          <cell r="D444">
            <v>3</v>
          </cell>
          <cell r="E444">
            <v>0</v>
          </cell>
          <cell r="F444" t="str">
            <v>E1-CIRCUL HORIZ</v>
          </cell>
          <cell r="G444">
            <v>0</v>
          </cell>
          <cell r="H444">
            <v>0</v>
          </cell>
          <cell r="I444">
            <v>0</v>
          </cell>
          <cell r="J444" t="str">
            <v>Circulation commune</v>
          </cell>
          <cell r="K444">
            <v>0</v>
          </cell>
          <cell r="L444">
            <v>0</v>
          </cell>
          <cell r="M444">
            <v>0</v>
          </cell>
          <cell r="N444">
            <v>0</v>
          </cell>
          <cell r="O444">
            <v>0</v>
          </cell>
          <cell r="P444">
            <v>0</v>
          </cell>
          <cell r="Q444">
            <v>0</v>
          </cell>
          <cell r="R444">
            <v>0</v>
          </cell>
          <cell r="S444">
            <v>0</v>
          </cell>
          <cell r="T444">
            <v>52</v>
          </cell>
          <cell r="U444">
            <v>66</v>
          </cell>
        </row>
        <row r="445">
          <cell r="C445" t="str">
            <v>301b</v>
          </cell>
          <cell r="D445">
            <v>3</v>
          </cell>
          <cell r="E445">
            <v>0</v>
          </cell>
          <cell r="F445" t="str">
            <v>E1-CIRCUL HORIZ</v>
          </cell>
          <cell r="G445">
            <v>0</v>
          </cell>
          <cell r="H445">
            <v>0</v>
          </cell>
          <cell r="I445">
            <v>0</v>
          </cell>
          <cell r="J445" t="str">
            <v>Palier niveau P4</v>
          </cell>
          <cell r="K445">
            <v>0</v>
          </cell>
          <cell r="L445">
            <v>0</v>
          </cell>
          <cell r="M445">
            <v>0</v>
          </cell>
          <cell r="N445">
            <v>0</v>
          </cell>
          <cell r="O445">
            <v>0</v>
          </cell>
          <cell r="P445">
            <v>0</v>
          </cell>
          <cell r="Q445">
            <v>0</v>
          </cell>
          <cell r="R445">
            <v>0</v>
          </cell>
          <cell r="S445">
            <v>0</v>
          </cell>
          <cell r="T445">
            <v>14</v>
          </cell>
          <cell r="U445">
            <v>15.3</v>
          </cell>
        </row>
        <row r="446">
          <cell r="C446" t="str">
            <v>301c</v>
          </cell>
          <cell r="D446">
            <v>3</v>
          </cell>
          <cell r="E446" t="str">
            <v>35</v>
          </cell>
          <cell r="F446" t="str">
            <v>E-LOCAUX COMMUNS</v>
          </cell>
          <cell r="G446" t="str">
            <v>Locaux ménage et déchets</v>
          </cell>
          <cell r="H446" t="str">
            <v xml:space="preserve"> </v>
          </cell>
          <cell r="I446" t="str">
            <v xml:space="preserve"> </v>
          </cell>
          <cell r="J446" t="str">
            <v>Local entretien étage R+3</v>
          </cell>
          <cell r="K446" t="str">
            <v>1 par étage et 1supplémentaire pour les vestiaires</v>
          </cell>
          <cell r="L446">
            <v>0</v>
          </cell>
          <cell r="M446">
            <v>0</v>
          </cell>
          <cell r="N446">
            <v>3</v>
          </cell>
          <cell r="O446">
            <v>3.9</v>
          </cell>
          <cell r="P446">
            <v>0.89999999999999991</v>
          </cell>
          <cell r="Q446">
            <v>3.5</v>
          </cell>
          <cell r="R446">
            <v>-0.39999999999999991</v>
          </cell>
          <cell r="S446">
            <v>3.8</v>
          </cell>
          <cell r="T446">
            <v>3.8</v>
          </cell>
          <cell r="U446">
            <v>7.8</v>
          </cell>
        </row>
        <row r="447">
          <cell r="C447" t="str">
            <v>302a</v>
          </cell>
          <cell r="D447">
            <v>3</v>
          </cell>
          <cell r="E447">
            <v>0</v>
          </cell>
          <cell r="F447" t="str">
            <v>I-CIRCUL VERTIC</v>
          </cell>
          <cell r="G447">
            <v>0</v>
          </cell>
          <cell r="H447">
            <v>0</v>
          </cell>
          <cell r="I447">
            <v>0</v>
          </cell>
          <cell r="J447" t="str">
            <v>Escalier 1-P3</v>
          </cell>
          <cell r="K447">
            <v>0</v>
          </cell>
          <cell r="L447">
            <v>0</v>
          </cell>
          <cell r="M447">
            <v>0</v>
          </cell>
          <cell r="N447">
            <v>0</v>
          </cell>
          <cell r="O447">
            <v>0</v>
          </cell>
          <cell r="P447">
            <v>0</v>
          </cell>
          <cell r="Q447">
            <v>0</v>
          </cell>
          <cell r="R447">
            <v>0</v>
          </cell>
          <cell r="S447">
            <v>0</v>
          </cell>
          <cell r="T447">
            <v>22.8</v>
          </cell>
          <cell r="U447">
            <v>20.9</v>
          </cell>
        </row>
        <row r="448">
          <cell r="C448" t="str">
            <v>302b</v>
          </cell>
          <cell r="D448">
            <v>3</v>
          </cell>
          <cell r="E448">
            <v>0</v>
          </cell>
          <cell r="F448" t="str">
            <v>I-CIRCUL VERTIC</v>
          </cell>
          <cell r="G448">
            <v>0</v>
          </cell>
          <cell r="H448">
            <v>0</v>
          </cell>
          <cell r="I448">
            <v>0</v>
          </cell>
          <cell r="J448" t="str">
            <v>Escalier 1-P4</v>
          </cell>
          <cell r="K448">
            <v>0</v>
          </cell>
          <cell r="L448">
            <v>0</v>
          </cell>
          <cell r="M448">
            <v>0</v>
          </cell>
          <cell r="N448">
            <v>0</v>
          </cell>
          <cell r="O448">
            <v>0</v>
          </cell>
          <cell r="P448">
            <v>0</v>
          </cell>
          <cell r="Q448">
            <v>0</v>
          </cell>
          <cell r="R448">
            <v>0</v>
          </cell>
          <cell r="S448">
            <v>0</v>
          </cell>
          <cell r="T448">
            <v>22.7</v>
          </cell>
          <cell r="U448">
            <v>20.8</v>
          </cell>
        </row>
        <row r="449">
          <cell r="C449" t="str">
            <v>310a</v>
          </cell>
          <cell r="D449">
            <v>3</v>
          </cell>
          <cell r="E449" t="str">
            <v>04</v>
          </cell>
          <cell r="F449" t="str">
            <v>A-DDSP</v>
          </cell>
          <cell r="G449" t="str">
            <v>DIRECTION</v>
          </cell>
          <cell r="H449" t="str">
            <v>Etat major</v>
          </cell>
          <cell r="I449" t="str">
            <v xml:space="preserve"> </v>
          </cell>
          <cell r="J449" t="str">
            <v>Sanitaires H</v>
          </cell>
          <cell r="K449" t="str">
            <v>sanitaires destinés au personnel</v>
          </cell>
          <cell r="L449">
            <v>0</v>
          </cell>
          <cell r="M449">
            <v>0</v>
          </cell>
          <cell r="N449">
            <v>0</v>
          </cell>
          <cell r="O449">
            <v>0</v>
          </cell>
          <cell r="P449">
            <v>0</v>
          </cell>
          <cell r="Q449">
            <v>0</v>
          </cell>
          <cell r="R449">
            <v>0</v>
          </cell>
          <cell r="S449">
            <v>1.4</v>
          </cell>
          <cell r="T449">
            <v>1.4</v>
          </cell>
          <cell r="U449">
            <v>5</v>
          </cell>
        </row>
        <row r="450">
          <cell r="C450" t="str">
            <v>310b</v>
          </cell>
          <cell r="D450">
            <v>3</v>
          </cell>
          <cell r="E450" t="str">
            <v>04</v>
          </cell>
          <cell r="F450" t="str">
            <v>A-DDSP</v>
          </cell>
          <cell r="G450" t="str">
            <v>DIRECTION</v>
          </cell>
          <cell r="H450" t="str">
            <v>Etat major</v>
          </cell>
          <cell r="I450" t="str">
            <v xml:space="preserve"> </v>
          </cell>
          <cell r="J450" t="str">
            <v>Sanitaires F</v>
          </cell>
          <cell r="K450" t="str">
            <v>sanitaires destinés au personnel</v>
          </cell>
          <cell r="L450">
            <v>0</v>
          </cell>
          <cell r="M450">
            <v>0</v>
          </cell>
          <cell r="N450">
            <v>0</v>
          </cell>
          <cell r="O450">
            <v>0</v>
          </cell>
          <cell r="P450">
            <v>0</v>
          </cell>
          <cell r="Q450">
            <v>0</v>
          </cell>
          <cell r="R450">
            <v>0</v>
          </cell>
          <cell r="S450">
            <v>1.4</v>
          </cell>
          <cell r="T450">
            <v>1.4</v>
          </cell>
          <cell r="U450">
            <v>5</v>
          </cell>
        </row>
        <row r="451">
          <cell r="C451" t="str">
            <v>313a</v>
          </cell>
          <cell r="D451">
            <v>3</v>
          </cell>
          <cell r="E451">
            <v>0</v>
          </cell>
          <cell r="F451" t="str">
            <v>A-DDSP</v>
          </cell>
          <cell r="G451" t="str">
            <v>DIRECTION</v>
          </cell>
          <cell r="H451" t="str">
            <v>Attente</v>
          </cell>
          <cell r="I451" t="str">
            <v xml:space="preserve"> </v>
          </cell>
          <cell r="J451" t="str">
            <v>Accueil et  circulation DDSP</v>
          </cell>
          <cell r="K451">
            <v>0</v>
          </cell>
          <cell r="L451">
            <v>0</v>
          </cell>
          <cell r="M451">
            <v>0</v>
          </cell>
          <cell r="N451">
            <v>0</v>
          </cell>
          <cell r="O451">
            <v>0</v>
          </cell>
          <cell r="P451">
            <v>0</v>
          </cell>
          <cell r="Q451">
            <v>0</v>
          </cell>
          <cell r="R451">
            <v>0</v>
          </cell>
          <cell r="S451">
            <v>0</v>
          </cell>
          <cell r="T451">
            <v>49.4</v>
          </cell>
          <cell r="U451">
            <v>56</v>
          </cell>
        </row>
        <row r="452">
          <cell r="C452" t="str">
            <v>313b</v>
          </cell>
          <cell r="D452">
            <v>3</v>
          </cell>
          <cell r="E452">
            <v>0</v>
          </cell>
          <cell r="F452" t="str">
            <v>A-DDSP</v>
          </cell>
          <cell r="G452" t="str">
            <v>DIRECTION</v>
          </cell>
          <cell r="H452" t="str">
            <v xml:space="preserve">Centre d'information et de commandement </v>
          </cell>
          <cell r="I452" t="str">
            <v xml:space="preserve"> </v>
          </cell>
          <cell r="J452" t="str">
            <v>Circulation interne CIC</v>
          </cell>
          <cell r="K452">
            <v>0</v>
          </cell>
          <cell r="L452">
            <v>0</v>
          </cell>
          <cell r="M452">
            <v>0</v>
          </cell>
          <cell r="N452">
            <v>0</v>
          </cell>
          <cell r="O452">
            <v>0</v>
          </cell>
          <cell r="P452">
            <v>0</v>
          </cell>
          <cell r="Q452">
            <v>0</v>
          </cell>
          <cell r="R452">
            <v>0</v>
          </cell>
          <cell r="S452">
            <v>0</v>
          </cell>
          <cell r="T452">
            <v>16.5</v>
          </cell>
          <cell r="U452">
            <v>22.7</v>
          </cell>
        </row>
        <row r="453">
          <cell r="C453" t="str">
            <v>315a</v>
          </cell>
          <cell r="D453">
            <v>3</v>
          </cell>
          <cell r="E453" t="str">
            <v>03</v>
          </cell>
          <cell r="F453" t="str">
            <v>A-DDSP</v>
          </cell>
          <cell r="G453" t="str">
            <v>DIRECTION</v>
          </cell>
          <cell r="H453" t="str">
            <v xml:space="preserve">Centre d'information et de commandement </v>
          </cell>
          <cell r="I453" t="str">
            <v xml:space="preserve"> </v>
          </cell>
          <cell r="J453" t="str">
            <v>Bureau chef de salle</v>
          </cell>
          <cell r="K453">
            <v>0</v>
          </cell>
          <cell r="L453">
            <v>1</v>
          </cell>
          <cell r="M453">
            <v>12</v>
          </cell>
          <cell r="N453">
            <v>13</v>
          </cell>
          <cell r="O453">
            <v>13</v>
          </cell>
          <cell r="P453">
            <v>0</v>
          </cell>
          <cell r="Q453">
            <v>12.9</v>
          </cell>
          <cell r="R453">
            <v>-9.9999999999999645E-2</v>
          </cell>
          <cell r="S453">
            <v>12.6</v>
          </cell>
          <cell r="T453">
            <v>12.6</v>
          </cell>
          <cell r="U453">
            <v>14.2</v>
          </cell>
        </row>
        <row r="454">
          <cell r="C454" t="str">
            <v>315b</v>
          </cell>
          <cell r="D454">
            <v>3</v>
          </cell>
          <cell r="E454" t="str">
            <v>15</v>
          </cell>
          <cell r="F454" t="str">
            <v>A-DDSP</v>
          </cell>
          <cell r="G454" t="str">
            <v>DIRECTION</v>
          </cell>
          <cell r="H454" t="str">
            <v xml:space="preserve">Centre d'information et de commandement </v>
          </cell>
          <cell r="I454" t="str">
            <v xml:space="preserve"> </v>
          </cell>
          <cell r="J454" t="str">
            <v>Salle opérationnelle</v>
          </cell>
          <cell r="K454" t="str">
            <v>Salle CIC type II - 3 opérateurs</v>
          </cell>
          <cell r="L454">
            <v>4</v>
          </cell>
          <cell r="M454">
            <v>50</v>
          </cell>
          <cell r="N454">
            <v>50</v>
          </cell>
          <cell r="O454">
            <v>49.5</v>
          </cell>
          <cell r="P454">
            <v>-0.5</v>
          </cell>
          <cell r="Q454">
            <v>50.1</v>
          </cell>
          <cell r="R454">
            <v>0.60000000000000142</v>
          </cell>
          <cell r="S454">
            <v>50.1</v>
          </cell>
          <cell r="T454">
            <v>50.1</v>
          </cell>
          <cell r="U454">
            <v>28.9</v>
          </cell>
        </row>
        <row r="455">
          <cell r="C455" t="str">
            <v>318a</v>
          </cell>
          <cell r="D455">
            <v>3</v>
          </cell>
          <cell r="E455" t="str">
            <v>04</v>
          </cell>
          <cell r="F455" t="str">
            <v>A-DDSP</v>
          </cell>
          <cell r="G455" t="str">
            <v>DIRECTION</v>
          </cell>
          <cell r="H455" t="str">
            <v xml:space="preserve">Centre d'information et de commandement </v>
          </cell>
          <cell r="I455" t="str">
            <v xml:space="preserve"> </v>
          </cell>
          <cell r="J455" t="str">
            <v>Sanitaires H</v>
          </cell>
          <cell r="K455" t="str">
            <v>sanitaires destinés au personnel</v>
          </cell>
          <cell r="L455">
            <v>0</v>
          </cell>
          <cell r="M455">
            <v>0</v>
          </cell>
          <cell r="N455">
            <v>0</v>
          </cell>
          <cell r="O455">
            <v>0</v>
          </cell>
          <cell r="P455">
            <v>0</v>
          </cell>
          <cell r="Q455">
            <v>0</v>
          </cell>
          <cell r="R455">
            <v>0</v>
          </cell>
          <cell r="S455">
            <v>1.4</v>
          </cell>
          <cell r="T455">
            <v>1.4</v>
          </cell>
          <cell r="U455">
            <v>5</v>
          </cell>
        </row>
        <row r="456">
          <cell r="C456" t="str">
            <v>318b</v>
          </cell>
          <cell r="D456">
            <v>3</v>
          </cell>
          <cell r="E456" t="str">
            <v>04</v>
          </cell>
          <cell r="F456" t="str">
            <v>A-DDSP</v>
          </cell>
          <cell r="G456" t="str">
            <v>DIRECTION</v>
          </cell>
          <cell r="H456" t="str">
            <v xml:space="preserve">Centre d'information et de commandement </v>
          </cell>
          <cell r="I456" t="str">
            <v xml:space="preserve"> </v>
          </cell>
          <cell r="J456" t="str">
            <v>Sanitaires F</v>
          </cell>
          <cell r="K456" t="str">
            <v>sanitaires destinés au personnel</v>
          </cell>
          <cell r="L456">
            <v>0</v>
          </cell>
          <cell r="M456">
            <v>0</v>
          </cell>
          <cell r="N456">
            <v>0</v>
          </cell>
          <cell r="O456">
            <v>0</v>
          </cell>
          <cell r="P456">
            <v>0</v>
          </cell>
          <cell r="Q456">
            <v>0</v>
          </cell>
          <cell r="R456">
            <v>0</v>
          </cell>
          <cell r="S456">
            <v>1.4</v>
          </cell>
          <cell r="T456">
            <v>1.4</v>
          </cell>
          <cell r="U456">
            <v>5</v>
          </cell>
        </row>
        <row r="457">
          <cell r="C457" t="str">
            <v>319a</v>
          </cell>
          <cell r="D457">
            <v>3</v>
          </cell>
          <cell r="E457" t="str">
            <v>14</v>
          </cell>
          <cell r="F457" t="str">
            <v>A-DDSP</v>
          </cell>
          <cell r="G457" t="str">
            <v xml:space="preserve">LOCAUX COMMUNS </v>
          </cell>
          <cell r="H457">
            <v>0</v>
          </cell>
          <cell r="I457" t="str">
            <v xml:space="preserve"> </v>
          </cell>
          <cell r="J457" t="str">
            <v>Salle de réunion (+Attente handic)</v>
          </cell>
          <cell r="K457" t="str">
            <v>Capacité 15 pers.</v>
          </cell>
          <cell r="L457">
            <v>0</v>
          </cell>
          <cell r="M457">
            <v>30</v>
          </cell>
          <cell r="N457">
            <v>29</v>
          </cell>
          <cell r="O457">
            <v>42.9</v>
          </cell>
          <cell r="P457">
            <v>13.899999999999999</v>
          </cell>
          <cell r="Q457">
            <v>43</v>
          </cell>
          <cell r="R457">
            <v>0.10000000000000142</v>
          </cell>
          <cell r="S457">
            <v>42.6</v>
          </cell>
          <cell r="T457">
            <v>42.6</v>
          </cell>
          <cell r="U457">
            <v>28.4</v>
          </cell>
        </row>
        <row r="458">
          <cell r="C458" t="str">
            <v>319b</v>
          </cell>
          <cell r="D458">
            <v>3</v>
          </cell>
          <cell r="E458" t="str">
            <v>14</v>
          </cell>
          <cell r="F458" t="str">
            <v>A-DDSP</v>
          </cell>
          <cell r="G458" t="str">
            <v xml:space="preserve">LOCAUX COMMUNS </v>
          </cell>
          <cell r="H458">
            <v>0</v>
          </cell>
          <cell r="I458" t="str">
            <v xml:space="preserve"> </v>
          </cell>
          <cell r="J458" t="str">
            <v>Salle de réunion</v>
          </cell>
          <cell r="K458" t="str">
            <v xml:space="preserve">Capacité 8 pers. À situer à proximité du DDSP
</v>
          </cell>
          <cell r="L458">
            <v>0</v>
          </cell>
          <cell r="M458">
            <v>0</v>
          </cell>
          <cell r="N458">
            <v>0</v>
          </cell>
          <cell r="O458">
            <v>23.6</v>
          </cell>
          <cell r="P458">
            <v>23.6</v>
          </cell>
          <cell r="Q458">
            <v>23.6</v>
          </cell>
          <cell r="R458">
            <v>0</v>
          </cell>
          <cell r="S458">
            <v>24.2</v>
          </cell>
          <cell r="T458">
            <v>24.2</v>
          </cell>
          <cell r="U458">
            <v>22.6</v>
          </cell>
        </row>
        <row r="459">
          <cell r="C459" t="str">
            <v>321a</v>
          </cell>
          <cell r="D459">
            <v>3</v>
          </cell>
          <cell r="E459" t="str">
            <v>04</v>
          </cell>
          <cell r="F459" t="str">
            <v>A-DDSP</v>
          </cell>
          <cell r="G459" t="str">
            <v xml:space="preserve">LOCAUX COMMUNS </v>
          </cell>
          <cell r="H459">
            <v>0</v>
          </cell>
          <cell r="I459" t="str">
            <v>Locaux communs</v>
          </cell>
          <cell r="J459" t="str">
            <v>Sanitaires H</v>
          </cell>
          <cell r="K459" t="str">
            <v>sanitaires publics</v>
          </cell>
          <cell r="L459">
            <v>0</v>
          </cell>
          <cell r="M459">
            <v>0</v>
          </cell>
          <cell r="N459">
            <v>0</v>
          </cell>
          <cell r="O459">
            <v>0</v>
          </cell>
          <cell r="P459">
            <v>0</v>
          </cell>
          <cell r="Q459">
            <v>0</v>
          </cell>
          <cell r="R459">
            <v>0</v>
          </cell>
          <cell r="S459">
            <v>3.6</v>
          </cell>
          <cell r="T459">
            <v>3.6</v>
          </cell>
          <cell r="U459">
            <v>7.7</v>
          </cell>
        </row>
        <row r="460">
          <cell r="C460" t="str">
            <v>321b</v>
          </cell>
          <cell r="D460">
            <v>3</v>
          </cell>
          <cell r="E460" t="str">
            <v>04</v>
          </cell>
          <cell r="F460" t="str">
            <v>A-DDSP</v>
          </cell>
          <cell r="G460" t="str">
            <v xml:space="preserve">LOCAUX COMMUNS </v>
          </cell>
          <cell r="H460">
            <v>0</v>
          </cell>
          <cell r="I460" t="str">
            <v>Locaux communs</v>
          </cell>
          <cell r="J460" t="str">
            <v>Sanitaires F</v>
          </cell>
          <cell r="K460" t="str">
            <v>sanitaires publics</v>
          </cell>
          <cell r="L460">
            <v>0</v>
          </cell>
          <cell r="M460">
            <v>0</v>
          </cell>
          <cell r="N460">
            <v>0</v>
          </cell>
          <cell r="O460">
            <v>0</v>
          </cell>
          <cell r="P460">
            <v>0</v>
          </cell>
          <cell r="Q460">
            <v>0</v>
          </cell>
          <cell r="R460">
            <v>0</v>
          </cell>
          <cell r="S460">
            <v>3.6</v>
          </cell>
          <cell r="T460">
            <v>3.6</v>
          </cell>
          <cell r="U460">
            <v>7.7</v>
          </cell>
        </row>
        <row r="461">
          <cell r="C461" t="str">
            <v>322a</v>
          </cell>
          <cell r="D461">
            <v>3</v>
          </cell>
          <cell r="E461">
            <v>0</v>
          </cell>
          <cell r="F461" t="str">
            <v>E1-CIRCUL HORIZ</v>
          </cell>
          <cell r="G461">
            <v>0</v>
          </cell>
          <cell r="H461">
            <v>0</v>
          </cell>
          <cell r="I461">
            <v>0</v>
          </cell>
          <cell r="J461" t="str">
            <v>Circulation DIPJ</v>
          </cell>
          <cell r="K461">
            <v>0</v>
          </cell>
          <cell r="L461">
            <v>0</v>
          </cell>
          <cell r="M461">
            <v>0</v>
          </cell>
          <cell r="N461">
            <v>0</v>
          </cell>
          <cell r="O461">
            <v>0</v>
          </cell>
          <cell r="P461">
            <v>0</v>
          </cell>
          <cell r="Q461">
            <v>0</v>
          </cell>
          <cell r="R461">
            <v>0</v>
          </cell>
          <cell r="S461">
            <v>0</v>
          </cell>
          <cell r="T461">
            <v>67.2</v>
          </cell>
          <cell r="U461">
            <v>81.3</v>
          </cell>
        </row>
        <row r="462">
          <cell r="C462" t="str">
            <v>322b</v>
          </cell>
          <cell r="D462">
            <v>3</v>
          </cell>
          <cell r="E462">
            <v>0</v>
          </cell>
          <cell r="F462" t="str">
            <v>E1-CIRCUL HORIZ</v>
          </cell>
          <cell r="G462">
            <v>0</v>
          </cell>
          <cell r="H462">
            <v>0</v>
          </cell>
          <cell r="I462">
            <v>0</v>
          </cell>
          <cell r="J462" t="str">
            <v>Circulation DIPJ</v>
          </cell>
          <cell r="K462">
            <v>0</v>
          </cell>
          <cell r="L462">
            <v>0</v>
          </cell>
          <cell r="M462">
            <v>0</v>
          </cell>
          <cell r="N462">
            <v>0</v>
          </cell>
          <cell r="O462">
            <v>0</v>
          </cell>
          <cell r="P462">
            <v>0</v>
          </cell>
          <cell r="Q462">
            <v>0</v>
          </cell>
          <cell r="R462">
            <v>0</v>
          </cell>
          <cell r="S462">
            <v>0</v>
          </cell>
          <cell r="T462">
            <v>51</v>
          </cell>
          <cell r="U462">
            <v>60.2</v>
          </cell>
        </row>
        <row r="463">
          <cell r="C463" t="str">
            <v>322c</v>
          </cell>
          <cell r="D463">
            <v>3</v>
          </cell>
          <cell r="E463">
            <v>0</v>
          </cell>
          <cell r="F463" t="str">
            <v>I-CIRCUL VERTIC</v>
          </cell>
          <cell r="G463">
            <v>0</v>
          </cell>
          <cell r="H463">
            <v>0</v>
          </cell>
          <cell r="I463">
            <v>0</v>
          </cell>
          <cell r="J463" t="str">
            <v>Escalier 2</v>
          </cell>
          <cell r="K463">
            <v>0</v>
          </cell>
          <cell r="L463">
            <v>0</v>
          </cell>
          <cell r="M463">
            <v>0</v>
          </cell>
          <cell r="N463">
            <v>0</v>
          </cell>
          <cell r="O463">
            <v>0</v>
          </cell>
          <cell r="P463">
            <v>0</v>
          </cell>
          <cell r="Q463">
            <v>0</v>
          </cell>
          <cell r="R463">
            <v>0</v>
          </cell>
          <cell r="S463">
            <v>0</v>
          </cell>
          <cell r="T463">
            <v>22.4</v>
          </cell>
          <cell r="U463">
            <v>31.9</v>
          </cell>
        </row>
        <row r="464">
          <cell r="C464" t="str">
            <v>323a</v>
          </cell>
          <cell r="D464">
            <v>3</v>
          </cell>
          <cell r="E464" t="str">
            <v>31B</v>
          </cell>
          <cell r="F464" t="str">
            <v>B-DIPJ</v>
          </cell>
          <cell r="G464" t="str">
            <v>Locaux communs</v>
          </cell>
          <cell r="H464" t="str">
            <v xml:space="preserve"> </v>
          </cell>
          <cell r="I464" t="str">
            <v xml:space="preserve"> </v>
          </cell>
          <cell r="J464" t="str">
            <v>Sas Vestiaires/douches H</v>
          </cell>
          <cell r="K464" t="str">
            <v>à proximité du laboratoire</v>
          </cell>
          <cell r="L464">
            <v>0</v>
          </cell>
          <cell r="M464">
            <v>0</v>
          </cell>
          <cell r="N464">
            <v>0</v>
          </cell>
          <cell r="O464">
            <v>0</v>
          </cell>
          <cell r="P464">
            <v>0</v>
          </cell>
          <cell r="Q464">
            <v>0</v>
          </cell>
          <cell r="R464">
            <v>0</v>
          </cell>
          <cell r="S464">
            <v>4.4000000000000004</v>
          </cell>
          <cell r="T464">
            <v>4.4000000000000004</v>
          </cell>
          <cell r="U464">
            <v>8.6999999999999993</v>
          </cell>
        </row>
        <row r="465">
          <cell r="C465" t="str">
            <v>323b</v>
          </cell>
          <cell r="D465">
            <v>3</v>
          </cell>
          <cell r="E465" t="str">
            <v>36</v>
          </cell>
          <cell r="F465" t="str">
            <v>B-DIPJ</v>
          </cell>
          <cell r="G465" t="str">
            <v>Locaux communs</v>
          </cell>
          <cell r="H465" t="str">
            <v xml:space="preserve"> </v>
          </cell>
          <cell r="I465" t="str">
            <v xml:space="preserve"> </v>
          </cell>
          <cell r="J465" t="str">
            <v>Douche H</v>
          </cell>
          <cell r="K465" t="str">
            <v>à proximité du laboratoire</v>
          </cell>
          <cell r="L465">
            <v>0</v>
          </cell>
          <cell r="M465">
            <v>0</v>
          </cell>
          <cell r="N465">
            <v>0</v>
          </cell>
          <cell r="O465">
            <v>0</v>
          </cell>
          <cell r="P465">
            <v>0</v>
          </cell>
          <cell r="Q465">
            <v>0</v>
          </cell>
          <cell r="R465">
            <v>0</v>
          </cell>
          <cell r="S465">
            <v>2.4</v>
          </cell>
          <cell r="T465">
            <v>2.4</v>
          </cell>
          <cell r="U465">
            <v>6.1</v>
          </cell>
        </row>
        <row r="466">
          <cell r="C466" t="str">
            <v>323c</v>
          </cell>
          <cell r="D466">
            <v>3</v>
          </cell>
          <cell r="E466" t="str">
            <v>31B</v>
          </cell>
          <cell r="F466" t="str">
            <v>B-DIPJ</v>
          </cell>
          <cell r="G466" t="str">
            <v>Locaux communs</v>
          </cell>
          <cell r="H466" t="str">
            <v xml:space="preserve"> </v>
          </cell>
          <cell r="I466" t="str">
            <v xml:space="preserve"> </v>
          </cell>
          <cell r="J466" t="str">
            <v>Sas Vestiaires/douches F</v>
          </cell>
          <cell r="K466" t="str">
            <v>à proximité du laboratoire</v>
          </cell>
          <cell r="L466">
            <v>0</v>
          </cell>
          <cell r="M466">
            <v>0</v>
          </cell>
          <cell r="N466">
            <v>0</v>
          </cell>
          <cell r="O466">
            <v>0</v>
          </cell>
          <cell r="P466">
            <v>0</v>
          </cell>
          <cell r="Q466">
            <v>0</v>
          </cell>
          <cell r="R466">
            <v>0</v>
          </cell>
          <cell r="S466">
            <v>4.4000000000000004</v>
          </cell>
          <cell r="T466">
            <v>4.4000000000000004</v>
          </cell>
          <cell r="U466">
            <v>8.6999999999999993</v>
          </cell>
        </row>
        <row r="467">
          <cell r="C467" t="str">
            <v>323d</v>
          </cell>
          <cell r="D467">
            <v>3</v>
          </cell>
          <cell r="E467" t="str">
            <v>36</v>
          </cell>
          <cell r="F467" t="str">
            <v>B-DIPJ</v>
          </cell>
          <cell r="G467" t="str">
            <v>Locaux communs</v>
          </cell>
          <cell r="H467" t="str">
            <v xml:space="preserve"> </v>
          </cell>
          <cell r="I467" t="str">
            <v xml:space="preserve"> </v>
          </cell>
          <cell r="J467" t="str">
            <v>Douches F</v>
          </cell>
          <cell r="K467" t="str">
            <v>à proximité du laboratoire</v>
          </cell>
          <cell r="L467">
            <v>0</v>
          </cell>
          <cell r="M467">
            <v>0</v>
          </cell>
          <cell r="N467">
            <v>0</v>
          </cell>
          <cell r="O467">
            <v>0</v>
          </cell>
          <cell r="P467">
            <v>0</v>
          </cell>
          <cell r="Q467">
            <v>0</v>
          </cell>
          <cell r="R467">
            <v>0</v>
          </cell>
          <cell r="S467">
            <v>2.4</v>
          </cell>
          <cell r="T467">
            <v>2.4</v>
          </cell>
          <cell r="U467">
            <v>6.1</v>
          </cell>
        </row>
        <row r="468">
          <cell r="C468" t="str">
            <v>324a</v>
          </cell>
          <cell r="D468">
            <v>3</v>
          </cell>
          <cell r="E468" t="str">
            <v>09</v>
          </cell>
          <cell r="F468" t="str">
            <v>B-DIPJ</v>
          </cell>
          <cell r="G468" t="str">
            <v>Identité judiciaire (IJ)</v>
          </cell>
          <cell r="H468" t="str">
            <v xml:space="preserve"> </v>
          </cell>
          <cell r="I468" t="str">
            <v xml:space="preserve"> </v>
          </cell>
          <cell r="J468" t="str">
            <v>Laboratoire physico-chimie</v>
          </cell>
          <cell r="K468">
            <v>0</v>
          </cell>
          <cell r="L468">
            <v>0</v>
          </cell>
          <cell r="M468">
            <v>32</v>
          </cell>
          <cell r="N468">
            <v>32</v>
          </cell>
          <cell r="O468">
            <v>32.4</v>
          </cell>
          <cell r="P468">
            <v>0.39999999999999858</v>
          </cell>
          <cell r="Q468">
            <v>32.200000000000003</v>
          </cell>
          <cell r="R468">
            <v>-0.19999999999999574</v>
          </cell>
          <cell r="S468">
            <v>31.9</v>
          </cell>
          <cell r="T468">
            <v>31.9</v>
          </cell>
          <cell r="U468">
            <v>22.9</v>
          </cell>
        </row>
        <row r="469">
          <cell r="C469" t="str">
            <v>324b</v>
          </cell>
          <cell r="D469">
            <v>3</v>
          </cell>
          <cell r="E469">
            <v>0</v>
          </cell>
          <cell r="F469" t="str">
            <v>B-DIPJ</v>
          </cell>
          <cell r="G469" t="str">
            <v>Identité judiciaire (IJ)</v>
          </cell>
          <cell r="H469" t="str">
            <v xml:space="preserve"> </v>
          </cell>
          <cell r="I469" t="str">
            <v xml:space="preserve"> </v>
          </cell>
          <cell r="J469" t="str">
            <v xml:space="preserve">Labo séchage des vêtements </v>
          </cell>
          <cell r="K469">
            <v>0</v>
          </cell>
          <cell r="L469">
            <v>0</v>
          </cell>
          <cell r="M469">
            <v>6</v>
          </cell>
          <cell r="N469">
            <v>6</v>
          </cell>
          <cell r="O469">
            <v>6.5</v>
          </cell>
          <cell r="P469">
            <v>0.5</v>
          </cell>
          <cell r="Q469">
            <v>7</v>
          </cell>
          <cell r="R469">
            <v>0.5</v>
          </cell>
          <cell r="S469">
            <v>7.5</v>
          </cell>
          <cell r="T469">
            <v>7.5</v>
          </cell>
          <cell r="U469">
            <v>11.7</v>
          </cell>
        </row>
        <row r="470">
          <cell r="C470" t="str">
            <v>325a</v>
          </cell>
          <cell r="D470">
            <v>3</v>
          </cell>
          <cell r="E470" t="str">
            <v>03</v>
          </cell>
          <cell r="F470" t="str">
            <v>B-DIPJ</v>
          </cell>
          <cell r="G470" t="str">
            <v>Direction</v>
          </cell>
          <cell r="H470" t="str">
            <v xml:space="preserve"> </v>
          </cell>
          <cell r="I470" t="str">
            <v xml:space="preserve"> </v>
          </cell>
          <cell r="J470" t="str">
            <v>Local de reprographie</v>
          </cell>
          <cell r="K470">
            <v>0</v>
          </cell>
          <cell r="L470">
            <v>0</v>
          </cell>
          <cell r="M470">
            <v>0</v>
          </cell>
          <cell r="N470">
            <v>0</v>
          </cell>
          <cell r="O470">
            <v>0</v>
          </cell>
          <cell r="P470">
            <v>0</v>
          </cell>
          <cell r="Q470">
            <v>2.9</v>
          </cell>
          <cell r="R470">
            <v>2.9</v>
          </cell>
          <cell r="S470">
            <v>4.9000000000000004</v>
          </cell>
          <cell r="T470">
            <v>4.9000000000000004</v>
          </cell>
          <cell r="U470">
            <v>8.9</v>
          </cell>
        </row>
        <row r="471">
          <cell r="C471" t="str">
            <v>335a</v>
          </cell>
          <cell r="D471">
            <v>3</v>
          </cell>
          <cell r="E471" t="str">
            <v>18</v>
          </cell>
          <cell r="F471" t="str">
            <v>B-DIPJ</v>
          </cell>
          <cell r="G471" t="str">
            <v>Locaux communs</v>
          </cell>
          <cell r="H471" t="str">
            <v xml:space="preserve"> </v>
          </cell>
          <cell r="I471" t="str">
            <v xml:space="preserve"> </v>
          </cell>
          <cell r="J471" t="str">
            <v>Sanitaires H du personnel</v>
          </cell>
          <cell r="K471" t="str">
            <v>Sanitaires destinés au personnel</v>
          </cell>
          <cell r="L471">
            <v>0</v>
          </cell>
          <cell r="M471">
            <v>0</v>
          </cell>
          <cell r="N471">
            <v>0</v>
          </cell>
          <cell r="O471">
            <v>0</v>
          </cell>
          <cell r="P471">
            <v>0</v>
          </cell>
          <cell r="Q471">
            <v>0</v>
          </cell>
          <cell r="R471">
            <v>0</v>
          </cell>
          <cell r="S471">
            <v>1.4</v>
          </cell>
          <cell r="T471">
            <v>1.4</v>
          </cell>
          <cell r="U471">
            <v>4.8</v>
          </cell>
        </row>
        <row r="472">
          <cell r="C472" t="str">
            <v>335b</v>
          </cell>
          <cell r="D472">
            <v>3</v>
          </cell>
          <cell r="E472" t="str">
            <v>04</v>
          </cell>
          <cell r="F472" t="str">
            <v>B-DIPJ</v>
          </cell>
          <cell r="G472" t="str">
            <v>Locaux communs</v>
          </cell>
          <cell r="H472" t="str">
            <v xml:space="preserve"> </v>
          </cell>
          <cell r="I472" t="str">
            <v xml:space="preserve"> </v>
          </cell>
          <cell r="J472" t="str">
            <v>Sanitaires F du personnel</v>
          </cell>
          <cell r="K472" t="str">
            <v>Sanitaires destinés au personnel</v>
          </cell>
          <cell r="L472">
            <v>0</v>
          </cell>
          <cell r="M472">
            <v>0</v>
          </cell>
          <cell r="N472">
            <v>0</v>
          </cell>
          <cell r="O472">
            <v>0</v>
          </cell>
          <cell r="P472">
            <v>0</v>
          </cell>
          <cell r="Q472">
            <v>0</v>
          </cell>
          <cell r="R472">
            <v>0</v>
          </cell>
          <cell r="S472">
            <v>1.4</v>
          </cell>
          <cell r="T472">
            <v>1.4</v>
          </cell>
          <cell r="U472">
            <v>4.8</v>
          </cell>
        </row>
        <row r="473">
          <cell r="C473" t="str">
            <v>336a</v>
          </cell>
          <cell r="D473">
            <v>3</v>
          </cell>
          <cell r="E473" t="str">
            <v>03</v>
          </cell>
          <cell r="F473" t="str">
            <v>B-DIPJ</v>
          </cell>
          <cell r="G473" t="str">
            <v>Groupe finances</v>
          </cell>
          <cell r="H473" t="str">
            <v xml:space="preserve"> </v>
          </cell>
          <cell r="I473" t="str">
            <v xml:space="preserve"> </v>
          </cell>
          <cell r="J473" t="str">
            <v>Bureau chef de groupe finances</v>
          </cell>
          <cell r="K473">
            <v>0</v>
          </cell>
          <cell r="L473">
            <v>1</v>
          </cell>
          <cell r="M473">
            <v>12</v>
          </cell>
          <cell r="N473">
            <v>12</v>
          </cell>
          <cell r="O473">
            <v>12.1</v>
          </cell>
          <cell r="P473">
            <v>9.9999999999999645E-2</v>
          </cell>
          <cell r="Q473">
            <v>13</v>
          </cell>
          <cell r="R473">
            <v>0.90000000000000036</v>
          </cell>
          <cell r="S473">
            <v>13</v>
          </cell>
          <cell r="T473">
            <v>13</v>
          </cell>
          <cell r="U473">
            <v>15.5</v>
          </cell>
        </row>
        <row r="474">
          <cell r="C474" t="str">
            <v>336b</v>
          </cell>
          <cell r="D474">
            <v>3</v>
          </cell>
          <cell r="E474" t="str">
            <v>03</v>
          </cell>
          <cell r="F474" t="str">
            <v>B-DIPJ</v>
          </cell>
          <cell r="G474" t="str">
            <v>Groupe finances</v>
          </cell>
          <cell r="H474" t="str">
            <v xml:space="preserve"> </v>
          </cell>
          <cell r="I474" t="str">
            <v xml:space="preserve"> </v>
          </cell>
          <cell r="J474" t="str">
            <v>Bureau de passage finances</v>
          </cell>
          <cell r="K474">
            <v>0</v>
          </cell>
          <cell r="L474">
            <v>0</v>
          </cell>
          <cell r="M474">
            <v>12</v>
          </cell>
          <cell r="N474">
            <v>12</v>
          </cell>
          <cell r="O474">
            <v>12.1</v>
          </cell>
          <cell r="P474">
            <v>9.9999999999999645E-2</v>
          </cell>
          <cell r="Q474">
            <v>12.8</v>
          </cell>
          <cell r="R474">
            <v>0.70000000000000107</v>
          </cell>
          <cell r="S474">
            <v>12.8</v>
          </cell>
          <cell r="T474">
            <v>12.8</v>
          </cell>
          <cell r="U474">
            <v>14.9</v>
          </cell>
        </row>
        <row r="475">
          <cell r="C475" t="str">
            <v>336c</v>
          </cell>
          <cell r="D475">
            <v>3</v>
          </cell>
          <cell r="E475" t="str">
            <v>11</v>
          </cell>
          <cell r="F475" t="str">
            <v>B-DIPJ</v>
          </cell>
          <cell r="G475" t="str">
            <v>Groupe finances</v>
          </cell>
          <cell r="H475" t="str">
            <v xml:space="preserve"> </v>
          </cell>
          <cell r="I475" t="str">
            <v xml:space="preserve"> </v>
          </cell>
          <cell r="J475" t="str">
            <v>Bureau enqueteurs finances</v>
          </cell>
          <cell r="K475">
            <v>0</v>
          </cell>
          <cell r="L475">
            <v>3</v>
          </cell>
          <cell r="M475">
            <v>24</v>
          </cell>
          <cell r="N475">
            <v>24</v>
          </cell>
          <cell r="O475">
            <v>23</v>
          </cell>
          <cell r="P475">
            <v>-1</v>
          </cell>
          <cell r="Q475">
            <v>22.6</v>
          </cell>
          <cell r="R475">
            <v>-0.39999999999999858</v>
          </cell>
          <cell r="S475">
            <v>22.6</v>
          </cell>
          <cell r="T475">
            <v>22.6</v>
          </cell>
          <cell r="U475">
            <v>20.100000000000001</v>
          </cell>
        </row>
        <row r="476">
          <cell r="C476" t="str">
            <v>337a</v>
          </cell>
          <cell r="D476">
            <v>3</v>
          </cell>
          <cell r="E476" t="str">
            <v>29</v>
          </cell>
          <cell r="F476" t="str">
            <v>B-DIPJ</v>
          </cell>
          <cell r="G476" t="str">
            <v>Locaux communs</v>
          </cell>
          <cell r="H476" t="str">
            <v xml:space="preserve"> </v>
          </cell>
          <cell r="I476" t="str">
            <v xml:space="preserve"> </v>
          </cell>
          <cell r="J476" t="str">
            <v>Salle d'auditions 1</v>
          </cell>
          <cell r="K476">
            <v>0</v>
          </cell>
          <cell r="L476">
            <v>0</v>
          </cell>
          <cell r="M476">
            <v>12</v>
          </cell>
          <cell r="N476">
            <v>12</v>
          </cell>
          <cell r="O476">
            <v>13.1</v>
          </cell>
          <cell r="P476">
            <v>1.0999999999999996</v>
          </cell>
          <cell r="Q476">
            <v>13.3</v>
          </cell>
          <cell r="R476">
            <v>0.20000000000000107</v>
          </cell>
          <cell r="S476">
            <v>13.2</v>
          </cell>
          <cell r="T476">
            <v>13.2</v>
          </cell>
          <cell r="U476">
            <v>15.1</v>
          </cell>
        </row>
        <row r="477">
          <cell r="C477" t="str">
            <v>337b</v>
          </cell>
          <cell r="D477">
            <v>3</v>
          </cell>
          <cell r="E477" t="str">
            <v>29</v>
          </cell>
          <cell r="F477" t="str">
            <v>B-DIPJ</v>
          </cell>
          <cell r="G477" t="str">
            <v>Locaux communs</v>
          </cell>
          <cell r="H477" t="str">
            <v xml:space="preserve"> </v>
          </cell>
          <cell r="I477" t="str">
            <v xml:space="preserve"> </v>
          </cell>
          <cell r="J477" t="str">
            <v>Salle d'auditions 2</v>
          </cell>
          <cell r="K477">
            <v>0</v>
          </cell>
          <cell r="L477">
            <v>0</v>
          </cell>
          <cell r="M477">
            <v>12</v>
          </cell>
          <cell r="N477">
            <v>12</v>
          </cell>
          <cell r="O477">
            <v>13.1</v>
          </cell>
          <cell r="P477">
            <v>1.0999999999999996</v>
          </cell>
          <cell r="Q477">
            <v>13.3</v>
          </cell>
          <cell r="R477">
            <v>0.20000000000000107</v>
          </cell>
          <cell r="S477">
            <v>13.2</v>
          </cell>
          <cell r="T477">
            <v>13.2</v>
          </cell>
          <cell r="U477">
            <v>15.1</v>
          </cell>
        </row>
        <row r="478">
          <cell r="C478" t="str">
            <v>337c</v>
          </cell>
          <cell r="D478">
            <v>3</v>
          </cell>
          <cell r="E478" t="str">
            <v>29</v>
          </cell>
          <cell r="F478" t="str">
            <v>B-DIPJ</v>
          </cell>
          <cell r="G478" t="str">
            <v>Locaux communs</v>
          </cell>
          <cell r="H478" t="str">
            <v xml:space="preserve"> </v>
          </cell>
          <cell r="I478" t="str">
            <v xml:space="preserve"> </v>
          </cell>
          <cell r="J478" t="str">
            <v>Salle d'auditions 3</v>
          </cell>
          <cell r="K478">
            <v>0</v>
          </cell>
          <cell r="L478">
            <v>0</v>
          </cell>
          <cell r="M478">
            <v>16</v>
          </cell>
          <cell r="N478">
            <v>16</v>
          </cell>
          <cell r="O478">
            <v>13.1</v>
          </cell>
          <cell r="P478">
            <v>-2.9000000000000004</v>
          </cell>
          <cell r="Q478">
            <v>13.3</v>
          </cell>
          <cell r="R478">
            <v>0.20000000000000107</v>
          </cell>
          <cell r="S478">
            <v>13.1</v>
          </cell>
          <cell r="T478">
            <v>13.1</v>
          </cell>
          <cell r="U478">
            <v>15.1</v>
          </cell>
        </row>
        <row r="479">
          <cell r="C479" t="str">
            <v>337d</v>
          </cell>
          <cell r="D479">
            <v>3</v>
          </cell>
          <cell r="E479" t="str">
            <v>29</v>
          </cell>
          <cell r="F479" t="str">
            <v>B-DIPJ</v>
          </cell>
          <cell r="G479" t="str">
            <v>Locaux communs</v>
          </cell>
          <cell r="H479" t="str">
            <v xml:space="preserve"> </v>
          </cell>
          <cell r="I479" t="str">
            <v xml:space="preserve"> </v>
          </cell>
          <cell r="J479" t="str">
            <v>Salle d'auditions 4</v>
          </cell>
          <cell r="K479">
            <v>0</v>
          </cell>
          <cell r="L479">
            <v>0</v>
          </cell>
          <cell r="M479">
            <v>12</v>
          </cell>
          <cell r="N479">
            <v>12</v>
          </cell>
          <cell r="O479">
            <v>17.8</v>
          </cell>
          <cell r="P479">
            <v>5.8000000000000007</v>
          </cell>
          <cell r="Q479">
            <v>20.2</v>
          </cell>
          <cell r="R479">
            <v>2.3999999999999986</v>
          </cell>
          <cell r="S479">
            <v>20.100000000000001</v>
          </cell>
          <cell r="T479">
            <v>20.100000000000001</v>
          </cell>
          <cell r="U479">
            <v>20.5</v>
          </cell>
        </row>
        <row r="480">
          <cell r="C480" t="str">
            <v>338a</v>
          </cell>
          <cell r="D480">
            <v>3</v>
          </cell>
          <cell r="E480" t="str">
            <v>11</v>
          </cell>
          <cell r="F480" t="str">
            <v>B-DIPJ</v>
          </cell>
          <cell r="G480" t="str">
            <v>Groupe criminel</v>
          </cell>
          <cell r="H480" t="str">
            <v xml:space="preserve"> </v>
          </cell>
          <cell r="I480" t="str">
            <v xml:space="preserve"> </v>
          </cell>
          <cell r="J480" t="str">
            <v>Bureau enqueteurs Crim 1</v>
          </cell>
          <cell r="K480">
            <v>0</v>
          </cell>
          <cell r="L480">
            <v>2</v>
          </cell>
          <cell r="M480">
            <v>18</v>
          </cell>
          <cell r="N480">
            <v>18</v>
          </cell>
          <cell r="O480">
            <v>20.5</v>
          </cell>
          <cell r="P480">
            <v>2.5</v>
          </cell>
          <cell r="Q480">
            <v>20.5</v>
          </cell>
          <cell r="R480">
            <v>0</v>
          </cell>
          <cell r="S480">
            <v>20.5</v>
          </cell>
          <cell r="T480">
            <v>20.5</v>
          </cell>
          <cell r="U480">
            <v>19</v>
          </cell>
        </row>
        <row r="481">
          <cell r="C481" t="str">
            <v>338b</v>
          </cell>
          <cell r="D481">
            <v>3</v>
          </cell>
          <cell r="E481" t="str">
            <v>11</v>
          </cell>
          <cell r="F481" t="str">
            <v>B-DIPJ</v>
          </cell>
          <cell r="G481" t="str">
            <v>Groupe criminel</v>
          </cell>
          <cell r="H481" t="str">
            <v xml:space="preserve"> </v>
          </cell>
          <cell r="I481" t="str">
            <v xml:space="preserve"> </v>
          </cell>
          <cell r="J481" t="str">
            <v>Bureau enqueteurs Crim 2</v>
          </cell>
          <cell r="K481">
            <v>0</v>
          </cell>
          <cell r="L481">
            <v>2</v>
          </cell>
          <cell r="M481">
            <v>18</v>
          </cell>
          <cell r="N481">
            <v>18</v>
          </cell>
          <cell r="O481">
            <v>20.5</v>
          </cell>
          <cell r="P481">
            <v>2.5</v>
          </cell>
          <cell r="Q481">
            <v>20.5</v>
          </cell>
          <cell r="R481">
            <v>0</v>
          </cell>
          <cell r="S481">
            <v>20.5</v>
          </cell>
          <cell r="T481">
            <v>20.5</v>
          </cell>
          <cell r="U481">
            <v>19</v>
          </cell>
        </row>
        <row r="482">
          <cell r="C482" t="str">
            <v>343a</v>
          </cell>
          <cell r="D482">
            <v>3</v>
          </cell>
          <cell r="E482" t="str">
            <v>40</v>
          </cell>
          <cell r="F482" t="str">
            <v>B-DIPJ</v>
          </cell>
          <cell r="G482" t="str">
            <v>Locaux communs</v>
          </cell>
          <cell r="H482" t="str">
            <v xml:space="preserve"> </v>
          </cell>
          <cell r="I482" t="str">
            <v xml:space="preserve"> </v>
          </cell>
          <cell r="J482" t="str">
            <v>Local de reprographie (intégré secrétariat bur 27)</v>
          </cell>
          <cell r="K482">
            <v>0</v>
          </cell>
          <cell r="L482">
            <v>0</v>
          </cell>
          <cell r="M482">
            <v>0</v>
          </cell>
          <cell r="N482">
            <v>0</v>
          </cell>
          <cell r="O482">
            <v>0</v>
          </cell>
          <cell r="P482">
            <v>0</v>
          </cell>
          <cell r="Q482">
            <v>0</v>
          </cell>
          <cell r="R482">
            <v>0</v>
          </cell>
          <cell r="S482">
            <v>0</v>
          </cell>
          <cell r="T482">
            <v>0</v>
          </cell>
          <cell r="U482">
            <v>0</v>
          </cell>
        </row>
        <row r="483">
          <cell r="C483" t="str">
            <v>344a</v>
          </cell>
          <cell r="D483">
            <v>3</v>
          </cell>
          <cell r="E483" t="str">
            <v>04</v>
          </cell>
          <cell r="F483" t="str">
            <v>B-DIPJ</v>
          </cell>
          <cell r="G483" t="str">
            <v>Locaux communs</v>
          </cell>
          <cell r="H483" t="str">
            <v xml:space="preserve"> </v>
          </cell>
          <cell r="I483" t="str">
            <v xml:space="preserve"> </v>
          </cell>
          <cell r="J483" t="str">
            <v>Sanitaires H des personnes interpellées</v>
          </cell>
          <cell r="K483">
            <v>0</v>
          </cell>
          <cell r="L483">
            <v>0</v>
          </cell>
          <cell r="M483">
            <v>0</v>
          </cell>
          <cell r="N483">
            <v>0</v>
          </cell>
          <cell r="O483">
            <v>2.1</v>
          </cell>
          <cell r="P483">
            <v>2.1</v>
          </cell>
          <cell r="Q483">
            <v>2.1</v>
          </cell>
          <cell r="R483">
            <v>0</v>
          </cell>
          <cell r="S483">
            <v>2.1</v>
          </cell>
          <cell r="T483">
            <v>2.1</v>
          </cell>
          <cell r="U483">
            <v>6.2</v>
          </cell>
        </row>
        <row r="484">
          <cell r="C484" t="str">
            <v>344b</v>
          </cell>
          <cell r="D484">
            <v>3</v>
          </cell>
          <cell r="E484" t="str">
            <v>31B</v>
          </cell>
          <cell r="F484" t="str">
            <v>B-DIPJ</v>
          </cell>
          <cell r="G484" t="str">
            <v>Locaux communs</v>
          </cell>
          <cell r="H484" t="str">
            <v xml:space="preserve"> </v>
          </cell>
          <cell r="I484" t="str">
            <v xml:space="preserve"> </v>
          </cell>
          <cell r="J484" t="str">
            <v>Sanitaires F des personnes interpellées</v>
          </cell>
          <cell r="K484">
            <v>0</v>
          </cell>
          <cell r="L484">
            <v>0</v>
          </cell>
          <cell r="M484">
            <v>0</v>
          </cell>
          <cell r="N484">
            <v>0</v>
          </cell>
          <cell r="O484">
            <v>2.1</v>
          </cell>
          <cell r="P484">
            <v>2.1</v>
          </cell>
          <cell r="Q484">
            <v>2.1</v>
          </cell>
          <cell r="R484">
            <v>0</v>
          </cell>
          <cell r="S484">
            <v>2.1</v>
          </cell>
          <cell r="T484">
            <v>2.1</v>
          </cell>
          <cell r="U484">
            <v>6.2</v>
          </cell>
        </row>
        <row r="485">
          <cell r="C485" t="str">
            <v>345a</v>
          </cell>
          <cell r="D485">
            <v>3</v>
          </cell>
          <cell r="E485">
            <v>0</v>
          </cell>
          <cell r="F485" t="str">
            <v>I-CIRCUL VERTIC</v>
          </cell>
          <cell r="G485">
            <v>0</v>
          </cell>
          <cell r="H485">
            <v>0</v>
          </cell>
          <cell r="I485">
            <v>0</v>
          </cell>
          <cell r="J485" t="str">
            <v>Escalier 3</v>
          </cell>
          <cell r="K485">
            <v>0</v>
          </cell>
          <cell r="L485">
            <v>0</v>
          </cell>
          <cell r="M485">
            <v>0</v>
          </cell>
          <cell r="N485">
            <v>0</v>
          </cell>
          <cell r="O485">
            <v>0</v>
          </cell>
          <cell r="P485">
            <v>0</v>
          </cell>
          <cell r="Q485">
            <v>0</v>
          </cell>
          <cell r="R485">
            <v>0</v>
          </cell>
          <cell r="S485">
            <v>0</v>
          </cell>
          <cell r="T485">
            <v>21.5</v>
          </cell>
          <cell r="U485">
            <v>31.6</v>
          </cell>
        </row>
        <row r="486">
          <cell r="C486" t="str">
            <v>345b</v>
          </cell>
          <cell r="D486">
            <v>3</v>
          </cell>
          <cell r="E486">
            <v>0</v>
          </cell>
          <cell r="F486" t="str">
            <v>I-CIRCUL VERTIC</v>
          </cell>
          <cell r="G486">
            <v>0</v>
          </cell>
          <cell r="H486">
            <v>0</v>
          </cell>
          <cell r="I486">
            <v>0</v>
          </cell>
          <cell r="J486" t="str">
            <v>Escalier 3 - attente handicapé</v>
          </cell>
          <cell r="K486">
            <v>0</v>
          </cell>
          <cell r="L486">
            <v>0</v>
          </cell>
          <cell r="M486">
            <v>0</v>
          </cell>
          <cell r="N486">
            <v>0</v>
          </cell>
          <cell r="O486">
            <v>0</v>
          </cell>
          <cell r="P486">
            <v>0</v>
          </cell>
          <cell r="Q486">
            <v>0</v>
          </cell>
          <cell r="R486">
            <v>0</v>
          </cell>
          <cell r="S486">
            <v>0</v>
          </cell>
          <cell r="T486">
            <v>6.7</v>
          </cell>
          <cell r="U486">
            <v>11.2</v>
          </cell>
        </row>
        <row r="487">
          <cell r="C487" t="str">
            <v>348a</v>
          </cell>
          <cell r="D487" t="str">
            <v>3</v>
          </cell>
          <cell r="E487">
            <v>0</v>
          </cell>
          <cell r="F487" t="str">
            <v>G-STATIONNEMENT</v>
          </cell>
          <cell r="G487" t="str">
            <v>P3</v>
          </cell>
          <cell r="H487" t="str">
            <v>Rampe</v>
          </cell>
          <cell r="I487">
            <v>0</v>
          </cell>
          <cell r="J487" t="str">
            <v>Rampe P3 à P4 (S développée)</v>
          </cell>
          <cell r="K487" t="str">
            <v>P3</v>
          </cell>
          <cell r="L487">
            <v>0</v>
          </cell>
          <cell r="M487">
            <v>0</v>
          </cell>
          <cell r="N487">
            <v>0</v>
          </cell>
          <cell r="O487">
            <v>0</v>
          </cell>
          <cell r="P487">
            <v>0</v>
          </cell>
          <cell r="Q487">
            <v>0</v>
          </cell>
          <cell r="R487">
            <v>0</v>
          </cell>
          <cell r="S487">
            <v>0</v>
          </cell>
          <cell r="T487">
            <v>130.19999999999999</v>
          </cell>
          <cell r="U487">
            <v>178.3</v>
          </cell>
        </row>
        <row r="488">
          <cell r="C488" t="str">
            <v>350a</v>
          </cell>
          <cell r="D488" t="str">
            <v>4</v>
          </cell>
          <cell r="E488">
            <v>0</v>
          </cell>
          <cell r="F488" t="str">
            <v>G-STATIONNEMENT</v>
          </cell>
          <cell r="G488" t="str">
            <v>P4</v>
          </cell>
          <cell r="H488" t="str">
            <v>Rampe</v>
          </cell>
          <cell r="I488">
            <v>0</v>
          </cell>
          <cell r="J488" t="str">
            <v>Rampe P4 à P5 (S développée)</v>
          </cell>
          <cell r="K488" t="str">
            <v>P4</v>
          </cell>
          <cell r="L488">
            <v>0</v>
          </cell>
          <cell r="M488">
            <v>0</v>
          </cell>
          <cell r="N488">
            <v>0</v>
          </cell>
          <cell r="O488">
            <v>0</v>
          </cell>
          <cell r="P488">
            <v>0</v>
          </cell>
          <cell r="Q488">
            <v>0</v>
          </cell>
          <cell r="R488">
            <v>0</v>
          </cell>
          <cell r="S488">
            <v>0</v>
          </cell>
          <cell r="T488">
            <v>126.6</v>
          </cell>
          <cell r="U488">
            <v>50.5</v>
          </cell>
        </row>
        <row r="489">
          <cell r="C489" t="str">
            <v>405a</v>
          </cell>
          <cell r="D489">
            <v>4</v>
          </cell>
          <cell r="E489" t="str">
            <v>04</v>
          </cell>
          <cell r="F489" t="str">
            <v>C-DRRI</v>
          </cell>
          <cell r="G489" t="str">
            <v>Locaux communs</v>
          </cell>
          <cell r="H489" t="str">
            <v xml:space="preserve"> </v>
          </cell>
          <cell r="I489" t="str">
            <v xml:space="preserve"> </v>
          </cell>
          <cell r="J489" t="str">
            <v>Sanitaires H</v>
          </cell>
          <cell r="K489" t="str">
            <v>sanitaires destinés au personnel</v>
          </cell>
          <cell r="L489">
            <v>0</v>
          </cell>
          <cell r="M489">
            <v>0</v>
          </cell>
          <cell r="N489">
            <v>0</v>
          </cell>
          <cell r="O489">
            <v>0</v>
          </cell>
          <cell r="P489">
            <v>0</v>
          </cell>
          <cell r="Q489">
            <v>0</v>
          </cell>
          <cell r="R489">
            <v>0</v>
          </cell>
          <cell r="S489">
            <v>1.7</v>
          </cell>
          <cell r="T489">
            <v>1.7</v>
          </cell>
          <cell r="U489">
            <v>5.4</v>
          </cell>
        </row>
        <row r="490">
          <cell r="C490" t="str">
            <v>405b</v>
          </cell>
          <cell r="D490">
            <v>4</v>
          </cell>
          <cell r="E490" t="str">
            <v>04</v>
          </cell>
          <cell r="F490" t="str">
            <v>C-DRRI</v>
          </cell>
          <cell r="G490" t="str">
            <v>Locaux communs</v>
          </cell>
          <cell r="H490" t="str">
            <v xml:space="preserve"> </v>
          </cell>
          <cell r="I490" t="str">
            <v xml:space="preserve"> </v>
          </cell>
          <cell r="J490" t="str">
            <v>Sanitaires F</v>
          </cell>
          <cell r="K490" t="str">
            <v>sanitaires destinés au personnel</v>
          </cell>
          <cell r="L490">
            <v>0</v>
          </cell>
          <cell r="M490">
            <v>0</v>
          </cell>
          <cell r="N490">
            <v>0</v>
          </cell>
          <cell r="O490">
            <v>0</v>
          </cell>
          <cell r="P490">
            <v>0</v>
          </cell>
          <cell r="Q490">
            <v>0</v>
          </cell>
          <cell r="R490">
            <v>0</v>
          </cell>
          <cell r="S490">
            <v>1.7</v>
          </cell>
          <cell r="T490">
            <v>1.7</v>
          </cell>
          <cell r="U490">
            <v>5.4</v>
          </cell>
        </row>
        <row r="491">
          <cell r="C491" t="str">
            <v>407a</v>
          </cell>
          <cell r="D491">
            <v>4</v>
          </cell>
          <cell r="E491" t="str">
            <v>03</v>
          </cell>
          <cell r="F491" t="str">
            <v>C-DRRI</v>
          </cell>
          <cell r="G491" t="str">
            <v>Groupe opérationnel</v>
          </cell>
          <cell r="H491" t="str">
            <v xml:space="preserve"> </v>
          </cell>
          <cell r="I491" t="str">
            <v xml:space="preserve"> </v>
          </cell>
          <cell r="J491" t="str">
            <v>Bureau agent groupe opérationnel 1</v>
          </cell>
          <cell r="K491">
            <v>0</v>
          </cell>
          <cell r="L491">
            <v>2</v>
          </cell>
          <cell r="M491">
            <v>18</v>
          </cell>
          <cell r="N491">
            <v>18</v>
          </cell>
          <cell r="O491">
            <v>17.8</v>
          </cell>
          <cell r="P491">
            <v>-0.19999999999999929</v>
          </cell>
          <cell r="Q491">
            <v>17.399999999999999</v>
          </cell>
          <cell r="R491">
            <v>-0.40000000000000213</v>
          </cell>
          <cell r="S491">
            <v>17.3</v>
          </cell>
          <cell r="T491">
            <v>17.3</v>
          </cell>
          <cell r="U491">
            <v>16.899999999999999</v>
          </cell>
        </row>
        <row r="492">
          <cell r="C492" t="str">
            <v>407b</v>
          </cell>
          <cell r="D492">
            <v>4</v>
          </cell>
          <cell r="E492" t="str">
            <v>03</v>
          </cell>
          <cell r="F492" t="str">
            <v>C-DRRI</v>
          </cell>
          <cell r="G492" t="str">
            <v>Groupe opérationnel</v>
          </cell>
          <cell r="H492" t="str">
            <v xml:space="preserve"> </v>
          </cell>
          <cell r="I492" t="str">
            <v xml:space="preserve"> </v>
          </cell>
          <cell r="J492" t="str">
            <v>Bureau agent groupe opérationnel 2</v>
          </cell>
          <cell r="K492">
            <v>0</v>
          </cell>
          <cell r="L492">
            <v>2</v>
          </cell>
          <cell r="M492">
            <v>18</v>
          </cell>
          <cell r="N492">
            <v>18</v>
          </cell>
          <cell r="O492">
            <v>19.600000000000001</v>
          </cell>
          <cell r="P492">
            <v>1.6000000000000014</v>
          </cell>
          <cell r="Q492">
            <v>19.399999999999999</v>
          </cell>
          <cell r="R492">
            <v>-0.20000000000000284</v>
          </cell>
          <cell r="S492">
            <v>19.3</v>
          </cell>
          <cell r="T492">
            <v>19.3</v>
          </cell>
          <cell r="U492">
            <v>20.6</v>
          </cell>
        </row>
        <row r="493">
          <cell r="C493" t="str">
            <v>407c</v>
          </cell>
          <cell r="D493">
            <v>4</v>
          </cell>
          <cell r="E493" t="str">
            <v>03</v>
          </cell>
          <cell r="F493" t="str">
            <v>C-DRRI</v>
          </cell>
          <cell r="G493" t="str">
            <v>Groupe opérationnel</v>
          </cell>
          <cell r="H493" t="str">
            <v xml:space="preserve"> </v>
          </cell>
          <cell r="I493" t="str">
            <v xml:space="preserve"> </v>
          </cell>
          <cell r="J493" t="str">
            <v>Bureau agent groupe opérationnel 3</v>
          </cell>
          <cell r="K493">
            <v>0</v>
          </cell>
          <cell r="L493">
            <v>2</v>
          </cell>
          <cell r="M493">
            <v>18</v>
          </cell>
          <cell r="N493">
            <v>18</v>
          </cell>
          <cell r="O493">
            <v>17.899999999999999</v>
          </cell>
          <cell r="P493">
            <v>-0.10000000000000142</v>
          </cell>
          <cell r="Q493">
            <v>17.600000000000001</v>
          </cell>
          <cell r="R493">
            <v>-0.29999999999999716</v>
          </cell>
          <cell r="S493">
            <v>17.5</v>
          </cell>
          <cell r="T493">
            <v>17.5</v>
          </cell>
          <cell r="U493">
            <v>17.5</v>
          </cell>
        </row>
        <row r="494">
          <cell r="C494" t="str">
            <v>407d</v>
          </cell>
          <cell r="D494">
            <v>4</v>
          </cell>
          <cell r="E494" t="str">
            <v>03</v>
          </cell>
          <cell r="F494" t="str">
            <v>C-DRRI</v>
          </cell>
          <cell r="G494" t="str">
            <v>Groupe opérationnel</v>
          </cell>
          <cell r="H494" t="str">
            <v xml:space="preserve"> </v>
          </cell>
          <cell r="I494" t="str">
            <v xml:space="preserve"> </v>
          </cell>
          <cell r="J494" t="str">
            <v>Bureau agent groupe opérationnel 4</v>
          </cell>
          <cell r="K494">
            <v>0</v>
          </cell>
          <cell r="L494">
            <v>2</v>
          </cell>
          <cell r="M494">
            <v>18</v>
          </cell>
          <cell r="N494">
            <v>18</v>
          </cell>
          <cell r="O494">
            <v>18.399999999999999</v>
          </cell>
          <cell r="P494">
            <v>0.39999999999999858</v>
          </cell>
          <cell r="Q494">
            <v>18</v>
          </cell>
          <cell r="R494">
            <v>-0.39999999999999858</v>
          </cell>
          <cell r="S494">
            <v>17.899999999999999</v>
          </cell>
          <cell r="T494">
            <v>17.899999999999999</v>
          </cell>
          <cell r="U494">
            <v>18.399999999999999</v>
          </cell>
        </row>
        <row r="495">
          <cell r="C495" t="str">
            <v>414a</v>
          </cell>
          <cell r="D495">
            <v>4</v>
          </cell>
          <cell r="E495" t="str">
            <v>40</v>
          </cell>
          <cell r="F495" t="str">
            <v>C-DRRI</v>
          </cell>
          <cell r="G495" t="str">
            <v>Locaux communs</v>
          </cell>
          <cell r="H495" t="str">
            <v xml:space="preserve"> </v>
          </cell>
          <cell r="I495" t="str">
            <v xml:space="preserve"> </v>
          </cell>
          <cell r="J495" t="str">
            <v>Local de reprographie</v>
          </cell>
          <cell r="K495">
            <v>0</v>
          </cell>
          <cell r="L495">
            <v>0</v>
          </cell>
          <cell r="M495">
            <v>6</v>
          </cell>
          <cell r="N495">
            <v>6</v>
          </cell>
          <cell r="O495">
            <v>6</v>
          </cell>
          <cell r="P495">
            <v>0</v>
          </cell>
          <cell r="Q495">
            <v>4.9000000000000004</v>
          </cell>
          <cell r="R495">
            <v>-1.0999999999999996</v>
          </cell>
          <cell r="S495">
            <v>7.4</v>
          </cell>
          <cell r="T495">
            <v>7.4</v>
          </cell>
          <cell r="U495">
            <v>11</v>
          </cell>
        </row>
        <row r="496">
          <cell r="C496" t="str">
            <v>425a</v>
          </cell>
          <cell r="D496">
            <v>4</v>
          </cell>
          <cell r="E496" t="str">
            <v>04</v>
          </cell>
          <cell r="F496" t="str">
            <v>A-DDSP</v>
          </cell>
          <cell r="G496" t="str">
            <v>DIRECTION</v>
          </cell>
          <cell r="H496" t="str">
            <v>Locaux communs</v>
          </cell>
          <cell r="I496" t="str">
            <v xml:space="preserve"> </v>
          </cell>
          <cell r="J496" t="str">
            <v>Sanitaires H</v>
          </cell>
          <cell r="K496" t="str">
            <v>sanitaires destinés au personnel</v>
          </cell>
          <cell r="L496">
            <v>0</v>
          </cell>
          <cell r="M496">
            <v>0</v>
          </cell>
          <cell r="N496">
            <v>0</v>
          </cell>
          <cell r="O496">
            <v>0</v>
          </cell>
          <cell r="P496">
            <v>0</v>
          </cell>
          <cell r="Q496">
            <v>0</v>
          </cell>
          <cell r="R496">
            <v>0</v>
          </cell>
          <cell r="S496">
            <v>4</v>
          </cell>
          <cell r="T496">
            <v>4</v>
          </cell>
          <cell r="U496">
            <v>8</v>
          </cell>
        </row>
        <row r="497">
          <cell r="C497" t="str">
            <v>425b</v>
          </cell>
          <cell r="D497">
            <v>4</v>
          </cell>
          <cell r="E497" t="str">
            <v>04</v>
          </cell>
          <cell r="F497" t="str">
            <v>A-DDSP</v>
          </cell>
          <cell r="G497" t="str">
            <v>DIRECTION</v>
          </cell>
          <cell r="H497" t="str">
            <v>Locaux communs</v>
          </cell>
          <cell r="I497" t="str">
            <v xml:space="preserve"> </v>
          </cell>
          <cell r="J497" t="str">
            <v>Sanitaires F</v>
          </cell>
          <cell r="K497" t="str">
            <v>sanitaires destinés au personnel</v>
          </cell>
          <cell r="L497">
            <v>0</v>
          </cell>
          <cell r="M497">
            <v>0</v>
          </cell>
          <cell r="N497">
            <v>0</v>
          </cell>
          <cell r="O497">
            <v>0</v>
          </cell>
          <cell r="P497">
            <v>0</v>
          </cell>
          <cell r="Q497">
            <v>0</v>
          </cell>
          <cell r="R497">
            <v>0</v>
          </cell>
          <cell r="S497">
            <v>3.9</v>
          </cell>
          <cell r="T497">
            <v>3.9</v>
          </cell>
          <cell r="U497">
            <v>7.9</v>
          </cell>
        </row>
        <row r="498">
          <cell r="C498" t="str">
            <v>440a</v>
          </cell>
          <cell r="D498">
            <v>4</v>
          </cell>
          <cell r="E498" t="str">
            <v>37</v>
          </cell>
          <cell r="F498" t="str">
            <v>E-LOCAUX COMMUNS</v>
          </cell>
          <cell r="G498" t="str">
            <v>Locaux médico-sociaux</v>
          </cell>
          <cell r="H498" t="str">
            <v xml:space="preserve"> </v>
          </cell>
          <cell r="I498" t="str">
            <v xml:space="preserve"> </v>
          </cell>
          <cell r="J498" t="str">
            <v>Sas d'attente médecin</v>
          </cell>
          <cell r="K498" t="str">
            <v>Sas d'attente médecin</v>
          </cell>
          <cell r="L498">
            <v>0</v>
          </cell>
          <cell r="M498">
            <v>0</v>
          </cell>
          <cell r="N498">
            <v>0</v>
          </cell>
          <cell r="O498">
            <v>8.5</v>
          </cell>
          <cell r="P498">
            <v>8.5</v>
          </cell>
          <cell r="Q498">
            <v>4.3</v>
          </cell>
          <cell r="R498">
            <v>-4.2</v>
          </cell>
          <cell r="S498">
            <v>4.2</v>
          </cell>
          <cell r="T498">
            <v>4.2</v>
          </cell>
          <cell r="U498">
            <v>8.5</v>
          </cell>
        </row>
        <row r="499">
          <cell r="C499" t="str">
            <v>440b</v>
          </cell>
          <cell r="D499">
            <v>4</v>
          </cell>
          <cell r="E499" t="str">
            <v>37</v>
          </cell>
          <cell r="F499" t="str">
            <v>E-LOCAUX COMMUNS</v>
          </cell>
          <cell r="G499" t="str">
            <v>Locaux médico-sociaux</v>
          </cell>
          <cell r="H499" t="str">
            <v xml:space="preserve"> </v>
          </cell>
          <cell r="I499" t="str">
            <v xml:space="preserve"> </v>
          </cell>
          <cell r="J499" t="str">
            <v>Bureau infirmier</v>
          </cell>
          <cell r="K499" t="str">
            <v>Bureau infirmier</v>
          </cell>
          <cell r="L499">
            <v>0</v>
          </cell>
          <cell r="M499">
            <v>0</v>
          </cell>
          <cell r="N499">
            <v>0</v>
          </cell>
          <cell r="O499">
            <v>10.199999999999999</v>
          </cell>
          <cell r="P499">
            <v>10.199999999999999</v>
          </cell>
          <cell r="Q499">
            <v>9.3000000000000007</v>
          </cell>
          <cell r="R499">
            <v>-0.89999999999999858</v>
          </cell>
          <cell r="S499">
            <v>9.3000000000000007</v>
          </cell>
          <cell r="T499">
            <v>9.3000000000000007</v>
          </cell>
          <cell r="U499">
            <v>12.3</v>
          </cell>
        </row>
        <row r="500">
          <cell r="C500" t="str">
            <v>440c</v>
          </cell>
          <cell r="D500">
            <v>4</v>
          </cell>
          <cell r="E500" t="str">
            <v>37</v>
          </cell>
          <cell r="F500" t="str">
            <v>E-LOCAUX COMMUNS</v>
          </cell>
          <cell r="G500" t="str">
            <v>Locaux médico-sociaux</v>
          </cell>
          <cell r="H500" t="str">
            <v xml:space="preserve"> </v>
          </cell>
          <cell r="I500" t="str">
            <v xml:space="preserve"> </v>
          </cell>
          <cell r="J500" t="str">
            <v>Bureau médecin</v>
          </cell>
          <cell r="K500" t="str">
            <v>Bureau médecin</v>
          </cell>
          <cell r="L500">
            <v>0</v>
          </cell>
          <cell r="M500">
            <v>12</v>
          </cell>
          <cell r="N500">
            <v>17</v>
          </cell>
          <cell r="O500">
            <v>16.100000000000001</v>
          </cell>
          <cell r="P500">
            <v>-0.89999999999999858</v>
          </cell>
          <cell r="Q500">
            <v>16.8</v>
          </cell>
          <cell r="R500">
            <v>0.69999999999999929</v>
          </cell>
          <cell r="S500">
            <v>16.600000000000001</v>
          </cell>
          <cell r="T500">
            <v>16.600000000000001</v>
          </cell>
          <cell r="U500">
            <v>17.2</v>
          </cell>
        </row>
        <row r="501">
          <cell r="C501" t="str">
            <v>441a</v>
          </cell>
          <cell r="D501">
            <v>4</v>
          </cell>
          <cell r="E501" t="str">
            <v>03</v>
          </cell>
          <cell r="F501" t="str">
            <v>E-LOCAUX COMMUNS</v>
          </cell>
          <cell r="G501" t="str">
            <v>Locaux syndicaux</v>
          </cell>
          <cell r="H501" t="str">
            <v xml:space="preserve"> </v>
          </cell>
          <cell r="I501" t="str">
            <v xml:space="preserve"> </v>
          </cell>
          <cell r="J501" t="str">
            <v>Local syndical 1</v>
          </cell>
          <cell r="K501">
            <v>0</v>
          </cell>
          <cell r="L501">
            <v>0</v>
          </cell>
          <cell r="M501">
            <v>12</v>
          </cell>
          <cell r="N501">
            <v>12</v>
          </cell>
          <cell r="O501">
            <v>13.3</v>
          </cell>
          <cell r="P501">
            <v>1.3000000000000007</v>
          </cell>
          <cell r="Q501">
            <v>13.1</v>
          </cell>
          <cell r="R501">
            <v>-0.20000000000000107</v>
          </cell>
          <cell r="S501">
            <v>13.2</v>
          </cell>
          <cell r="T501">
            <v>13.2</v>
          </cell>
          <cell r="U501">
            <v>15.4</v>
          </cell>
        </row>
        <row r="502">
          <cell r="C502" t="str">
            <v>441b</v>
          </cell>
          <cell r="D502">
            <v>4</v>
          </cell>
          <cell r="E502" t="str">
            <v>03</v>
          </cell>
          <cell r="F502" t="str">
            <v>E-LOCAUX COMMUNS</v>
          </cell>
          <cell r="G502" t="str">
            <v>Locaux syndicaux</v>
          </cell>
          <cell r="H502" t="str">
            <v xml:space="preserve"> </v>
          </cell>
          <cell r="I502" t="str">
            <v xml:space="preserve"> </v>
          </cell>
          <cell r="J502" t="str">
            <v>Local syndical 2</v>
          </cell>
          <cell r="K502">
            <v>0</v>
          </cell>
          <cell r="L502">
            <v>0</v>
          </cell>
          <cell r="M502">
            <v>12</v>
          </cell>
          <cell r="N502">
            <v>12</v>
          </cell>
          <cell r="O502">
            <v>13.3</v>
          </cell>
          <cell r="P502">
            <v>1.3000000000000007</v>
          </cell>
          <cell r="Q502">
            <v>13</v>
          </cell>
          <cell r="R502">
            <v>-0.30000000000000071</v>
          </cell>
          <cell r="S502">
            <v>12.8</v>
          </cell>
          <cell r="T502">
            <v>12.8</v>
          </cell>
          <cell r="U502">
            <v>15.2</v>
          </cell>
        </row>
        <row r="503">
          <cell r="C503" t="str">
            <v>441c</v>
          </cell>
          <cell r="D503">
            <v>4</v>
          </cell>
          <cell r="E503" t="str">
            <v>03</v>
          </cell>
          <cell r="F503" t="str">
            <v>E-LOCAUX COMMUNS</v>
          </cell>
          <cell r="G503" t="str">
            <v>Locaux syndicaux</v>
          </cell>
          <cell r="H503" t="str">
            <v xml:space="preserve"> </v>
          </cell>
          <cell r="I503" t="str">
            <v xml:space="preserve"> </v>
          </cell>
          <cell r="J503" t="str">
            <v>Local syndical 3</v>
          </cell>
          <cell r="K503">
            <v>0</v>
          </cell>
          <cell r="L503">
            <v>0</v>
          </cell>
          <cell r="M503">
            <v>12</v>
          </cell>
          <cell r="N503">
            <v>12</v>
          </cell>
          <cell r="O503">
            <v>13.1</v>
          </cell>
          <cell r="P503">
            <v>1.0999999999999996</v>
          </cell>
          <cell r="Q503">
            <v>13</v>
          </cell>
          <cell r="R503">
            <v>-9.9999999999999645E-2</v>
          </cell>
          <cell r="S503">
            <v>13.1</v>
          </cell>
          <cell r="T503">
            <v>13.1</v>
          </cell>
          <cell r="U503">
            <v>15.3</v>
          </cell>
        </row>
        <row r="504">
          <cell r="C504" t="str">
            <v>441d</v>
          </cell>
          <cell r="D504">
            <v>4</v>
          </cell>
          <cell r="E504" t="str">
            <v>03</v>
          </cell>
          <cell r="F504" t="str">
            <v>E-LOCAUX COMMUNS</v>
          </cell>
          <cell r="G504" t="str">
            <v>Locaux syndicaux</v>
          </cell>
          <cell r="H504" t="str">
            <v xml:space="preserve"> </v>
          </cell>
          <cell r="I504" t="str">
            <v xml:space="preserve"> </v>
          </cell>
          <cell r="J504" t="str">
            <v>Local syndical 4</v>
          </cell>
          <cell r="K504">
            <v>0</v>
          </cell>
          <cell r="L504">
            <v>0</v>
          </cell>
          <cell r="M504">
            <v>12</v>
          </cell>
          <cell r="N504">
            <v>12</v>
          </cell>
          <cell r="O504">
            <v>13.5</v>
          </cell>
          <cell r="P504">
            <v>1.5</v>
          </cell>
          <cell r="Q504">
            <v>13.1</v>
          </cell>
          <cell r="R504">
            <v>-0.40000000000000036</v>
          </cell>
          <cell r="S504">
            <v>12.7</v>
          </cell>
          <cell r="T504">
            <v>12.7</v>
          </cell>
          <cell r="U504">
            <v>15.1</v>
          </cell>
        </row>
        <row r="505">
          <cell r="C505" t="str">
            <v>441e</v>
          </cell>
          <cell r="D505">
            <v>4</v>
          </cell>
          <cell r="E505" t="str">
            <v>03</v>
          </cell>
          <cell r="F505" t="str">
            <v>E-LOCAUX COMMUNS</v>
          </cell>
          <cell r="G505" t="str">
            <v>Locaux syndicaux</v>
          </cell>
          <cell r="H505" t="str">
            <v xml:space="preserve"> </v>
          </cell>
          <cell r="I505" t="str">
            <v xml:space="preserve"> </v>
          </cell>
          <cell r="J505" t="str">
            <v>Local syndical 5</v>
          </cell>
          <cell r="K505">
            <v>0</v>
          </cell>
          <cell r="L505">
            <v>0</v>
          </cell>
          <cell r="M505">
            <v>12</v>
          </cell>
          <cell r="N505">
            <v>12</v>
          </cell>
          <cell r="O505">
            <v>13.2</v>
          </cell>
          <cell r="P505">
            <v>1.1999999999999993</v>
          </cell>
          <cell r="Q505">
            <v>12.9</v>
          </cell>
          <cell r="R505">
            <v>-0.29999999999999893</v>
          </cell>
          <cell r="S505">
            <v>12.8</v>
          </cell>
          <cell r="T505">
            <v>12.8</v>
          </cell>
          <cell r="U505">
            <v>15.1</v>
          </cell>
        </row>
        <row r="506">
          <cell r="C506" t="str">
            <v>441f</v>
          </cell>
          <cell r="D506">
            <v>4</v>
          </cell>
          <cell r="E506" t="str">
            <v>03</v>
          </cell>
          <cell r="F506" t="str">
            <v>E-LOCAUX COMMUNS</v>
          </cell>
          <cell r="G506" t="str">
            <v>Locaux syndicaux</v>
          </cell>
          <cell r="H506" t="str">
            <v xml:space="preserve"> </v>
          </cell>
          <cell r="I506" t="str">
            <v xml:space="preserve"> </v>
          </cell>
          <cell r="J506" t="str">
            <v>Local syndical 6</v>
          </cell>
          <cell r="K506">
            <v>0</v>
          </cell>
          <cell r="L506">
            <v>0</v>
          </cell>
          <cell r="M506">
            <v>12</v>
          </cell>
          <cell r="N506">
            <v>12</v>
          </cell>
          <cell r="O506">
            <v>13.2</v>
          </cell>
          <cell r="P506">
            <v>1.1999999999999993</v>
          </cell>
          <cell r="Q506">
            <v>12.9</v>
          </cell>
          <cell r="R506">
            <v>-0.29999999999999893</v>
          </cell>
          <cell r="S506">
            <v>12.8</v>
          </cell>
          <cell r="T506">
            <v>12.8</v>
          </cell>
          <cell r="U506">
            <v>15.2</v>
          </cell>
        </row>
        <row r="507">
          <cell r="C507" t="str">
            <v>443a</v>
          </cell>
          <cell r="D507">
            <v>4</v>
          </cell>
          <cell r="E507" t="str">
            <v>04</v>
          </cell>
          <cell r="F507" t="str">
            <v>A-DDSP</v>
          </cell>
          <cell r="G507" t="str">
            <v>DIRECTION</v>
          </cell>
          <cell r="H507" t="str">
            <v>Locaux communs</v>
          </cell>
          <cell r="I507" t="str">
            <v xml:space="preserve"> </v>
          </cell>
          <cell r="J507" t="str">
            <v>Sanitaires H</v>
          </cell>
          <cell r="K507" t="str">
            <v>sanitaires destinés au personnel</v>
          </cell>
          <cell r="L507">
            <v>0</v>
          </cell>
          <cell r="M507">
            <v>0</v>
          </cell>
          <cell r="N507">
            <v>0</v>
          </cell>
          <cell r="O507">
            <v>0</v>
          </cell>
          <cell r="P507">
            <v>0</v>
          </cell>
          <cell r="Q507">
            <v>0</v>
          </cell>
          <cell r="R507">
            <v>0</v>
          </cell>
          <cell r="S507">
            <v>1.3</v>
          </cell>
          <cell r="T507">
            <v>1.3</v>
          </cell>
          <cell r="U507">
            <v>4.7</v>
          </cell>
        </row>
        <row r="508">
          <cell r="C508" t="str">
            <v>443b</v>
          </cell>
          <cell r="D508">
            <v>4</v>
          </cell>
          <cell r="E508" t="str">
            <v>04</v>
          </cell>
          <cell r="F508" t="str">
            <v>A-DDSP</v>
          </cell>
          <cell r="G508" t="str">
            <v>DIRECTION</v>
          </cell>
          <cell r="H508" t="str">
            <v>Locaux communs</v>
          </cell>
          <cell r="I508" t="str">
            <v xml:space="preserve"> </v>
          </cell>
          <cell r="J508" t="str">
            <v>Sanitaires F</v>
          </cell>
          <cell r="K508" t="str">
            <v>sanitaires destinés au personnel</v>
          </cell>
          <cell r="L508">
            <v>0</v>
          </cell>
          <cell r="M508">
            <v>0</v>
          </cell>
          <cell r="N508">
            <v>0</v>
          </cell>
          <cell r="O508">
            <v>0</v>
          </cell>
          <cell r="P508">
            <v>0</v>
          </cell>
          <cell r="Q508">
            <v>0</v>
          </cell>
          <cell r="R508">
            <v>0</v>
          </cell>
          <cell r="S508">
            <v>1.3</v>
          </cell>
          <cell r="T508">
            <v>1.3</v>
          </cell>
          <cell r="U508">
            <v>4.8</v>
          </cell>
        </row>
      </sheetData>
      <sheetData sheetId="5"/>
      <sheetData sheetId="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dG"/>
      <sheetName val="Cadre surfaces"/>
      <sheetName val="AVERTISSEMENT"/>
      <sheetName val="Données"/>
      <sheetName val="Report APD-DWG"/>
      <sheetName val="Métrés"/>
      <sheetName val="SHO"/>
      <sheetName val="Acoust"/>
      <sheetName val="RVB"/>
      <sheetName val="SOLS"/>
      <sheetName val="Feuil1"/>
      <sheetName val="Gabarits véhicules"/>
    </sheetNames>
    <sheetDataSet>
      <sheetData sheetId="0"/>
      <sheetData sheetId="1">
        <row r="1">
          <cell r="A1">
            <v>0</v>
          </cell>
        </row>
      </sheetData>
      <sheetData sheetId="2"/>
      <sheetData sheetId="3">
        <row r="7">
          <cell r="D7" t="str">
            <v>N°</v>
          </cell>
        </row>
      </sheetData>
      <sheetData sheetId="4">
        <row r="3">
          <cell r="D3" t="str">
            <v>001</v>
          </cell>
          <cell r="E3">
            <v>8.1</v>
          </cell>
          <cell r="F3">
            <v>11.4</v>
          </cell>
        </row>
        <row r="4">
          <cell r="D4" t="str">
            <v>002</v>
          </cell>
          <cell r="E4">
            <v>61.1</v>
          </cell>
          <cell r="F4">
            <v>44</v>
          </cell>
        </row>
        <row r="5">
          <cell r="D5" t="str">
            <v>002a</v>
          </cell>
          <cell r="E5">
            <v>11.9</v>
          </cell>
          <cell r="F5">
            <v>14.7</v>
          </cell>
        </row>
        <row r="6">
          <cell r="D6" t="str">
            <v>002b</v>
          </cell>
          <cell r="E6">
            <v>8.6999999999999993</v>
          </cell>
          <cell r="F6">
            <v>12.2</v>
          </cell>
        </row>
        <row r="7">
          <cell r="D7" t="str">
            <v>002c</v>
          </cell>
          <cell r="E7">
            <v>10.1</v>
          </cell>
          <cell r="F7">
            <v>12.8</v>
          </cell>
        </row>
        <row r="8">
          <cell r="D8" t="str">
            <v>002d</v>
          </cell>
          <cell r="E8">
            <v>17.600000000000001</v>
          </cell>
          <cell r="F8">
            <v>25.7</v>
          </cell>
        </row>
        <row r="9">
          <cell r="D9" t="str">
            <v>003</v>
          </cell>
          <cell r="E9">
            <v>46.3</v>
          </cell>
          <cell r="F9">
            <v>36</v>
          </cell>
        </row>
        <row r="10">
          <cell r="D10" t="str">
            <v>003a</v>
          </cell>
          <cell r="E10">
            <v>8.9</v>
          </cell>
          <cell r="F10">
            <v>13.2</v>
          </cell>
        </row>
        <row r="11">
          <cell r="D11" t="str">
            <v>004</v>
          </cell>
          <cell r="E11">
            <v>42.1</v>
          </cell>
          <cell r="F11">
            <v>51.5</v>
          </cell>
        </row>
        <row r="12">
          <cell r="D12" t="str">
            <v>005a</v>
          </cell>
          <cell r="E12">
            <v>9.1</v>
          </cell>
          <cell r="F12">
            <v>12.4</v>
          </cell>
        </row>
        <row r="13">
          <cell r="D13" t="str">
            <v>005b</v>
          </cell>
          <cell r="E13">
            <v>10</v>
          </cell>
          <cell r="F13">
            <v>13</v>
          </cell>
        </row>
        <row r="14">
          <cell r="D14" t="str">
            <v>005c</v>
          </cell>
          <cell r="E14">
            <v>10.199999999999999</v>
          </cell>
          <cell r="F14">
            <v>13.5</v>
          </cell>
        </row>
        <row r="15">
          <cell r="D15" t="str">
            <v>006</v>
          </cell>
          <cell r="E15">
            <v>11</v>
          </cell>
          <cell r="F15">
            <v>14.2</v>
          </cell>
        </row>
        <row r="16">
          <cell r="D16" t="str">
            <v>007</v>
          </cell>
          <cell r="E16">
            <v>13</v>
          </cell>
          <cell r="F16">
            <v>15.2</v>
          </cell>
        </row>
        <row r="17">
          <cell r="D17" t="str">
            <v>008</v>
          </cell>
          <cell r="E17">
            <v>13.3</v>
          </cell>
          <cell r="F17">
            <v>15.2</v>
          </cell>
        </row>
        <row r="18">
          <cell r="D18" t="str">
            <v>009</v>
          </cell>
          <cell r="E18">
            <v>21.7</v>
          </cell>
          <cell r="F18">
            <v>18.7</v>
          </cell>
        </row>
        <row r="19">
          <cell r="D19" t="str">
            <v>010</v>
          </cell>
          <cell r="E19">
            <v>12.7</v>
          </cell>
          <cell r="F19">
            <v>14.3</v>
          </cell>
        </row>
        <row r="20">
          <cell r="D20" t="str">
            <v>011</v>
          </cell>
          <cell r="E20">
            <v>24.3</v>
          </cell>
          <cell r="F20">
            <v>20.3</v>
          </cell>
        </row>
        <row r="21">
          <cell r="D21" t="str">
            <v>012</v>
          </cell>
          <cell r="E21">
            <v>11.8</v>
          </cell>
          <cell r="F21">
            <v>16.3</v>
          </cell>
        </row>
        <row r="22">
          <cell r="D22" t="str">
            <v>013</v>
          </cell>
          <cell r="E22">
            <v>7.4</v>
          </cell>
          <cell r="F22">
            <v>11.2</v>
          </cell>
        </row>
        <row r="23">
          <cell r="D23" t="str">
            <v>014</v>
          </cell>
          <cell r="E23">
            <v>21.7</v>
          </cell>
          <cell r="F23">
            <v>30.4</v>
          </cell>
        </row>
        <row r="24">
          <cell r="D24" t="str">
            <v>014a</v>
          </cell>
          <cell r="E24">
            <v>4.4000000000000004</v>
          </cell>
          <cell r="F24">
            <v>8.9</v>
          </cell>
        </row>
        <row r="25">
          <cell r="D25" t="str">
            <v>015</v>
          </cell>
          <cell r="E25">
            <v>21.6</v>
          </cell>
          <cell r="F25">
            <v>18.600000000000001</v>
          </cell>
        </row>
        <row r="26">
          <cell r="D26" t="str">
            <v>016</v>
          </cell>
          <cell r="E26">
            <v>12</v>
          </cell>
          <cell r="F26">
            <v>14.3</v>
          </cell>
        </row>
        <row r="27">
          <cell r="D27" t="str">
            <v>017</v>
          </cell>
          <cell r="E27">
            <v>12.1</v>
          </cell>
          <cell r="F27">
            <v>14.4</v>
          </cell>
        </row>
        <row r="28">
          <cell r="D28" t="str">
            <v>018</v>
          </cell>
          <cell r="E28">
            <v>12.4</v>
          </cell>
          <cell r="F28">
            <v>14.5</v>
          </cell>
        </row>
        <row r="29">
          <cell r="D29" t="str">
            <v>019</v>
          </cell>
          <cell r="E29">
            <v>34.4</v>
          </cell>
          <cell r="F29">
            <v>31.6</v>
          </cell>
        </row>
        <row r="30">
          <cell r="D30" t="str">
            <v>020</v>
          </cell>
          <cell r="E30">
            <v>21.3</v>
          </cell>
          <cell r="F30">
            <v>20.9</v>
          </cell>
        </row>
        <row r="31">
          <cell r="D31" t="str">
            <v>021</v>
          </cell>
          <cell r="E31">
            <v>9.6999999999999993</v>
          </cell>
          <cell r="F31">
            <v>17.5</v>
          </cell>
        </row>
        <row r="32">
          <cell r="D32" t="str">
            <v>022</v>
          </cell>
          <cell r="E32">
            <v>90.6</v>
          </cell>
          <cell r="F32">
            <v>66.099999999999994</v>
          </cell>
        </row>
        <row r="33">
          <cell r="D33" t="str">
            <v>022a</v>
          </cell>
          <cell r="E33">
            <v>5.5</v>
          </cell>
          <cell r="F33">
            <v>9.6</v>
          </cell>
        </row>
        <row r="34">
          <cell r="D34" t="str">
            <v>023</v>
          </cell>
          <cell r="E34">
            <v>33.299999999999997</v>
          </cell>
          <cell r="F34">
            <v>32.200000000000003</v>
          </cell>
        </row>
        <row r="35">
          <cell r="D35" t="str">
            <v>024a</v>
          </cell>
          <cell r="E35">
            <v>4.7</v>
          </cell>
          <cell r="F35">
            <v>467.2</v>
          </cell>
        </row>
        <row r="36">
          <cell r="D36" t="str">
            <v>024b</v>
          </cell>
          <cell r="E36">
            <v>7.6</v>
          </cell>
          <cell r="F36">
            <v>12.6</v>
          </cell>
        </row>
        <row r="37">
          <cell r="D37" t="str">
            <v>024c</v>
          </cell>
          <cell r="E37">
            <v>6.4</v>
          </cell>
          <cell r="F37">
            <v>10.3</v>
          </cell>
        </row>
        <row r="38">
          <cell r="D38" t="str">
            <v>024d</v>
          </cell>
          <cell r="E38">
            <v>6.2</v>
          </cell>
          <cell r="F38">
            <v>10.199999999999999</v>
          </cell>
        </row>
        <row r="39">
          <cell r="D39" t="str">
            <v>024e</v>
          </cell>
          <cell r="E39">
            <v>10.3</v>
          </cell>
          <cell r="F39">
            <v>13.5</v>
          </cell>
        </row>
        <row r="40">
          <cell r="D40" t="str">
            <v>024f</v>
          </cell>
          <cell r="E40">
            <v>8.9</v>
          </cell>
          <cell r="F40">
            <v>12.1</v>
          </cell>
        </row>
        <row r="41">
          <cell r="D41" t="str">
            <v>025a</v>
          </cell>
          <cell r="E41">
            <v>23.1</v>
          </cell>
          <cell r="F41">
            <v>32.299999999999997</v>
          </cell>
        </row>
        <row r="42">
          <cell r="D42" t="str">
            <v>025b</v>
          </cell>
          <cell r="E42">
            <v>54.9</v>
          </cell>
          <cell r="F42">
            <v>64.599999999999994</v>
          </cell>
        </row>
        <row r="43">
          <cell r="D43" t="str">
            <v>026a</v>
          </cell>
          <cell r="E43">
            <v>17.7</v>
          </cell>
          <cell r="F43">
            <v>17.7</v>
          </cell>
        </row>
        <row r="44">
          <cell r="D44" t="str">
            <v>026b</v>
          </cell>
          <cell r="E44">
            <v>18.100000000000001</v>
          </cell>
          <cell r="F44">
            <v>17.899999999999999</v>
          </cell>
        </row>
        <row r="45">
          <cell r="D45" t="str">
            <v>026c</v>
          </cell>
          <cell r="E45">
            <v>18.100000000000001</v>
          </cell>
          <cell r="F45">
            <v>17.899999999999999</v>
          </cell>
        </row>
        <row r="46">
          <cell r="D46" t="str">
            <v>026d</v>
          </cell>
          <cell r="E46">
            <v>18.100000000000001</v>
          </cell>
          <cell r="F46">
            <v>17.100000000000001</v>
          </cell>
        </row>
        <row r="47">
          <cell r="D47" t="str">
            <v>027</v>
          </cell>
          <cell r="E47">
            <v>13.1</v>
          </cell>
          <cell r="F47">
            <v>15.9</v>
          </cell>
        </row>
        <row r="48">
          <cell r="D48" t="str">
            <v>028</v>
          </cell>
          <cell r="E48">
            <v>13.9</v>
          </cell>
          <cell r="F48">
            <v>21.4</v>
          </cell>
        </row>
        <row r="49">
          <cell r="D49" t="str">
            <v>029</v>
          </cell>
          <cell r="E49">
            <v>18.100000000000001</v>
          </cell>
          <cell r="F49">
            <v>17.100000000000001</v>
          </cell>
        </row>
        <row r="50">
          <cell r="D50" t="str">
            <v>030a</v>
          </cell>
          <cell r="E50">
            <v>12.8</v>
          </cell>
          <cell r="F50">
            <v>14.9</v>
          </cell>
        </row>
        <row r="51">
          <cell r="D51" t="str">
            <v>030b</v>
          </cell>
          <cell r="E51">
            <v>12.8</v>
          </cell>
          <cell r="F51">
            <v>14.9</v>
          </cell>
        </row>
        <row r="52">
          <cell r="D52" t="str">
            <v>030c</v>
          </cell>
          <cell r="E52">
            <v>12.8</v>
          </cell>
          <cell r="F52">
            <v>14.9</v>
          </cell>
        </row>
        <row r="53">
          <cell r="D53" t="str">
            <v>030d</v>
          </cell>
          <cell r="E53">
            <v>12.8</v>
          </cell>
          <cell r="F53">
            <v>14.9</v>
          </cell>
        </row>
        <row r="54">
          <cell r="D54" t="str">
            <v>030e</v>
          </cell>
          <cell r="E54">
            <v>13.2</v>
          </cell>
          <cell r="F54">
            <v>15.1</v>
          </cell>
        </row>
        <row r="55">
          <cell r="D55" t="str">
            <v>031</v>
          </cell>
          <cell r="E55">
            <v>21.5</v>
          </cell>
          <cell r="F55">
            <v>18.8</v>
          </cell>
        </row>
        <row r="56">
          <cell r="D56" t="str">
            <v>032</v>
          </cell>
          <cell r="E56">
            <v>10.8</v>
          </cell>
          <cell r="F56">
            <v>18.8</v>
          </cell>
        </row>
        <row r="57">
          <cell r="D57" t="str">
            <v>033</v>
          </cell>
          <cell r="E57">
            <v>3.4</v>
          </cell>
          <cell r="F57">
            <v>7.9</v>
          </cell>
        </row>
        <row r="58">
          <cell r="D58" t="str">
            <v>034</v>
          </cell>
          <cell r="E58">
            <v>10.199999999999999</v>
          </cell>
          <cell r="F58">
            <v>14.1</v>
          </cell>
        </row>
        <row r="59">
          <cell r="D59" t="str">
            <v>035a</v>
          </cell>
          <cell r="E59">
            <v>16.7</v>
          </cell>
          <cell r="F59">
            <v>16.399999999999999</v>
          </cell>
        </row>
        <row r="60">
          <cell r="D60" t="str">
            <v>035b</v>
          </cell>
          <cell r="E60">
            <v>31</v>
          </cell>
          <cell r="F60">
            <v>29.1</v>
          </cell>
        </row>
        <row r="61">
          <cell r="D61" t="str">
            <v>036</v>
          </cell>
          <cell r="E61">
            <v>6.7</v>
          </cell>
          <cell r="F61">
            <v>10.4</v>
          </cell>
        </row>
        <row r="62">
          <cell r="D62" t="str">
            <v>037</v>
          </cell>
          <cell r="E62">
            <v>137.80000000000001</v>
          </cell>
          <cell r="F62">
            <v>170.3</v>
          </cell>
        </row>
        <row r="63">
          <cell r="D63" t="str">
            <v>038a</v>
          </cell>
          <cell r="E63">
            <v>7</v>
          </cell>
          <cell r="F63">
            <v>13.2</v>
          </cell>
        </row>
        <row r="64">
          <cell r="D64" t="str">
            <v>038b</v>
          </cell>
          <cell r="E64">
            <v>7</v>
          </cell>
          <cell r="F64">
            <v>13.2</v>
          </cell>
        </row>
        <row r="65">
          <cell r="D65" t="str">
            <v>039a</v>
          </cell>
          <cell r="E65">
            <v>7</v>
          </cell>
          <cell r="F65">
            <v>13.2</v>
          </cell>
        </row>
        <row r="66">
          <cell r="D66" t="str">
            <v>039b</v>
          </cell>
          <cell r="E66">
            <v>7</v>
          </cell>
          <cell r="F66">
            <v>13.2</v>
          </cell>
        </row>
        <row r="67">
          <cell r="D67" t="str">
            <v>039c</v>
          </cell>
          <cell r="E67">
            <v>7</v>
          </cell>
          <cell r="F67">
            <v>13.2</v>
          </cell>
        </row>
        <row r="68">
          <cell r="D68" t="str">
            <v>039d</v>
          </cell>
          <cell r="E68">
            <v>7</v>
          </cell>
          <cell r="F68">
            <v>13.2</v>
          </cell>
        </row>
        <row r="69">
          <cell r="D69" t="str">
            <v>039e</v>
          </cell>
          <cell r="E69">
            <v>7</v>
          </cell>
          <cell r="F69">
            <v>13.2</v>
          </cell>
        </row>
        <row r="70">
          <cell r="D70" t="str">
            <v>039f</v>
          </cell>
          <cell r="E70">
            <v>7</v>
          </cell>
          <cell r="F70">
            <v>13.2</v>
          </cell>
        </row>
        <row r="71">
          <cell r="D71" t="str">
            <v>039g</v>
          </cell>
          <cell r="E71">
            <v>7</v>
          </cell>
          <cell r="F71">
            <v>13.2</v>
          </cell>
        </row>
        <row r="72">
          <cell r="D72" t="str">
            <v>039h</v>
          </cell>
          <cell r="E72">
            <v>7</v>
          </cell>
          <cell r="F72">
            <v>13.2</v>
          </cell>
        </row>
        <row r="73">
          <cell r="D73" t="str">
            <v>039i</v>
          </cell>
          <cell r="E73">
            <v>7.4</v>
          </cell>
          <cell r="F73">
            <v>13.6</v>
          </cell>
        </row>
        <row r="74">
          <cell r="D74" t="str">
            <v>039j</v>
          </cell>
          <cell r="E74">
            <v>7.4</v>
          </cell>
          <cell r="F74">
            <v>13.6</v>
          </cell>
        </row>
        <row r="75">
          <cell r="D75" t="str">
            <v>040a</v>
          </cell>
          <cell r="E75">
            <v>8.6999999999999993</v>
          </cell>
          <cell r="F75">
            <v>14.3</v>
          </cell>
        </row>
        <row r="76">
          <cell r="D76" t="str">
            <v>040b</v>
          </cell>
          <cell r="E76">
            <v>8.6999999999999993</v>
          </cell>
          <cell r="F76">
            <v>14.3</v>
          </cell>
        </row>
        <row r="77">
          <cell r="D77" t="str">
            <v>041a</v>
          </cell>
          <cell r="E77">
            <v>15.7</v>
          </cell>
          <cell r="F77">
            <v>15.9</v>
          </cell>
        </row>
        <row r="78">
          <cell r="D78" t="str">
            <v>041b</v>
          </cell>
          <cell r="E78">
            <v>15.7</v>
          </cell>
          <cell r="F78">
            <v>15.9</v>
          </cell>
        </row>
        <row r="79">
          <cell r="D79" t="str">
            <v>042</v>
          </cell>
          <cell r="E79">
            <v>11.8</v>
          </cell>
          <cell r="F79">
            <v>14.6</v>
          </cell>
        </row>
        <row r="80">
          <cell r="D80" t="str">
            <v>043</v>
          </cell>
          <cell r="E80">
            <v>11.8</v>
          </cell>
          <cell r="F80">
            <v>14.6</v>
          </cell>
        </row>
        <row r="81">
          <cell r="D81" t="str">
            <v>044</v>
          </cell>
          <cell r="E81">
            <v>18.3</v>
          </cell>
          <cell r="F81">
            <v>17.100000000000001</v>
          </cell>
        </row>
        <row r="82">
          <cell r="D82" t="str">
            <v>045</v>
          </cell>
          <cell r="E82">
            <v>9.3000000000000007</v>
          </cell>
          <cell r="F82">
            <v>12.2</v>
          </cell>
        </row>
        <row r="83">
          <cell r="D83" t="str">
            <v>046</v>
          </cell>
          <cell r="E83">
            <v>9.1</v>
          </cell>
          <cell r="F83">
            <v>12.1</v>
          </cell>
        </row>
        <row r="84">
          <cell r="D84" t="str">
            <v>047</v>
          </cell>
          <cell r="E84">
            <v>9.1999999999999993</v>
          </cell>
          <cell r="F84">
            <v>12.1</v>
          </cell>
        </row>
        <row r="85">
          <cell r="D85" t="str">
            <v>048</v>
          </cell>
          <cell r="E85">
            <v>7.3</v>
          </cell>
          <cell r="F85">
            <v>10.9</v>
          </cell>
        </row>
        <row r="86">
          <cell r="D86" t="str">
            <v>049a</v>
          </cell>
          <cell r="E86">
            <v>5.6</v>
          </cell>
          <cell r="F86">
            <v>13.5</v>
          </cell>
        </row>
        <row r="87">
          <cell r="D87" t="str">
            <v>049b</v>
          </cell>
          <cell r="E87">
            <v>5.7</v>
          </cell>
          <cell r="F87">
            <v>13.6</v>
          </cell>
        </row>
        <row r="88">
          <cell r="D88" t="str">
            <v>050a</v>
          </cell>
          <cell r="E88">
            <v>9.1</v>
          </cell>
          <cell r="F88">
            <v>12.1</v>
          </cell>
        </row>
        <row r="89">
          <cell r="D89" t="str">
            <v>050b</v>
          </cell>
          <cell r="E89">
            <v>9</v>
          </cell>
          <cell r="F89">
            <v>12.1</v>
          </cell>
        </row>
        <row r="90">
          <cell r="D90" t="str">
            <v>050c</v>
          </cell>
          <cell r="E90">
            <v>14</v>
          </cell>
          <cell r="F90">
            <v>15.8</v>
          </cell>
        </row>
        <row r="91">
          <cell r="D91" t="str">
            <v>051</v>
          </cell>
          <cell r="E91">
            <v>22.2</v>
          </cell>
          <cell r="F91">
            <v>32.299999999999997</v>
          </cell>
        </row>
        <row r="92">
          <cell r="D92" t="str">
            <v>052</v>
          </cell>
          <cell r="E92" t="e">
            <v>#VALUE!</v>
          </cell>
          <cell r="F92" t="e">
            <v>#VALUE!</v>
          </cell>
        </row>
        <row r="93">
          <cell r="D93" t="str">
            <v>053a</v>
          </cell>
          <cell r="E93">
            <v>26</v>
          </cell>
          <cell r="F93">
            <v>20.399999999999999</v>
          </cell>
        </row>
        <row r="94">
          <cell r="D94" t="str">
            <v>053</v>
          </cell>
          <cell r="E94">
            <v>67.400000000000006</v>
          </cell>
          <cell r="F94">
            <v>36</v>
          </cell>
        </row>
        <row r="95">
          <cell r="D95" t="str">
            <v>054</v>
          </cell>
          <cell r="E95">
            <v>7.3</v>
          </cell>
          <cell r="F95">
            <v>10.9</v>
          </cell>
        </row>
        <row r="96">
          <cell r="D96" t="str">
            <v>055</v>
          </cell>
          <cell r="E96">
            <v>17.5</v>
          </cell>
          <cell r="F96">
            <v>17.7</v>
          </cell>
        </row>
        <row r="97">
          <cell r="D97" t="str">
            <v>056a</v>
          </cell>
          <cell r="E97">
            <v>3</v>
          </cell>
          <cell r="F97">
            <v>7.1</v>
          </cell>
        </row>
        <row r="98">
          <cell r="D98" t="str">
            <v>056b</v>
          </cell>
          <cell r="E98">
            <v>3</v>
          </cell>
          <cell r="F98">
            <v>7</v>
          </cell>
        </row>
        <row r="99">
          <cell r="D99" t="str">
            <v>057a</v>
          </cell>
          <cell r="E99">
            <v>21.9</v>
          </cell>
          <cell r="F99">
            <v>20.6</v>
          </cell>
        </row>
        <row r="100">
          <cell r="D100" t="str">
            <v>057b</v>
          </cell>
          <cell r="E100">
            <v>14.5</v>
          </cell>
          <cell r="F100">
            <v>15.7</v>
          </cell>
        </row>
        <row r="101">
          <cell r="D101" t="str">
            <v>058</v>
          </cell>
          <cell r="E101">
            <v>14.4</v>
          </cell>
          <cell r="F101">
            <v>15.6</v>
          </cell>
        </row>
        <row r="102">
          <cell r="D102" t="str">
            <v>059a</v>
          </cell>
          <cell r="E102">
            <v>3.6</v>
          </cell>
          <cell r="F102">
            <v>8.8000000000000007</v>
          </cell>
        </row>
        <row r="103">
          <cell r="D103" t="str">
            <v>059b</v>
          </cell>
          <cell r="E103">
            <v>8.9</v>
          </cell>
          <cell r="F103">
            <v>17.399999999999999</v>
          </cell>
        </row>
        <row r="104">
          <cell r="D104" t="str">
            <v>059c</v>
          </cell>
          <cell r="E104">
            <v>8.9</v>
          </cell>
          <cell r="F104">
            <v>17.399999999999999</v>
          </cell>
        </row>
        <row r="105">
          <cell r="D105" t="str">
            <v>060</v>
          </cell>
          <cell r="E105">
            <v>19.8</v>
          </cell>
          <cell r="F105">
            <v>17.8</v>
          </cell>
        </row>
        <row r="106">
          <cell r="D106" t="str">
            <v>061</v>
          </cell>
          <cell r="E106">
            <v>863.1</v>
          </cell>
          <cell r="F106">
            <v>148.1</v>
          </cell>
        </row>
        <row r="107">
          <cell r="D107" t="str">
            <v>061a</v>
          </cell>
          <cell r="E107">
            <v>171.7</v>
          </cell>
          <cell r="F107" t="e">
            <v>#VALUE!</v>
          </cell>
        </row>
        <row r="108">
          <cell r="D108" t="str">
            <v>061b</v>
          </cell>
          <cell r="E108">
            <v>56</v>
          </cell>
          <cell r="F108">
            <v>62.7</v>
          </cell>
        </row>
        <row r="109">
          <cell r="D109" t="str">
            <v>062</v>
          </cell>
          <cell r="E109">
            <v>76.2</v>
          </cell>
          <cell r="F109">
            <v>39.9</v>
          </cell>
        </row>
        <row r="110">
          <cell r="D110" t="str">
            <v>063</v>
          </cell>
          <cell r="E110">
            <v>26</v>
          </cell>
          <cell r="F110" t="e">
            <v>#VALUE!</v>
          </cell>
        </row>
        <row r="111">
          <cell r="D111" t="str">
            <v>064</v>
          </cell>
          <cell r="E111">
            <v>35.1</v>
          </cell>
          <cell r="F111">
            <v>24</v>
          </cell>
        </row>
        <row r="112">
          <cell r="D112" t="str">
            <v>065</v>
          </cell>
          <cell r="E112">
            <v>57</v>
          </cell>
          <cell r="F112">
            <v>30.3</v>
          </cell>
        </row>
        <row r="113">
          <cell r="D113" t="str">
            <v>066</v>
          </cell>
          <cell r="E113">
            <v>463.5</v>
          </cell>
          <cell r="F113">
            <v>131</v>
          </cell>
        </row>
        <row r="114">
          <cell r="D114" t="str">
            <v>067</v>
          </cell>
          <cell r="E114">
            <v>123.7</v>
          </cell>
          <cell r="F114">
            <v>48.7</v>
          </cell>
        </row>
        <row r="115">
          <cell r="D115" t="str">
            <v>068</v>
          </cell>
          <cell r="E115">
            <v>625</v>
          </cell>
          <cell r="F115">
            <v>120.9</v>
          </cell>
        </row>
        <row r="116">
          <cell r="D116" t="str">
            <v>069</v>
          </cell>
          <cell r="E116">
            <v>598.9</v>
          </cell>
          <cell r="F116">
            <v>232.1</v>
          </cell>
        </row>
        <row r="117">
          <cell r="D117" t="str">
            <v>070</v>
          </cell>
          <cell r="E117">
            <v>122.5</v>
          </cell>
          <cell r="F117">
            <v>60.3</v>
          </cell>
        </row>
        <row r="118">
          <cell r="D118" t="str">
            <v>101</v>
          </cell>
          <cell r="E118">
            <v>56.8</v>
          </cell>
          <cell r="F118">
            <v>66.599999999999994</v>
          </cell>
        </row>
        <row r="119">
          <cell r="D119" t="str">
            <v>102</v>
          </cell>
          <cell r="E119">
            <v>10.9</v>
          </cell>
          <cell r="F119">
            <v>18.600000000000001</v>
          </cell>
        </row>
        <row r="120">
          <cell r="D120" t="str">
            <v>103</v>
          </cell>
          <cell r="E120">
            <v>14.8</v>
          </cell>
          <cell r="F120">
            <v>16.3</v>
          </cell>
        </row>
        <row r="121">
          <cell r="D121" t="str">
            <v>104</v>
          </cell>
          <cell r="E121">
            <v>17.7</v>
          </cell>
          <cell r="F121">
            <v>17</v>
          </cell>
        </row>
        <row r="122">
          <cell r="D122" t="str">
            <v>105</v>
          </cell>
          <cell r="E122">
            <v>17.7</v>
          </cell>
          <cell r="F122">
            <v>17</v>
          </cell>
        </row>
        <row r="123">
          <cell r="D123" t="str">
            <v>106</v>
          </cell>
          <cell r="E123">
            <v>12.6</v>
          </cell>
          <cell r="F123">
            <v>14.9</v>
          </cell>
        </row>
        <row r="124">
          <cell r="D124" t="str">
            <v>107</v>
          </cell>
          <cell r="E124">
            <v>12.1</v>
          </cell>
          <cell r="F124">
            <v>14.2</v>
          </cell>
        </row>
        <row r="125">
          <cell r="D125" t="str">
            <v>108a</v>
          </cell>
          <cell r="E125">
            <v>12.1</v>
          </cell>
          <cell r="F125">
            <v>14.7</v>
          </cell>
        </row>
        <row r="126">
          <cell r="D126" t="str">
            <v>108b</v>
          </cell>
          <cell r="E126">
            <v>12.9</v>
          </cell>
          <cell r="F126">
            <v>15.3</v>
          </cell>
        </row>
        <row r="127">
          <cell r="D127" t="str">
            <v>108c</v>
          </cell>
          <cell r="E127">
            <v>13.2</v>
          </cell>
          <cell r="F127">
            <v>15.3</v>
          </cell>
        </row>
        <row r="128">
          <cell r="D128" t="str">
            <v>109</v>
          </cell>
          <cell r="E128">
            <v>11.9</v>
          </cell>
          <cell r="F128">
            <v>13.8</v>
          </cell>
        </row>
        <row r="129">
          <cell r="D129" t="str">
            <v>110a</v>
          </cell>
          <cell r="E129">
            <v>13.7</v>
          </cell>
          <cell r="F129">
            <v>17.2</v>
          </cell>
        </row>
        <row r="130">
          <cell r="D130" t="str">
            <v>110b</v>
          </cell>
          <cell r="E130">
            <v>11.8</v>
          </cell>
          <cell r="F130">
            <v>14.3</v>
          </cell>
        </row>
        <row r="131">
          <cell r="D131" t="str">
            <v>110c</v>
          </cell>
          <cell r="E131">
            <v>12.1</v>
          </cell>
          <cell r="F131">
            <v>14.3</v>
          </cell>
        </row>
        <row r="132">
          <cell r="D132" t="str">
            <v>110d</v>
          </cell>
          <cell r="E132">
            <v>12</v>
          </cell>
          <cell r="F132">
            <v>14.5</v>
          </cell>
        </row>
        <row r="133">
          <cell r="D133" t="str">
            <v>111</v>
          </cell>
          <cell r="E133">
            <v>7.4</v>
          </cell>
          <cell r="F133">
            <v>11.2</v>
          </cell>
        </row>
        <row r="134">
          <cell r="D134" t="str">
            <v>112</v>
          </cell>
          <cell r="E134">
            <v>11.1</v>
          </cell>
          <cell r="F134">
            <v>15.5</v>
          </cell>
        </row>
        <row r="135">
          <cell r="D135" t="str">
            <v>113</v>
          </cell>
          <cell r="E135">
            <v>5</v>
          </cell>
          <cell r="F135">
            <v>9.6</v>
          </cell>
        </row>
        <row r="136">
          <cell r="D136" t="str">
            <v>114</v>
          </cell>
          <cell r="E136">
            <v>22.8</v>
          </cell>
          <cell r="F136">
            <v>20.9</v>
          </cell>
        </row>
        <row r="137">
          <cell r="D137" t="str">
            <v>115a</v>
          </cell>
          <cell r="E137">
            <v>68.099999999999994</v>
          </cell>
          <cell r="F137">
            <v>78.8</v>
          </cell>
        </row>
        <row r="138">
          <cell r="D138" t="str">
            <v>115b</v>
          </cell>
          <cell r="E138">
            <v>25.6</v>
          </cell>
          <cell r="F138">
            <v>24.5</v>
          </cell>
        </row>
        <row r="139">
          <cell r="D139" t="str">
            <v>116</v>
          </cell>
          <cell r="E139">
            <v>17.399999999999999</v>
          </cell>
          <cell r="F139">
            <v>17.2</v>
          </cell>
        </row>
        <row r="140">
          <cell r="D140" t="str">
            <v>117</v>
          </cell>
          <cell r="E140">
            <v>12.6</v>
          </cell>
          <cell r="F140">
            <v>15.3</v>
          </cell>
        </row>
        <row r="141">
          <cell r="D141" t="str">
            <v>118</v>
          </cell>
          <cell r="E141">
            <v>6.5</v>
          </cell>
          <cell r="F141">
            <v>10.4</v>
          </cell>
        </row>
        <row r="142">
          <cell r="D142" t="str">
            <v>119</v>
          </cell>
          <cell r="E142">
            <v>17.600000000000001</v>
          </cell>
          <cell r="F142">
            <v>17.2</v>
          </cell>
        </row>
        <row r="143">
          <cell r="D143" t="str">
            <v>120</v>
          </cell>
          <cell r="E143">
            <v>12.7</v>
          </cell>
          <cell r="F143">
            <v>15.3</v>
          </cell>
        </row>
        <row r="144">
          <cell r="D144" t="str">
            <v>121</v>
          </cell>
          <cell r="E144">
            <v>14.6</v>
          </cell>
          <cell r="F144">
            <v>23.1</v>
          </cell>
        </row>
        <row r="145">
          <cell r="D145" t="str">
            <v>122a</v>
          </cell>
          <cell r="E145">
            <v>56.7</v>
          </cell>
          <cell r="F145">
            <v>30.9</v>
          </cell>
        </row>
        <row r="146">
          <cell r="D146" t="str">
            <v>122b</v>
          </cell>
          <cell r="E146">
            <v>6.7</v>
          </cell>
          <cell r="F146">
            <v>12.8</v>
          </cell>
        </row>
        <row r="147">
          <cell r="D147" t="str">
            <v>123</v>
          </cell>
          <cell r="E147">
            <v>23.4</v>
          </cell>
          <cell r="F147">
            <v>19.899999999999999</v>
          </cell>
        </row>
        <row r="148">
          <cell r="D148" t="str">
            <v>124</v>
          </cell>
          <cell r="E148">
            <v>12.3</v>
          </cell>
          <cell r="F148">
            <v>14.7</v>
          </cell>
        </row>
        <row r="149">
          <cell r="D149" t="str">
            <v>125</v>
          </cell>
          <cell r="E149">
            <v>12.7</v>
          </cell>
          <cell r="F149">
            <v>14.9</v>
          </cell>
        </row>
        <row r="150">
          <cell r="D150" t="str">
            <v>126</v>
          </cell>
          <cell r="E150">
            <v>20.7</v>
          </cell>
          <cell r="F150">
            <v>18.399999999999999</v>
          </cell>
        </row>
        <row r="151">
          <cell r="D151" t="str">
            <v>127</v>
          </cell>
          <cell r="E151">
            <v>19.3</v>
          </cell>
          <cell r="F151">
            <v>17.600000000000001</v>
          </cell>
        </row>
        <row r="152">
          <cell r="D152" t="str">
            <v>128</v>
          </cell>
          <cell r="E152">
            <v>83.7</v>
          </cell>
          <cell r="F152">
            <v>96.2</v>
          </cell>
        </row>
        <row r="153">
          <cell r="D153" t="str">
            <v>129</v>
          </cell>
          <cell r="E153">
            <v>22.4</v>
          </cell>
          <cell r="F153">
            <v>31.9</v>
          </cell>
        </row>
        <row r="154">
          <cell r="D154" t="str">
            <v>130</v>
          </cell>
          <cell r="E154">
            <v>29.2</v>
          </cell>
          <cell r="F154">
            <v>28</v>
          </cell>
        </row>
        <row r="155">
          <cell r="D155" t="str">
            <v>131</v>
          </cell>
          <cell r="E155">
            <v>10.3</v>
          </cell>
          <cell r="F155">
            <v>19.3</v>
          </cell>
        </row>
        <row r="156">
          <cell r="D156" t="str">
            <v>132</v>
          </cell>
          <cell r="E156">
            <v>18.100000000000001</v>
          </cell>
          <cell r="F156">
            <v>28.3</v>
          </cell>
        </row>
        <row r="157">
          <cell r="D157" t="str">
            <v>133</v>
          </cell>
          <cell r="E157">
            <v>28.3</v>
          </cell>
          <cell r="F157">
            <v>21.8</v>
          </cell>
        </row>
        <row r="158">
          <cell r="D158" t="str">
            <v>134</v>
          </cell>
          <cell r="E158">
            <v>22.3</v>
          </cell>
          <cell r="F158">
            <v>24.5</v>
          </cell>
        </row>
        <row r="159">
          <cell r="D159" t="str">
            <v>135</v>
          </cell>
          <cell r="E159">
            <v>12.5</v>
          </cell>
          <cell r="F159">
            <v>20.9</v>
          </cell>
        </row>
        <row r="160">
          <cell r="D160" t="str">
            <v>136</v>
          </cell>
          <cell r="E160">
            <v>27.9</v>
          </cell>
          <cell r="F160">
            <v>26.4</v>
          </cell>
        </row>
        <row r="161">
          <cell r="D161" t="str">
            <v>137</v>
          </cell>
          <cell r="E161">
            <v>14</v>
          </cell>
          <cell r="F161">
            <v>25</v>
          </cell>
        </row>
        <row r="162">
          <cell r="D162" t="str">
            <v>138</v>
          </cell>
          <cell r="E162">
            <v>10.5</v>
          </cell>
          <cell r="F162">
            <v>20.100000000000001</v>
          </cell>
        </row>
        <row r="163">
          <cell r="D163" t="str">
            <v>139</v>
          </cell>
          <cell r="E163">
            <v>29.8</v>
          </cell>
          <cell r="F163">
            <v>27.1</v>
          </cell>
        </row>
        <row r="164">
          <cell r="D164" t="str">
            <v>140</v>
          </cell>
          <cell r="E164">
            <v>16</v>
          </cell>
          <cell r="F164">
            <v>28.6</v>
          </cell>
        </row>
        <row r="165">
          <cell r="D165" t="str">
            <v>141</v>
          </cell>
          <cell r="E165">
            <v>9.6999999999999993</v>
          </cell>
          <cell r="F165">
            <v>19</v>
          </cell>
        </row>
        <row r="166">
          <cell r="D166" t="str">
            <v>142</v>
          </cell>
          <cell r="E166">
            <v>31.8</v>
          </cell>
          <cell r="F166">
            <v>28.4</v>
          </cell>
        </row>
        <row r="167">
          <cell r="D167" t="str">
            <v>143</v>
          </cell>
          <cell r="E167">
            <v>6</v>
          </cell>
          <cell r="F167">
            <v>14</v>
          </cell>
        </row>
        <row r="168">
          <cell r="D168" t="str">
            <v>144</v>
          </cell>
          <cell r="E168">
            <v>34.200000000000003</v>
          </cell>
          <cell r="F168">
            <v>30</v>
          </cell>
        </row>
        <row r="169">
          <cell r="D169" t="str">
            <v>145</v>
          </cell>
          <cell r="E169">
            <v>11.6</v>
          </cell>
          <cell r="F169">
            <v>25.9</v>
          </cell>
        </row>
        <row r="170">
          <cell r="D170" t="str">
            <v>146</v>
          </cell>
          <cell r="E170">
            <v>35.1</v>
          </cell>
          <cell r="F170">
            <v>29.8</v>
          </cell>
        </row>
        <row r="171">
          <cell r="D171" t="str">
            <v>147</v>
          </cell>
          <cell r="E171">
            <v>5.9</v>
          </cell>
          <cell r="F171">
            <v>13.9</v>
          </cell>
        </row>
        <row r="172">
          <cell r="D172" t="str">
            <v>148</v>
          </cell>
          <cell r="E172">
            <v>6.3</v>
          </cell>
          <cell r="F172">
            <v>13.7</v>
          </cell>
        </row>
        <row r="173">
          <cell r="D173" t="str">
            <v>149</v>
          </cell>
          <cell r="E173">
            <v>34.4</v>
          </cell>
          <cell r="F173">
            <v>30</v>
          </cell>
        </row>
        <row r="174">
          <cell r="D174" t="str">
            <v>150</v>
          </cell>
          <cell r="E174">
            <v>9.6999999999999993</v>
          </cell>
          <cell r="F174">
            <v>19.399999999999999</v>
          </cell>
        </row>
        <row r="175">
          <cell r="D175" t="str">
            <v>151</v>
          </cell>
          <cell r="E175">
            <v>34.6</v>
          </cell>
          <cell r="F175">
            <v>29.9</v>
          </cell>
        </row>
        <row r="176">
          <cell r="D176" t="str">
            <v>152</v>
          </cell>
          <cell r="E176">
            <v>5.8</v>
          </cell>
          <cell r="F176">
            <v>13.8</v>
          </cell>
        </row>
        <row r="177">
          <cell r="D177" t="str">
            <v>153</v>
          </cell>
          <cell r="E177">
            <v>5.0999999999999996</v>
          </cell>
          <cell r="F177">
            <v>9.5</v>
          </cell>
        </row>
        <row r="178">
          <cell r="D178" t="str">
            <v>154</v>
          </cell>
          <cell r="E178">
            <v>5.8</v>
          </cell>
          <cell r="F178">
            <v>9.6999999999999993</v>
          </cell>
        </row>
        <row r="179">
          <cell r="D179" t="str">
            <v>155a</v>
          </cell>
          <cell r="E179">
            <v>21.5</v>
          </cell>
          <cell r="F179">
            <v>31.6</v>
          </cell>
        </row>
        <row r="180">
          <cell r="D180" t="str">
            <v>155b</v>
          </cell>
          <cell r="E180">
            <v>6.1</v>
          </cell>
          <cell r="F180">
            <v>10.9</v>
          </cell>
        </row>
        <row r="181">
          <cell r="D181" t="str">
            <v>156</v>
          </cell>
          <cell r="E181">
            <v>1.8</v>
          </cell>
          <cell r="F181">
            <v>10.9</v>
          </cell>
        </row>
        <row r="182">
          <cell r="D182" t="str">
            <v>157</v>
          </cell>
          <cell r="E182">
            <v>10.1</v>
          </cell>
          <cell r="F182">
            <v>14.2</v>
          </cell>
        </row>
        <row r="183">
          <cell r="D183" t="str">
            <v>158</v>
          </cell>
          <cell r="E183">
            <v>12.6</v>
          </cell>
          <cell r="F183">
            <v>14.3</v>
          </cell>
        </row>
        <row r="184">
          <cell r="D184" t="str">
            <v>159</v>
          </cell>
          <cell r="E184">
            <v>24</v>
          </cell>
          <cell r="F184">
            <v>20</v>
          </cell>
        </row>
        <row r="185">
          <cell r="D185" t="str">
            <v>160</v>
          </cell>
          <cell r="E185">
            <v>17</v>
          </cell>
          <cell r="F185">
            <v>16.600000000000001</v>
          </cell>
        </row>
        <row r="186">
          <cell r="D186" t="str">
            <v>161</v>
          </cell>
          <cell r="E186">
            <v>1088.9000000000001</v>
          </cell>
          <cell r="F186">
            <v>159.6</v>
          </cell>
        </row>
        <row r="187">
          <cell r="D187" t="str">
            <v>161a</v>
          </cell>
          <cell r="E187">
            <v>88</v>
          </cell>
          <cell r="F187" t="e">
            <v>#VALUE!</v>
          </cell>
        </row>
        <row r="188">
          <cell r="D188" t="str">
            <v>162</v>
          </cell>
          <cell r="E188">
            <v>5.9</v>
          </cell>
          <cell r="F188">
            <v>9.1999999999999993</v>
          </cell>
        </row>
        <row r="189">
          <cell r="D189" t="str">
            <v>201a</v>
          </cell>
          <cell r="E189">
            <v>100</v>
          </cell>
          <cell r="F189">
            <v>117.1</v>
          </cell>
        </row>
        <row r="190">
          <cell r="D190" t="str">
            <v>201b</v>
          </cell>
          <cell r="E190">
            <v>14.4</v>
          </cell>
          <cell r="F190">
            <v>15.6</v>
          </cell>
        </row>
        <row r="191">
          <cell r="D191" t="str">
            <v>201c</v>
          </cell>
          <cell r="E191">
            <v>5.5</v>
          </cell>
          <cell r="F191">
            <v>10.1</v>
          </cell>
        </row>
        <row r="192">
          <cell r="D192" t="str">
            <v>202</v>
          </cell>
          <cell r="E192">
            <v>22.8</v>
          </cell>
          <cell r="F192">
            <v>20.9</v>
          </cell>
        </row>
        <row r="193">
          <cell r="D193" t="str">
            <v>203</v>
          </cell>
          <cell r="E193">
            <v>51.4</v>
          </cell>
          <cell r="F193">
            <v>28.7</v>
          </cell>
        </row>
        <row r="194">
          <cell r="D194" t="str">
            <v>204a</v>
          </cell>
          <cell r="E194">
            <v>18.5</v>
          </cell>
          <cell r="F194">
            <v>17.3</v>
          </cell>
        </row>
        <row r="195">
          <cell r="D195" t="str">
            <v>204b</v>
          </cell>
          <cell r="E195">
            <v>18.899999999999999</v>
          </cell>
          <cell r="F195">
            <v>19.600000000000001</v>
          </cell>
        </row>
        <row r="196">
          <cell r="D196" t="str">
            <v>204c</v>
          </cell>
          <cell r="E196">
            <v>16.3</v>
          </cell>
          <cell r="F196">
            <v>16.5</v>
          </cell>
        </row>
        <row r="197">
          <cell r="D197" t="str">
            <v>205</v>
          </cell>
          <cell r="E197">
            <v>13.4</v>
          </cell>
          <cell r="F197">
            <v>15.3</v>
          </cell>
        </row>
        <row r="198">
          <cell r="D198" t="str">
            <v>206</v>
          </cell>
          <cell r="E198">
            <v>12.1</v>
          </cell>
          <cell r="F198">
            <v>14.3</v>
          </cell>
        </row>
        <row r="199">
          <cell r="D199" t="str">
            <v>207</v>
          </cell>
          <cell r="E199">
            <v>18.100000000000001</v>
          </cell>
          <cell r="F199">
            <v>17</v>
          </cell>
        </row>
        <row r="200">
          <cell r="D200" t="str">
            <v>208</v>
          </cell>
          <cell r="E200">
            <v>11.8</v>
          </cell>
          <cell r="F200">
            <v>14.5</v>
          </cell>
        </row>
        <row r="201">
          <cell r="D201" t="str">
            <v>209</v>
          </cell>
          <cell r="E201">
            <v>19.3</v>
          </cell>
          <cell r="F201">
            <v>0.2</v>
          </cell>
        </row>
        <row r="202">
          <cell r="D202" t="str">
            <v>210</v>
          </cell>
          <cell r="E202">
            <v>12.3</v>
          </cell>
          <cell r="F202">
            <v>14.1</v>
          </cell>
        </row>
        <row r="203">
          <cell r="D203" t="str">
            <v>211a</v>
          </cell>
          <cell r="E203">
            <v>18.2</v>
          </cell>
          <cell r="F203">
            <v>17.5</v>
          </cell>
        </row>
        <row r="204">
          <cell r="D204" t="str">
            <v>211b</v>
          </cell>
          <cell r="E204">
            <v>18.2</v>
          </cell>
          <cell r="F204">
            <v>17.5</v>
          </cell>
        </row>
        <row r="205">
          <cell r="D205" t="str">
            <v>212</v>
          </cell>
          <cell r="E205">
            <v>14.1</v>
          </cell>
          <cell r="F205">
            <v>22.3</v>
          </cell>
        </row>
        <row r="206">
          <cell r="D206" t="str">
            <v>213</v>
          </cell>
          <cell r="E206">
            <v>17.7</v>
          </cell>
          <cell r="F206">
            <v>17</v>
          </cell>
        </row>
        <row r="207">
          <cell r="D207" t="str">
            <v>214</v>
          </cell>
          <cell r="E207">
            <v>22.2</v>
          </cell>
          <cell r="F207">
            <v>20.8</v>
          </cell>
        </row>
        <row r="208">
          <cell r="D208" t="str">
            <v>214a</v>
          </cell>
          <cell r="E208">
            <v>23.8</v>
          </cell>
          <cell r="F208">
            <v>19.5</v>
          </cell>
        </row>
        <row r="209">
          <cell r="D209" t="str">
            <v>214c</v>
          </cell>
          <cell r="E209">
            <v>23.2</v>
          </cell>
          <cell r="F209">
            <v>19.3</v>
          </cell>
        </row>
        <row r="210">
          <cell r="D210" t="str">
            <v>215</v>
          </cell>
          <cell r="E210">
            <v>12.2</v>
          </cell>
          <cell r="F210">
            <v>14.7</v>
          </cell>
        </row>
        <row r="211">
          <cell r="D211" t="str">
            <v>216</v>
          </cell>
          <cell r="E211">
            <v>12.4</v>
          </cell>
          <cell r="F211">
            <v>14.7</v>
          </cell>
        </row>
        <row r="212">
          <cell r="D212" t="str">
            <v>217</v>
          </cell>
          <cell r="E212">
            <v>15.5</v>
          </cell>
          <cell r="F212">
            <v>16</v>
          </cell>
        </row>
        <row r="213">
          <cell r="D213" t="str">
            <v>218a</v>
          </cell>
          <cell r="E213">
            <v>17.2</v>
          </cell>
          <cell r="F213">
            <v>16.8</v>
          </cell>
        </row>
        <row r="214">
          <cell r="D214" t="str">
            <v>218b</v>
          </cell>
          <cell r="E214">
            <v>16.5</v>
          </cell>
          <cell r="F214">
            <v>17.3</v>
          </cell>
        </row>
        <row r="215">
          <cell r="D215" t="str">
            <v>219</v>
          </cell>
          <cell r="E215">
            <v>13</v>
          </cell>
          <cell r="F215">
            <v>15.9</v>
          </cell>
        </row>
        <row r="216">
          <cell r="D216" t="str">
            <v>220a</v>
          </cell>
          <cell r="E216">
            <v>16.5</v>
          </cell>
          <cell r="F216">
            <v>17.3</v>
          </cell>
        </row>
        <row r="217">
          <cell r="D217" t="str">
            <v>220b</v>
          </cell>
          <cell r="E217">
            <v>16.5</v>
          </cell>
          <cell r="F217">
            <v>17.3</v>
          </cell>
        </row>
        <row r="218">
          <cell r="D218" t="str">
            <v>220c</v>
          </cell>
          <cell r="E218">
            <v>16.100000000000001</v>
          </cell>
          <cell r="F218">
            <v>16.399999999999999</v>
          </cell>
        </row>
        <row r="219">
          <cell r="D219" t="str">
            <v>221</v>
          </cell>
          <cell r="E219">
            <v>22.4</v>
          </cell>
          <cell r="F219">
            <v>31.9</v>
          </cell>
        </row>
        <row r="220">
          <cell r="D220" t="str">
            <v>221a</v>
          </cell>
          <cell r="E220">
            <v>25.1</v>
          </cell>
          <cell r="F220">
            <v>22</v>
          </cell>
        </row>
        <row r="221">
          <cell r="D221" t="str">
            <v>221b</v>
          </cell>
          <cell r="E221">
            <v>25.6</v>
          </cell>
          <cell r="F221">
            <v>21</v>
          </cell>
        </row>
        <row r="222">
          <cell r="D222" t="str">
            <v>221c</v>
          </cell>
          <cell r="E222">
            <v>25.6</v>
          </cell>
          <cell r="F222">
            <v>21</v>
          </cell>
        </row>
        <row r="223">
          <cell r="D223" t="str">
            <v>222a</v>
          </cell>
          <cell r="E223">
            <v>17.899999999999999</v>
          </cell>
          <cell r="F223">
            <v>17.899999999999999</v>
          </cell>
        </row>
        <row r="224">
          <cell r="D224" t="str">
            <v>222b</v>
          </cell>
          <cell r="E224">
            <v>16.7</v>
          </cell>
          <cell r="F224">
            <v>16.600000000000001</v>
          </cell>
        </row>
        <row r="225">
          <cell r="D225" t="str">
            <v>222c</v>
          </cell>
          <cell r="E225">
            <v>20.2</v>
          </cell>
          <cell r="F225">
            <v>19.399999999999999</v>
          </cell>
        </row>
        <row r="226">
          <cell r="D226" t="str">
            <v>222d</v>
          </cell>
          <cell r="E226">
            <v>14.7</v>
          </cell>
          <cell r="F226">
            <v>16.8</v>
          </cell>
        </row>
        <row r="227">
          <cell r="D227" t="str">
            <v>223a</v>
          </cell>
          <cell r="E227">
            <v>51.6</v>
          </cell>
          <cell r="F227">
            <v>66.8</v>
          </cell>
        </row>
        <row r="228">
          <cell r="D228" t="str">
            <v>223b</v>
          </cell>
          <cell r="E228">
            <v>88.8</v>
          </cell>
          <cell r="F228">
            <v>111.9</v>
          </cell>
        </row>
        <row r="229">
          <cell r="D229" t="str">
            <v>224</v>
          </cell>
          <cell r="E229">
            <v>10.5</v>
          </cell>
          <cell r="F229">
            <v>17.7</v>
          </cell>
        </row>
        <row r="230">
          <cell r="D230" t="str">
            <v>225a</v>
          </cell>
          <cell r="E230">
            <v>26.5</v>
          </cell>
          <cell r="F230">
            <v>23.5</v>
          </cell>
        </row>
        <row r="231">
          <cell r="D231" t="str">
            <v>225b</v>
          </cell>
          <cell r="E231">
            <v>22.4</v>
          </cell>
          <cell r="F231">
            <v>20.6</v>
          </cell>
        </row>
        <row r="232">
          <cell r="D232" t="str">
            <v>225c</v>
          </cell>
          <cell r="E232">
            <v>22.4</v>
          </cell>
          <cell r="F232">
            <v>20.6</v>
          </cell>
        </row>
        <row r="233">
          <cell r="D233" t="str">
            <v>226</v>
          </cell>
          <cell r="E233">
            <v>11.5</v>
          </cell>
          <cell r="F233">
            <v>14.7</v>
          </cell>
        </row>
        <row r="234">
          <cell r="D234" t="str">
            <v>227</v>
          </cell>
          <cell r="E234">
            <v>15.3</v>
          </cell>
          <cell r="F234">
            <v>16.3</v>
          </cell>
        </row>
        <row r="235">
          <cell r="D235" t="str">
            <v>229</v>
          </cell>
          <cell r="E235">
            <v>10.199999999999999</v>
          </cell>
          <cell r="F235">
            <v>19.5</v>
          </cell>
        </row>
        <row r="236">
          <cell r="D236" t="str">
            <v>230</v>
          </cell>
          <cell r="E236">
            <v>5.3</v>
          </cell>
          <cell r="F236">
            <v>9.4</v>
          </cell>
        </row>
        <row r="237">
          <cell r="D237" t="str">
            <v>231a</v>
          </cell>
          <cell r="E237">
            <v>21.5</v>
          </cell>
          <cell r="F237">
            <v>31.6</v>
          </cell>
        </row>
        <row r="238">
          <cell r="D238" t="str">
            <v>231b</v>
          </cell>
          <cell r="E238">
            <v>8.5</v>
          </cell>
          <cell r="F238">
            <v>12.1</v>
          </cell>
        </row>
        <row r="239">
          <cell r="D239" t="str">
            <v>232</v>
          </cell>
          <cell r="E239">
            <v>1.8</v>
          </cell>
          <cell r="F239">
            <v>10.9</v>
          </cell>
        </row>
        <row r="240">
          <cell r="D240" t="str">
            <v>233</v>
          </cell>
          <cell r="E240">
            <v>65.099999999999994</v>
          </cell>
          <cell r="F240">
            <v>35.6</v>
          </cell>
        </row>
        <row r="241">
          <cell r="D241" t="str">
            <v>234</v>
          </cell>
          <cell r="E241">
            <v>12.9</v>
          </cell>
          <cell r="F241">
            <v>14.9</v>
          </cell>
        </row>
        <row r="242">
          <cell r="D242" t="str">
            <v>235</v>
          </cell>
          <cell r="E242">
            <v>12.5</v>
          </cell>
          <cell r="F242">
            <v>15.4</v>
          </cell>
        </row>
        <row r="243">
          <cell r="D243" t="str">
            <v>236</v>
          </cell>
          <cell r="E243">
            <v>12</v>
          </cell>
          <cell r="F243">
            <v>13.9</v>
          </cell>
        </row>
        <row r="244">
          <cell r="D244" t="str">
            <v>237</v>
          </cell>
          <cell r="E244">
            <v>12.3</v>
          </cell>
          <cell r="F244">
            <v>15.3</v>
          </cell>
        </row>
        <row r="245">
          <cell r="D245" t="str">
            <v>238</v>
          </cell>
          <cell r="E245">
            <v>31.2</v>
          </cell>
          <cell r="F245">
            <v>22.6</v>
          </cell>
        </row>
        <row r="246">
          <cell r="D246" t="str">
            <v>239</v>
          </cell>
          <cell r="E246">
            <v>39.5</v>
          </cell>
          <cell r="F246">
            <v>30.3</v>
          </cell>
        </row>
        <row r="247">
          <cell r="D247" t="str">
            <v>240</v>
          </cell>
          <cell r="E247">
            <v>17.600000000000001</v>
          </cell>
          <cell r="F247">
            <v>16.899999999999999</v>
          </cell>
        </row>
        <row r="248">
          <cell r="D248" t="str">
            <v>241</v>
          </cell>
          <cell r="E248">
            <v>17.3</v>
          </cell>
          <cell r="F248">
            <v>16.8</v>
          </cell>
        </row>
        <row r="249">
          <cell r="D249" t="str">
            <v>242</v>
          </cell>
          <cell r="E249">
            <v>7.2</v>
          </cell>
          <cell r="F249">
            <v>10.8</v>
          </cell>
        </row>
        <row r="250">
          <cell r="D250" t="str">
            <v>243</v>
          </cell>
          <cell r="E250">
            <v>7.2</v>
          </cell>
          <cell r="F250">
            <v>10.8</v>
          </cell>
        </row>
        <row r="251">
          <cell r="D251" t="str">
            <v>244</v>
          </cell>
          <cell r="E251">
            <v>1210.5999999999999</v>
          </cell>
          <cell r="F251">
            <v>161.19999999999999</v>
          </cell>
        </row>
        <row r="252">
          <cell r="D252" t="str">
            <v>244a</v>
          </cell>
          <cell r="E252">
            <v>114.1</v>
          </cell>
          <cell r="F252" t="e">
            <v>#VALUE!</v>
          </cell>
        </row>
        <row r="253">
          <cell r="D253" t="str">
            <v>245</v>
          </cell>
          <cell r="E253">
            <v>5.9</v>
          </cell>
          <cell r="F253">
            <v>10.6</v>
          </cell>
        </row>
        <row r="254">
          <cell r="D254" t="str">
            <v>300</v>
          </cell>
          <cell r="E254">
            <v>13.9</v>
          </cell>
          <cell r="F254">
            <v>15</v>
          </cell>
        </row>
        <row r="255">
          <cell r="D255" t="str">
            <v>301a</v>
          </cell>
          <cell r="E255">
            <v>52</v>
          </cell>
          <cell r="F255">
            <v>65.5</v>
          </cell>
        </row>
        <row r="256">
          <cell r="D256" t="str">
            <v>301b</v>
          </cell>
          <cell r="E256">
            <v>14.3</v>
          </cell>
          <cell r="F256">
            <v>15.5</v>
          </cell>
        </row>
        <row r="257">
          <cell r="D257" t="str">
            <v>301c</v>
          </cell>
          <cell r="E257">
            <v>3.5</v>
          </cell>
          <cell r="F257">
            <v>7.6</v>
          </cell>
        </row>
        <row r="258">
          <cell r="D258" t="str">
            <v>302a</v>
          </cell>
          <cell r="E258">
            <v>22.8</v>
          </cell>
          <cell r="F258">
            <v>20.9</v>
          </cell>
        </row>
        <row r="259">
          <cell r="D259" t="str">
            <v>302b</v>
          </cell>
          <cell r="E259">
            <v>22.8</v>
          </cell>
          <cell r="F259">
            <v>20.9</v>
          </cell>
        </row>
        <row r="260">
          <cell r="D260" t="str">
            <v>303</v>
          </cell>
          <cell r="E260">
            <v>21.2</v>
          </cell>
          <cell r="F260">
            <v>20.5</v>
          </cell>
        </row>
        <row r="261">
          <cell r="D261" t="str">
            <v>304</v>
          </cell>
          <cell r="E261">
            <v>18.899999999999999</v>
          </cell>
          <cell r="F261">
            <v>17.5</v>
          </cell>
        </row>
        <row r="262">
          <cell r="D262" t="str">
            <v>305</v>
          </cell>
          <cell r="E262">
            <v>5.5</v>
          </cell>
          <cell r="F262">
            <v>10.6</v>
          </cell>
        </row>
        <row r="263">
          <cell r="D263" t="str">
            <v>306</v>
          </cell>
          <cell r="E263">
            <v>17.5</v>
          </cell>
          <cell r="F263">
            <v>16.899999999999999</v>
          </cell>
        </row>
        <row r="264">
          <cell r="D264" t="str">
            <v>307</v>
          </cell>
          <cell r="E264">
            <v>18</v>
          </cell>
          <cell r="F264">
            <v>18.7</v>
          </cell>
        </row>
        <row r="265">
          <cell r="D265" t="str">
            <v>308</v>
          </cell>
          <cell r="E265">
            <v>13.7</v>
          </cell>
          <cell r="F265">
            <v>14.8</v>
          </cell>
        </row>
        <row r="266">
          <cell r="D266" t="str">
            <v>309</v>
          </cell>
          <cell r="E266">
            <v>24.1</v>
          </cell>
          <cell r="F266">
            <v>20.5</v>
          </cell>
        </row>
        <row r="267">
          <cell r="D267" t="str">
            <v>310</v>
          </cell>
          <cell r="E267">
            <v>8.1999999999999993</v>
          </cell>
          <cell r="F267">
            <v>15.9</v>
          </cell>
        </row>
        <row r="268">
          <cell r="D268" t="str">
            <v>311</v>
          </cell>
          <cell r="E268">
            <v>18.2</v>
          </cell>
          <cell r="F268">
            <v>17.2</v>
          </cell>
        </row>
        <row r="269">
          <cell r="D269" t="str">
            <v>312</v>
          </cell>
          <cell r="E269" t="e">
            <v>#VALUE!</v>
          </cell>
          <cell r="F269" t="e">
            <v>#VALUE!</v>
          </cell>
        </row>
        <row r="270">
          <cell r="D270" t="str">
            <v>313a</v>
          </cell>
          <cell r="E270">
            <v>49.9</v>
          </cell>
          <cell r="F270">
            <v>56.1</v>
          </cell>
        </row>
        <row r="271">
          <cell r="D271" t="str">
            <v>313b</v>
          </cell>
          <cell r="E271" t="e">
            <v>#VALUE!</v>
          </cell>
          <cell r="F271" t="e">
            <v>#VALUE!</v>
          </cell>
        </row>
        <row r="272">
          <cell r="D272" t="str">
            <v>314</v>
          </cell>
          <cell r="E272" t="e">
            <v>#VALUE!</v>
          </cell>
          <cell r="F272" t="e">
            <v>#VALUE!</v>
          </cell>
        </row>
        <row r="273">
          <cell r="D273" t="str">
            <v>315a</v>
          </cell>
          <cell r="E273" t="e">
            <v>#VALUE!</v>
          </cell>
          <cell r="F273" t="e">
            <v>#VALUE!</v>
          </cell>
        </row>
        <row r="274">
          <cell r="D274" t="str">
            <v>315b</v>
          </cell>
          <cell r="E274" t="e">
            <v>#VALUE!</v>
          </cell>
          <cell r="F274" t="e">
            <v>#VALUE!</v>
          </cell>
        </row>
        <row r="275">
          <cell r="D275" t="str">
            <v>316</v>
          </cell>
          <cell r="E275">
            <v>19</v>
          </cell>
          <cell r="F275">
            <v>17.600000000000001</v>
          </cell>
        </row>
        <row r="276">
          <cell r="D276" t="str">
            <v>317</v>
          </cell>
          <cell r="E276">
            <v>12.1</v>
          </cell>
          <cell r="F276" t="e">
            <v>#VALUE!</v>
          </cell>
        </row>
        <row r="277">
          <cell r="D277" t="str">
            <v>318</v>
          </cell>
          <cell r="E277" t="e">
            <v>#VALUE!</v>
          </cell>
          <cell r="F277" t="e">
            <v>#VALUE!</v>
          </cell>
        </row>
        <row r="278">
          <cell r="D278" t="str">
            <v>319a</v>
          </cell>
          <cell r="E278">
            <v>43</v>
          </cell>
          <cell r="F278">
            <v>28.5</v>
          </cell>
        </row>
        <row r="279">
          <cell r="D279" t="str">
            <v>319b</v>
          </cell>
          <cell r="E279">
            <v>23.6</v>
          </cell>
          <cell r="F279">
            <v>22.4</v>
          </cell>
        </row>
        <row r="280">
          <cell r="D280" t="str">
            <v>320</v>
          </cell>
          <cell r="E280">
            <v>19</v>
          </cell>
          <cell r="F280">
            <v>18.8</v>
          </cell>
        </row>
        <row r="281">
          <cell r="D281" t="str">
            <v>321</v>
          </cell>
          <cell r="E281">
            <v>14.3</v>
          </cell>
          <cell r="F281">
            <v>22.9</v>
          </cell>
        </row>
        <row r="282">
          <cell r="D282" t="str">
            <v>322a</v>
          </cell>
          <cell r="E282">
            <v>61</v>
          </cell>
          <cell r="F282">
            <v>78.099999999999994</v>
          </cell>
        </row>
        <row r="283">
          <cell r="D283" t="str">
            <v>322b</v>
          </cell>
          <cell r="E283">
            <v>50.4</v>
          </cell>
          <cell r="F283">
            <v>60.2</v>
          </cell>
        </row>
        <row r="284">
          <cell r="D284" t="str">
            <v>322c</v>
          </cell>
          <cell r="E284">
            <v>22.6</v>
          </cell>
          <cell r="F284">
            <v>31.8</v>
          </cell>
        </row>
        <row r="285">
          <cell r="D285" t="str">
            <v>323a</v>
          </cell>
          <cell r="E285">
            <v>7.3</v>
          </cell>
          <cell r="F285">
            <v>13.6</v>
          </cell>
        </row>
        <row r="286">
          <cell r="D286" t="str">
            <v>323b</v>
          </cell>
          <cell r="E286">
            <v>7.3</v>
          </cell>
          <cell r="F286">
            <v>13.7</v>
          </cell>
        </row>
        <row r="287">
          <cell r="D287" t="str">
            <v>324a</v>
          </cell>
          <cell r="E287">
            <v>32.200000000000003</v>
          </cell>
          <cell r="F287">
            <v>23</v>
          </cell>
        </row>
        <row r="288">
          <cell r="D288" t="str">
            <v>324b</v>
          </cell>
          <cell r="E288">
            <v>7</v>
          </cell>
          <cell r="F288">
            <v>11.5</v>
          </cell>
        </row>
        <row r="289">
          <cell r="D289" t="str">
            <v>325</v>
          </cell>
          <cell r="E289">
            <v>46</v>
          </cell>
          <cell r="F289">
            <v>29.9</v>
          </cell>
        </row>
        <row r="290">
          <cell r="D290" t="str">
            <v>325a</v>
          </cell>
          <cell r="E290">
            <v>2.9</v>
          </cell>
          <cell r="F290">
            <v>7.3</v>
          </cell>
        </row>
        <row r="291">
          <cell r="D291" t="str">
            <v>326</v>
          </cell>
          <cell r="E291">
            <v>12</v>
          </cell>
          <cell r="F291">
            <v>14.3</v>
          </cell>
        </row>
        <row r="292">
          <cell r="D292" t="str">
            <v>327</v>
          </cell>
          <cell r="E292">
            <v>28.5</v>
          </cell>
          <cell r="F292">
            <v>21.7</v>
          </cell>
        </row>
        <row r="293">
          <cell r="D293" t="str">
            <v>328</v>
          </cell>
          <cell r="E293">
            <v>18.2</v>
          </cell>
          <cell r="F293">
            <v>17.100000000000001</v>
          </cell>
        </row>
        <row r="294">
          <cell r="D294" t="str">
            <v>329</v>
          </cell>
          <cell r="E294">
            <v>12</v>
          </cell>
          <cell r="F294">
            <v>14.3</v>
          </cell>
        </row>
        <row r="295">
          <cell r="D295" t="str">
            <v>330</v>
          </cell>
          <cell r="E295">
            <v>16</v>
          </cell>
          <cell r="F295">
            <v>16.5</v>
          </cell>
        </row>
        <row r="296">
          <cell r="D296" t="str">
            <v>331</v>
          </cell>
          <cell r="E296">
            <v>12</v>
          </cell>
          <cell r="F296">
            <v>14.3</v>
          </cell>
        </row>
        <row r="297">
          <cell r="D297" t="str">
            <v>332</v>
          </cell>
          <cell r="E297">
            <v>25.1</v>
          </cell>
          <cell r="F297">
            <v>20.100000000000001</v>
          </cell>
        </row>
        <row r="298">
          <cell r="D298" t="str">
            <v>333</v>
          </cell>
          <cell r="E298">
            <v>11.9</v>
          </cell>
          <cell r="F298">
            <v>14.2</v>
          </cell>
        </row>
        <row r="299">
          <cell r="D299" t="str">
            <v>334</v>
          </cell>
          <cell r="E299">
            <v>12.6</v>
          </cell>
          <cell r="F299">
            <v>14.5</v>
          </cell>
        </row>
        <row r="300">
          <cell r="D300" t="str">
            <v>335</v>
          </cell>
          <cell r="E300">
            <v>8.6</v>
          </cell>
          <cell r="F300">
            <v>15.7</v>
          </cell>
        </row>
        <row r="301">
          <cell r="D301" t="str">
            <v>336a</v>
          </cell>
          <cell r="E301">
            <v>13</v>
          </cell>
          <cell r="F301">
            <v>15.5</v>
          </cell>
        </row>
        <row r="302">
          <cell r="D302" t="str">
            <v>336b</v>
          </cell>
          <cell r="E302">
            <v>12.8</v>
          </cell>
          <cell r="F302">
            <v>14.9</v>
          </cell>
        </row>
        <row r="303">
          <cell r="D303" t="str">
            <v>336c</v>
          </cell>
          <cell r="E303">
            <v>22.6</v>
          </cell>
          <cell r="F303">
            <v>20.100000000000001</v>
          </cell>
        </row>
        <row r="304">
          <cell r="D304" t="str">
            <v>337a</v>
          </cell>
          <cell r="E304">
            <v>13.3</v>
          </cell>
          <cell r="F304">
            <v>15.1</v>
          </cell>
        </row>
        <row r="305">
          <cell r="D305" t="str">
            <v>337b</v>
          </cell>
          <cell r="E305">
            <v>13.3</v>
          </cell>
          <cell r="F305">
            <v>15.1</v>
          </cell>
        </row>
        <row r="306">
          <cell r="D306" t="str">
            <v>337c</v>
          </cell>
          <cell r="E306">
            <v>13.3</v>
          </cell>
          <cell r="F306">
            <v>15.1</v>
          </cell>
        </row>
        <row r="307">
          <cell r="D307" t="str">
            <v>337d</v>
          </cell>
          <cell r="E307">
            <v>20.2</v>
          </cell>
          <cell r="F307">
            <v>20.5</v>
          </cell>
        </row>
        <row r="308">
          <cell r="D308" t="str">
            <v>338a</v>
          </cell>
          <cell r="E308">
            <v>20.5</v>
          </cell>
          <cell r="F308">
            <v>19</v>
          </cell>
        </row>
        <row r="309">
          <cell r="D309" t="str">
            <v>338b</v>
          </cell>
          <cell r="E309">
            <v>20.5</v>
          </cell>
          <cell r="F309">
            <v>19</v>
          </cell>
        </row>
        <row r="310">
          <cell r="D310" t="str">
            <v>339</v>
          </cell>
          <cell r="E310">
            <v>20.6</v>
          </cell>
          <cell r="F310">
            <v>18.2</v>
          </cell>
        </row>
        <row r="311">
          <cell r="D311" t="str">
            <v>340</v>
          </cell>
          <cell r="E311">
            <v>12.8</v>
          </cell>
          <cell r="F311">
            <v>14.9</v>
          </cell>
        </row>
        <row r="312">
          <cell r="D312" t="str">
            <v>341</v>
          </cell>
          <cell r="E312">
            <v>12.8</v>
          </cell>
          <cell r="F312">
            <v>14.9</v>
          </cell>
        </row>
        <row r="313">
          <cell r="D313" t="str">
            <v>342</v>
          </cell>
          <cell r="E313">
            <v>15.8</v>
          </cell>
          <cell r="F313">
            <v>16.100000000000001</v>
          </cell>
        </row>
        <row r="314">
          <cell r="D314" t="str">
            <v>343</v>
          </cell>
          <cell r="E314">
            <v>5.9</v>
          </cell>
          <cell r="F314">
            <v>9.8000000000000007</v>
          </cell>
        </row>
        <row r="315">
          <cell r="D315" t="str">
            <v>344a</v>
          </cell>
          <cell r="E315">
            <v>2.1</v>
          </cell>
          <cell r="F315">
            <v>6.2</v>
          </cell>
        </row>
        <row r="316">
          <cell r="D316" t="str">
            <v>344b</v>
          </cell>
          <cell r="E316">
            <v>2.1</v>
          </cell>
          <cell r="F316">
            <v>6.2</v>
          </cell>
        </row>
        <row r="317">
          <cell r="D317" t="str">
            <v>345a</v>
          </cell>
          <cell r="E317">
            <v>21.5</v>
          </cell>
          <cell r="F317">
            <v>31.6</v>
          </cell>
        </row>
        <row r="318">
          <cell r="D318" t="str">
            <v>345b</v>
          </cell>
          <cell r="E318">
            <v>6.7</v>
          </cell>
          <cell r="F318">
            <v>11.2</v>
          </cell>
        </row>
        <row r="319">
          <cell r="D319" t="str">
            <v>346</v>
          </cell>
          <cell r="E319">
            <v>1.8</v>
          </cell>
          <cell r="F319">
            <v>10.9</v>
          </cell>
        </row>
        <row r="320">
          <cell r="D320" t="str">
            <v>347</v>
          </cell>
          <cell r="E320">
            <v>43.9</v>
          </cell>
          <cell r="F320">
            <v>27.3</v>
          </cell>
        </row>
        <row r="321">
          <cell r="D321" t="str">
            <v>348</v>
          </cell>
          <cell r="E321">
            <v>1219.3</v>
          </cell>
          <cell r="F321">
            <v>163.9</v>
          </cell>
        </row>
        <row r="322">
          <cell r="D322" t="str">
            <v>348a</v>
          </cell>
          <cell r="E322">
            <v>130.19999999999999</v>
          </cell>
          <cell r="F322" t="e">
            <v>#VALUE!</v>
          </cell>
        </row>
        <row r="323">
          <cell r="D323" t="str">
            <v>349</v>
          </cell>
          <cell r="E323">
            <v>5.7</v>
          </cell>
          <cell r="F323">
            <v>11.1</v>
          </cell>
        </row>
        <row r="324">
          <cell r="D324" t="str">
            <v>350</v>
          </cell>
          <cell r="E324">
            <v>1240.0999999999999</v>
          </cell>
          <cell r="F324">
            <v>165.7</v>
          </cell>
        </row>
        <row r="325">
          <cell r="D325" t="str">
            <v>350a</v>
          </cell>
          <cell r="E325">
            <v>126.6</v>
          </cell>
          <cell r="F325" t="e">
            <v>#VALUE!</v>
          </cell>
        </row>
        <row r="326">
          <cell r="D326" t="str">
            <v>351</v>
          </cell>
          <cell r="E326">
            <v>5.9</v>
          </cell>
          <cell r="F326">
            <v>12.5</v>
          </cell>
        </row>
        <row r="327">
          <cell r="D327" t="str">
            <v>401</v>
          </cell>
          <cell r="E327">
            <v>28</v>
          </cell>
          <cell r="F327">
            <v>27.6</v>
          </cell>
        </row>
        <row r="328">
          <cell r="D328" t="str">
            <v>402</v>
          </cell>
          <cell r="E328">
            <v>17.600000000000001</v>
          </cell>
          <cell r="F328">
            <v>17.5</v>
          </cell>
        </row>
        <row r="329">
          <cell r="D329" t="str">
            <v>403</v>
          </cell>
          <cell r="E329">
            <v>4.9000000000000004</v>
          </cell>
          <cell r="F329">
            <v>9.3000000000000007</v>
          </cell>
        </row>
        <row r="330">
          <cell r="D330" t="str">
            <v>404</v>
          </cell>
          <cell r="E330">
            <v>39.5</v>
          </cell>
          <cell r="F330">
            <v>48.1</v>
          </cell>
        </row>
        <row r="331">
          <cell r="D331" t="str">
            <v>405</v>
          </cell>
          <cell r="E331">
            <v>9.4</v>
          </cell>
          <cell r="F331">
            <v>16.600000000000001</v>
          </cell>
        </row>
        <row r="332">
          <cell r="D332" t="str">
            <v>406</v>
          </cell>
          <cell r="E332">
            <v>18.600000000000001</v>
          </cell>
          <cell r="F332">
            <v>18.399999999999999</v>
          </cell>
        </row>
        <row r="333">
          <cell r="D333" t="str">
            <v>407a</v>
          </cell>
          <cell r="E333">
            <v>17.399999999999999</v>
          </cell>
          <cell r="F333">
            <v>16.899999999999999</v>
          </cell>
        </row>
        <row r="334">
          <cell r="D334" t="str">
            <v>407b</v>
          </cell>
          <cell r="E334">
            <v>19.399999999999999</v>
          </cell>
          <cell r="F334">
            <v>20.7</v>
          </cell>
        </row>
        <row r="335">
          <cell r="D335" t="str">
            <v>407c</v>
          </cell>
          <cell r="E335">
            <v>17.600000000000001</v>
          </cell>
          <cell r="F335">
            <v>17.600000000000001</v>
          </cell>
        </row>
        <row r="336">
          <cell r="D336" t="str">
            <v>407d</v>
          </cell>
          <cell r="E336">
            <v>18</v>
          </cell>
          <cell r="F336">
            <v>18.5</v>
          </cell>
        </row>
        <row r="337">
          <cell r="D337" t="str">
            <v>408</v>
          </cell>
          <cell r="E337">
            <v>11.6</v>
          </cell>
          <cell r="F337">
            <v>13.7</v>
          </cell>
        </row>
        <row r="338">
          <cell r="D338" t="str">
            <v>409</v>
          </cell>
          <cell r="E338">
            <v>8.8000000000000007</v>
          </cell>
          <cell r="F338">
            <v>13.1</v>
          </cell>
        </row>
        <row r="339">
          <cell r="D339" t="str">
            <v>410</v>
          </cell>
          <cell r="E339">
            <v>25</v>
          </cell>
          <cell r="F339">
            <v>21.2</v>
          </cell>
        </row>
        <row r="340">
          <cell r="D340" t="str">
            <v>411</v>
          </cell>
          <cell r="E340">
            <v>10.3</v>
          </cell>
          <cell r="F340">
            <v>14</v>
          </cell>
        </row>
        <row r="341">
          <cell r="D341" t="str">
            <v>412</v>
          </cell>
          <cell r="E341">
            <v>13.4</v>
          </cell>
          <cell r="F341">
            <v>15.9</v>
          </cell>
        </row>
        <row r="342">
          <cell r="D342" t="str">
            <v>413</v>
          </cell>
          <cell r="E342">
            <v>19.899999999999999</v>
          </cell>
          <cell r="F342">
            <v>18.8</v>
          </cell>
        </row>
        <row r="343">
          <cell r="D343" t="str">
            <v>414</v>
          </cell>
          <cell r="E343">
            <v>12.1</v>
          </cell>
          <cell r="F343">
            <v>14</v>
          </cell>
        </row>
        <row r="344">
          <cell r="D344" t="str">
            <v>414a</v>
          </cell>
          <cell r="E344">
            <v>4.9000000000000004</v>
          </cell>
          <cell r="F344">
            <v>8.9</v>
          </cell>
        </row>
        <row r="345">
          <cell r="D345" t="str">
            <v>415</v>
          </cell>
          <cell r="E345">
            <v>4.2</v>
          </cell>
          <cell r="F345">
            <v>8.6</v>
          </cell>
        </row>
        <row r="346">
          <cell r="D346" t="str">
            <v>416</v>
          </cell>
          <cell r="E346">
            <v>8.9</v>
          </cell>
          <cell r="F346">
            <v>14.6</v>
          </cell>
        </row>
        <row r="347">
          <cell r="D347" t="str">
            <v>417</v>
          </cell>
          <cell r="E347">
            <v>38.700000000000003</v>
          </cell>
          <cell r="F347">
            <v>25.3</v>
          </cell>
        </row>
        <row r="348">
          <cell r="D348" t="str">
            <v>418</v>
          </cell>
          <cell r="E348">
            <v>25.7</v>
          </cell>
          <cell r="F348">
            <v>33.1</v>
          </cell>
        </row>
        <row r="349">
          <cell r="D349" t="str">
            <v>419</v>
          </cell>
          <cell r="E349">
            <v>31.5</v>
          </cell>
          <cell r="F349">
            <v>22.7</v>
          </cell>
        </row>
        <row r="350">
          <cell r="D350" t="str">
            <v>420</v>
          </cell>
          <cell r="E350">
            <v>15.1</v>
          </cell>
          <cell r="F350">
            <v>16.899999999999999</v>
          </cell>
        </row>
        <row r="351">
          <cell r="D351" t="str">
            <v>421</v>
          </cell>
          <cell r="E351">
            <v>20.9</v>
          </cell>
          <cell r="F351">
            <v>20.100000000000001</v>
          </cell>
        </row>
        <row r="352">
          <cell r="D352" t="str">
            <v>422</v>
          </cell>
          <cell r="E352">
            <v>11.6</v>
          </cell>
          <cell r="F352">
            <v>13.8</v>
          </cell>
        </row>
        <row r="353">
          <cell r="D353" t="str">
            <v>423</v>
          </cell>
          <cell r="E353">
            <v>14.5</v>
          </cell>
          <cell r="F353">
            <v>16.399999999999999</v>
          </cell>
        </row>
        <row r="354">
          <cell r="D354" t="str">
            <v>424</v>
          </cell>
          <cell r="E354">
            <v>3.9</v>
          </cell>
          <cell r="F354">
            <v>8.1999999999999993</v>
          </cell>
        </row>
        <row r="355">
          <cell r="D355" t="str">
            <v>425</v>
          </cell>
          <cell r="E355">
            <v>15.2</v>
          </cell>
          <cell r="F355">
            <v>24.1</v>
          </cell>
        </row>
        <row r="356">
          <cell r="D356" t="str">
            <v>426</v>
          </cell>
          <cell r="E356">
            <v>13.3</v>
          </cell>
          <cell r="F356">
            <v>16.399999999999999</v>
          </cell>
        </row>
        <row r="357">
          <cell r="D357" t="str">
            <v>427</v>
          </cell>
          <cell r="E357">
            <v>45.9</v>
          </cell>
          <cell r="F357">
            <v>56.1</v>
          </cell>
        </row>
        <row r="358">
          <cell r="D358" t="str">
            <v>428</v>
          </cell>
          <cell r="E358">
            <v>17.2</v>
          </cell>
          <cell r="F358">
            <v>18.899999999999999</v>
          </cell>
        </row>
        <row r="359">
          <cell r="D359" t="str">
            <v>429</v>
          </cell>
          <cell r="E359">
            <v>11.1</v>
          </cell>
          <cell r="F359">
            <v>14.2</v>
          </cell>
        </row>
        <row r="360">
          <cell r="D360" t="str">
            <v>430</v>
          </cell>
          <cell r="E360">
            <v>17.2</v>
          </cell>
          <cell r="F360">
            <v>18.8</v>
          </cell>
        </row>
        <row r="361">
          <cell r="D361" t="str">
            <v>431</v>
          </cell>
          <cell r="E361">
            <v>11.7</v>
          </cell>
          <cell r="F361">
            <v>14.5</v>
          </cell>
        </row>
        <row r="362">
          <cell r="D362" t="str">
            <v>432</v>
          </cell>
          <cell r="E362">
            <v>19.399999999999999</v>
          </cell>
          <cell r="F362">
            <v>19</v>
          </cell>
        </row>
        <row r="363">
          <cell r="D363" t="str">
            <v>433</v>
          </cell>
          <cell r="E363">
            <v>11.7</v>
          </cell>
          <cell r="F363">
            <v>14.5</v>
          </cell>
        </row>
        <row r="364">
          <cell r="D364" t="str">
            <v>434</v>
          </cell>
          <cell r="E364">
            <v>18.100000000000001</v>
          </cell>
          <cell r="F364">
            <v>17.7</v>
          </cell>
        </row>
        <row r="365">
          <cell r="D365" t="str">
            <v>435</v>
          </cell>
          <cell r="E365">
            <v>23.5</v>
          </cell>
          <cell r="F365">
            <v>20.100000000000001</v>
          </cell>
        </row>
        <row r="366">
          <cell r="D366" t="str">
            <v>436</v>
          </cell>
          <cell r="E366">
            <v>17</v>
          </cell>
          <cell r="F366">
            <v>16.8</v>
          </cell>
        </row>
        <row r="367">
          <cell r="D367" t="str">
            <v>437</v>
          </cell>
          <cell r="E367">
            <v>17</v>
          </cell>
          <cell r="F367">
            <v>16.8</v>
          </cell>
        </row>
        <row r="368">
          <cell r="D368" t="str">
            <v>438</v>
          </cell>
          <cell r="E368">
            <v>22.3</v>
          </cell>
          <cell r="F368">
            <v>31.8</v>
          </cell>
        </row>
        <row r="369">
          <cell r="D369" t="str">
            <v>439</v>
          </cell>
          <cell r="E369">
            <v>53.3</v>
          </cell>
          <cell r="F369">
            <v>70.900000000000006</v>
          </cell>
        </row>
        <row r="370">
          <cell r="D370" t="str">
            <v>440a</v>
          </cell>
          <cell r="E370">
            <v>4.3</v>
          </cell>
          <cell r="F370">
            <v>8.6</v>
          </cell>
        </row>
        <row r="371">
          <cell r="D371" t="str">
            <v>440b</v>
          </cell>
          <cell r="E371">
            <v>9.3000000000000007</v>
          </cell>
          <cell r="F371">
            <v>12.3</v>
          </cell>
        </row>
        <row r="372">
          <cell r="D372" t="str">
            <v>440c</v>
          </cell>
          <cell r="E372">
            <v>16.8</v>
          </cell>
          <cell r="F372">
            <v>17.3</v>
          </cell>
        </row>
        <row r="373">
          <cell r="D373" t="str">
            <v>441a</v>
          </cell>
          <cell r="E373">
            <v>13.1</v>
          </cell>
          <cell r="F373">
            <v>15.3</v>
          </cell>
        </row>
        <row r="374">
          <cell r="D374" t="str">
            <v>441b</v>
          </cell>
          <cell r="E374">
            <v>13</v>
          </cell>
          <cell r="F374">
            <v>15.2</v>
          </cell>
        </row>
        <row r="375">
          <cell r="D375" t="str">
            <v>441c</v>
          </cell>
          <cell r="E375">
            <v>13</v>
          </cell>
          <cell r="F375">
            <v>15.2</v>
          </cell>
        </row>
        <row r="376">
          <cell r="D376" t="str">
            <v>441d</v>
          </cell>
          <cell r="E376">
            <v>13.1</v>
          </cell>
          <cell r="F376">
            <v>15.3</v>
          </cell>
        </row>
        <row r="377">
          <cell r="D377" t="str">
            <v>441e</v>
          </cell>
          <cell r="E377">
            <v>12.9</v>
          </cell>
          <cell r="F377">
            <v>15.2</v>
          </cell>
        </row>
        <row r="378">
          <cell r="D378" t="str">
            <v>441f</v>
          </cell>
          <cell r="E378">
            <v>12.9</v>
          </cell>
          <cell r="F378">
            <v>15.3</v>
          </cell>
        </row>
        <row r="379">
          <cell r="D379" t="str">
            <v>442</v>
          </cell>
          <cell r="E379">
            <v>1.8</v>
          </cell>
          <cell r="F379">
            <v>5.4</v>
          </cell>
        </row>
        <row r="380">
          <cell r="D380" t="str">
            <v>443</v>
          </cell>
          <cell r="E380">
            <v>9</v>
          </cell>
          <cell r="F380">
            <v>19.100000000000001</v>
          </cell>
        </row>
        <row r="381">
          <cell r="D381" t="str">
            <v>444</v>
          </cell>
          <cell r="E381">
            <v>91.3</v>
          </cell>
          <cell r="F381">
            <v>41.5</v>
          </cell>
        </row>
        <row r="382">
          <cell r="D382" t="str">
            <v>445</v>
          </cell>
          <cell r="E382">
            <v>84.9</v>
          </cell>
          <cell r="F382">
            <v>42.2</v>
          </cell>
        </row>
        <row r="383">
          <cell r="D383" t="str">
            <v>446</v>
          </cell>
          <cell r="E383">
            <v>7</v>
          </cell>
          <cell r="F383">
            <v>10.8</v>
          </cell>
        </row>
        <row r="384">
          <cell r="D384" t="str">
            <v>447</v>
          </cell>
          <cell r="E384">
            <v>8.8000000000000007</v>
          </cell>
          <cell r="F384">
            <v>17</v>
          </cell>
        </row>
        <row r="385">
          <cell r="D385" t="str">
            <v>448</v>
          </cell>
          <cell r="E385">
            <v>24.8</v>
          </cell>
          <cell r="F385">
            <v>35.200000000000003</v>
          </cell>
        </row>
        <row r="386">
          <cell r="D386" t="str">
            <v>449</v>
          </cell>
          <cell r="E386">
            <v>1.5</v>
          </cell>
          <cell r="F386">
            <v>10.7</v>
          </cell>
        </row>
        <row r="387">
          <cell r="D387" t="str">
            <v>450</v>
          </cell>
          <cell r="E387">
            <v>16.7</v>
          </cell>
          <cell r="F387">
            <v>17</v>
          </cell>
        </row>
        <row r="388">
          <cell r="D388" t="str">
            <v>451</v>
          </cell>
          <cell r="E388">
            <v>1275.3</v>
          </cell>
          <cell r="F388">
            <v>167.1</v>
          </cell>
        </row>
        <row r="389">
          <cell r="D389" t="str">
            <v>452</v>
          </cell>
          <cell r="E389">
            <v>5.9</v>
          </cell>
          <cell r="F389">
            <v>12.8</v>
          </cell>
        </row>
      </sheetData>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PdG"/>
      <sheetName val="Cadre surfaces"/>
      <sheetName val="AVERTISSEMENT"/>
      <sheetName val="Données"/>
      <sheetName val="Report APD-DWG"/>
      <sheetName val="Métrés"/>
      <sheetName val="SHO"/>
      <sheetName val="SOLS"/>
      <sheetName val="Feuil1"/>
    </sheetNames>
    <sheetDataSet>
      <sheetData sheetId="0"/>
      <sheetData sheetId="1">
        <row r="2">
          <cell r="A2" t="str">
            <v xml:space="preserve">SURFACES DU PROGRAMME </v>
          </cell>
          <cell r="K2" t="str">
            <v xml:space="preserve">ESQUISSE </v>
          </cell>
          <cell r="S2" t="str">
            <v>APS</v>
          </cell>
          <cell r="V2" t="str">
            <v>APD</v>
          </cell>
          <cell r="W2" t="str">
            <v>MàJ 16/11/13</v>
          </cell>
          <cell r="Y2" t="str">
            <v>SDO</v>
          </cell>
        </row>
        <row r="3">
          <cell r="A3" t="str">
            <v xml:space="preserve">code </v>
          </cell>
          <cell r="B3" t="str">
            <v xml:space="preserve">Code </v>
          </cell>
          <cell r="C3" t="str">
            <v>Désignation des locaux</v>
          </cell>
          <cell r="D3" t="str">
            <v>PTD</v>
          </cell>
          <cell r="E3" t="str">
            <v xml:space="preserve">Effectifs </v>
          </cell>
          <cell r="F3" t="str">
            <v xml:space="preserve">Nbre </v>
          </cell>
          <cell r="G3" t="str">
            <v>SU Unitaire</v>
          </cell>
          <cell r="H3" t="str">
            <v>SU Totale</v>
          </cell>
          <cell r="I3" t="str">
            <v>Observations</v>
          </cell>
          <cell r="K3" t="str">
            <v xml:space="preserve">Nbre </v>
          </cell>
          <cell r="L3" t="str">
            <v>SU Unitaire</v>
          </cell>
          <cell r="M3" t="str">
            <v>SU Totale</v>
          </cell>
          <cell r="N3" t="str">
            <v>Observations</v>
          </cell>
          <cell r="P3" t="str">
            <v>NIV
EAU</v>
          </cell>
          <cell r="Q3" t="str">
            <v>N°</v>
          </cell>
          <cell r="S3" t="str">
            <v>SU</v>
          </cell>
          <cell r="T3" t="str">
            <v>Observations</v>
          </cell>
          <cell r="V3" t="str">
            <v>SU</v>
          </cell>
          <cell r="W3" t="str">
            <v>Observations</v>
          </cell>
          <cell r="AA3" t="str">
            <v>SU</v>
          </cell>
        </row>
        <row r="5">
          <cell r="C5" t="str">
            <v>SU</v>
          </cell>
          <cell r="E5">
            <v>512</v>
          </cell>
          <cell r="F5" t="str">
            <v>SU Programme</v>
          </cell>
          <cell r="H5">
            <v>4321</v>
          </cell>
          <cell r="K5" t="str">
            <v>SU ESQUISSE</v>
          </cell>
          <cell r="M5">
            <v>4417</v>
          </cell>
          <cell r="S5">
            <v>4668</v>
          </cell>
          <cell r="V5">
            <v>4668.2000000000007</v>
          </cell>
          <cell r="Y5" t="e">
            <v>#N/A</v>
          </cell>
        </row>
        <row r="6">
          <cell r="K6" t="str">
            <v>Evolution / Progr</v>
          </cell>
          <cell r="M6">
            <v>2.2217079379773201</v>
          </cell>
          <cell r="P6" t="str">
            <v>Evolution / Progr</v>
          </cell>
          <cell r="S6">
            <v>8.0305484841471877</v>
          </cell>
          <cell r="T6" t="str">
            <v>Dont 142 m2 SU = Solde locaux ajoutés - locaux supprimés et 135 m2 SU d'augmentation de surface de locaux</v>
          </cell>
          <cell r="V6" t="str">
            <v>Evolution / Progr</v>
          </cell>
          <cell r="W6">
            <v>8.0351770423513269</v>
          </cell>
        </row>
        <row r="7">
          <cell r="P7" t="str">
            <v>Evolution / ESQ</v>
          </cell>
          <cell r="S7">
            <v>5.6825899932080599</v>
          </cell>
          <cell r="V7" t="str">
            <v>Evolution / APS</v>
          </cell>
          <cell r="W7">
            <v>4.2844901456895457E-3</v>
          </cell>
        </row>
        <row r="8">
          <cell r="C8" t="str">
            <v>SHON progr</v>
          </cell>
          <cell r="F8" t="str">
            <v>SHON progr</v>
          </cell>
          <cell r="H8">
            <v>6913.6</v>
          </cell>
          <cell r="K8" t="str">
            <v>SHON</v>
          </cell>
          <cell r="M8">
            <v>6590</v>
          </cell>
          <cell r="P8" t="str">
            <v>SHON</v>
          </cell>
          <cell r="S8">
            <v>7118.18</v>
          </cell>
          <cell r="V8">
            <v>6902.2599999999993</v>
          </cell>
        </row>
        <row r="9">
          <cell r="K9" t="str">
            <v>Evolution / Progr</v>
          </cell>
          <cell r="M9">
            <v>-4.6806294839157649</v>
          </cell>
          <cell r="P9" t="str">
            <v>Evolution / Progr</v>
          </cell>
          <cell r="S9">
            <v>2.9590951168710933</v>
          </cell>
          <cell r="T9">
            <v>-347.20000000000073</v>
          </cell>
          <cell r="V9" t="str">
            <v>Evolution / Progr</v>
          </cell>
        </row>
        <row r="10">
          <cell r="P10" t="str">
            <v>Evolution / ESQ</v>
          </cell>
          <cell r="S10">
            <v>8.014871016691961</v>
          </cell>
          <cell r="V10" t="str">
            <v>Evolution / ESQ</v>
          </cell>
        </row>
        <row r="12">
          <cell r="A12" t="str">
            <v xml:space="preserve">A- DIRECTION DEPARTEMENTALE DE LA SECURITE PUBLIQUE </v>
          </cell>
          <cell r="D12">
            <v>194</v>
          </cell>
          <cell r="E12">
            <v>473</v>
          </cell>
          <cell r="H12">
            <v>3330</v>
          </cell>
          <cell r="M12">
            <v>3401</v>
          </cell>
          <cell r="S12">
            <v>3536.8</v>
          </cell>
          <cell r="V12">
            <v>3497.8000000000006</v>
          </cell>
        </row>
        <row r="14">
          <cell r="C14" t="str">
            <v>SERVICE DE SECURITE DE PROXIMITE</v>
          </cell>
          <cell r="D14">
            <v>56</v>
          </cell>
          <cell r="E14">
            <v>55</v>
          </cell>
          <cell r="H14">
            <v>1060</v>
          </cell>
          <cell r="M14">
            <v>1091</v>
          </cell>
          <cell r="S14">
            <v>1107.0000000000002</v>
          </cell>
          <cell r="V14">
            <v>1107.3000000000002</v>
          </cell>
          <cell r="Y14">
            <v>1259.9000000000001</v>
          </cell>
        </row>
        <row r="16">
          <cell r="C16" t="str">
            <v>Espaces services au public</v>
          </cell>
          <cell r="D16">
            <v>39</v>
          </cell>
          <cell r="E16">
            <v>38</v>
          </cell>
          <cell r="H16">
            <v>488</v>
          </cell>
          <cell r="M16">
            <v>499</v>
          </cell>
          <cell r="S16">
            <v>515.80000000000018</v>
          </cell>
          <cell r="V16">
            <v>511.90000000000015</v>
          </cell>
          <cell r="Y16">
            <v>520.00000000000011</v>
          </cell>
        </row>
        <row r="17">
          <cell r="C17" t="str">
            <v>Accueil</v>
          </cell>
        </row>
        <row r="18">
          <cell r="B18" t="str">
            <v>01</v>
          </cell>
          <cell r="C18" t="str">
            <v>Sas</v>
          </cell>
          <cell r="H18" t="str">
            <v>pm</v>
          </cell>
          <cell r="I18" t="str">
            <v>SAS permettant d'accèder au hall d'accueil</v>
          </cell>
          <cell r="M18" t="str">
            <v>pm</v>
          </cell>
          <cell r="N18" t="str">
            <v>SAS permettant d'accèder au hall d'accueil</v>
          </cell>
          <cell r="P18" t="str">
            <v>R</v>
          </cell>
          <cell r="Q18" t="str">
            <v>001</v>
          </cell>
          <cell r="S18" t="str">
            <v>pm</v>
          </cell>
          <cell r="V18" t="str">
            <v>pm</v>
          </cell>
          <cell r="Y18">
            <v>8.1</v>
          </cell>
        </row>
        <row r="19">
          <cell r="B19" t="str">
            <v>07</v>
          </cell>
          <cell r="C19" t="str">
            <v>Hall accueil</v>
          </cell>
          <cell r="D19">
            <v>1</v>
          </cell>
          <cell r="E19">
            <v>1</v>
          </cell>
          <cell r="F19">
            <v>1</v>
          </cell>
          <cell r="G19">
            <v>80</v>
          </cell>
          <cell r="H19">
            <v>80</v>
          </cell>
          <cell r="I19" t="str">
            <v>Qui intègre une banque d'accueil fermée et vitrée dimensionnée pour 2 personnes + 2 salles d'attente+ distributeur de boissons/fontaine à eau</v>
          </cell>
          <cell r="K19">
            <v>1</v>
          </cell>
          <cell r="L19">
            <v>90</v>
          </cell>
          <cell r="M19">
            <v>90</v>
          </cell>
          <cell r="N19" t="str">
            <v>Qui intègre une banque d'accueil fermée et vitrée dimensionnée pour 2 personnes + 2 salles d'attente+ distributeur de boissons/fontaine à eau</v>
          </cell>
          <cell r="P19" t="str">
            <v>R</v>
          </cell>
          <cell r="Q19" t="str">
            <v>002</v>
          </cell>
          <cell r="S19">
            <v>62.6</v>
          </cell>
          <cell r="V19">
            <v>61.1</v>
          </cell>
          <cell r="Y19">
            <v>61.1</v>
          </cell>
        </row>
        <row r="20">
          <cell r="B20" t="str">
            <v>02</v>
          </cell>
          <cell r="C20" t="str">
            <v>Salle d'attente du public</v>
          </cell>
          <cell r="I20" t="str">
            <v>intégrée au hall d'accueil - 15 places assises</v>
          </cell>
          <cell r="N20" t="str">
            <v>intégrée au hall d'accueil - 15 places assises</v>
          </cell>
          <cell r="P20" t="str">
            <v>R</v>
          </cell>
          <cell r="Q20" t="str">
            <v>002a</v>
          </cell>
          <cell r="S20">
            <v>12.8</v>
          </cell>
          <cell r="V20">
            <v>11.9</v>
          </cell>
          <cell r="Y20">
            <v>11.9</v>
          </cell>
        </row>
        <row r="21">
          <cell r="B21" t="str">
            <v>02</v>
          </cell>
          <cell r="C21" t="str">
            <v>Salle d'attente victime</v>
          </cell>
          <cell r="I21" t="str">
            <v>intégrée au hall d'accueil - 5 places assises</v>
          </cell>
          <cell r="N21" t="str">
            <v>intégrée au hall d'accueil - 5 places assises</v>
          </cell>
          <cell r="P21" t="str">
            <v>R</v>
          </cell>
          <cell r="Q21" t="str">
            <v>002b</v>
          </cell>
          <cell r="S21">
            <v>8.6999999999999993</v>
          </cell>
          <cell r="V21">
            <v>8.6999999999999993</v>
          </cell>
          <cell r="Y21">
            <v>8.6999999999999993</v>
          </cell>
        </row>
        <row r="22">
          <cell r="C22" t="str">
            <v>Banque d'accueil</v>
          </cell>
          <cell r="Q22" t="str">
            <v>002c</v>
          </cell>
          <cell r="S22">
            <v>10.5</v>
          </cell>
          <cell r="V22">
            <v>10.1</v>
          </cell>
          <cell r="Y22">
            <v>10.1</v>
          </cell>
        </row>
        <row r="23">
          <cell r="B23" t="str">
            <v>04</v>
          </cell>
          <cell r="C23" t="str">
            <v>Sanitaires H/F</v>
          </cell>
          <cell r="F23">
            <v>2</v>
          </cell>
          <cell r="G23">
            <v>6</v>
          </cell>
          <cell r="H23">
            <v>12</v>
          </cell>
          <cell r="I23" t="str">
            <v>Sanitaires destinés au public</v>
          </cell>
          <cell r="K23">
            <v>2</v>
          </cell>
          <cell r="L23">
            <v>6</v>
          </cell>
          <cell r="M23">
            <v>12</v>
          </cell>
          <cell r="N23" t="str">
            <v>Sanitaires destinés au public</v>
          </cell>
          <cell r="P23" t="str">
            <v>R</v>
          </cell>
          <cell r="Q23" t="str">
            <v>002d</v>
          </cell>
          <cell r="S23">
            <v>17.600000000000001</v>
          </cell>
          <cell r="T23" t="str">
            <v>A la liaison hall et réception victime</v>
          </cell>
          <cell r="V23">
            <v>17.600000000000001</v>
          </cell>
          <cell r="Y23">
            <v>17.600000000000001</v>
          </cell>
        </row>
        <row r="24">
          <cell r="C24" t="str">
            <v>Sas Sanitaires H / F</v>
          </cell>
          <cell r="I24" t="str">
            <v>Sanitaires destinés au public</v>
          </cell>
          <cell r="Q24" t="str">
            <v>002da</v>
          </cell>
          <cell r="S24">
            <v>0</v>
          </cell>
          <cell r="T24" t="str">
            <v>A la liaison hall et réception victime</v>
          </cell>
          <cell r="V24">
            <v>0</v>
          </cell>
          <cell r="W24" t="str">
            <v>A la liaison hall et réception victime</v>
          </cell>
          <cell r="Y24">
            <v>0</v>
          </cell>
        </row>
        <row r="25">
          <cell r="C25" t="str">
            <v>Sanitaires H</v>
          </cell>
          <cell r="I25" t="str">
            <v>Sanitaires destinés au public</v>
          </cell>
          <cell r="Q25" t="str">
            <v>002e</v>
          </cell>
          <cell r="S25">
            <v>0</v>
          </cell>
          <cell r="T25" t="str">
            <v>A la liaison hall et réception victime</v>
          </cell>
          <cell r="V25">
            <v>0</v>
          </cell>
          <cell r="W25" t="str">
            <v>A la liaison hall et réception victime</v>
          </cell>
          <cell r="Y25">
            <v>0</v>
          </cell>
        </row>
        <row r="26">
          <cell r="C26" t="str">
            <v>Sanitaires F</v>
          </cell>
          <cell r="I26" t="str">
            <v>Sanitaires destinés au public</v>
          </cell>
          <cell r="Q26" t="str">
            <v>002f</v>
          </cell>
          <cell r="S26">
            <v>0</v>
          </cell>
          <cell r="T26" t="str">
            <v>A la liaison hall et réception victime</v>
          </cell>
          <cell r="V26">
            <v>0</v>
          </cell>
          <cell r="W26" t="str">
            <v>A la liaison hall et réception victime</v>
          </cell>
          <cell r="Y26">
            <v>0</v>
          </cell>
        </row>
        <row r="27">
          <cell r="C27" t="str">
            <v>Circulations internes bureaux</v>
          </cell>
        </row>
        <row r="28">
          <cell r="C28" t="str">
            <v>Espace du quart</v>
          </cell>
        </row>
        <row r="29">
          <cell r="B29" t="str">
            <v>03</v>
          </cell>
          <cell r="C29" t="str">
            <v>Bureau chef commandement de jour/de nuit</v>
          </cell>
          <cell r="D29">
            <v>2</v>
          </cell>
          <cell r="E29">
            <v>2</v>
          </cell>
          <cell r="F29">
            <v>1</v>
          </cell>
          <cell r="G29">
            <v>18</v>
          </cell>
          <cell r="H29">
            <v>18</v>
          </cell>
          <cell r="K29">
            <v>1</v>
          </cell>
          <cell r="L29">
            <v>18</v>
          </cell>
          <cell r="M29">
            <v>18</v>
          </cell>
          <cell r="P29" t="str">
            <v>R</v>
          </cell>
          <cell r="Q29" t="str">
            <v>029</v>
          </cell>
          <cell r="S29">
            <v>18</v>
          </cell>
          <cell r="V29">
            <v>18.100000000000001</v>
          </cell>
          <cell r="Y29">
            <v>18.100000000000001</v>
          </cell>
        </row>
        <row r="30">
          <cell r="C30" t="str">
            <v>Vestiaire officiers du quart</v>
          </cell>
          <cell r="D30" t="str">
            <v xml:space="preserve"> </v>
          </cell>
          <cell r="E30" t="str">
            <v xml:space="preserve"> </v>
          </cell>
          <cell r="H30" t="str">
            <v>pm</v>
          </cell>
          <cell r="I30" t="str">
            <v>Vestiaires localisés dans les espaces de vie collective</v>
          </cell>
          <cell r="M30" t="str">
            <v>pm</v>
          </cell>
          <cell r="N30" t="str">
            <v>Vestiaires localisés dans les espaces de vie collective</v>
          </cell>
          <cell r="P30" t="str">
            <v>R</v>
          </cell>
          <cell r="S30" t="str">
            <v>pm</v>
          </cell>
          <cell r="V30" t="str">
            <v>pm</v>
          </cell>
          <cell r="Y30" t="str">
            <v>pm</v>
          </cell>
        </row>
        <row r="31">
          <cell r="B31" t="str">
            <v>03</v>
          </cell>
          <cell r="C31" t="str">
            <v>Bureau service du quart</v>
          </cell>
          <cell r="D31">
            <v>5</v>
          </cell>
          <cell r="E31">
            <v>5</v>
          </cell>
          <cell r="F31">
            <v>5</v>
          </cell>
          <cell r="G31">
            <v>12</v>
          </cell>
          <cell r="H31">
            <v>60</v>
          </cell>
          <cell r="K31">
            <v>5</v>
          </cell>
          <cell r="L31">
            <v>12</v>
          </cell>
          <cell r="M31">
            <v>60</v>
          </cell>
          <cell r="P31" t="str">
            <v>R</v>
          </cell>
        </row>
        <row r="32">
          <cell r="C32" t="str">
            <v>Bureau service du quart 1</v>
          </cell>
          <cell r="Q32" t="str">
            <v>030a</v>
          </cell>
          <cell r="S32">
            <v>12.8</v>
          </cell>
          <cell r="V32">
            <v>12.8</v>
          </cell>
          <cell r="Y32">
            <v>12.8</v>
          </cell>
        </row>
        <row r="33">
          <cell r="C33" t="str">
            <v>Bureau service du quart 2</v>
          </cell>
          <cell r="Q33" t="str">
            <v>030b</v>
          </cell>
          <cell r="S33">
            <v>12.8</v>
          </cell>
          <cell r="V33">
            <v>12.8</v>
          </cell>
          <cell r="Y33">
            <v>12.8</v>
          </cell>
        </row>
        <row r="34">
          <cell r="C34" t="str">
            <v>Bureau service du quart 3</v>
          </cell>
          <cell r="Q34" t="str">
            <v>030c</v>
          </cell>
          <cell r="S34">
            <v>12.8</v>
          </cell>
          <cell r="V34">
            <v>12.8</v>
          </cell>
          <cell r="Y34">
            <v>12.8</v>
          </cell>
        </row>
        <row r="35">
          <cell r="C35" t="str">
            <v>Bureau service du quart 4</v>
          </cell>
          <cell r="Q35" t="str">
            <v>030d</v>
          </cell>
          <cell r="S35">
            <v>12.8</v>
          </cell>
          <cell r="V35">
            <v>12.8</v>
          </cell>
          <cell r="Y35">
            <v>12.8</v>
          </cell>
        </row>
        <row r="36">
          <cell r="C36" t="str">
            <v>Bureau service du quart 5</v>
          </cell>
          <cell r="Q36" t="str">
            <v>030e</v>
          </cell>
          <cell r="S36">
            <v>13.8</v>
          </cell>
          <cell r="V36">
            <v>13.2</v>
          </cell>
          <cell r="Y36">
            <v>13.2</v>
          </cell>
        </row>
        <row r="37">
          <cell r="B37" t="str">
            <v>03</v>
          </cell>
          <cell r="C37" t="str">
            <v>Bureau de rédaction</v>
          </cell>
          <cell r="D37">
            <v>3</v>
          </cell>
          <cell r="E37">
            <v>3</v>
          </cell>
          <cell r="F37">
            <v>1</v>
          </cell>
          <cell r="G37">
            <v>24</v>
          </cell>
          <cell r="H37">
            <v>24</v>
          </cell>
          <cell r="K37">
            <v>1</v>
          </cell>
          <cell r="L37">
            <v>24</v>
          </cell>
          <cell r="M37">
            <v>24</v>
          </cell>
          <cell r="P37" t="str">
            <v>R</v>
          </cell>
          <cell r="Q37" t="str">
            <v>031</v>
          </cell>
          <cell r="S37">
            <v>23.2</v>
          </cell>
          <cell r="V37">
            <v>21.5</v>
          </cell>
          <cell r="Y37">
            <v>21.5</v>
          </cell>
        </row>
        <row r="38">
          <cell r="B38" t="str">
            <v>04</v>
          </cell>
          <cell r="C38" t="str">
            <v>Sanitaires H / F</v>
          </cell>
          <cell r="I38" t="str">
            <v>Sanitaires ajoutés</v>
          </cell>
          <cell r="N38" t="str">
            <v>Sanitaires ajoutés</v>
          </cell>
          <cell r="Q38" t="str">
            <v>032</v>
          </cell>
          <cell r="S38">
            <v>9.6999999999999993</v>
          </cell>
          <cell r="T38" t="str">
            <v>Sanitaires ajoutés hall du personnel</v>
          </cell>
          <cell r="V38">
            <v>10.8</v>
          </cell>
          <cell r="W38" t="str">
            <v>Sanitaires ajoutés hall du personnel</v>
          </cell>
          <cell r="Y38">
            <v>10.8</v>
          </cell>
          <cell r="AA38">
            <v>10.8</v>
          </cell>
        </row>
        <row r="39">
          <cell r="B39" t="str">
            <v>04</v>
          </cell>
          <cell r="C39" t="str">
            <v>Sas Sanitaires H / F</v>
          </cell>
          <cell r="I39" t="str">
            <v>Sanitaires ajoutés</v>
          </cell>
          <cell r="N39" t="str">
            <v>Sanitaires ajoutés</v>
          </cell>
          <cell r="Q39" t="str">
            <v>032a</v>
          </cell>
          <cell r="S39">
            <v>0</v>
          </cell>
          <cell r="T39" t="str">
            <v>Sanitaires ajoutés hall du personnel</v>
          </cell>
          <cell r="V39">
            <v>0</v>
          </cell>
          <cell r="W39" t="str">
            <v>Sanitaires ajoutés hall du personnel</v>
          </cell>
          <cell r="Y39">
            <v>0</v>
          </cell>
        </row>
        <row r="40">
          <cell r="B40" t="str">
            <v>04</v>
          </cell>
          <cell r="C40" t="str">
            <v>Sanitaires H</v>
          </cell>
          <cell r="I40" t="str">
            <v>Sanitaires ajoutés</v>
          </cell>
          <cell r="N40" t="str">
            <v>Sanitaires ajoutés</v>
          </cell>
          <cell r="Q40" t="str">
            <v>032b</v>
          </cell>
          <cell r="S40">
            <v>0</v>
          </cell>
          <cell r="T40" t="str">
            <v>Sanitaires ajoutés hall du personnel</v>
          </cell>
          <cell r="V40">
            <v>0</v>
          </cell>
          <cell r="W40" t="str">
            <v>Sanitaires ajoutés hall du personnel</v>
          </cell>
          <cell r="Y40">
            <v>0</v>
          </cell>
        </row>
        <row r="41">
          <cell r="B41" t="str">
            <v>04</v>
          </cell>
          <cell r="C41" t="str">
            <v>Sanitaires F</v>
          </cell>
          <cell r="I41" t="str">
            <v>Sanitaires ajoutés</v>
          </cell>
          <cell r="N41" t="str">
            <v>Sanitaires ajoutés</v>
          </cell>
          <cell r="Q41" t="str">
            <v>032c</v>
          </cell>
          <cell r="S41">
            <v>0</v>
          </cell>
          <cell r="T41" t="str">
            <v>Sanitaires ajoutés hall du personnel</v>
          </cell>
          <cell r="V41">
            <v>0</v>
          </cell>
          <cell r="W41" t="str">
            <v>Sanitaires ajoutés hall du personnel</v>
          </cell>
          <cell r="Y41">
            <v>0</v>
          </cell>
        </row>
        <row r="42">
          <cell r="C42" t="str">
            <v>Unité jour secteur centre</v>
          </cell>
        </row>
        <row r="43">
          <cell r="B43" t="str">
            <v>03</v>
          </cell>
          <cell r="C43" t="str">
            <v>Bureau chef d'unité</v>
          </cell>
          <cell r="D43">
            <v>1</v>
          </cell>
          <cell r="E43">
            <v>1</v>
          </cell>
          <cell r="F43">
            <v>1</v>
          </cell>
          <cell r="G43">
            <v>12</v>
          </cell>
          <cell r="H43">
            <v>12</v>
          </cell>
          <cell r="K43">
            <v>1</v>
          </cell>
          <cell r="L43">
            <v>12</v>
          </cell>
          <cell r="M43">
            <v>12</v>
          </cell>
          <cell r="P43" t="str">
            <v>R</v>
          </cell>
          <cell r="Q43" t="str">
            <v>017</v>
          </cell>
          <cell r="S43">
            <v>12</v>
          </cell>
          <cell r="V43">
            <v>12.1</v>
          </cell>
          <cell r="Y43">
            <v>12.1</v>
          </cell>
        </row>
        <row r="44">
          <cell r="B44" t="str">
            <v>03</v>
          </cell>
          <cell r="C44" t="str">
            <v>Bureau secrétariat</v>
          </cell>
          <cell r="D44">
            <v>1</v>
          </cell>
          <cell r="E44">
            <v>1</v>
          </cell>
          <cell r="F44">
            <v>1</v>
          </cell>
          <cell r="G44">
            <v>12</v>
          </cell>
          <cell r="H44">
            <v>12</v>
          </cell>
          <cell r="K44">
            <v>1</v>
          </cell>
          <cell r="L44">
            <v>12</v>
          </cell>
          <cell r="M44">
            <v>12</v>
          </cell>
          <cell r="P44" t="str">
            <v>R</v>
          </cell>
          <cell r="Q44" t="str">
            <v>016</v>
          </cell>
          <cell r="S44">
            <v>11.8</v>
          </cell>
          <cell r="V44">
            <v>12</v>
          </cell>
          <cell r="Y44">
            <v>12</v>
          </cell>
        </row>
        <row r="45">
          <cell r="B45" t="str">
            <v>03</v>
          </cell>
          <cell r="C45" t="str">
            <v>Bureau adjoint</v>
          </cell>
          <cell r="D45">
            <v>1</v>
          </cell>
          <cell r="E45">
            <v>1</v>
          </cell>
          <cell r="F45">
            <v>1</v>
          </cell>
          <cell r="G45">
            <v>12</v>
          </cell>
          <cell r="H45">
            <v>12</v>
          </cell>
          <cell r="K45">
            <v>1</v>
          </cell>
          <cell r="L45">
            <v>12</v>
          </cell>
          <cell r="M45">
            <v>12</v>
          </cell>
          <cell r="P45" t="str">
            <v>R</v>
          </cell>
          <cell r="Q45" t="str">
            <v>018</v>
          </cell>
          <cell r="S45">
            <v>12</v>
          </cell>
          <cell r="V45">
            <v>12.4</v>
          </cell>
          <cell r="Y45">
            <v>12.4</v>
          </cell>
        </row>
        <row r="46">
          <cell r="B46" t="str">
            <v>03</v>
          </cell>
          <cell r="C46" t="str">
            <v>Pool judiciaire</v>
          </cell>
          <cell r="D46">
            <v>3</v>
          </cell>
          <cell r="E46">
            <v>3</v>
          </cell>
          <cell r="F46">
            <v>1</v>
          </cell>
          <cell r="G46">
            <v>24</v>
          </cell>
          <cell r="H46">
            <v>24</v>
          </cell>
          <cell r="K46">
            <v>1</v>
          </cell>
          <cell r="L46">
            <v>24</v>
          </cell>
          <cell r="M46">
            <v>24</v>
          </cell>
          <cell r="P46" t="str">
            <v>R</v>
          </cell>
          <cell r="Q46" t="str">
            <v>015</v>
          </cell>
          <cell r="S46">
            <v>21.8</v>
          </cell>
          <cell r="V46">
            <v>21.6</v>
          </cell>
          <cell r="Y46">
            <v>21.6</v>
          </cell>
        </row>
        <row r="47">
          <cell r="C47" t="str">
            <v>Réception bureau sécurité routière</v>
          </cell>
        </row>
        <row r="48">
          <cell r="B48" t="str">
            <v>03</v>
          </cell>
          <cell r="C48" t="str">
            <v>Bureau accidents et délits routiers</v>
          </cell>
          <cell r="D48">
            <v>8</v>
          </cell>
          <cell r="E48">
            <v>8</v>
          </cell>
          <cell r="F48">
            <v>4</v>
          </cell>
          <cell r="G48">
            <v>18</v>
          </cell>
          <cell r="H48">
            <v>72</v>
          </cell>
          <cell r="K48">
            <v>4</v>
          </cell>
          <cell r="L48">
            <v>18</v>
          </cell>
          <cell r="M48">
            <v>72</v>
          </cell>
          <cell r="P48" t="str">
            <v>R</v>
          </cell>
        </row>
        <row r="49">
          <cell r="C49" t="str">
            <v>Bureau accidents et délits routiers 1</v>
          </cell>
          <cell r="Q49" t="str">
            <v>026a</v>
          </cell>
          <cell r="S49">
            <v>18.100000000000001</v>
          </cell>
          <cell r="V49">
            <v>17.7</v>
          </cell>
          <cell r="Y49">
            <v>17.7</v>
          </cell>
        </row>
        <row r="50">
          <cell r="C50" t="str">
            <v>Bureau accidents et délits routiers 2</v>
          </cell>
          <cell r="Q50" t="str">
            <v>026b</v>
          </cell>
          <cell r="S50">
            <v>18.100000000000001</v>
          </cell>
          <cell r="V50">
            <v>18.100000000000001</v>
          </cell>
          <cell r="Y50">
            <v>18.100000000000001</v>
          </cell>
        </row>
        <row r="51">
          <cell r="C51" t="str">
            <v>Bureau accidents et délits routiers 3</v>
          </cell>
          <cell r="Q51" t="str">
            <v>026c</v>
          </cell>
          <cell r="S51">
            <v>18.100000000000001</v>
          </cell>
          <cell r="V51">
            <v>18.100000000000001</v>
          </cell>
          <cell r="Y51">
            <v>18.100000000000001</v>
          </cell>
        </row>
        <row r="52">
          <cell r="C52" t="str">
            <v>Bureau accidents et délits routiers 4</v>
          </cell>
          <cell r="Q52" t="str">
            <v>026d</v>
          </cell>
          <cell r="S52">
            <v>18</v>
          </cell>
          <cell r="V52">
            <v>18.100000000000001</v>
          </cell>
          <cell r="Y52">
            <v>18.100000000000001</v>
          </cell>
        </row>
        <row r="53">
          <cell r="B53" t="str">
            <v>03</v>
          </cell>
          <cell r="C53" t="str">
            <v>Bureau fourrières</v>
          </cell>
          <cell r="D53">
            <v>1</v>
          </cell>
          <cell r="E53">
            <v>1</v>
          </cell>
          <cell r="F53">
            <v>1</v>
          </cell>
          <cell r="G53">
            <v>12</v>
          </cell>
          <cell r="H53">
            <v>12</v>
          </cell>
          <cell r="K53">
            <v>1</v>
          </cell>
          <cell r="L53">
            <v>12</v>
          </cell>
          <cell r="M53">
            <v>12</v>
          </cell>
          <cell r="P53" t="str">
            <v>R</v>
          </cell>
          <cell r="Q53" t="str">
            <v>027</v>
          </cell>
          <cell r="S53">
            <v>13</v>
          </cell>
          <cell r="V53">
            <v>13.1</v>
          </cell>
          <cell r="Y53">
            <v>13.1</v>
          </cell>
        </row>
        <row r="54">
          <cell r="C54" t="str">
            <v>Secrétariat de l'OMP</v>
          </cell>
        </row>
        <row r="55">
          <cell r="B55" t="str">
            <v>03</v>
          </cell>
          <cell r="C55" t="str">
            <v>Bureau chef secrétariat OMP</v>
          </cell>
          <cell r="D55">
            <v>1</v>
          </cell>
          <cell r="E55">
            <v>1</v>
          </cell>
          <cell r="F55">
            <v>1</v>
          </cell>
          <cell r="G55">
            <v>12</v>
          </cell>
          <cell r="H55">
            <v>12</v>
          </cell>
          <cell r="K55">
            <v>1</v>
          </cell>
          <cell r="L55">
            <v>12</v>
          </cell>
          <cell r="M55">
            <v>12</v>
          </cell>
          <cell r="P55" t="str">
            <v>R</v>
          </cell>
          <cell r="Q55" t="str">
            <v>008</v>
          </cell>
          <cell r="S55">
            <v>12.8</v>
          </cell>
          <cell r="V55">
            <v>13.3</v>
          </cell>
          <cell r="Y55">
            <v>13.3</v>
          </cell>
        </row>
        <row r="56">
          <cell r="B56" t="str">
            <v>03</v>
          </cell>
          <cell r="C56" t="str">
            <v>Bureau régisseur d'avances</v>
          </cell>
          <cell r="D56">
            <v>1</v>
          </cell>
          <cell r="E56">
            <v>1</v>
          </cell>
          <cell r="F56">
            <v>1</v>
          </cell>
          <cell r="G56">
            <v>12</v>
          </cell>
          <cell r="H56">
            <v>12</v>
          </cell>
          <cell r="K56">
            <v>1</v>
          </cell>
          <cell r="L56">
            <v>12</v>
          </cell>
          <cell r="M56">
            <v>12</v>
          </cell>
          <cell r="P56" t="str">
            <v>R</v>
          </cell>
          <cell r="Q56" t="str">
            <v>010</v>
          </cell>
          <cell r="S56">
            <v>12.7</v>
          </cell>
          <cell r="V56">
            <v>12.7</v>
          </cell>
          <cell r="Y56">
            <v>12.7</v>
          </cell>
        </row>
        <row r="57">
          <cell r="B57" t="str">
            <v>03</v>
          </cell>
          <cell r="C57" t="str">
            <v>Bureau ordonnances pénales</v>
          </cell>
          <cell r="D57">
            <v>6</v>
          </cell>
          <cell r="E57">
            <v>6</v>
          </cell>
          <cell r="F57">
            <v>2</v>
          </cell>
          <cell r="G57">
            <v>24</v>
          </cell>
          <cell r="H57">
            <v>48</v>
          </cell>
          <cell r="K57">
            <v>2</v>
          </cell>
          <cell r="L57">
            <v>24</v>
          </cell>
          <cell r="M57">
            <v>48</v>
          </cell>
          <cell r="P57" t="str">
            <v>R</v>
          </cell>
        </row>
        <row r="58">
          <cell r="C58" t="str">
            <v>Bureau ordonnances pénales 1</v>
          </cell>
          <cell r="Q58" t="str">
            <v>009</v>
          </cell>
          <cell r="S58">
            <v>22.1</v>
          </cell>
          <cell r="V58">
            <v>21.7</v>
          </cell>
          <cell r="Y58">
            <v>21.7</v>
          </cell>
        </row>
        <row r="59">
          <cell r="C59" t="str">
            <v>Bureau ordonnances pénales 2</v>
          </cell>
          <cell r="Q59" t="str">
            <v>011</v>
          </cell>
          <cell r="S59">
            <v>24.5</v>
          </cell>
          <cell r="V59">
            <v>24.3</v>
          </cell>
          <cell r="Y59">
            <v>24.3</v>
          </cell>
        </row>
        <row r="60">
          <cell r="B60" t="str">
            <v>33</v>
          </cell>
          <cell r="C60" t="str">
            <v xml:space="preserve">Local archives </v>
          </cell>
          <cell r="F60">
            <v>1</v>
          </cell>
          <cell r="G60">
            <v>12</v>
          </cell>
          <cell r="H60">
            <v>12</v>
          </cell>
          <cell r="K60">
            <v>1</v>
          </cell>
          <cell r="L60">
            <v>12</v>
          </cell>
          <cell r="M60">
            <v>12</v>
          </cell>
          <cell r="P60" t="str">
            <v>R</v>
          </cell>
          <cell r="Q60" t="str">
            <v>012</v>
          </cell>
          <cell r="S60">
            <v>12.6</v>
          </cell>
          <cell r="V60">
            <v>11.8</v>
          </cell>
          <cell r="Y60">
            <v>11.8</v>
          </cell>
        </row>
        <row r="61">
          <cell r="C61" t="str">
            <v>Réception victime</v>
          </cell>
        </row>
        <row r="62">
          <cell r="B62" t="str">
            <v>03</v>
          </cell>
          <cell r="C62" t="str">
            <v>Bureau Plaintes</v>
          </cell>
          <cell r="D62">
            <v>3</v>
          </cell>
          <cell r="E62">
            <v>3</v>
          </cell>
          <cell r="F62">
            <v>3</v>
          </cell>
          <cell r="G62">
            <v>9</v>
          </cell>
          <cell r="H62">
            <v>27</v>
          </cell>
          <cell r="K62">
            <v>2</v>
          </cell>
          <cell r="L62">
            <v>9</v>
          </cell>
          <cell r="M62">
            <v>18</v>
          </cell>
          <cell r="P62" t="str">
            <v>R</v>
          </cell>
        </row>
        <row r="63">
          <cell r="C63" t="str">
            <v>Bureau Plaintes 1</v>
          </cell>
          <cell r="Q63" t="str">
            <v>005a</v>
          </cell>
          <cell r="S63">
            <v>9.1</v>
          </cell>
          <cell r="V63">
            <v>9.1</v>
          </cell>
          <cell r="Y63">
            <v>9.1</v>
          </cell>
        </row>
        <row r="64">
          <cell r="C64" t="str">
            <v>Bureau Plaintes 2</v>
          </cell>
          <cell r="Q64" t="str">
            <v>005b</v>
          </cell>
          <cell r="S64">
            <v>10</v>
          </cell>
          <cell r="V64">
            <v>10</v>
          </cell>
          <cell r="Y64">
            <v>10</v>
          </cell>
        </row>
        <row r="65">
          <cell r="C65" t="str">
            <v>Bureau Plaintes 3</v>
          </cell>
          <cell r="K65">
            <v>1</v>
          </cell>
          <cell r="L65">
            <v>10</v>
          </cell>
          <cell r="M65">
            <v>10</v>
          </cell>
          <cell r="P65" t="str">
            <v>R</v>
          </cell>
          <cell r="Q65" t="str">
            <v>005c</v>
          </cell>
          <cell r="S65">
            <v>10.199999999999999</v>
          </cell>
          <cell r="V65">
            <v>10.199999999999999</v>
          </cell>
          <cell r="Y65">
            <v>10.199999999999999</v>
          </cell>
        </row>
        <row r="66">
          <cell r="B66" t="str">
            <v>03</v>
          </cell>
          <cell r="C66" t="str">
            <v>Bureau Aide aux Victimes</v>
          </cell>
          <cell r="D66">
            <v>1</v>
          </cell>
          <cell r="E66">
            <v>1</v>
          </cell>
          <cell r="F66">
            <v>1</v>
          </cell>
          <cell r="G66">
            <v>9</v>
          </cell>
          <cell r="H66">
            <v>9</v>
          </cell>
          <cell r="K66">
            <v>1</v>
          </cell>
          <cell r="L66">
            <v>9</v>
          </cell>
          <cell r="M66">
            <v>9</v>
          </cell>
          <cell r="P66" t="str">
            <v>R</v>
          </cell>
          <cell r="Q66" t="str">
            <v>006</v>
          </cell>
          <cell r="S66">
            <v>11</v>
          </cell>
          <cell r="V66">
            <v>11</v>
          </cell>
          <cell r="Y66">
            <v>11</v>
          </cell>
        </row>
        <row r="67">
          <cell r="B67" t="str">
            <v>03</v>
          </cell>
          <cell r="C67" t="str">
            <v xml:space="preserve">Bureau dédié travailleur social </v>
          </cell>
          <cell r="D67">
            <v>1</v>
          </cell>
          <cell r="F67">
            <v>1</v>
          </cell>
          <cell r="G67">
            <v>12</v>
          </cell>
          <cell r="H67">
            <v>12</v>
          </cell>
          <cell r="K67">
            <v>1</v>
          </cell>
          <cell r="L67">
            <v>12</v>
          </cell>
          <cell r="M67">
            <v>12</v>
          </cell>
          <cell r="P67" t="str">
            <v>R</v>
          </cell>
          <cell r="Q67" t="str">
            <v>007</v>
          </cell>
          <cell r="S67">
            <v>13</v>
          </cell>
          <cell r="V67">
            <v>13</v>
          </cell>
          <cell r="Y67">
            <v>13</v>
          </cell>
        </row>
        <row r="68">
          <cell r="B68" t="str">
            <v>04</v>
          </cell>
          <cell r="C68" t="str">
            <v>Sanitaires H/F</v>
          </cell>
          <cell r="F68">
            <v>2</v>
          </cell>
          <cell r="G68">
            <v>6</v>
          </cell>
          <cell r="H68">
            <v>12</v>
          </cell>
          <cell r="I68" t="str">
            <v>Sanitaires destinés au personnel</v>
          </cell>
          <cell r="K68">
            <v>1</v>
          </cell>
          <cell r="L68">
            <v>12</v>
          </cell>
          <cell r="M68">
            <v>12</v>
          </cell>
          <cell r="N68" t="str">
            <v>Sanitaires destinés au personnel</v>
          </cell>
          <cell r="P68" t="str">
            <v>R</v>
          </cell>
          <cell r="Q68" t="str">
            <v>032</v>
          </cell>
          <cell r="T68" t="str">
            <v>Transféré  côté hall du personnel</v>
          </cell>
        </row>
        <row r="69">
          <cell r="B69" t="str">
            <v>40</v>
          </cell>
          <cell r="C69" t="str">
            <v>Local de reprographie</v>
          </cell>
          <cell r="F69">
            <v>1</v>
          </cell>
          <cell r="G69">
            <v>6</v>
          </cell>
          <cell r="H69">
            <v>6</v>
          </cell>
          <cell r="K69">
            <v>1</v>
          </cell>
          <cell r="L69">
            <v>6</v>
          </cell>
          <cell r="M69">
            <v>6</v>
          </cell>
          <cell r="P69" t="str">
            <v>R</v>
          </cell>
          <cell r="Q69" t="str">
            <v>013</v>
          </cell>
          <cell r="S69">
            <v>6.8</v>
          </cell>
          <cell r="V69">
            <v>7.4</v>
          </cell>
          <cell r="Y69">
            <v>7.4</v>
          </cell>
        </row>
        <row r="71">
          <cell r="C71" t="str">
            <v>Espaces chef de poste</v>
          </cell>
          <cell r="D71">
            <v>4</v>
          </cell>
          <cell r="E71">
            <v>4</v>
          </cell>
          <cell r="H71">
            <v>320</v>
          </cell>
          <cell r="M71">
            <v>328</v>
          </cell>
          <cell r="S71">
            <v>358.79999999999995</v>
          </cell>
          <cell r="V71">
            <v>362.19999999999993</v>
          </cell>
          <cell r="Y71">
            <v>506.7</v>
          </cell>
        </row>
        <row r="72">
          <cell r="C72" t="str">
            <v>Chef de poste</v>
          </cell>
        </row>
        <row r="73">
          <cell r="B73" t="str">
            <v>05</v>
          </cell>
          <cell r="C73" t="str">
            <v>Bureau chef de poste</v>
          </cell>
          <cell r="D73">
            <v>4</v>
          </cell>
          <cell r="E73">
            <v>4</v>
          </cell>
          <cell r="F73">
            <v>1</v>
          </cell>
          <cell r="G73">
            <v>24</v>
          </cell>
          <cell r="H73">
            <v>24</v>
          </cell>
          <cell r="K73">
            <v>1</v>
          </cell>
          <cell r="L73">
            <v>24</v>
          </cell>
          <cell r="M73">
            <v>24</v>
          </cell>
          <cell r="P73" t="str">
            <v>R</v>
          </cell>
          <cell r="Q73" t="str">
            <v>003</v>
          </cell>
          <cell r="S73">
            <v>32.1</v>
          </cell>
          <cell r="V73">
            <v>46.3</v>
          </cell>
          <cell r="Y73">
            <v>46.3</v>
          </cell>
        </row>
        <row r="74">
          <cell r="C74" t="str">
            <v>Zone d'attente mise à disposition</v>
          </cell>
          <cell r="H74" t="str">
            <v>pm</v>
          </cell>
          <cell r="I74" t="str">
            <v>Espace d'attente- ds les circulations et en vue depuis le chef de poste</v>
          </cell>
          <cell r="M74" t="str">
            <v>pm</v>
          </cell>
          <cell r="N74" t="str">
            <v>Espace d'attente- ds les circulations et en vue depuis le chef de poste</v>
          </cell>
          <cell r="P74" t="str">
            <v>R</v>
          </cell>
          <cell r="S74" t="str">
            <v>pm</v>
          </cell>
          <cell r="V74" t="str">
            <v>pm</v>
          </cell>
          <cell r="Y74" t="str">
            <v>pm</v>
          </cell>
        </row>
        <row r="75">
          <cell r="C75" t="str">
            <v>Local d'attente surveillée</v>
          </cell>
          <cell r="F75">
            <v>1</v>
          </cell>
          <cell r="G75">
            <v>9</v>
          </cell>
          <cell r="H75">
            <v>9</v>
          </cell>
          <cell r="I75" t="str">
            <v>A proximité du chef de poste. Config D° cellules GAV</v>
          </cell>
          <cell r="K75">
            <v>1</v>
          </cell>
          <cell r="L75">
            <v>9</v>
          </cell>
          <cell r="M75">
            <v>9</v>
          </cell>
          <cell r="N75" t="str">
            <v>A proximité du chef de poste. Config D° cellules GAV</v>
          </cell>
          <cell r="P75" t="str">
            <v>R</v>
          </cell>
          <cell r="Q75" t="str">
            <v>003a</v>
          </cell>
          <cell r="S75">
            <v>9.1</v>
          </cell>
          <cell r="V75">
            <v>8.9</v>
          </cell>
          <cell r="Y75">
            <v>8.9</v>
          </cell>
        </row>
        <row r="76">
          <cell r="B76" t="str">
            <v>04</v>
          </cell>
          <cell r="C76" t="str">
            <v>Sanitaires H / F</v>
          </cell>
          <cell r="I76" t="str">
            <v>Sanitaires ajoutés</v>
          </cell>
          <cell r="Q76" t="str">
            <v>021</v>
          </cell>
          <cell r="S76">
            <v>10.4</v>
          </cell>
          <cell r="T76" t="str">
            <v>Sanitaires ajoutés (personnel)</v>
          </cell>
          <cell r="V76">
            <v>9.6999999999999993</v>
          </cell>
          <cell r="W76" t="str">
            <v>Sanitaires ajoutés (personnel)</v>
          </cell>
          <cell r="Y76">
            <v>9.6999999999999993</v>
          </cell>
          <cell r="AA76">
            <v>9.6999999999999993</v>
          </cell>
        </row>
        <row r="77">
          <cell r="B77" t="str">
            <v>04</v>
          </cell>
          <cell r="C77" t="str">
            <v>Sas Sanitaires H / F</v>
          </cell>
          <cell r="I77" t="str">
            <v>Sanitaires ajoutés</v>
          </cell>
          <cell r="Q77" t="str">
            <v>021a</v>
          </cell>
          <cell r="S77">
            <v>0</v>
          </cell>
          <cell r="T77" t="str">
            <v>Sanitaires ajoutés (personnel)</v>
          </cell>
          <cell r="V77">
            <v>0</v>
          </cell>
          <cell r="W77" t="str">
            <v>Sanitaires ajoutés (personnel)</v>
          </cell>
          <cell r="Y77">
            <v>0</v>
          </cell>
        </row>
        <row r="78">
          <cell r="B78" t="str">
            <v>04</v>
          </cell>
          <cell r="C78" t="str">
            <v>Sanitaires H</v>
          </cell>
          <cell r="I78" t="str">
            <v>Sanitaires ajoutés</v>
          </cell>
          <cell r="Q78" t="str">
            <v>021b</v>
          </cell>
          <cell r="S78">
            <v>0</v>
          </cell>
          <cell r="T78" t="str">
            <v>Sanitaires ajoutés (personnel)</v>
          </cell>
          <cell r="V78">
            <v>0</v>
          </cell>
          <cell r="W78" t="str">
            <v>Sanitaires ajoutés (personnel)</v>
          </cell>
          <cell r="Y78">
            <v>0</v>
          </cell>
        </row>
        <row r="79">
          <cell r="B79" t="str">
            <v>04</v>
          </cell>
          <cell r="C79" t="str">
            <v>Sanitaires F</v>
          </cell>
          <cell r="I79" t="str">
            <v>Sanitaires ajoutés</v>
          </cell>
          <cell r="Q79" t="str">
            <v>021c</v>
          </cell>
          <cell r="S79">
            <v>0</v>
          </cell>
          <cell r="T79" t="str">
            <v>Sanitaires ajoutés (personnel)</v>
          </cell>
          <cell r="V79">
            <v>0</v>
          </cell>
          <cell r="W79" t="str">
            <v>Sanitaires ajoutés (personnel)</v>
          </cell>
          <cell r="Y79">
            <v>0</v>
          </cell>
        </row>
        <row r="80">
          <cell r="C80" t="str">
            <v>Zone de garde à vue (GAV)</v>
          </cell>
        </row>
        <row r="81">
          <cell r="B81" t="str">
            <v>25</v>
          </cell>
          <cell r="C81" t="str">
            <v>Sas d'accès zone GAV</v>
          </cell>
          <cell r="F81">
            <v>1</v>
          </cell>
          <cell r="G81">
            <v>12</v>
          </cell>
          <cell r="I81" t="str">
            <v>Local aveugle</v>
          </cell>
          <cell r="N81" t="str">
            <v>Local aveugle</v>
          </cell>
          <cell r="P81" t="str">
            <v>R</v>
          </cell>
          <cell r="Q81" t="str">
            <v>036</v>
          </cell>
          <cell r="S81">
            <v>0</v>
          </cell>
          <cell r="V81">
            <v>0</v>
          </cell>
          <cell r="Y81">
            <v>6.7</v>
          </cell>
        </row>
        <row r="82">
          <cell r="B82" t="str">
            <v>25</v>
          </cell>
          <cell r="C82" t="str">
            <v>Circulations internes GAV</v>
          </cell>
          <cell r="F82">
            <v>1</v>
          </cell>
          <cell r="G82">
            <v>12</v>
          </cell>
          <cell r="I82" t="str">
            <v>Local aveugle</v>
          </cell>
          <cell r="N82" t="str">
            <v>Local aveugle</v>
          </cell>
          <cell r="P82" t="str">
            <v>R</v>
          </cell>
          <cell r="Q82" t="str">
            <v>037</v>
          </cell>
          <cell r="S82">
            <v>0</v>
          </cell>
          <cell r="V82">
            <v>0</v>
          </cell>
          <cell r="Y82">
            <v>137.80000000000001</v>
          </cell>
        </row>
        <row r="83">
          <cell r="B83" t="str">
            <v>25</v>
          </cell>
          <cell r="C83" t="str">
            <v>Local fouille-consigne</v>
          </cell>
          <cell r="F83">
            <v>1</v>
          </cell>
          <cell r="G83">
            <v>12</v>
          </cell>
          <cell r="H83">
            <v>12</v>
          </cell>
          <cell r="I83" t="str">
            <v>Local aveugle</v>
          </cell>
          <cell r="K83">
            <v>1</v>
          </cell>
          <cell r="L83">
            <v>12</v>
          </cell>
          <cell r="M83">
            <v>12</v>
          </cell>
          <cell r="N83" t="str">
            <v>Local aveugle</v>
          </cell>
          <cell r="P83" t="str">
            <v>R</v>
          </cell>
          <cell r="Q83" t="str">
            <v>042</v>
          </cell>
          <cell r="S83">
            <v>11.8</v>
          </cell>
          <cell r="V83">
            <v>11.8</v>
          </cell>
          <cell r="Y83">
            <v>11.8</v>
          </cell>
        </row>
        <row r="84">
          <cell r="B84" t="str">
            <v>30</v>
          </cell>
          <cell r="C84" t="str">
            <v>Salle de consultation médecins soins</v>
          </cell>
          <cell r="F84">
            <v>1</v>
          </cell>
          <cell r="G84">
            <v>9</v>
          </cell>
          <cell r="H84">
            <v>9</v>
          </cell>
          <cell r="K84">
            <v>1</v>
          </cell>
          <cell r="L84">
            <v>9</v>
          </cell>
          <cell r="M84">
            <v>9</v>
          </cell>
          <cell r="P84" t="str">
            <v>R</v>
          </cell>
          <cell r="Q84" t="str">
            <v>045</v>
          </cell>
          <cell r="S84">
            <v>9.3000000000000007</v>
          </cell>
          <cell r="V84">
            <v>9.3000000000000007</v>
          </cell>
          <cell r="Y84">
            <v>9.3000000000000007</v>
          </cell>
        </row>
        <row r="85">
          <cell r="B85" t="str">
            <v>27</v>
          </cell>
          <cell r="C85" t="str">
            <v>Local de stockage des repas</v>
          </cell>
          <cell r="F85">
            <v>1</v>
          </cell>
          <cell r="G85">
            <v>9</v>
          </cell>
          <cell r="H85">
            <v>9</v>
          </cell>
          <cell r="K85">
            <v>1</v>
          </cell>
          <cell r="L85">
            <v>9</v>
          </cell>
          <cell r="M85">
            <v>9</v>
          </cell>
          <cell r="P85" t="str">
            <v>R</v>
          </cell>
          <cell r="Q85" t="str">
            <v>047</v>
          </cell>
          <cell r="S85">
            <v>9.1999999999999993</v>
          </cell>
          <cell r="V85">
            <v>9.1999999999999993</v>
          </cell>
          <cell r="Y85">
            <v>9.1999999999999993</v>
          </cell>
        </row>
        <row r="86">
          <cell r="B86" t="str">
            <v>26</v>
          </cell>
          <cell r="C86" t="str">
            <v>Bureau signalisation</v>
          </cell>
          <cell r="F86">
            <v>1</v>
          </cell>
          <cell r="G86">
            <v>12</v>
          </cell>
          <cell r="H86">
            <v>12</v>
          </cell>
          <cell r="K86">
            <v>1</v>
          </cell>
          <cell r="L86">
            <v>12</v>
          </cell>
          <cell r="M86">
            <v>12</v>
          </cell>
          <cell r="P86" t="str">
            <v>R</v>
          </cell>
          <cell r="Q86" t="str">
            <v>043</v>
          </cell>
          <cell r="S86">
            <v>11.8</v>
          </cell>
          <cell r="V86">
            <v>11.8</v>
          </cell>
          <cell r="Y86">
            <v>11.8</v>
          </cell>
        </row>
        <row r="87">
          <cell r="B87" t="str">
            <v>24</v>
          </cell>
          <cell r="C87" t="str">
            <v>Bureau tapissage et procédure</v>
          </cell>
          <cell r="F87">
            <v>1</v>
          </cell>
          <cell r="G87">
            <v>18</v>
          </cell>
          <cell r="H87">
            <v>18</v>
          </cell>
          <cell r="I87" t="str">
            <v>Longueur minimale 4,50m</v>
          </cell>
          <cell r="K87">
            <v>1</v>
          </cell>
          <cell r="L87">
            <v>18</v>
          </cell>
          <cell r="M87">
            <v>18</v>
          </cell>
          <cell r="N87" t="str">
            <v>Longueur 4,83m</v>
          </cell>
          <cell r="P87" t="str">
            <v>R</v>
          </cell>
          <cell r="Q87" t="str">
            <v>044</v>
          </cell>
          <cell r="S87">
            <v>18.5</v>
          </cell>
          <cell r="V87">
            <v>18.3</v>
          </cell>
          <cell r="Y87">
            <v>18.3</v>
          </cell>
        </row>
        <row r="88">
          <cell r="B88" t="str">
            <v>29</v>
          </cell>
          <cell r="C88" t="str">
            <v>Salle d'audition</v>
          </cell>
          <cell r="F88">
            <v>4</v>
          </cell>
          <cell r="G88">
            <v>9</v>
          </cell>
          <cell r="H88">
            <v>36</v>
          </cell>
          <cell r="I88" t="str">
            <v>à proximité de la zone GAV</v>
          </cell>
          <cell r="K88">
            <v>4</v>
          </cell>
          <cell r="L88">
            <v>9</v>
          </cell>
          <cell r="M88">
            <v>36</v>
          </cell>
          <cell r="N88" t="str">
            <v>à proximité de la zone GAV</v>
          </cell>
          <cell r="P88" t="str">
            <v>R</v>
          </cell>
        </row>
        <row r="89">
          <cell r="C89" t="str">
            <v>Salle d'audition 1 (vue tapissage)</v>
          </cell>
          <cell r="Q89" t="str">
            <v>034</v>
          </cell>
          <cell r="S89">
            <v>10.199999999999999</v>
          </cell>
          <cell r="V89">
            <v>10.199999999999999</v>
          </cell>
          <cell r="Y89">
            <v>10.199999999999999</v>
          </cell>
        </row>
        <row r="90">
          <cell r="C90" t="str">
            <v>Salle d'audition 2</v>
          </cell>
          <cell r="Q90" t="str">
            <v>050a</v>
          </cell>
          <cell r="S90">
            <v>9.1</v>
          </cell>
          <cell r="V90">
            <v>9.1</v>
          </cell>
          <cell r="Y90">
            <v>9.1</v>
          </cell>
        </row>
        <row r="91">
          <cell r="C91" t="str">
            <v>Salle d'audition 3</v>
          </cell>
          <cell r="Q91" t="str">
            <v>050b</v>
          </cell>
          <cell r="S91">
            <v>9</v>
          </cell>
          <cell r="V91">
            <v>9</v>
          </cell>
          <cell r="Y91">
            <v>9</v>
          </cell>
        </row>
        <row r="92">
          <cell r="C92" t="str">
            <v>Salle d'audition 4 équipée visio-conférence</v>
          </cell>
          <cell r="Q92" t="str">
            <v>050c</v>
          </cell>
          <cell r="S92">
            <v>14</v>
          </cell>
          <cell r="V92">
            <v>14</v>
          </cell>
          <cell r="Y92">
            <v>14</v>
          </cell>
        </row>
        <row r="93">
          <cell r="B93" t="str">
            <v>Cf. programme technique</v>
          </cell>
          <cell r="C93" t="str">
            <v>Salle d'auditions équipée visio-conférence</v>
          </cell>
          <cell r="H93" t="str">
            <v>pm</v>
          </cell>
          <cell r="I93" t="str">
            <v>1 salle d'auditions sera équipée visio</v>
          </cell>
          <cell r="M93" t="str">
            <v>pm</v>
          </cell>
          <cell r="N93" t="str">
            <v>1 salle d'auditions sera équipée visio</v>
          </cell>
          <cell r="P93" t="str">
            <v>R</v>
          </cell>
        </row>
        <row r="94">
          <cell r="B94" t="str">
            <v>23</v>
          </cell>
          <cell r="C94" t="str">
            <v>Bureau visite avocat</v>
          </cell>
          <cell r="F94">
            <v>1</v>
          </cell>
          <cell r="G94">
            <v>9</v>
          </cell>
          <cell r="H94">
            <v>9</v>
          </cell>
          <cell r="K94">
            <v>1</v>
          </cell>
          <cell r="L94">
            <v>9</v>
          </cell>
          <cell r="M94">
            <v>9</v>
          </cell>
          <cell r="P94" t="str">
            <v>R</v>
          </cell>
          <cell r="Q94" t="str">
            <v>046</v>
          </cell>
          <cell r="S94">
            <v>9.1</v>
          </cell>
          <cell r="V94">
            <v>9.1</v>
          </cell>
          <cell r="Y94">
            <v>9.1</v>
          </cell>
        </row>
        <row r="95">
          <cell r="B95" t="str">
            <v>28A</v>
          </cell>
          <cell r="C95" t="str">
            <v xml:space="preserve">Cellule GAV/cellule de dégrisement </v>
          </cell>
          <cell r="F95">
            <v>12</v>
          </cell>
          <cell r="G95">
            <v>7</v>
          </cell>
          <cell r="H95">
            <v>84</v>
          </cell>
          <cell r="I95" t="str">
            <v>14 cellules individuelles yc pour les mineurs (pas de distinction entre les cellules GAV et les cellules de dégrisement).
Prendre en compte l'accessibilité pour les personnes handicapées.</v>
          </cell>
          <cell r="K95">
            <v>12</v>
          </cell>
          <cell r="L95">
            <v>7</v>
          </cell>
          <cell r="M95">
            <v>84</v>
          </cell>
          <cell r="N95" t="str">
            <v>14 cellules individuelles yc pour les mineurs (pas de distinction entre les cellules GAV et les cellules de dégrisement).
Prendre en compte l'accessibilité pour les personnes handicapées.</v>
          </cell>
          <cell r="P95" t="str">
            <v>R</v>
          </cell>
        </row>
        <row r="96">
          <cell r="C96" t="str">
            <v>Cellule GAV/cellule de dégrisement 1</v>
          </cell>
          <cell r="Q96" t="str">
            <v>039a</v>
          </cell>
          <cell r="S96">
            <v>7</v>
          </cell>
          <cell r="V96">
            <v>7</v>
          </cell>
          <cell r="Y96">
            <v>7</v>
          </cell>
        </row>
        <row r="97">
          <cell r="C97" t="str">
            <v>Cellule GAV/cellule de dégrisement 2</v>
          </cell>
          <cell r="Q97" t="str">
            <v>039b</v>
          </cell>
          <cell r="S97">
            <v>7</v>
          </cell>
          <cell r="V97">
            <v>7</v>
          </cell>
          <cell r="Y97">
            <v>7</v>
          </cell>
        </row>
        <row r="98">
          <cell r="C98" t="str">
            <v>Cellule GAV/cellule de dégrisement  (Hand)</v>
          </cell>
          <cell r="Q98" t="str">
            <v>040a</v>
          </cell>
          <cell r="S98">
            <v>8.6999999999999993</v>
          </cell>
          <cell r="V98">
            <v>8.6999999999999993</v>
          </cell>
          <cell r="Y98">
            <v>8.6999999999999993</v>
          </cell>
        </row>
        <row r="99">
          <cell r="C99" t="str">
            <v>Cellule GAV/cellule de dégrisement  (Hand)</v>
          </cell>
          <cell r="Q99" t="str">
            <v>040b</v>
          </cell>
          <cell r="S99">
            <v>8.6999999999999993</v>
          </cell>
          <cell r="V99">
            <v>8.6999999999999993</v>
          </cell>
          <cell r="Y99">
            <v>8.6999999999999993</v>
          </cell>
        </row>
        <row r="100">
          <cell r="C100" t="str">
            <v>Cellule GAV/cellule de dégrisement 3</v>
          </cell>
          <cell r="Q100" t="str">
            <v>039c</v>
          </cell>
          <cell r="S100">
            <v>7</v>
          </cell>
          <cell r="V100">
            <v>7</v>
          </cell>
          <cell r="Y100">
            <v>7</v>
          </cell>
        </row>
        <row r="101">
          <cell r="C101" t="str">
            <v>Cellule GAV/cellule de dégrisement 4</v>
          </cell>
          <cell r="Q101" t="str">
            <v>039d</v>
          </cell>
          <cell r="S101">
            <v>7</v>
          </cell>
          <cell r="V101">
            <v>7</v>
          </cell>
          <cell r="Y101">
            <v>7</v>
          </cell>
        </row>
        <row r="102">
          <cell r="C102" t="str">
            <v>Cellule GAV/cellule de dégrisement 5</v>
          </cell>
          <cell r="Q102" t="str">
            <v>039e</v>
          </cell>
          <cell r="S102">
            <v>7</v>
          </cell>
          <cell r="V102">
            <v>7</v>
          </cell>
          <cell r="Y102">
            <v>7</v>
          </cell>
        </row>
        <row r="103">
          <cell r="C103" t="str">
            <v>Cellule GAV/cellule de dégrisement 6</v>
          </cell>
          <cell r="Q103" t="str">
            <v>039f</v>
          </cell>
          <cell r="S103">
            <v>7</v>
          </cell>
          <cell r="V103">
            <v>7</v>
          </cell>
          <cell r="Y103">
            <v>7</v>
          </cell>
        </row>
        <row r="104">
          <cell r="C104" t="str">
            <v>Cellule GAV/cellule de dégrisement 7</v>
          </cell>
          <cell r="Q104" t="str">
            <v>039g</v>
          </cell>
          <cell r="S104">
            <v>7</v>
          </cell>
          <cell r="V104">
            <v>7</v>
          </cell>
          <cell r="Y104">
            <v>7</v>
          </cell>
        </row>
        <row r="105">
          <cell r="C105" t="str">
            <v>Cellule GAV/cellule de dégrisement 8</v>
          </cell>
          <cell r="Q105" t="str">
            <v>039h</v>
          </cell>
          <cell r="S105">
            <v>7</v>
          </cell>
          <cell r="V105">
            <v>7</v>
          </cell>
          <cell r="Y105">
            <v>7</v>
          </cell>
        </row>
        <row r="106">
          <cell r="C106" t="str">
            <v>Cellule GAV/cellule de dégrisement 9</v>
          </cell>
          <cell r="Q106" t="str">
            <v>039i</v>
          </cell>
          <cell r="S106">
            <v>7.4</v>
          </cell>
          <cell r="V106">
            <v>7.4</v>
          </cell>
          <cell r="Y106">
            <v>7.4</v>
          </cell>
        </row>
        <row r="107">
          <cell r="C107" t="str">
            <v>Cellule GAV/cellule de dégrisement 10</v>
          </cell>
          <cell r="Q107" t="str">
            <v>039j</v>
          </cell>
          <cell r="S107">
            <v>7.4</v>
          </cell>
          <cell r="V107">
            <v>7.4</v>
          </cell>
          <cell r="Y107">
            <v>7.4</v>
          </cell>
        </row>
        <row r="108">
          <cell r="B108" t="str">
            <v>28A</v>
          </cell>
          <cell r="C108" t="str">
            <v>Local mineur</v>
          </cell>
          <cell r="F108">
            <v>2</v>
          </cell>
          <cell r="G108">
            <v>7</v>
          </cell>
          <cell r="H108">
            <v>14</v>
          </cell>
          <cell r="K108">
            <v>2</v>
          </cell>
          <cell r="L108">
            <v>7</v>
          </cell>
          <cell r="M108">
            <v>14</v>
          </cell>
          <cell r="P108">
            <v>0</v>
          </cell>
        </row>
        <row r="109">
          <cell r="C109" t="str">
            <v>Local mineur 1</v>
          </cell>
          <cell r="Q109" t="str">
            <v>038a</v>
          </cell>
          <cell r="S109">
            <v>7</v>
          </cell>
          <cell r="V109">
            <v>7</v>
          </cell>
          <cell r="Y109">
            <v>7</v>
          </cell>
        </row>
        <row r="110">
          <cell r="C110" t="str">
            <v>Local mineur 2</v>
          </cell>
          <cell r="Q110" t="str">
            <v>038b</v>
          </cell>
          <cell r="S110">
            <v>7</v>
          </cell>
          <cell r="V110">
            <v>7</v>
          </cell>
          <cell r="Y110">
            <v>7</v>
          </cell>
        </row>
        <row r="111">
          <cell r="B111" t="str">
            <v>28B</v>
          </cell>
          <cell r="C111" t="str">
            <v>Cellule collective</v>
          </cell>
          <cell r="F111">
            <v>2</v>
          </cell>
          <cell r="G111">
            <v>16</v>
          </cell>
          <cell r="H111">
            <v>32</v>
          </cell>
          <cell r="K111">
            <v>2</v>
          </cell>
          <cell r="L111">
            <v>16</v>
          </cell>
          <cell r="M111">
            <v>32</v>
          </cell>
          <cell r="P111" t="str">
            <v>R</v>
          </cell>
        </row>
        <row r="112">
          <cell r="B112" t="str">
            <v>28B</v>
          </cell>
          <cell r="C112" t="str">
            <v>Cellule collective 1</v>
          </cell>
          <cell r="F112">
            <v>2</v>
          </cell>
          <cell r="G112">
            <v>16</v>
          </cell>
          <cell r="P112" t="str">
            <v>R</v>
          </cell>
          <cell r="Q112" t="str">
            <v>041a</v>
          </cell>
          <cell r="S112">
            <v>15.6</v>
          </cell>
          <cell r="V112">
            <v>15.7</v>
          </cell>
          <cell r="Y112">
            <v>15.7</v>
          </cell>
        </row>
        <row r="113">
          <cell r="B113" t="str">
            <v>28B</v>
          </cell>
          <cell r="C113" t="str">
            <v>Cellule collective 2</v>
          </cell>
          <cell r="F113">
            <v>2</v>
          </cell>
          <cell r="G113">
            <v>16</v>
          </cell>
          <cell r="P113" t="str">
            <v>R</v>
          </cell>
          <cell r="Q113" t="str">
            <v>041b</v>
          </cell>
          <cell r="S113">
            <v>15.6</v>
          </cell>
          <cell r="V113">
            <v>15.7</v>
          </cell>
          <cell r="Y113">
            <v>15.7</v>
          </cell>
        </row>
        <row r="114">
          <cell r="B114" t="str">
            <v>31A</v>
          </cell>
          <cell r="C114" t="str">
            <v>Sanitaires-douches des gardés à vue</v>
          </cell>
          <cell r="F114">
            <v>2</v>
          </cell>
          <cell r="G114">
            <v>8</v>
          </cell>
          <cell r="H114">
            <v>16</v>
          </cell>
          <cell r="I114" t="str">
            <v>sanitaires-douches pour les gardés à vue  (H et F) - accessibilité handicapés</v>
          </cell>
          <cell r="K114">
            <v>2</v>
          </cell>
          <cell r="L114">
            <v>6</v>
          </cell>
          <cell r="M114">
            <v>12</v>
          </cell>
          <cell r="N114" t="str">
            <v>sanitaires-douches pour les gardés à vue  (H et F)</v>
          </cell>
          <cell r="P114" t="str">
            <v>R</v>
          </cell>
        </row>
        <row r="115">
          <cell r="C115" t="str">
            <v>Sanitaires-douches des gardés à vue H</v>
          </cell>
          <cell r="Q115" t="str">
            <v>049a</v>
          </cell>
          <cell r="S115">
            <v>5.6</v>
          </cell>
          <cell r="V115">
            <v>5.6</v>
          </cell>
          <cell r="Y115">
            <v>5.6</v>
          </cell>
        </row>
        <row r="116">
          <cell r="C116" t="str">
            <v>Sanitaires-douches des gardés à vue F</v>
          </cell>
          <cell r="Q116" t="str">
            <v>049b</v>
          </cell>
          <cell r="S116">
            <v>5.7</v>
          </cell>
          <cell r="V116">
            <v>5.7</v>
          </cell>
          <cell r="Y116">
            <v>5.7</v>
          </cell>
        </row>
        <row r="117">
          <cell r="C117" t="str">
            <v>Sanitaires-douches des gardés à vue (hand)</v>
          </cell>
          <cell r="K117">
            <v>1</v>
          </cell>
          <cell r="L117">
            <v>7</v>
          </cell>
          <cell r="M117">
            <v>7</v>
          </cell>
          <cell r="N117" t="str">
            <v xml:space="preserve"> (H et F) - accessibilité handicapés</v>
          </cell>
          <cell r="P117" t="str">
            <v>R</v>
          </cell>
          <cell r="Q117" t="str">
            <v>048</v>
          </cell>
          <cell r="S117">
            <v>7.3</v>
          </cell>
          <cell r="V117">
            <v>7.3</v>
          </cell>
          <cell r="Y117">
            <v>7.3</v>
          </cell>
        </row>
        <row r="118">
          <cell r="C118" t="str">
            <v>Stockage DDSP</v>
          </cell>
        </row>
        <row r="119">
          <cell r="B119" t="str">
            <v>08</v>
          </cell>
          <cell r="C119" t="str">
            <v>Stockage matériel</v>
          </cell>
          <cell r="Q119" t="str">
            <v>023</v>
          </cell>
          <cell r="V119">
            <v>33.299999999999997</v>
          </cell>
          <cell r="W119" t="str">
            <v>Matériel 1ère intervention, sécurité routière, cyclone, regroupés dans un local unique</v>
          </cell>
          <cell r="Y119">
            <v>33.299999999999997</v>
          </cell>
        </row>
        <row r="120">
          <cell r="B120" t="str">
            <v>08</v>
          </cell>
          <cell r="C120" t="str">
            <v>Stockage matériel premières intervention</v>
          </cell>
          <cell r="F120">
            <v>1</v>
          </cell>
          <cell r="G120">
            <v>12</v>
          </cell>
          <cell r="H120">
            <v>12</v>
          </cell>
          <cell r="I120" t="str">
            <v>A proximité du chef de poste</v>
          </cell>
          <cell r="K120">
            <v>1</v>
          </cell>
          <cell r="L120">
            <v>14</v>
          </cell>
          <cell r="M120">
            <v>14</v>
          </cell>
          <cell r="N120" t="str">
            <v>A proximité du chef de poste</v>
          </cell>
          <cell r="P120" t="str">
            <v>R</v>
          </cell>
          <cell r="Q120" t="str">
            <v>023a</v>
          </cell>
          <cell r="S120">
            <v>12.4</v>
          </cell>
          <cell r="V120">
            <v>0</v>
          </cell>
          <cell r="Y120">
            <v>0</v>
          </cell>
        </row>
        <row r="121">
          <cell r="B121" t="str">
            <v>08</v>
          </cell>
          <cell r="C121" t="str">
            <v>Stockage sécurité routière</v>
          </cell>
          <cell r="F121">
            <v>1</v>
          </cell>
          <cell r="G121">
            <v>12</v>
          </cell>
          <cell r="H121">
            <v>12</v>
          </cell>
          <cell r="K121">
            <v>1</v>
          </cell>
          <cell r="L121">
            <v>13</v>
          </cell>
          <cell r="M121">
            <v>13</v>
          </cell>
          <cell r="P121" t="str">
            <v>R</v>
          </cell>
          <cell r="Q121" t="str">
            <v>023b</v>
          </cell>
          <cell r="S121">
            <v>12.4</v>
          </cell>
          <cell r="V121">
            <v>0</v>
          </cell>
          <cell r="Y121">
            <v>0</v>
          </cell>
        </row>
        <row r="122">
          <cell r="B122" t="str">
            <v>08</v>
          </cell>
          <cell r="C122" t="str">
            <v>Stockage matériel cyclonique</v>
          </cell>
          <cell r="F122">
            <v>1</v>
          </cell>
          <cell r="G122">
            <v>12</v>
          </cell>
          <cell r="H122">
            <v>12</v>
          </cell>
          <cell r="K122">
            <v>1</v>
          </cell>
          <cell r="L122">
            <v>14</v>
          </cell>
          <cell r="M122">
            <v>14</v>
          </cell>
          <cell r="P122" t="str">
            <v>R</v>
          </cell>
          <cell r="Q122" t="str">
            <v>023c</v>
          </cell>
          <cell r="S122">
            <v>18.399999999999999</v>
          </cell>
          <cell r="V122">
            <v>0</v>
          </cell>
          <cell r="Y122">
            <v>0</v>
          </cell>
        </row>
        <row r="124">
          <cell r="C124" t="str">
            <v xml:space="preserve">Espaces unité de sécurité de proximité (unités en tenue) </v>
          </cell>
          <cell r="D124">
            <v>13</v>
          </cell>
          <cell r="E124">
            <v>13</v>
          </cell>
          <cell r="H124">
            <v>252</v>
          </cell>
          <cell r="M124">
            <v>264</v>
          </cell>
          <cell r="S124">
            <v>232.4</v>
          </cell>
          <cell r="V124">
            <v>233.19999999999996</v>
          </cell>
          <cell r="Y124">
            <v>233.19999999999996</v>
          </cell>
        </row>
        <row r="125">
          <cell r="C125" t="str">
            <v>Chef de service</v>
          </cell>
        </row>
        <row r="126">
          <cell r="B126" t="str">
            <v>03</v>
          </cell>
          <cell r="C126" t="str">
            <v>Bureau chef des personnes en tenue</v>
          </cell>
          <cell r="D126">
            <v>1</v>
          </cell>
          <cell r="E126">
            <v>1</v>
          </cell>
          <cell r="F126">
            <v>1</v>
          </cell>
          <cell r="G126">
            <v>18</v>
          </cell>
          <cell r="H126">
            <v>18</v>
          </cell>
          <cell r="I126" t="str">
            <v>Bureau intégrant un espace de réunion de 4 pers.</v>
          </cell>
          <cell r="K126">
            <v>1</v>
          </cell>
          <cell r="L126">
            <v>18</v>
          </cell>
          <cell r="M126">
            <v>18</v>
          </cell>
          <cell r="N126" t="str">
            <v>Bureau intégrant un espace de réunion de 4 pers.</v>
          </cell>
          <cell r="P126">
            <v>1</v>
          </cell>
          <cell r="Q126" t="str">
            <v>127</v>
          </cell>
          <cell r="S126">
            <v>19.100000000000001</v>
          </cell>
          <cell r="V126">
            <v>19.3</v>
          </cell>
          <cell r="Y126">
            <v>19.3</v>
          </cell>
        </row>
        <row r="127">
          <cell r="B127" t="str">
            <v>03</v>
          </cell>
          <cell r="C127" t="str">
            <v>Bureau adjoint</v>
          </cell>
          <cell r="D127">
            <v>1</v>
          </cell>
          <cell r="E127">
            <v>1</v>
          </cell>
          <cell r="F127">
            <v>1</v>
          </cell>
          <cell r="G127">
            <v>12</v>
          </cell>
          <cell r="H127">
            <v>12</v>
          </cell>
          <cell r="K127">
            <v>1</v>
          </cell>
          <cell r="L127">
            <v>13</v>
          </cell>
          <cell r="M127">
            <v>13</v>
          </cell>
          <cell r="P127">
            <v>1</v>
          </cell>
          <cell r="Q127" t="str">
            <v>125</v>
          </cell>
          <cell r="S127">
            <v>12.7</v>
          </cell>
          <cell r="V127">
            <v>12.7</v>
          </cell>
          <cell r="Y127">
            <v>12.7</v>
          </cell>
        </row>
        <row r="128">
          <cell r="B128" t="str">
            <v>03</v>
          </cell>
          <cell r="C128" t="str">
            <v>Bureau secrétariat</v>
          </cell>
          <cell r="D128">
            <v>2</v>
          </cell>
          <cell r="E128">
            <v>2</v>
          </cell>
          <cell r="F128">
            <v>1</v>
          </cell>
          <cell r="G128">
            <v>18</v>
          </cell>
          <cell r="H128">
            <v>18</v>
          </cell>
          <cell r="K128">
            <v>1</v>
          </cell>
          <cell r="L128">
            <v>18</v>
          </cell>
          <cell r="M128">
            <v>18</v>
          </cell>
          <cell r="P128">
            <v>1</v>
          </cell>
          <cell r="Q128" t="str">
            <v>126</v>
          </cell>
          <cell r="S128">
            <v>20.7</v>
          </cell>
          <cell r="V128">
            <v>20.7</v>
          </cell>
          <cell r="Y128">
            <v>20.7</v>
          </cell>
        </row>
        <row r="129">
          <cell r="B129" t="str">
            <v>03</v>
          </cell>
          <cell r="C129" t="str">
            <v>Bureau chef de commandement de nuit</v>
          </cell>
          <cell r="H129" t="str">
            <v>pm</v>
          </cell>
          <cell r="I129" t="str">
            <v>Cf. espace du quart</v>
          </cell>
          <cell r="M129" t="str">
            <v>pm</v>
          </cell>
          <cell r="N129" t="str">
            <v>Cf. espace du quart</v>
          </cell>
          <cell r="P129">
            <v>1</v>
          </cell>
        </row>
        <row r="130">
          <cell r="B130" t="str">
            <v>03</v>
          </cell>
          <cell r="C130" t="str">
            <v>Bureau chef BOE</v>
          </cell>
          <cell r="D130">
            <v>1</v>
          </cell>
          <cell r="E130">
            <v>1</v>
          </cell>
          <cell r="F130">
            <v>1</v>
          </cell>
          <cell r="G130">
            <v>12</v>
          </cell>
          <cell r="H130">
            <v>12</v>
          </cell>
          <cell r="K130">
            <v>1</v>
          </cell>
          <cell r="L130">
            <v>13</v>
          </cell>
          <cell r="M130">
            <v>13</v>
          </cell>
          <cell r="P130">
            <v>1</v>
          </cell>
          <cell r="Q130" t="str">
            <v>124</v>
          </cell>
          <cell r="S130">
            <v>12.7</v>
          </cell>
          <cell r="V130">
            <v>12.3</v>
          </cell>
          <cell r="Y130">
            <v>12.3</v>
          </cell>
        </row>
        <row r="131">
          <cell r="B131" t="str">
            <v>03</v>
          </cell>
          <cell r="C131" t="str">
            <v>Bureau d'Ordre et d'emploi</v>
          </cell>
          <cell r="D131">
            <v>3</v>
          </cell>
          <cell r="E131">
            <v>3</v>
          </cell>
          <cell r="F131">
            <v>1</v>
          </cell>
          <cell r="G131">
            <v>24</v>
          </cell>
          <cell r="H131">
            <v>24</v>
          </cell>
          <cell r="K131">
            <v>1</v>
          </cell>
          <cell r="L131">
            <v>24</v>
          </cell>
          <cell r="M131">
            <v>24</v>
          </cell>
          <cell r="P131">
            <v>1</v>
          </cell>
          <cell r="Q131" t="str">
            <v>123</v>
          </cell>
          <cell r="S131">
            <v>23.5</v>
          </cell>
          <cell r="V131">
            <v>23.4</v>
          </cell>
          <cell r="Y131">
            <v>23.4</v>
          </cell>
        </row>
        <row r="132">
          <cell r="C132" t="str">
            <v>Unité d'ordre public et de sécurité routière</v>
          </cell>
        </row>
        <row r="133">
          <cell r="B133" t="str">
            <v>03</v>
          </cell>
          <cell r="C133" t="str">
            <v>Bureau chef d'unité</v>
          </cell>
          <cell r="D133">
            <v>1</v>
          </cell>
          <cell r="E133">
            <v>1</v>
          </cell>
          <cell r="F133">
            <v>1</v>
          </cell>
          <cell r="G133">
            <v>18</v>
          </cell>
          <cell r="H133">
            <v>18</v>
          </cell>
          <cell r="K133">
            <v>1</v>
          </cell>
          <cell r="L133">
            <v>18</v>
          </cell>
          <cell r="M133">
            <v>18</v>
          </cell>
          <cell r="P133">
            <v>1</v>
          </cell>
          <cell r="Q133" t="str">
            <v>119</v>
          </cell>
          <cell r="S133">
            <v>17.5</v>
          </cell>
          <cell r="V133">
            <v>17.600000000000001</v>
          </cell>
          <cell r="Y133">
            <v>17.600000000000001</v>
          </cell>
        </row>
        <row r="134">
          <cell r="B134" t="str">
            <v>03</v>
          </cell>
          <cell r="C134" t="str">
            <v>Bureau adjoint</v>
          </cell>
          <cell r="D134">
            <v>1</v>
          </cell>
          <cell r="E134">
            <v>1</v>
          </cell>
          <cell r="F134">
            <v>1</v>
          </cell>
          <cell r="G134">
            <v>12</v>
          </cell>
          <cell r="H134">
            <v>12</v>
          </cell>
          <cell r="K134">
            <v>1</v>
          </cell>
          <cell r="L134">
            <v>13</v>
          </cell>
          <cell r="M134">
            <v>13</v>
          </cell>
          <cell r="P134">
            <v>1</v>
          </cell>
          <cell r="Q134" t="str">
            <v>117</v>
          </cell>
          <cell r="S134">
            <v>12.7</v>
          </cell>
          <cell r="V134">
            <v>12.6</v>
          </cell>
          <cell r="Y134">
            <v>12.6</v>
          </cell>
        </row>
        <row r="135">
          <cell r="B135" t="str">
            <v>03</v>
          </cell>
          <cell r="C135" t="str">
            <v>Bureau prévention routière</v>
          </cell>
          <cell r="D135">
            <v>1</v>
          </cell>
          <cell r="E135">
            <v>1</v>
          </cell>
          <cell r="F135">
            <v>1</v>
          </cell>
          <cell r="G135">
            <v>12</v>
          </cell>
          <cell r="H135">
            <v>12</v>
          </cell>
          <cell r="K135">
            <v>1</v>
          </cell>
          <cell r="L135">
            <v>13</v>
          </cell>
          <cell r="M135">
            <v>13</v>
          </cell>
          <cell r="P135">
            <v>1</v>
          </cell>
          <cell r="Q135" t="str">
            <v>120</v>
          </cell>
          <cell r="S135">
            <v>12.6</v>
          </cell>
          <cell r="V135">
            <v>12.7</v>
          </cell>
          <cell r="Y135">
            <v>12.7</v>
          </cell>
        </row>
        <row r="136">
          <cell r="C136" t="str">
            <v>Locaux unités d'appui</v>
          </cell>
        </row>
        <row r="137">
          <cell r="B137" t="str">
            <v>03</v>
          </cell>
          <cell r="C137" t="str">
            <v>Bureau BAC</v>
          </cell>
          <cell r="D137">
            <v>2</v>
          </cell>
          <cell r="E137">
            <v>2</v>
          </cell>
          <cell r="F137">
            <v>1</v>
          </cell>
          <cell r="G137">
            <v>18</v>
          </cell>
          <cell r="H137">
            <v>18</v>
          </cell>
          <cell r="K137">
            <v>1</v>
          </cell>
          <cell r="L137">
            <v>21</v>
          </cell>
          <cell r="M137">
            <v>21</v>
          </cell>
          <cell r="P137">
            <v>1</v>
          </cell>
          <cell r="Q137" t="str">
            <v>116</v>
          </cell>
          <cell r="S137">
            <v>17.399999999999999</v>
          </cell>
          <cell r="V137">
            <v>17.399999999999999</v>
          </cell>
          <cell r="Y137">
            <v>17.399999999999999</v>
          </cell>
        </row>
        <row r="138">
          <cell r="C138" t="str">
            <v>Locaux communs</v>
          </cell>
        </row>
        <row r="139">
          <cell r="B139" t="str">
            <v>06</v>
          </cell>
          <cell r="C139" t="str">
            <v>Salle d'appel</v>
          </cell>
          <cell r="F139">
            <v>1</v>
          </cell>
          <cell r="G139">
            <v>60</v>
          </cell>
          <cell r="H139">
            <v>60</v>
          </cell>
          <cell r="I139" t="str">
            <v xml:space="preserve">Salle d'appel et de repos. </v>
          </cell>
          <cell r="K139">
            <v>1</v>
          </cell>
          <cell r="L139">
            <v>62</v>
          </cell>
          <cell r="M139">
            <v>62</v>
          </cell>
          <cell r="N139" t="str">
            <v xml:space="preserve">Salle d'appel et de repos. </v>
          </cell>
          <cell r="P139">
            <v>1</v>
          </cell>
          <cell r="Q139" t="str">
            <v>122a</v>
          </cell>
          <cell r="S139">
            <v>57.5</v>
          </cell>
          <cell r="V139">
            <v>56.7</v>
          </cell>
          <cell r="Y139">
            <v>56.7</v>
          </cell>
        </row>
        <row r="140">
          <cell r="C140" t="str">
            <v>Local rangt Salle d'appel</v>
          </cell>
          <cell r="Q140" t="str">
            <v>122b</v>
          </cell>
          <cell r="S140">
            <v>6.4</v>
          </cell>
          <cell r="V140">
            <v>6.7</v>
          </cell>
          <cell r="Y140">
            <v>6.7</v>
          </cell>
        </row>
        <row r="141">
          <cell r="B141" t="str">
            <v>14</v>
          </cell>
          <cell r="C141" t="str">
            <v>Salle de réunion</v>
          </cell>
          <cell r="F141">
            <v>1</v>
          </cell>
          <cell r="G141">
            <v>30</v>
          </cell>
          <cell r="H141">
            <v>30</v>
          </cell>
          <cell r="I141" t="str">
            <v>Capacité 20 pers.</v>
          </cell>
          <cell r="K141">
            <v>1</v>
          </cell>
          <cell r="L141">
            <v>32</v>
          </cell>
          <cell r="M141">
            <v>32</v>
          </cell>
          <cell r="N141" t="str">
            <v>Capacité 20 pers.</v>
          </cell>
          <cell r="P141">
            <v>1</v>
          </cell>
          <cell r="T141" t="str">
            <v>Mutualisée à R+3</v>
          </cell>
        </row>
        <row r="142">
          <cell r="B142" t="str">
            <v>04</v>
          </cell>
          <cell r="C142" t="str">
            <v>Sanitaires H/F</v>
          </cell>
          <cell r="F142">
            <v>2</v>
          </cell>
          <cell r="G142">
            <v>6</v>
          </cell>
          <cell r="H142">
            <v>12</v>
          </cell>
          <cell r="I142" t="str">
            <v>Sanitaires destinés au personnel</v>
          </cell>
          <cell r="K142">
            <v>1</v>
          </cell>
          <cell r="L142">
            <v>13</v>
          </cell>
          <cell r="M142">
            <v>13</v>
          </cell>
          <cell r="N142" t="str">
            <v>Sanitaires destinés au personnel</v>
          </cell>
          <cell r="P142">
            <v>1</v>
          </cell>
          <cell r="Q142" t="str">
            <v>121</v>
          </cell>
          <cell r="S142">
            <v>14.6</v>
          </cell>
          <cell r="T142" t="str">
            <v>Sanitaires destinés au personnel</v>
          </cell>
          <cell r="V142">
            <v>14.6</v>
          </cell>
          <cell r="Y142">
            <v>14.6</v>
          </cell>
        </row>
        <row r="143">
          <cell r="B143" t="str">
            <v>04</v>
          </cell>
          <cell r="C143" t="str">
            <v>Sas Sanitaires H / F</v>
          </cell>
          <cell r="I143" t="str">
            <v>Sanitaires destinés au personnel</v>
          </cell>
          <cell r="Q143" t="str">
            <v>121a</v>
          </cell>
          <cell r="S143">
            <v>0</v>
          </cell>
          <cell r="T143" t="str">
            <v>Sanitaires destinés au personnel</v>
          </cell>
          <cell r="V143">
            <v>0</v>
          </cell>
          <cell r="W143" t="str">
            <v>Sanitaires destinés au personnel</v>
          </cell>
          <cell r="Y143">
            <v>0</v>
          </cell>
        </row>
        <row r="144">
          <cell r="B144" t="str">
            <v>04</v>
          </cell>
          <cell r="C144" t="str">
            <v>Sanitaires H</v>
          </cell>
          <cell r="I144" t="str">
            <v>Sanitaires destinés au personnel</v>
          </cell>
          <cell r="Q144" t="str">
            <v>121b</v>
          </cell>
          <cell r="S144">
            <v>0</v>
          </cell>
          <cell r="T144" t="str">
            <v>Sanitaires destinés au personnel</v>
          </cell>
          <cell r="V144">
            <v>0</v>
          </cell>
          <cell r="W144" t="str">
            <v>Sanitaires destinés au personnel</v>
          </cell>
          <cell r="Y144">
            <v>0</v>
          </cell>
        </row>
        <row r="145">
          <cell r="B145" t="str">
            <v>04</v>
          </cell>
          <cell r="C145" t="str">
            <v>Sanitaires F</v>
          </cell>
          <cell r="I145" t="str">
            <v>Sanitaires destinés au personnel</v>
          </cell>
          <cell r="Q145" t="str">
            <v>121c</v>
          </cell>
          <cell r="S145">
            <v>0</v>
          </cell>
          <cell r="T145" t="str">
            <v>Sanitaires destinés au personnel</v>
          </cell>
          <cell r="V145">
            <v>0</v>
          </cell>
          <cell r="W145" t="str">
            <v>Sanitaires destinés au personnel</v>
          </cell>
          <cell r="Y145">
            <v>0</v>
          </cell>
        </row>
        <row r="146">
          <cell r="B146" t="str">
            <v>40</v>
          </cell>
          <cell r="C146" t="str">
            <v>Local de reprographie</v>
          </cell>
          <cell r="F146">
            <v>1</v>
          </cell>
          <cell r="G146">
            <v>6</v>
          </cell>
          <cell r="H146">
            <v>6</v>
          </cell>
          <cell r="K146">
            <v>1</v>
          </cell>
          <cell r="L146">
            <v>6</v>
          </cell>
          <cell r="M146">
            <v>6</v>
          </cell>
          <cell r="P146">
            <v>1</v>
          </cell>
          <cell r="Q146" t="str">
            <v>118</v>
          </cell>
          <cell r="S146">
            <v>5</v>
          </cell>
          <cell r="V146">
            <v>6.5</v>
          </cell>
          <cell r="Y146">
            <v>6.5</v>
          </cell>
        </row>
        <row r="148">
          <cell r="C148" t="str">
            <v>DIRECTION</v>
          </cell>
          <cell r="D148">
            <v>52</v>
          </cell>
          <cell r="E148">
            <v>52</v>
          </cell>
          <cell r="H148">
            <v>705</v>
          </cell>
          <cell r="M148">
            <v>701</v>
          </cell>
          <cell r="S148">
            <v>740.79999999999984</v>
          </cell>
          <cell r="V148">
            <v>716.69999999999993</v>
          </cell>
          <cell r="Y148">
            <v>785.77</v>
          </cell>
        </row>
        <row r="150">
          <cell r="C150" t="str">
            <v>Attente</v>
          </cell>
          <cell r="D150">
            <v>0</v>
          </cell>
          <cell r="E150">
            <v>0</v>
          </cell>
          <cell r="H150" t="str">
            <v>pm</v>
          </cell>
          <cell r="I150" t="str">
            <v>Installation de sièges dans des renfoncements créés dans les espaces de circulation. Différent de l'accueil du public</v>
          </cell>
          <cell r="M150" t="str">
            <v>pm</v>
          </cell>
          <cell r="N150" t="str">
            <v>Installation de sièges dans des renfoncements créés dans les espaces de circulation. Différent de l'accueil du public</v>
          </cell>
          <cell r="S150">
            <v>0</v>
          </cell>
          <cell r="V150">
            <v>0</v>
          </cell>
          <cell r="Y150">
            <v>49.9</v>
          </cell>
        </row>
        <row r="151">
          <cell r="C151" t="str">
            <v>Zone d'accueil de la DDSP et circulation intérieure</v>
          </cell>
          <cell r="H151" t="str">
            <v>pm</v>
          </cell>
          <cell r="M151" t="str">
            <v>pm</v>
          </cell>
          <cell r="P151">
            <v>3</v>
          </cell>
          <cell r="Q151" t="str">
            <v>313a</v>
          </cell>
          <cell r="S151">
            <v>0</v>
          </cell>
          <cell r="V151">
            <v>0</v>
          </cell>
          <cell r="Y151">
            <v>49.9</v>
          </cell>
        </row>
        <row r="153">
          <cell r="C153" t="str">
            <v>Chef de service</v>
          </cell>
          <cell r="D153">
            <v>3</v>
          </cell>
          <cell r="E153">
            <v>3</v>
          </cell>
          <cell r="H153">
            <v>42</v>
          </cell>
          <cell r="M153">
            <v>42</v>
          </cell>
          <cell r="S153">
            <v>65.3</v>
          </cell>
          <cell r="V153">
            <v>63.099999999999994</v>
          </cell>
          <cell r="Y153">
            <v>63.099999999999994</v>
          </cell>
        </row>
        <row r="154">
          <cell r="B154" t="str">
            <v>03</v>
          </cell>
          <cell r="C154" t="str">
            <v>Bureau directeur</v>
          </cell>
          <cell r="D154">
            <v>1</v>
          </cell>
          <cell r="E154">
            <v>1</v>
          </cell>
          <cell r="F154">
            <v>1</v>
          </cell>
          <cell r="G154">
            <v>18</v>
          </cell>
          <cell r="H154">
            <v>18</v>
          </cell>
          <cell r="I154" t="str">
            <v>Bureau intégrant un espace de réunion de 4 à 6 pers.</v>
          </cell>
          <cell r="K154">
            <v>1</v>
          </cell>
          <cell r="L154">
            <v>18</v>
          </cell>
          <cell r="M154">
            <v>18</v>
          </cell>
          <cell r="N154" t="str">
            <v>Bureau intégrant un espace de réunion de 4 à 6 pers.</v>
          </cell>
          <cell r="P154">
            <v>3</v>
          </cell>
          <cell r="Q154" t="str">
            <v>304</v>
          </cell>
          <cell r="S154">
            <v>18</v>
          </cell>
          <cell r="V154">
            <v>18.899999999999999</v>
          </cell>
          <cell r="Y154">
            <v>18.899999999999999</v>
          </cell>
        </row>
        <row r="155">
          <cell r="C155" t="str">
            <v>Salle de réunion Directeur</v>
          </cell>
          <cell r="N155" t="str">
            <v>Ajouté</v>
          </cell>
          <cell r="Q155" t="str">
            <v>303</v>
          </cell>
          <cell r="S155">
            <v>23.2</v>
          </cell>
          <cell r="V155">
            <v>21.2</v>
          </cell>
          <cell r="Y155">
            <v>21.2</v>
          </cell>
        </row>
        <row r="156">
          <cell r="B156" t="str">
            <v>03</v>
          </cell>
          <cell r="C156" t="str">
            <v>Bureau secrétariat</v>
          </cell>
          <cell r="D156">
            <v>2</v>
          </cell>
          <cell r="E156">
            <v>2</v>
          </cell>
          <cell r="F156">
            <v>1</v>
          </cell>
          <cell r="G156">
            <v>18</v>
          </cell>
          <cell r="H156">
            <v>18</v>
          </cell>
          <cell r="K156">
            <v>1</v>
          </cell>
          <cell r="L156">
            <v>18</v>
          </cell>
          <cell r="M156">
            <v>18</v>
          </cell>
          <cell r="P156">
            <v>3</v>
          </cell>
          <cell r="Q156" t="str">
            <v>306</v>
          </cell>
          <cell r="S156">
            <v>18</v>
          </cell>
          <cell r="V156">
            <v>17.5</v>
          </cell>
          <cell r="Y156">
            <v>17.5</v>
          </cell>
        </row>
        <row r="157">
          <cell r="B157" t="str">
            <v>40</v>
          </cell>
          <cell r="C157" t="str">
            <v>Local de reprographie</v>
          </cell>
          <cell r="F157">
            <v>1</v>
          </cell>
          <cell r="G157">
            <v>6</v>
          </cell>
          <cell r="H157">
            <v>6</v>
          </cell>
          <cell r="I157" t="str">
            <v>Local reprographie mutualisée entre direction et état major</v>
          </cell>
          <cell r="K157">
            <v>1</v>
          </cell>
          <cell r="L157">
            <v>6</v>
          </cell>
          <cell r="M157">
            <v>6</v>
          </cell>
          <cell r="N157" t="str">
            <v>Local reprographie mutualisée entre direction et état major</v>
          </cell>
          <cell r="P157">
            <v>3</v>
          </cell>
          <cell r="Q157" t="str">
            <v>305</v>
          </cell>
          <cell r="S157">
            <v>6.1</v>
          </cell>
          <cell r="V157">
            <v>5.5</v>
          </cell>
          <cell r="Y157">
            <v>5.5</v>
          </cell>
        </row>
        <row r="159">
          <cell r="C159" t="str">
            <v>Etat major</v>
          </cell>
          <cell r="D159">
            <v>5</v>
          </cell>
          <cell r="E159">
            <v>5</v>
          </cell>
          <cell r="H159">
            <v>54</v>
          </cell>
          <cell r="M159">
            <v>53</v>
          </cell>
          <cell r="S159">
            <v>65.900000000000006</v>
          </cell>
          <cell r="V159">
            <v>64</v>
          </cell>
          <cell r="Y159">
            <v>64</v>
          </cell>
        </row>
        <row r="160">
          <cell r="B160" t="str">
            <v>03</v>
          </cell>
          <cell r="C160" t="str">
            <v>Bureau chef d'Etat Major</v>
          </cell>
          <cell r="D160">
            <v>1</v>
          </cell>
          <cell r="E160">
            <v>1</v>
          </cell>
          <cell r="F160">
            <v>1</v>
          </cell>
          <cell r="G160">
            <v>18</v>
          </cell>
          <cell r="H160">
            <v>18</v>
          </cell>
          <cell r="I160" t="str">
            <v>Bureau intégrant un espace de réunion de 4 pers.</v>
          </cell>
          <cell r="K160">
            <v>1</v>
          </cell>
          <cell r="L160">
            <v>18</v>
          </cell>
          <cell r="M160">
            <v>18</v>
          </cell>
          <cell r="N160" t="str">
            <v>Bureau intégrant un espace de réunion de 4 pers.</v>
          </cell>
          <cell r="P160">
            <v>3</v>
          </cell>
          <cell r="Q160" t="str">
            <v>307</v>
          </cell>
          <cell r="S160">
            <v>19.3</v>
          </cell>
          <cell r="V160">
            <v>18</v>
          </cell>
          <cell r="Y160">
            <v>18</v>
          </cell>
        </row>
        <row r="161">
          <cell r="B161" t="str">
            <v>03</v>
          </cell>
          <cell r="C161" t="str">
            <v>Bureau adjoint chef d'Etat major</v>
          </cell>
          <cell r="D161">
            <v>1</v>
          </cell>
          <cell r="E161">
            <v>1</v>
          </cell>
          <cell r="F161">
            <v>1</v>
          </cell>
          <cell r="G161">
            <v>12</v>
          </cell>
          <cell r="H161">
            <v>12</v>
          </cell>
          <cell r="K161">
            <v>1</v>
          </cell>
          <cell r="L161">
            <v>12</v>
          </cell>
          <cell r="M161">
            <v>12</v>
          </cell>
          <cell r="P161">
            <v>3</v>
          </cell>
          <cell r="Q161" t="str">
            <v>308</v>
          </cell>
          <cell r="S161">
            <v>12.2</v>
          </cell>
          <cell r="V161">
            <v>13.7</v>
          </cell>
          <cell r="Y161">
            <v>13.7</v>
          </cell>
        </row>
        <row r="162">
          <cell r="B162" t="str">
            <v>03</v>
          </cell>
          <cell r="C162" t="str">
            <v>Bureau secrétariat d'Etat major</v>
          </cell>
          <cell r="D162">
            <v>3</v>
          </cell>
          <cell r="E162">
            <v>3</v>
          </cell>
          <cell r="F162">
            <v>1</v>
          </cell>
          <cell r="G162">
            <v>24</v>
          </cell>
          <cell r="H162">
            <v>24</v>
          </cell>
          <cell r="K162">
            <v>1</v>
          </cell>
          <cell r="L162">
            <v>23</v>
          </cell>
          <cell r="M162">
            <v>23</v>
          </cell>
          <cell r="P162">
            <v>3</v>
          </cell>
          <cell r="Q162" t="str">
            <v>309</v>
          </cell>
          <cell r="S162">
            <v>26.2</v>
          </cell>
          <cell r="V162">
            <v>24.1</v>
          </cell>
          <cell r="Y162">
            <v>24.1</v>
          </cell>
        </row>
        <row r="163">
          <cell r="C163" t="str">
            <v>Sanitaires H / F</v>
          </cell>
          <cell r="P163">
            <v>3</v>
          </cell>
          <cell r="Q163" t="str">
            <v>310</v>
          </cell>
          <cell r="S163">
            <v>8.1999999999999993</v>
          </cell>
          <cell r="T163" t="str">
            <v>Sanitaires ajoutés</v>
          </cell>
          <cell r="V163">
            <v>8.1999999999999993</v>
          </cell>
          <cell r="W163" t="str">
            <v>Sanitaires ajoutés</v>
          </cell>
          <cell r="Y163">
            <v>8.1999999999999993</v>
          </cell>
          <cell r="AA163">
            <v>8.1999999999999993</v>
          </cell>
        </row>
        <row r="164">
          <cell r="C164" t="str">
            <v>Sas Sanitaires H / F</v>
          </cell>
          <cell r="P164">
            <v>3</v>
          </cell>
          <cell r="Q164" t="str">
            <v>310a</v>
          </cell>
          <cell r="S164">
            <v>0</v>
          </cell>
          <cell r="V164">
            <v>0</v>
          </cell>
          <cell r="Y164">
            <v>0</v>
          </cell>
        </row>
        <row r="165">
          <cell r="C165" t="str">
            <v>Sanitaires H</v>
          </cell>
          <cell r="P165">
            <v>3</v>
          </cell>
          <cell r="Q165" t="str">
            <v>310b</v>
          </cell>
          <cell r="S165">
            <v>0</v>
          </cell>
          <cell r="V165">
            <v>0</v>
          </cell>
          <cell r="Y165">
            <v>0</v>
          </cell>
        </row>
        <row r="166">
          <cell r="C166" t="str">
            <v>Sanitaires F</v>
          </cell>
          <cell r="P166">
            <v>3</v>
          </cell>
          <cell r="Q166" t="str">
            <v>310c</v>
          </cell>
          <cell r="S166">
            <v>0</v>
          </cell>
          <cell r="V166">
            <v>0</v>
          </cell>
          <cell r="Y166">
            <v>0</v>
          </cell>
        </row>
        <row r="168">
          <cell r="C168" t="str">
            <v>Bureau etat major (informatique)</v>
          </cell>
          <cell r="D168">
            <v>4</v>
          </cell>
          <cell r="E168">
            <v>4</v>
          </cell>
          <cell r="H168">
            <v>66</v>
          </cell>
          <cell r="M168">
            <v>68</v>
          </cell>
          <cell r="S168">
            <v>76.900000000000006</v>
          </cell>
          <cell r="V168">
            <v>75.400000000000006</v>
          </cell>
          <cell r="Y168">
            <v>75.400000000000006</v>
          </cell>
        </row>
        <row r="169">
          <cell r="B169" t="str">
            <v>03</v>
          </cell>
          <cell r="C169" t="str">
            <v>Bureau RSSI</v>
          </cell>
          <cell r="D169">
            <v>1</v>
          </cell>
          <cell r="E169">
            <v>1</v>
          </cell>
          <cell r="F169">
            <v>1</v>
          </cell>
          <cell r="G169">
            <v>12</v>
          </cell>
          <cell r="H169">
            <v>12</v>
          </cell>
          <cell r="K169">
            <v>1</v>
          </cell>
          <cell r="L169">
            <v>12</v>
          </cell>
          <cell r="M169">
            <v>12</v>
          </cell>
          <cell r="P169">
            <v>4</v>
          </cell>
          <cell r="Q169" t="str">
            <v>423</v>
          </cell>
          <cell r="S169">
            <v>12.7</v>
          </cell>
          <cell r="V169">
            <v>14.5</v>
          </cell>
          <cell r="Y169">
            <v>14.5</v>
          </cell>
        </row>
        <row r="170">
          <cell r="B170" t="str">
            <v>21</v>
          </cell>
          <cell r="C170" t="str">
            <v xml:space="preserve">Atelier conditionnement  informatique  </v>
          </cell>
          <cell r="F170">
            <v>1</v>
          </cell>
          <cell r="G170">
            <v>12</v>
          </cell>
          <cell r="H170">
            <v>12</v>
          </cell>
          <cell r="I170" t="str">
            <v>local aveugle</v>
          </cell>
          <cell r="K170">
            <v>1</v>
          </cell>
          <cell r="L170">
            <v>15</v>
          </cell>
          <cell r="M170">
            <v>15</v>
          </cell>
          <cell r="N170" t="str">
            <v>local aveugle</v>
          </cell>
          <cell r="P170">
            <v>4</v>
          </cell>
          <cell r="Q170" t="str">
            <v>426</v>
          </cell>
          <cell r="S170">
            <v>14</v>
          </cell>
          <cell r="V170">
            <v>13.3</v>
          </cell>
          <cell r="Y170">
            <v>13.3</v>
          </cell>
        </row>
        <row r="171">
          <cell r="B171" t="str">
            <v>03</v>
          </cell>
          <cell r="C171" t="str">
            <v>Bureau CDSF</v>
          </cell>
          <cell r="D171">
            <v>3</v>
          </cell>
          <cell r="E171">
            <v>3</v>
          </cell>
          <cell r="F171">
            <v>1</v>
          </cell>
          <cell r="G171">
            <v>24</v>
          </cell>
          <cell r="H171">
            <v>24</v>
          </cell>
          <cell r="K171">
            <v>1</v>
          </cell>
          <cell r="L171">
            <v>23</v>
          </cell>
          <cell r="M171">
            <v>23</v>
          </cell>
          <cell r="P171">
            <v>4</v>
          </cell>
          <cell r="Q171" t="str">
            <v>421</v>
          </cell>
          <cell r="S171">
            <v>22</v>
          </cell>
          <cell r="V171">
            <v>20.9</v>
          </cell>
          <cell r="Y171">
            <v>20.9</v>
          </cell>
        </row>
        <row r="172">
          <cell r="B172" t="str">
            <v>22</v>
          </cell>
          <cell r="C172" t="str">
            <v>Salle serveur informatique</v>
          </cell>
          <cell r="F172">
            <v>1</v>
          </cell>
          <cell r="G172">
            <v>18</v>
          </cell>
          <cell r="H172">
            <v>18</v>
          </cell>
          <cell r="I172" t="str">
            <v>Total aveugle 30m2</v>
          </cell>
          <cell r="K172">
            <v>1</v>
          </cell>
          <cell r="L172">
            <v>18</v>
          </cell>
          <cell r="M172">
            <v>18</v>
          </cell>
          <cell r="N172" t="str">
            <v>Local aveugle</v>
          </cell>
          <cell r="P172">
            <v>4</v>
          </cell>
          <cell r="Q172" t="str">
            <v>420</v>
          </cell>
          <cell r="S172">
            <v>17.2</v>
          </cell>
          <cell r="V172">
            <v>15.1</v>
          </cell>
          <cell r="Y172">
            <v>15.1</v>
          </cell>
        </row>
        <row r="173">
          <cell r="C173" t="str">
            <v>Stockage informatique</v>
          </cell>
          <cell r="Q173" t="str">
            <v>422</v>
          </cell>
          <cell r="S173">
            <v>11</v>
          </cell>
          <cell r="T173" t="str">
            <v>Local ajouté</v>
          </cell>
          <cell r="V173">
            <v>11.6</v>
          </cell>
          <cell r="W173" t="str">
            <v>Local ajouté</v>
          </cell>
          <cell r="Y173">
            <v>11.6</v>
          </cell>
          <cell r="AA173">
            <v>11.6</v>
          </cell>
        </row>
        <row r="175">
          <cell r="C175" t="str">
            <v xml:space="preserve">Centre d'information et de commandement </v>
          </cell>
          <cell r="D175">
            <v>6</v>
          </cell>
          <cell r="E175">
            <v>6</v>
          </cell>
          <cell r="H175">
            <v>112</v>
          </cell>
          <cell r="I175" t="str">
            <v>Hors sanitaires 100m2</v>
          </cell>
          <cell r="M175">
            <v>112</v>
          </cell>
          <cell r="S175">
            <v>113.68</v>
          </cell>
          <cell r="V175">
            <v>110.1</v>
          </cell>
          <cell r="Y175">
            <v>129.27000000000001</v>
          </cell>
        </row>
        <row r="176">
          <cell r="C176" t="str">
            <v>Circulation interne CIC</v>
          </cell>
          <cell r="P176">
            <v>3</v>
          </cell>
          <cell r="Q176" t="str">
            <v>313b</v>
          </cell>
          <cell r="S176">
            <v>0</v>
          </cell>
          <cell r="V176">
            <v>0</v>
          </cell>
          <cell r="Y176">
            <v>19.170000000000002</v>
          </cell>
        </row>
        <row r="177">
          <cell r="B177" t="str">
            <v>03</v>
          </cell>
          <cell r="C177" t="str">
            <v>Bureau chef de salle</v>
          </cell>
          <cell r="D177">
            <v>1</v>
          </cell>
          <cell r="E177">
            <v>1</v>
          </cell>
          <cell r="F177">
            <v>1</v>
          </cell>
          <cell r="G177">
            <v>12</v>
          </cell>
          <cell r="H177">
            <v>12</v>
          </cell>
          <cell r="K177">
            <v>1</v>
          </cell>
          <cell r="L177">
            <v>13</v>
          </cell>
          <cell r="M177">
            <v>13</v>
          </cell>
          <cell r="P177">
            <v>3</v>
          </cell>
          <cell r="Q177" t="str">
            <v>315a</v>
          </cell>
          <cell r="S177">
            <v>13</v>
          </cell>
          <cell r="V177">
            <v>12.9</v>
          </cell>
          <cell r="Y177">
            <v>12.9</v>
          </cell>
        </row>
        <row r="178">
          <cell r="B178" t="str">
            <v>15</v>
          </cell>
          <cell r="C178" t="str">
            <v>Salle opérationnelle</v>
          </cell>
          <cell r="D178">
            <v>4</v>
          </cell>
          <cell r="E178">
            <v>4</v>
          </cell>
          <cell r="F178">
            <v>1</v>
          </cell>
          <cell r="G178">
            <v>50</v>
          </cell>
          <cell r="H178">
            <v>50</v>
          </cell>
          <cell r="I178" t="str">
            <v>Salle CIC type II - 3 opérateurs</v>
          </cell>
          <cell r="K178">
            <v>1</v>
          </cell>
          <cell r="L178">
            <v>50</v>
          </cell>
          <cell r="M178">
            <v>50</v>
          </cell>
          <cell r="N178" t="str">
            <v>Salle CIC type II - 3 opérateurs</v>
          </cell>
          <cell r="P178">
            <v>3</v>
          </cell>
          <cell r="Q178" t="str">
            <v>315b</v>
          </cell>
          <cell r="S178">
            <v>49.5</v>
          </cell>
          <cell r="V178">
            <v>50.1</v>
          </cell>
          <cell r="Y178">
            <v>50.1</v>
          </cell>
        </row>
        <row r="179">
          <cell r="B179" t="str">
            <v>16</v>
          </cell>
          <cell r="C179" t="str">
            <v>Local de messageries et alarmes</v>
          </cell>
          <cell r="F179">
            <v>1</v>
          </cell>
          <cell r="G179">
            <v>12</v>
          </cell>
          <cell r="H179">
            <v>12</v>
          </cell>
          <cell r="I179" t="str">
            <v>Total aveugle</v>
          </cell>
          <cell r="K179">
            <v>1</v>
          </cell>
          <cell r="L179">
            <v>12</v>
          </cell>
          <cell r="M179">
            <v>12</v>
          </cell>
          <cell r="N179" t="str">
            <v>Local aveugle</v>
          </cell>
          <cell r="P179">
            <v>3</v>
          </cell>
          <cell r="Q179" t="str">
            <v>317</v>
          </cell>
          <cell r="S179">
            <v>13.7</v>
          </cell>
          <cell r="V179">
            <v>12.1</v>
          </cell>
          <cell r="Y179">
            <v>12.1</v>
          </cell>
        </row>
        <row r="180">
          <cell r="B180" t="str">
            <v>17</v>
          </cell>
          <cell r="C180" t="str">
            <v>Local technique radio télécommunication</v>
          </cell>
          <cell r="F180">
            <v>1</v>
          </cell>
          <cell r="G180">
            <v>18</v>
          </cell>
          <cell r="H180">
            <v>18</v>
          </cell>
          <cell r="I180" t="str">
            <v>Total aveugle</v>
          </cell>
          <cell r="K180">
            <v>1</v>
          </cell>
          <cell r="L180">
            <v>18</v>
          </cell>
          <cell r="M180">
            <v>18</v>
          </cell>
          <cell r="N180" t="str">
            <v>Local aveugle</v>
          </cell>
          <cell r="P180">
            <v>3</v>
          </cell>
          <cell r="Q180" t="str">
            <v>316</v>
          </cell>
          <cell r="S180">
            <v>18.8</v>
          </cell>
          <cell r="V180">
            <v>19</v>
          </cell>
          <cell r="Y180">
            <v>19</v>
          </cell>
        </row>
        <row r="181">
          <cell r="B181" t="str">
            <v>03</v>
          </cell>
          <cell r="C181" t="str">
            <v>Standard téléphonique</v>
          </cell>
          <cell r="D181">
            <v>1</v>
          </cell>
          <cell r="E181">
            <v>1</v>
          </cell>
          <cell r="F181">
            <v>1</v>
          </cell>
          <cell r="G181">
            <v>8</v>
          </cell>
          <cell r="H181">
            <v>8</v>
          </cell>
          <cell r="K181">
            <v>1</v>
          </cell>
          <cell r="L181">
            <v>8</v>
          </cell>
          <cell r="M181">
            <v>8</v>
          </cell>
          <cell r="P181">
            <v>3</v>
          </cell>
          <cell r="Q181" t="str">
            <v>314</v>
          </cell>
          <cell r="S181">
            <v>10.78</v>
          </cell>
          <cell r="V181">
            <v>8.1999999999999993</v>
          </cell>
          <cell r="Y181">
            <v>8.1999999999999993</v>
          </cell>
        </row>
        <row r="182">
          <cell r="B182" t="str">
            <v>04</v>
          </cell>
          <cell r="C182" t="str">
            <v>Sanitaires H/F</v>
          </cell>
          <cell r="F182">
            <v>2</v>
          </cell>
          <cell r="G182">
            <v>6</v>
          </cell>
          <cell r="H182">
            <v>12</v>
          </cell>
          <cell r="I182" t="str">
            <v>sanitaires destinés au personnel</v>
          </cell>
          <cell r="K182">
            <v>1</v>
          </cell>
          <cell r="L182">
            <v>11</v>
          </cell>
          <cell r="M182">
            <v>11</v>
          </cell>
          <cell r="N182" t="str">
            <v>sanitaires destinés au personnel</v>
          </cell>
          <cell r="P182">
            <v>3</v>
          </cell>
          <cell r="Q182" t="str">
            <v>318</v>
          </cell>
          <cell r="S182">
            <v>7.9</v>
          </cell>
          <cell r="V182">
            <v>7.8</v>
          </cell>
          <cell r="Y182">
            <v>7.8</v>
          </cell>
        </row>
        <row r="183">
          <cell r="C183" t="str">
            <v>Sas Sanitaires H / F</v>
          </cell>
          <cell r="Q183" t="str">
            <v>318a</v>
          </cell>
          <cell r="S183">
            <v>0</v>
          </cell>
          <cell r="V183">
            <v>0</v>
          </cell>
          <cell r="Y183">
            <v>0</v>
          </cell>
        </row>
        <row r="184">
          <cell r="C184" t="str">
            <v>Sanitaires H</v>
          </cell>
          <cell r="Q184" t="str">
            <v>318b</v>
          </cell>
          <cell r="S184">
            <v>0</v>
          </cell>
          <cell r="V184">
            <v>0</v>
          </cell>
          <cell r="Y184">
            <v>0</v>
          </cell>
        </row>
        <row r="185">
          <cell r="C185" t="str">
            <v>Sanitaires F</v>
          </cell>
          <cell r="Q185" t="str">
            <v>318c</v>
          </cell>
          <cell r="S185">
            <v>0</v>
          </cell>
          <cell r="V185">
            <v>0</v>
          </cell>
          <cell r="Y185">
            <v>0</v>
          </cell>
        </row>
        <row r="187">
          <cell r="C187" t="str">
            <v>Bureau gestion opérationnelle</v>
          </cell>
          <cell r="D187">
            <v>34</v>
          </cell>
          <cell r="E187">
            <v>34</v>
          </cell>
          <cell r="H187">
            <v>389</v>
          </cell>
          <cell r="M187">
            <v>386</v>
          </cell>
          <cell r="S187">
            <v>383.89999999999992</v>
          </cell>
          <cell r="V187">
            <v>379.89999999999986</v>
          </cell>
          <cell r="Y187">
            <v>379.89999999999986</v>
          </cell>
        </row>
        <row r="188">
          <cell r="B188" t="str">
            <v>03</v>
          </cell>
          <cell r="C188" t="str">
            <v>Bureau chef SGO</v>
          </cell>
          <cell r="D188">
            <v>1</v>
          </cell>
          <cell r="E188">
            <v>1</v>
          </cell>
          <cell r="F188">
            <v>1</v>
          </cell>
          <cell r="G188">
            <v>18</v>
          </cell>
          <cell r="H188">
            <v>18</v>
          </cell>
          <cell r="I188" t="str">
            <v>Bureau intégrant un espace de réunion de 4 pers.</v>
          </cell>
          <cell r="K188">
            <v>1</v>
          </cell>
          <cell r="L188">
            <v>18</v>
          </cell>
          <cell r="M188">
            <v>18</v>
          </cell>
          <cell r="N188" t="str">
            <v>Bureau intégrant un espace de réunion de 4 pers.</v>
          </cell>
          <cell r="P188">
            <v>4</v>
          </cell>
          <cell r="Q188" t="str">
            <v>312</v>
          </cell>
          <cell r="S188">
            <v>19.2</v>
          </cell>
          <cell r="V188">
            <v>19.2</v>
          </cell>
          <cell r="Y188">
            <v>19.2</v>
          </cell>
        </row>
        <row r="189">
          <cell r="B189" t="str">
            <v>03</v>
          </cell>
          <cell r="C189" t="str">
            <v xml:space="preserve">Bureau adjoint chef SGO </v>
          </cell>
          <cell r="D189">
            <v>1</v>
          </cell>
          <cell r="E189">
            <v>1</v>
          </cell>
          <cell r="F189">
            <v>1</v>
          </cell>
          <cell r="G189">
            <v>12</v>
          </cell>
          <cell r="H189">
            <v>12</v>
          </cell>
          <cell r="K189">
            <v>1</v>
          </cell>
          <cell r="L189">
            <v>12</v>
          </cell>
          <cell r="M189">
            <v>12</v>
          </cell>
          <cell r="P189">
            <v>4</v>
          </cell>
          <cell r="Q189" t="str">
            <v>431</v>
          </cell>
          <cell r="S189">
            <v>11.7</v>
          </cell>
          <cell r="V189">
            <v>11.7</v>
          </cell>
          <cell r="Y189">
            <v>11.7</v>
          </cell>
        </row>
        <row r="190">
          <cell r="B190" t="str">
            <v>03</v>
          </cell>
          <cell r="C190" t="str">
            <v>Bureau BDTSIC</v>
          </cell>
          <cell r="D190">
            <v>4</v>
          </cell>
          <cell r="E190">
            <v>4</v>
          </cell>
          <cell r="F190">
            <v>1</v>
          </cell>
          <cell r="G190">
            <v>32</v>
          </cell>
          <cell r="H190">
            <v>32</v>
          </cell>
          <cell r="I190" t="str">
            <v>Total 80m2</v>
          </cell>
          <cell r="K190">
            <v>1</v>
          </cell>
          <cell r="L190">
            <v>34</v>
          </cell>
          <cell r="M190">
            <v>34</v>
          </cell>
          <cell r="P190">
            <v>4</v>
          </cell>
          <cell r="Q190" t="str">
            <v>419</v>
          </cell>
          <cell r="S190">
            <v>31.5</v>
          </cell>
          <cell r="V190">
            <v>31.5</v>
          </cell>
          <cell r="Y190">
            <v>31.5</v>
          </cell>
        </row>
        <row r="191">
          <cell r="B191" t="str">
            <v>03</v>
          </cell>
          <cell r="C191" t="str">
            <v>Bureau STIC</v>
          </cell>
          <cell r="D191">
            <v>6</v>
          </cell>
          <cell r="E191">
            <v>6</v>
          </cell>
          <cell r="F191">
            <v>1</v>
          </cell>
          <cell r="G191">
            <v>48</v>
          </cell>
          <cell r="H191">
            <v>48</v>
          </cell>
          <cell r="K191">
            <v>1</v>
          </cell>
          <cell r="L191">
            <v>47</v>
          </cell>
          <cell r="M191">
            <v>47</v>
          </cell>
          <cell r="P191">
            <v>2</v>
          </cell>
          <cell r="Q191" t="str">
            <v>203</v>
          </cell>
          <cell r="S191">
            <v>49.1</v>
          </cell>
          <cell r="V191">
            <v>51.4</v>
          </cell>
          <cell r="Y191">
            <v>51.4</v>
          </cell>
        </row>
        <row r="192">
          <cell r="B192" t="str">
            <v>03</v>
          </cell>
          <cell r="C192" t="str">
            <v>Bureau chef de bureau ressources humaines</v>
          </cell>
          <cell r="D192">
            <v>1</v>
          </cell>
          <cell r="E192">
            <v>1</v>
          </cell>
          <cell r="F192">
            <v>1</v>
          </cell>
          <cell r="G192">
            <v>12</v>
          </cell>
          <cell r="H192">
            <v>12</v>
          </cell>
          <cell r="K192">
            <v>1</v>
          </cell>
          <cell r="L192">
            <v>12</v>
          </cell>
          <cell r="M192">
            <v>12</v>
          </cell>
          <cell r="P192">
            <v>4</v>
          </cell>
          <cell r="Q192" t="str">
            <v>433</v>
          </cell>
          <cell r="S192">
            <v>11.7</v>
          </cell>
          <cell r="V192">
            <v>11.7</v>
          </cell>
          <cell r="Y192">
            <v>11.7</v>
          </cell>
        </row>
        <row r="193">
          <cell r="B193" t="str">
            <v>03</v>
          </cell>
          <cell r="C193" t="str">
            <v>Bureau gestion du personnel bureau 1</v>
          </cell>
          <cell r="D193">
            <v>3</v>
          </cell>
          <cell r="E193">
            <v>3</v>
          </cell>
          <cell r="F193">
            <v>1</v>
          </cell>
          <cell r="G193">
            <v>24</v>
          </cell>
          <cell r="H193">
            <v>24</v>
          </cell>
          <cell r="I193" t="str">
            <v>Total 42m2</v>
          </cell>
          <cell r="K193">
            <v>1</v>
          </cell>
          <cell r="L193">
            <v>24</v>
          </cell>
          <cell r="M193">
            <v>24</v>
          </cell>
          <cell r="P193">
            <v>4</v>
          </cell>
          <cell r="Q193" t="str">
            <v>435</v>
          </cell>
          <cell r="S193">
            <v>22.9</v>
          </cell>
          <cell r="V193">
            <v>23.5</v>
          </cell>
          <cell r="Y193">
            <v>23.5</v>
          </cell>
        </row>
        <row r="194">
          <cell r="B194" t="str">
            <v>03</v>
          </cell>
          <cell r="C194" t="str">
            <v>Bureau gestion du personnel bureau 2</v>
          </cell>
          <cell r="D194">
            <v>2</v>
          </cell>
          <cell r="E194">
            <v>2</v>
          </cell>
          <cell r="F194">
            <v>1</v>
          </cell>
          <cell r="G194">
            <v>18</v>
          </cell>
          <cell r="H194">
            <v>18</v>
          </cell>
          <cell r="K194">
            <v>1</v>
          </cell>
          <cell r="L194">
            <v>17</v>
          </cell>
          <cell r="M194">
            <v>17</v>
          </cell>
          <cell r="P194">
            <v>4</v>
          </cell>
          <cell r="Q194" t="str">
            <v>434</v>
          </cell>
          <cell r="S194">
            <v>17.600000000000001</v>
          </cell>
          <cell r="V194">
            <v>18.100000000000001</v>
          </cell>
          <cell r="Y194">
            <v>18.100000000000001</v>
          </cell>
        </row>
        <row r="195">
          <cell r="B195" t="str">
            <v>03</v>
          </cell>
          <cell r="C195" t="str">
            <v>Bureau géopole</v>
          </cell>
          <cell r="D195">
            <v>2</v>
          </cell>
          <cell r="E195">
            <v>2</v>
          </cell>
          <cell r="F195">
            <v>1</v>
          </cell>
          <cell r="G195">
            <v>18</v>
          </cell>
          <cell r="H195">
            <v>18</v>
          </cell>
          <cell r="K195">
            <v>1</v>
          </cell>
          <cell r="L195">
            <v>18</v>
          </cell>
          <cell r="M195">
            <v>18</v>
          </cell>
          <cell r="P195">
            <v>4</v>
          </cell>
          <cell r="Q195" t="str">
            <v>436</v>
          </cell>
          <cell r="S195">
            <v>17</v>
          </cell>
          <cell r="V195">
            <v>17</v>
          </cell>
          <cell r="Y195">
            <v>17</v>
          </cell>
        </row>
        <row r="196">
          <cell r="B196" t="str">
            <v>33</v>
          </cell>
          <cell r="C196" t="str">
            <v>Local de stockage des dossiers agents</v>
          </cell>
          <cell r="F196">
            <v>1</v>
          </cell>
          <cell r="G196">
            <v>18</v>
          </cell>
          <cell r="H196">
            <v>18</v>
          </cell>
          <cell r="K196">
            <v>1</v>
          </cell>
          <cell r="L196">
            <v>17</v>
          </cell>
          <cell r="M196">
            <v>17</v>
          </cell>
          <cell r="N196" t="str">
            <v>Local aveugle</v>
          </cell>
          <cell r="P196">
            <v>4</v>
          </cell>
          <cell r="Q196" t="str">
            <v>432</v>
          </cell>
          <cell r="S196">
            <v>18.100000000000001</v>
          </cell>
          <cell r="V196">
            <v>19.399999999999999</v>
          </cell>
          <cell r="Y196">
            <v>19.399999999999999</v>
          </cell>
        </row>
        <row r="197">
          <cell r="B197" t="str">
            <v>03</v>
          </cell>
          <cell r="C197" t="str">
            <v>Bureau adjoint SGO logistique</v>
          </cell>
          <cell r="D197">
            <v>1</v>
          </cell>
          <cell r="E197">
            <v>1</v>
          </cell>
          <cell r="F197">
            <v>1</v>
          </cell>
          <cell r="G197">
            <v>12</v>
          </cell>
          <cell r="H197">
            <v>12</v>
          </cell>
          <cell r="I197" t="str">
            <v>Proche Direction</v>
          </cell>
          <cell r="K197">
            <v>1</v>
          </cell>
          <cell r="L197">
            <v>12</v>
          </cell>
          <cell r="M197">
            <v>12</v>
          </cell>
          <cell r="N197" t="str">
            <v>Proche Direction</v>
          </cell>
          <cell r="P197">
            <v>4</v>
          </cell>
          <cell r="Q197" t="str">
            <v>429</v>
          </cell>
          <cell r="S197">
            <v>11.6</v>
          </cell>
          <cell r="V197">
            <v>11.1</v>
          </cell>
          <cell r="Y197">
            <v>11.1</v>
          </cell>
        </row>
        <row r="198">
          <cell r="B198" t="str">
            <v>03</v>
          </cell>
          <cell r="C198" t="str">
            <v>Bureau logistique bureau matériel</v>
          </cell>
          <cell r="D198">
            <v>2</v>
          </cell>
          <cell r="E198">
            <v>2</v>
          </cell>
          <cell r="F198">
            <v>1</v>
          </cell>
          <cell r="G198">
            <v>18</v>
          </cell>
          <cell r="H198">
            <v>18</v>
          </cell>
          <cell r="K198">
            <v>1</v>
          </cell>
          <cell r="L198">
            <v>17</v>
          </cell>
          <cell r="M198">
            <v>17</v>
          </cell>
          <cell r="N198" t="str">
            <v>RDC</v>
          </cell>
          <cell r="P198" t="str">
            <v>R</v>
          </cell>
          <cell r="Q198" t="str">
            <v>035a</v>
          </cell>
          <cell r="S198">
            <v>17</v>
          </cell>
          <cell r="V198">
            <v>16.7</v>
          </cell>
          <cell r="Y198">
            <v>16.7</v>
          </cell>
        </row>
        <row r="199">
          <cell r="B199" t="str">
            <v>20</v>
          </cell>
          <cell r="C199" t="str">
            <v>Local logistique magasin</v>
          </cell>
          <cell r="D199">
            <v>2</v>
          </cell>
          <cell r="E199">
            <v>2</v>
          </cell>
          <cell r="F199">
            <v>1</v>
          </cell>
          <cell r="G199">
            <v>36</v>
          </cell>
          <cell r="H199">
            <v>36</v>
          </cell>
          <cell r="K199">
            <v>1</v>
          </cell>
          <cell r="L199">
            <v>35</v>
          </cell>
          <cell r="M199">
            <v>35</v>
          </cell>
          <cell r="N199" t="str">
            <v>RDC</v>
          </cell>
          <cell r="P199" t="str">
            <v>R</v>
          </cell>
          <cell r="Q199" t="str">
            <v>035b</v>
          </cell>
          <cell r="S199">
            <v>35.700000000000003</v>
          </cell>
          <cell r="V199">
            <v>31</v>
          </cell>
          <cell r="Y199">
            <v>31</v>
          </cell>
        </row>
        <row r="200">
          <cell r="B200" t="str">
            <v>03</v>
          </cell>
          <cell r="C200" t="str">
            <v>Bureau logistique bureau pool automobile</v>
          </cell>
          <cell r="D200">
            <v>2</v>
          </cell>
          <cell r="E200">
            <v>2</v>
          </cell>
          <cell r="F200">
            <v>1</v>
          </cell>
          <cell r="G200">
            <v>18</v>
          </cell>
          <cell r="H200">
            <v>18</v>
          </cell>
          <cell r="K200">
            <v>1</v>
          </cell>
          <cell r="L200">
            <v>17</v>
          </cell>
          <cell r="M200">
            <v>17</v>
          </cell>
          <cell r="P200">
            <v>4</v>
          </cell>
          <cell r="Q200" t="str">
            <v>428</v>
          </cell>
          <cell r="S200">
            <v>18.399999999999999</v>
          </cell>
          <cell r="V200">
            <v>17.2</v>
          </cell>
          <cell r="Y200">
            <v>17.2</v>
          </cell>
        </row>
        <row r="201">
          <cell r="B201" t="str">
            <v>03</v>
          </cell>
          <cell r="C201" t="str">
            <v>Bureau des finances</v>
          </cell>
          <cell r="D201">
            <v>2</v>
          </cell>
          <cell r="E201">
            <v>2</v>
          </cell>
          <cell r="F201">
            <v>1</v>
          </cell>
          <cell r="G201">
            <v>18</v>
          </cell>
          <cell r="H201">
            <v>18</v>
          </cell>
          <cell r="K201">
            <v>1</v>
          </cell>
          <cell r="L201">
            <v>18</v>
          </cell>
          <cell r="M201">
            <v>18</v>
          </cell>
          <cell r="P201">
            <v>4</v>
          </cell>
          <cell r="Q201" t="str">
            <v>311</v>
          </cell>
          <cell r="S201">
            <v>18.2</v>
          </cell>
          <cell r="V201">
            <v>18.2</v>
          </cell>
          <cell r="Y201">
            <v>18.2</v>
          </cell>
        </row>
        <row r="202">
          <cell r="B202" t="str">
            <v>19</v>
          </cell>
          <cell r="C202" t="str">
            <v>Local courrier</v>
          </cell>
          <cell r="D202">
            <v>2</v>
          </cell>
          <cell r="E202">
            <v>2</v>
          </cell>
          <cell r="F202">
            <v>1</v>
          </cell>
          <cell r="G202">
            <v>18</v>
          </cell>
          <cell r="H202">
            <v>18</v>
          </cell>
          <cell r="K202">
            <v>1</v>
          </cell>
          <cell r="L202">
            <v>18</v>
          </cell>
          <cell r="M202">
            <v>18</v>
          </cell>
          <cell r="P202">
            <v>4</v>
          </cell>
          <cell r="Q202" t="str">
            <v>437</v>
          </cell>
          <cell r="S202">
            <v>17</v>
          </cell>
          <cell r="V202">
            <v>17</v>
          </cell>
          <cell r="Y202">
            <v>17</v>
          </cell>
        </row>
        <row r="203">
          <cell r="B203" t="str">
            <v>03</v>
          </cell>
          <cell r="C203" t="str">
            <v>Bureau des moyens généraux</v>
          </cell>
          <cell r="D203">
            <v>2</v>
          </cell>
          <cell r="E203">
            <v>2</v>
          </cell>
          <cell r="F203">
            <v>1</v>
          </cell>
          <cell r="G203">
            <v>18</v>
          </cell>
          <cell r="H203">
            <v>18</v>
          </cell>
          <cell r="K203">
            <v>1</v>
          </cell>
          <cell r="L203">
            <v>17</v>
          </cell>
          <cell r="M203">
            <v>17</v>
          </cell>
          <cell r="P203">
            <v>4</v>
          </cell>
          <cell r="Q203" t="str">
            <v>430</v>
          </cell>
          <cell r="S203">
            <v>18.399999999999999</v>
          </cell>
          <cell r="V203">
            <v>17.2</v>
          </cell>
          <cell r="Y203">
            <v>17.2</v>
          </cell>
        </row>
        <row r="204">
          <cell r="B204" t="str">
            <v>40</v>
          </cell>
          <cell r="C204" t="str">
            <v>Local de reprographie</v>
          </cell>
          <cell r="F204">
            <v>1</v>
          </cell>
          <cell r="G204">
            <v>6</v>
          </cell>
          <cell r="H204">
            <v>6</v>
          </cell>
          <cell r="K204">
            <v>1</v>
          </cell>
          <cell r="L204">
            <v>6</v>
          </cell>
          <cell r="M204">
            <v>6</v>
          </cell>
          <cell r="P204">
            <v>4</v>
          </cell>
          <cell r="Q204" t="str">
            <v>424</v>
          </cell>
          <cell r="S204">
            <v>4.4000000000000004</v>
          </cell>
          <cell r="V204">
            <v>3.9</v>
          </cell>
          <cell r="Y204">
            <v>3.9</v>
          </cell>
        </row>
        <row r="205">
          <cell r="C205" t="str">
            <v>Armurerie</v>
          </cell>
          <cell r="I205" t="str">
            <v>proche du chef de poste - L'un des murs (sans fenêtre) est en contact direct avec l'extérieur - Liaison aisée avec le bureau du chef de poste (liaison visuelle directe ou vidéosurveillance) et le bureau logistique et matériel</v>
          </cell>
          <cell r="N205" t="str">
            <v>proche du chef de poste - L'un des murs (sans fenêtre) est en contact direct avec l'extérieur - Liaison aisée avec le bureau du chef de poste (liaison visuelle directe ou vidéosurveillance) et le bureau logistique et matériel;
Espace de neutralisation des armes ajouté
(Local NA)</v>
          </cell>
        </row>
        <row r="206">
          <cell r="B206" t="str">
            <v>32</v>
          </cell>
          <cell r="C206" t="str">
            <v>Bureau gestionnaire armement</v>
          </cell>
          <cell r="D206">
            <v>1</v>
          </cell>
          <cell r="E206">
            <v>1</v>
          </cell>
          <cell r="F206">
            <v>1</v>
          </cell>
          <cell r="G206">
            <v>12</v>
          </cell>
          <cell r="H206">
            <v>12</v>
          </cell>
          <cell r="K206">
            <v>1</v>
          </cell>
          <cell r="L206">
            <v>13</v>
          </cell>
          <cell r="M206">
            <v>13</v>
          </cell>
          <cell r="P206">
            <v>0</v>
          </cell>
          <cell r="Q206" t="str">
            <v>024b</v>
          </cell>
          <cell r="S206">
            <v>8.8000000000000007</v>
          </cell>
          <cell r="V206">
            <v>7.6</v>
          </cell>
          <cell r="Y206">
            <v>7.6</v>
          </cell>
        </row>
        <row r="207">
          <cell r="B207" t="str">
            <v>32</v>
          </cell>
          <cell r="C207" t="str">
            <v>Sas</v>
          </cell>
          <cell r="F207">
            <v>1</v>
          </cell>
          <cell r="G207">
            <v>3</v>
          </cell>
          <cell r="H207">
            <v>3</v>
          </cell>
          <cell r="K207">
            <v>1</v>
          </cell>
          <cell r="L207">
            <v>4</v>
          </cell>
          <cell r="M207">
            <v>4</v>
          </cell>
          <cell r="P207">
            <v>0</v>
          </cell>
          <cell r="Q207" t="str">
            <v>024a</v>
          </cell>
          <cell r="S207">
            <v>4.5999999999999996</v>
          </cell>
          <cell r="V207">
            <v>4.7</v>
          </cell>
          <cell r="Y207">
            <v>4.7</v>
          </cell>
        </row>
        <row r="208">
          <cell r="B208" t="str">
            <v>32</v>
          </cell>
          <cell r="C208" t="str">
            <v>Stockage d'armes</v>
          </cell>
          <cell r="F208">
            <v>1</v>
          </cell>
          <cell r="G208">
            <v>9</v>
          </cell>
          <cell r="H208">
            <v>9</v>
          </cell>
          <cell r="K208">
            <v>1</v>
          </cell>
          <cell r="L208">
            <v>9</v>
          </cell>
          <cell r="M208">
            <v>9</v>
          </cell>
          <cell r="P208">
            <v>0</v>
          </cell>
          <cell r="Q208" t="str">
            <v>024e</v>
          </cell>
          <cell r="S208">
            <v>9.1999999999999993</v>
          </cell>
          <cell r="V208">
            <v>10.3</v>
          </cell>
          <cell r="Y208">
            <v>10.3</v>
          </cell>
        </row>
        <row r="209">
          <cell r="B209" t="str">
            <v>32</v>
          </cell>
          <cell r="C209" t="str">
            <v>Stockage grenades</v>
          </cell>
          <cell r="F209">
            <v>1</v>
          </cell>
          <cell r="G209">
            <v>6</v>
          </cell>
          <cell r="H209">
            <v>6</v>
          </cell>
          <cell r="K209">
            <v>1</v>
          </cell>
          <cell r="L209">
            <v>6</v>
          </cell>
          <cell r="M209">
            <v>6</v>
          </cell>
          <cell r="P209">
            <v>0</v>
          </cell>
          <cell r="Q209" t="str">
            <v>024d</v>
          </cell>
          <cell r="S209">
            <v>6.3</v>
          </cell>
          <cell r="V209">
            <v>6.2</v>
          </cell>
          <cell r="Y209">
            <v>6.2</v>
          </cell>
        </row>
        <row r="210">
          <cell r="B210" t="str">
            <v>32</v>
          </cell>
          <cell r="C210" t="str">
            <v>Stockage munitions</v>
          </cell>
          <cell r="F210">
            <v>1</v>
          </cell>
          <cell r="G210">
            <v>6</v>
          </cell>
          <cell r="H210">
            <v>6</v>
          </cell>
          <cell r="K210">
            <v>1</v>
          </cell>
          <cell r="L210">
            <v>6</v>
          </cell>
          <cell r="M210">
            <v>6</v>
          </cell>
          <cell r="P210">
            <v>0</v>
          </cell>
          <cell r="Q210" t="str">
            <v>024c</v>
          </cell>
          <cell r="S210">
            <v>6.3</v>
          </cell>
          <cell r="V210">
            <v>6.4</v>
          </cell>
          <cell r="Y210">
            <v>6.4</v>
          </cell>
        </row>
        <row r="211">
          <cell r="B211" t="str">
            <v>32</v>
          </cell>
          <cell r="C211" t="str">
            <v>Stockage matériel protection</v>
          </cell>
          <cell r="F211">
            <v>1</v>
          </cell>
          <cell r="G211">
            <v>9</v>
          </cell>
          <cell r="H211">
            <v>9</v>
          </cell>
          <cell r="K211">
            <v>1</v>
          </cell>
          <cell r="L211">
            <v>9</v>
          </cell>
          <cell r="M211">
            <v>9</v>
          </cell>
          <cell r="P211">
            <v>0</v>
          </cell>
          <cell r="Q211" t="str">
            <v>024f</v>
          </cell>
          <cell r="S211">
            <v>9.1999999999999993</v>
          </cell>
          <cell r="V211">
            <v>8.9</v>
          </cell>
          <cell r="Y211">
            <v>8.9</v>
          </cell>
        </row>
        <row r="213">
          <cell r="C213" t="str">
            <v>Locaux communs</v>
          </cell>
          <cell r="D213">
            <v>0</v>
          </cell>
          <cell r="E213">
            <v>0</v>
          </cell>
          <cell r="H213">
            <v>42</v>
          </cell>
          <cell r="M213">
            <v>40</v>
          </cell>
          <cell r="S213">
            <v>35.120000000000005</v>
          </cell>
          <cell r="V213">
            <v>24.2</v>
          </cell>
          <cell r="Y213">
            <v>24.2</v>
          </cell>
        </row>
        <row r="214">
          <cell r="B214" t="str">
            <v>14</v>
          </cell>
          <cell r="C214" t="str">
            <v>Salle de réunion</v>
          </cell>
          <cell r="F214">
            <v>1</v>
          </cell>
          <cell r="G214">
            <v>30</v>
          </cell>
          <cell r="H214">
            <v>30</v>
          </cell>
          <cell r="I214" t="str">
            <v>Capacité 20 personnes</v>
          </cell>
          <cell r="K214">
            <v>1</v>
          </cell>
          <cell r="L214">
            <v>29</v>
          </cell>
          <cell r="M214">
            <v>29</v>
          </cell>
          <cell r="N214" t="str">
            <v>Capacité 20 personnes</v>
          </cell>
          <cell r="P214">
            <v>4</v>
          </cell>
          <cell r="T214" t="str">
            <v>Remplacée par 2 salles mutualisées  (voir locaux communs DDSP)</v>
          </cell>
        </row>
        <row r="215">
          <cell r="B215" t="str">
            <v>04</v>
          </cell>
          <cell r="C215" t="str">
            <v>Sanitaires H/F</v>
          </cell>
          <cell r="F215">
            <v>2</v>
          </cell>
          <cell r="G215">
            <v>6</v>
          </cell>
          <cell r="H215">
            <v>12</v>
          </cell>
          <cell r="I215" t="str">
            <v>sanitaires destinés au personnel</v>
          </cell>
          <cell r="K215">
            <v>1</v>
          </cell>
          <cell r="L215">
            <v>11</v>
          </cell>
          <cell r="M215">
            <v>11</v>
          </cell>
          <cell r="N215" t="str">
            <v>sanitaires destinés au personnel</v>
          </cell>
          <cell r="P215">
            <v>4</v>
          </cell>
          <cell r="Q215" t="str">
            <v>443</v>
          </cell>
          <cell r="S215">
            <v>19.420000000000002</v>
          </cell>
          <cell r="V215">
            <v>9</v>
          </cell>
          <cell r="Y215">
            <v>9</v>
          </cell>
        </row>
        <row r="216">
          <cell r="C216" t="str">
            <v>Sas Sanitaires H / F</v>
          </cell>
          <cell r="P216">
            <v>3</v>
          </cell>
          <cell r="Q216" t="str">
            <v>443a</v>
          </cell>
          <cell r="S216">
            <v>0</v>
          </cell>
          <cell r="V216">
            <v>0</v>
          </cell>
          <cell r="Y216">
            <v>0</v>
          </cell>
        </row>
        <row r="217">
          <cell r="C217" t="str">
            <v>Sanitaires H</v>
          </cell>
          <cell r="P217">
            <v>3</v>
          </cell>
          <cell r="Q217" t="str">
            <v>443b</v>
          </cell>
          <cell r="S217">
            <v>0</v>
          </cell>
          <cell r="V217">
            <v>0</v>
          </cell>
          <cell r="Y217">
            <v>0</v>
          </cell>
        </row>
        <row r="218">
          <cell r="C218" t="str">
            <v>Sanitaires F</v>
          </cell>
          <cell r="P218">
            <v>3</v>
          </cell>
          <cell r="Q218" t="str">
            <v>443c</v>
          </cell>
          <cell r="S218">
            <v>0</v>
          </cell>
          <cell r="V218">
            <v>0</v>
          </cell>
          <cell r="Y218">
            <v>0</v>
          </cell>
        </row>
        <row r="219">
          <cell r="B219" t="str">
            <v>04</v>
          </cell>
          <cell r="C219" t="str">
            <v>Sanitaires H/F</v>
          </cell>
          <cell r="N219" t="str">
            <v>sanitaires destinés au personnel</v>
          </cell>
          <cell r="P219">
            <v>3</v>
          </cell>
          <cell r="Q219" t="str">
            <v>425</v>
          </cell>
          <cell r="S219">
            <v>15.7</v>
          </cell>
          <cell r="T219" t="str">
            <v>Ajoutés</v>
          </cell>
          <cell r="V219">
            <v>15.2</v>
          </cell>
          <cell r="W219" t="str">
            <v>Ajoutés</v>
          </cell>
          <cell r="Y219">
            <v>15.2</v>
          </cell>
          <cell r="AA219">
            <v>15.2</v>
          </cell>
        </row>
        <row r="220">
          <cell r="C220" t="str">
            <v>Sas Sanitaires H / F</v>
          </cell>
          <cell r="P220">
            <v>3</v>
          </cell>
          <cell r="Q220" t="str">
            <v>425a</v>
          </cell>
          <cell r="S220">
            <v>0</v>
          </cell>
          <cell r="V220">
            <v>0</v>
          </cell>
          <cell r="Y220">
            <v>0</v>
          </cell>
        </row>
        <row r="221">
          <cell r="C221" t="str">
            <v>Sanitaires H</v>
          </cell>
          <cell r="P221">
            <v>3</v>
          </cell>
          <cell r="Q221" t="str">
            <v>425b</v>
          </cell>
          <cell r="S221">
            <v>0</v>
          </cell>
          <cell r="V221">
            <v>0</v>
          </cell>
          <cell r="Y221">
            <v>0</v>
          </cell>
        </row>
        <row r="222">
          <cell r="C222" t="str">
            <v>Sanitaires F</v>
          </cell>
          <cell r="P222">
            <v>3</v>
          </cell>
          <cell r="Q222" t="str">
            <v>425c</v>
          </cell>
          <cell r="S222">
            <v>0</v>
          </cell>
          <cell r="V222">
            <v>0</v>
          </cell>
          <cell r="Y222">
            <v>0</v>
          </cell>
        </row>
        <row r="224">
          <cell r="C224" t="str">
            <v xml:space="preserve">SURETE DEPARTEMENTALE - INVESTIGATION ET RECHERCHE </v>
          </cell>
          <cell r="D224">
            <v>73</v>
          </cell>
          <cell r="E224">
            <v>73</v>
          </cell>
          <cell r="H224">
            <v>825</v>
          </cell>
          <cell r="M224">
            <v>832</v>
          </cell>
          <cell r="S224">
            <v>864.8</v>
          </cell>
          <cell r="V224">
            <v>853.60000000000014</v>
          </cell>
          <cell r="Y224">
            <v>859.10000000000014</v>
          </cell>
        </row>
        <row r="225">
          <cell r="C225" t="str">
            <v>Attente</v>
          </cell>
        </row>
        <row r="226">
          <cell r="C226" t="str">
            <v>Hall accueil</v>
          </cell>
          <cell r="H226" t="str">
            <v>pm</v>
          </cell>
          <cell r="I226" t="str">
            <v xml:space="preserve">dans les espaces de circulations : sièges dans les renfoncements </v>
          </cell>
          <cell r="M226" t="str">
            <v>pm</v>
          </cell>
          <cell r="N226" t="str">
            <v xml:space="preserve">dans les espaces de circulations : sièges dans les renfoncements </v>
          </cell>
          <cell r="P226">
            <v>2</v>
          </cell>
          <cell r="Q226" t="str">
            <v>201d</v>
          </cell>
          <cell r="S226">
            <v>0</v>
          </cell>
          <cell r="V226">
            <v>0</v>
          </cell>
          <cell r="Y226">
            <v>5.5</v>
          </cell>
        </row>
        <row r="227">
          <cell r="C227" t="str">
            <v>Chef de service</v>
          </cell>
        </row>
        <row r="228">
          <cell r="B228" t="str">
            <v>03</v>
          </cell>
          <cell r="C228" t="str">
            <v>Bureau chef de service</v>
          </cell>
          <cell r="D228">
            <v>1</v>
          </cell>
          <cell r="E228">
            <v>1</v>
          </cell>
          <cell r="F228">
            <v>1</v>
          </cell>
          <cell r="G228">
            <v>18</v>
          </cell>
          <cell r="H228">
            <v>18</v>
          </cell>
          <cell r="I228" t="str">
            <v>Bureau intégrant un espace de réunion de 4 pers.</v>
          </cell>
          <cell r="K228">
            <v>1</v>
          </cell>
          <cell r="L228">
            <v>19</v>
          </cell>
          <cell r="M228">
            <v>19</v>
          </cell>
          <cell r="N228" t="str">
            <v>Bureau intégrant un espace de réunion de 4 pers.</v>
          </cell>
          <cell r="P228">
            <v>2</v>
          </cell>
          <cell r="Q228" t="str">
            <v>207</v>
          </cell>
          <cell r="S228">
            <v>18</v>
          </cell>
          <cell r="V228">
            <v>18.100000000000001</v>
          </cell>
          <cell r="Y228">
            <v>18.100000000000001</v>
          </cell>
        </row>
        <row r="229">
          <cell r="B229" t="str">
            <v>03</v>
          </cell>
          <cell r="C229" t="str">
            <v>Bureau adjoint</v>
          </cell>
          <cell r="D229">
            <v>1</v>
          </cell>
          <cell r="E229">
            <v>1</v>
          </cell>
          <cell r="F229">
            <v>1</v>
          </cell>
          <cell r="G229">
            <v>12</v>
          </cell>
          <cell r="H229">
            <v>12</v>
          </cell>
          <cell r="K229">
            <v>1</v>
          </cell>
          <cell r="L229">
            <v>12</v>
          </cell>
          <cell r="M229">
            <v>12</v>
          </cell>
          <cell r="P229">
            <v>2</v>
          </cell>
          <cell r="Q229" t="str">
            <v>206</v>
          </cell>
          <cell r="S229">
            <v>12.3</v>
          </cell>
          <cell r="V229">
            <v>12.1</v>
          </cell>
          <cell r="Y229">
            <v>12.1</v>
          </cell>
        </row>
        <row r="230">
          <cell r="B230" t="str">
            <v>03</v>
          </cell>
          <cell r="C230" t="str">
            <v>Bureau secrétariat</v>
          </cell>
          <cell r="D230">
            <v>2</v>
          </cell>
          <cell r="E230">
            <v>2</v>
          </cell>
          <cell r="F230">
            <v>1</v>
          </cell>
          <cell r="G230">
            <v>18</v>
          </cell>
          <cell r="H230">
            <v>18</v>
          </cell>
          <cell r="K230">
            <v>1</v>
          </cell>
          <cell r="L230">
            <v>19</v>
          </cell>
          <cell r="M230">
            <v>19</v>
          </cell>
          <cell r="P230">
            <v>2</v>
          </cell>
          <cell r="Q230" t="str">
            <v>209</v>
          </cell>
          <cell r="S230">
            <v>18.399999999999999</v>
          </cell>
          <cell r="V230">
            <v>19.3</v>
          </cell>
          <cell r="Y230">
            <v>19.3</v>
          </cell>
        </row>
        <row r="231">
          <cell r="B231" t="str">
            <v>40</v>
          </cell>
          <cell r="C231" t="str">
            <v>Local de reprographie</v>
          </cell>
          <cell r="F231">
            <v>1</v>
          </cell>
          <cell r="G231">
            <v>9</v>
          </cell>
          <cell r="P231">
            <v>2</v>
          </cell>
          <cell r="Q231" t="str">
            <v>208</v>
          </cell>
          <cell r="S231">
            <v>4.5</v>
          </cell>
          <cell r="V231">
            <v>11.8</v>
          </cell>
          <cell r="Y231">
            <v>11.8</v>
          </cell>
        </row>
        <row r="232">
          <cell r="C232" t="str">
            <v>Unité administrative</v>
          </cell>
        </row>
        <row r="233">
          <cell r="B233" t="str">
            <v>03</v>
          </cell>
          <cell r="C233" t="str">
            <v>Bureau chef de brigade</v>
          </cell>
          <cell r="D233">
            <v>1</v>
          </cell>
          <cell r="E233">
            <v>1</v>
          </cell>
          <cell r="F233">
            <v>1</v>
          </cell>
          <cell r="G233">
            <v>12</v>
          </cell>
          <cell r="H233">
            <v>12</v>
          </cell>
          <cell r="K233">
            <v>1</v>
          </cell>
          <cell r="L233">
            <v>12</v>
          </cell>
          <cell r="M233">
            <v>12</v>
          </cell>
          <cell r="P233">
            <v>2</v>
          </cell>
          <cell r="Q233" t="str">
            <v>210</v>
          </cell>
          <cell r="S233">
            <v>12.5</v>
          </cell>
          <cell r="V233">
            <v>12.3</v>
          </cell>
          <cell r="Y233">
            <v>12.3</v>
          </cell>
        </row>
        <row r="234">
          <cell r="B234" t="str">
            <v>03</v>
          </cell>
          <cell r="C234" t="str">
            <v>Bureau agents unité administrative</v>
          </cell>
          <cell r="D234">
            <v>4</v>
          </cell>
          <cell r="E234">
            <v>4</v>
          </cell>
          <cell r="F234">
            <v>2</v>
          </cell>
          <cell r="G234">
            <v>18</v>
          </cell>
          <cell r="H234">
            <v>36</v>
          </cell>
          <cell r="K234">
            <v>2</v>
          </cell>
          <cell r="L234">
            <v>18</v>
          </cell>
          <cell r="M234">
            <v>36</v>
          </cell>
          <cell r="P234">
            <v>2</v>
          </cell>
          <cell r="Q234" t="str">
            <v>211a</v>
          </cell>
          <cell r="S234">
            <v>19.600000000000001</v>
          </cell>
          <cell r="V234">
            <v>18.2</v>
          </cell>
          <cell r="Y234">
            <v>18.2</v>
          </cell>
        </row>
        <row r="235">
          <cell r="C235" t="str">
            <v>Bureau agents unité administrative 1</v>
          </cell>
          <cell r="Q235" t="str">
            <v>211b</v>
          </cell>
          <cell r="S235">
            <v>16.7</v>
          </cell>
          <cell r="V235">
            <v>18.2</v>
          </cell>
          <cell r="Y235">
            <v>18.2</v>
          </cell>
        </row>
        <row r="236">
          <cell r="C236" t="str">
            <v>Bureau agents unité administrative 2</v>
          </cell>
        </row>
        <row r="237">
          <cell r="C237" t="str">
            <v>Affaires générales</v>
          </cell>
        </row>
        <row r="238">
          <cell r="B238" t="str">
            <v>03</v>
          </cell>
          <cell r="C238" t="str">
            <v>Bureau chef de brigade</v>
          </cell>
          <cell r="D238">
            <v>1</v>
          </cell>
          <cell r="E238">
            <v>1</v>
          </cell>
          <cell r="F238">
            <v>1</v>
          </cell>
          <cell r="G238">
            <v>12</v>
          </cell>
          <cell r="H238">
            <v>12</v>
          </cell>
          <cell r="K238">
            <v>1</v>
          </cell>
          <cell r="L238">
            <v>13</v>
          </cell>
          <cell r="M238">
            <v>13</v>
          </cell>
          <cell r="P238">
            <v>2</v>
          </cell>
          <cell r="Q238" t="str">
            <v>205</v>
          </cell>
          <cell r="S238">
            <v>12.3</v>
          </cell>
          <cell r="V238">
            <v>13.4</v>
          </cell>
          <cell r="Y238">
            <v>13.4</v>
          </cell>
        </row>
        <row r="239">
          <cell r="B239" t="str">
            <v>11</v>
          </cell>
          <cell r="C239" t="str">
            <v>Bureau agents affaires générale</v>
          </cell>
          <cell r="D239">
            <v>6</v>
          </cell>
          <cell r="E239">
            <v>6</v>
          </cell>
          <cell r="F239">
            <v>3</v>
          </cell>
          <cell r="G239">
            <v>18</v>
          </cell>
          <cell r="H239">
            <v>54</v>
          </cell>
          <cell r="K239">
            <v>3</v>
          </cell>
          <cell r="M239">
            <v>58</v>
          </cell>
          <cell r="P239">
            <v>2</v>
          </cell>
        </row>
        <row r="240">
          <cell r="C240" t="str">
            <v>Bureau agents affaires générale 1</v>
          </cell>
          <cell r="Q240" t="str">
            <v>204a</v>
          </cell>
          <cell r="S240">
            <v>17.899999999999999</v>
          </cell>
          <cell r="V240">
            <v>18.5</v>
          </cell>
          <cell r="Y240">
            <v>18.5</v>
          </cell>
        </row>
        <row r="241">
          <cell r="C241" t="str">
            <v>Bureau agents affaires générale 2</v>
          </cell>
          <cell r="Q241" t="str">
            <v>204b</v>
          </cell>
          <cell r="S241">
            <v>18.5</v>
          </cell>
          <cell r="V241">
            <v>18.899999999999999</v>
          </cell>
          <cell r="Y241">
            <v>18.899999999999999</v>
          </cell>
        </row>
        <row r="242">
          <cell r="C242" t="str">
            <v>Bureau agents affaires générale 3</v>
          </cell>
          <cell r="Q242" t="str">
            <v>204c</v>
          </cell>
          <cell r="S242">
            <v>17.5</v>
          </cell>
          <cell r="V242">
            <v>16.3</v>
          </cell>
          <cell r="Y242">
            <v>16.3</v>
          </cell>
        </row>
        <row r="243">
          <cell r="C243" t="str">
            <v>Brigade immigration</v>
          </cell>
        </row>
        <row r="244">
          <cell r="B244" t="str">
            <v>11</v>
          </cell>
          <cell r="C244" t="str">
            <v xml:space="preserve">Bureau agents brigade immigration </v>
          </cell>
          <cell r="D244">
            <v>2</v>
          </cell>
          <cell r="E244">
            <v>2</v>
          </cell>
          <cell r="F244">
            <v>1</v>
          </cell>
          <cell r="G244">
            <v>18</v>
          </cell>
          <cell r="H244">
            <v>18</v>
          </cell>
          <cell r="K244">
            <v>1</v>
          </cell>
          <cell r="L244">
            <v>20</v>
          </cell>
          <cell r="M244">
            <v>20</v>
          </cell>
          <cell r="P244">
            <v>2</v>
          </cell>
          <cell r="Q244" t="str">
            <v>213</v>
          </cell>
          <cell r="S244">
            <v>17.7</v>
          </cell>
          <cell r="V244">
            <v>17.7</v>
          </cell>
          <cell r="Y244">
            <v>17.7</v>
          </cell>
        </row>
        <row r="245">
          <cell r="C245" t="str">
            <v>Brigade financière</v>
          </cell>
        </row>
        <row r="246">
          <cell r="B246" t="str">
            <v>03</v>
          </cell>
          <cell r="C246" t="str">
            <v>Bureau agent brigade financière</v>
          </cell>
          <cell r="D246">
            <v>1</v>
          </cell>
          <cell r="E246">
            <v>1</v>
          </cell>
          <cell r="F246">
            <v>1</v>
          </cell>
          <cell r="G246">
            <v>12</v>
          </cell>
          <cell r="H246">
            <v>12</v>
          </cell>
          <cell r="K246">
            <v>1</v>
          </cell>
          <cell r="L246">
            <v>13</v>
          </cell>
          <cell r="M246">
            <v>13</v>
          </cell>
          <cell r="P246">
            <v>2</v>
          </cell>
          <cell r="Q246" t="str">
            <v>219</v>
          </cell>
          <cell r="S246">
            <v>12.2</v>
          </cell>
          <cell r="V246">
            <v>13</v>
          </cell>
          <cell r="Y246">
            <v>13</v>
          </cell>
        </row>
        <row r="247">
          <cell r="B247" t="str">
            <v>11</v>
          </cell>
          <cell r="C247" t="str">
            <v>Bureau agents brigade financière</v>
          </cell>
          <cell r="D247">
            <v>4</v>
          </cell>
          <cell r="E247">
            <v>4</v>
          </cell>
          <cell r="F247">
            <v>2</v>
          </cell>
          <cell r="G247">
            <v>18</v>
          </cell>
          <cell r="H247">
            <v>36</v>
          </cell>
          <cell r="K247">
            <v>2</v>
          </cell>
          <cell r="L247">
            <v>18</v>
          </cell>
          <cell r="M247">
            <v>36</v>
          </cell>
          <cell r="P247">
            <v>2</v>
          </cell>
        </row>
        <row r="248">
          <cell r="C248" t="str">
            <v>Bureau agents brigade financière 1</v>
          </cell>
          <cell r="Q248" t="str">
            <v>218a</v>
          </cell>
          <cell r="S248">
            <v>17.399999999999999</v>
          </cell>
          <cell r="V248">
            <v>17.2</v>
          </cell>
          <cell r="Y248">
            <v>17.2</v>
          </cell>
        </row>
        <row r="249">
          <cell r="C249" t="str">
            <v>Bureau agents brigade financière 2</v>
          </cell>
          <cell r="Q249" t="str">
            <v>218b</v>
          </cell>
          <cell r="S249">
            <v>17.3</v>
          </cell>
          <cell r="V249">
            <v>16.5</v>
          </cell>
          <cell r="Y249">
            <v>16.5</v>
          </cell>
        </row>
        <row r="250">
          <cell r="C250" t="str">
            <v>Groupe vol avec effraction</v>
          </cell>
        </row>
        <row r="251">
          <cell r="B251" t="str">
            <v>03</v>
          </cell>
          <cell r="C251" t="str">
            <v>Bureau agent vol avec effraction</v>
          </cell>
          <cell r="D251">
            <v>1</v>
          </cell>
          <cell r="E251">
            <v>1</v>
          </cell>
          <cell r="F251">
            <v>1</v>
          </cell>
          <cell r="G251">
            <v>12</v>
          </cell>
          <cell r="H251">
            <v>12</v>
          </cell>
          <cell r="K251">
            <v>1</v>
          </cell>
          <cell r="L251">
            <v>13</v>
          </cell>
          <cell r="M251">
            <v>13</v>
          </cell>
          <cell r="P251">
            <v>2</v>
          </cell>
          <cell r="Q251" t="str">
            <v>222d</v>
          </cell>
          <cell r="S251">
            <v>24.8</v>
          </cell>
          <cell r="V251">
            <v>14.7</v>
          </cell>
          <cell r="Y251">
            <v>14.7</v>
          </cell>
        </row>
        <row r="252">
          <cell r="B252" t="str">
            <v>11</v>
          </cell>
          <cell r="C252" t="str">
            <v>Bureau agents vol avec effraction</v>
          </cell>
          <cell r="D252">
            <v>6</v>
          </cell>
          <cell r="E252">
            <v>6</v>
          </cell>
          <cell r="F252">
            <v>3</v>
          </cell>
          <cell r="G252">
            <v>18</v>
          </cell>
          <cell r="H252">
            <v>54</v>
          </cell>
          <cell r="K252">
            <v>3</v>
          </cell>
          <cell r="M252">
            <v>52</v>
          </cell>
          <cell r="P252">
            <v>2</v>
          </cell>
        </row>
        <row r="253">
          <cell r="C253" t="str">
            <v>Bureau agents vol avec effraction 1</v>
          </cell>
          <cell r="Q253" t="str">
            <v>222a</v>
          </cell>
          <cell r="S253">
            <v>24.8</v>
          </cell>
          <cell r="V253">
            <v>17.899999999999999</v>
          </cell>
          <cell r="Y253">
            <v>17.899999999999999</v>
          </cell>
        </row>
        <row r="254">
          <cell r="C254" t="str">
            <v>Bureau agents vol avec effraction 2</v>
          </cell>
          <cell r="Q254" t="str">
            <v>222b</v>
          </cell>
          <cell r="S254">
            <v>17</v>
          </cell>
          <cell r="V254">
            <v>16.7</v>
          </cell>
          <cell r="Y254">
            <v>16.7</v>
          </cell>
        </row>
        <row r="255">
          <cell r="C255" t="str">
            <v>Bureau agents vol avec effraction 3</v>
          </cell>
          <cell r="Q255" t="str">
            <v>222c</v>
          </cell>
          <cell r="S255">
            <v>18.899999999999999</v>
          </cell>
          <cell r="V255">
            <v>20.2</v>
          </cell>
          <cell r="Y255">
            <v>20.2</v>
          </cell>
        </row>
        <row r="256">
          <cell r="C256" t="str">
            <v>Groupe lutte c/violences conjugales</v>
          </cell>
        </row>
        <row r="257">
          <cell r="B257" t="str">
            <v>11</v>
          </cell>
          <cell r="C257" t="str">
            <v>Bureau agents lutte c/violences congugales</v>
          </cell>
          <cell r="D257">
            <v>6</v>
          </cell>
          <cell r="E257">
            <v>6</v>
          </cell>
          <cell r="F257">
            <v>3</v>
          </cell>
          <cell r="G257">
            <v>18</v>
          </cell>
          <cell r="H257">
            <v>54</v>
          </cell>
          <cell r="K257">
            <v>3</v>
          </cell>
          <cell r="L257">
            <v>18</v>
          </cell>
          <cell r="M257">
            <v>54</v>
          </cell>
          <cell r="P257">
            <v>2</v>
          </cell>
        </row>
        <row r="258">
          <cell r="C258" t="str">
            <v>Bureau agents lutte c/violences congugales 1</v>
          </cell>
          <cell r="Q258" t="str">
            <v>220a</v>
          </cell>
          <cell r="S258">
            <v>17.3</v>
          </cell>
          <cell r="V258">
            <v>16.5</v>
          </cell>
          <cell r="Y258">
            <v>16.5</v>
          </cell>
        </row>
        <row r="259">
          <cell r="C259" t="str">
            <v>Bureau agents lutte c/violences congugales 2</v>
          </cell>
          <cell r="Q259" t="str">
            <v>220b</v>
          </cell>
          <cell r="S259">
            <v>17.3</v>
          </cell>
          <cell r="V259">
            <v>16.5</v>
          </cell>
          <cell r="Y259">
            <v>16.5</v>
          </cell>
        </row>
        <row r="260">
          <cell r="C260" t="str">
            <v>Bureau agents lutte c/violences congugales 3</v>
          </cell>
          <cell r="Q260" t="str">
            <v>220c</v>
          </cell>
          <cell r="S260">
            <v>17.3</v>
          </cell>
          <cell r="V260">
            <v>16.100000000000001</v>
          </cell>
          <cell r="Y260">
            <v>16.100000000000001</v>
          </cell>
        </row>
        <row r="261">
          <cell r="C261" t="str">
            <v>Unité de protection sociale</v>
          </cell>
        </row>
        <row r="262">
          <cell r="B262" t="str">
            <v>03</v>
          </cell>
          <cell r="C262" t="str">
            <v>Bureau chef de brigade protection sociale</v>
          </cell>
          <cell r="D262">
            <v>1</v>
          </cell>
          <cell r="E262">
            <v>1</v>
          </cell>
          <cell r="F262">
            <v>1</v>
          </cell>
          <cell r="G262">
            <v>12</v>
          </cell>
          <cell r="H262">
            <v>12</v>
          </cell>
          <cell r="K262">
            <v>1</v>
          </cell>
          <cell r="L262">
            <v>12</v>
          </cell>
          <cell r="M262">
            <v>12</v>
          </cell>
          <cell r="P262">
            <v>2</v>
          </cell>
          <cell r="Q262" t="str">
            <v>235</v>
          </cell>
          <cell r="S262">
            <v>12.5</v>
          </cell>
          <cell r="V262">
            <v>12.5</v>
          </cell>
          <cell r="Y262">
            <v>12.5</v>
          </cell>
        </row>
        <row r="263">
          <cell r="C263" t="str">
            <v>Brigade des stupéfiants</v>
          </cell>
        </row>
        <row r="264">
          <cell r="B264" t="str">
            <v>11</v>
          </cell>
          <cell r="C264" t="str">
            <v>Bureau agents lutte brigades des stupéfiants</v>
          </cell>
          <cell r="D264">
            <v>9</v>
          </cell>
          <cell r="E264">
            <v>9</v>
          </cell>
          <cell r="F264">
            <v>3</v>
          </cell>
          <cell r="G264">
            <v>24</v>
          </cell>
          <cell r="H264">
            <v>72</v>
          </cell>
          <cell r="K264">
            <v>3</v>
          </cell>
          <cell r="M264">
            <v>70</v>
          </cell>
          <cell r="P264">
            <v>2</v>
          </cell>
        </row>
        <row r="265">
          <cell r="C265" t="str">
            <v>Bureau agents lutte brigades des stupéfiants 1</v>
          </cell>
          <cell r="Q265" t="str">
            <v>221a</v>
          </cell>
          <cell r="S265">
            <v>24.8</v>
          </cell>
          <cell r="V265">
            <v>25.1</v>
          </cell>
          <cell r="Y265">
            <v>25.1</v>
          </cell>
        </row>
        <row r="266">
          <cell r="C266" t="str">
            <v>Bureau agents lutte brigades des stupéfiants 2</v>
          </cell>
          <cell r="Q266" t="str">
            <v>221b</v>
          </cell>
          <cell r="S266">
            <v>24.2</v>
          </cell>
          <cell r="V266">
            <v>25.6</v>
          </cell>
          <cell r="Y266">
            <v>25.6</v>
          </cell>
        </row>
        <row r="267">
          <cell r="C267" t="str">
            <v>Bureau agents lutte brigades des stupéfiants 3</v>
          </cell>
          <cell r="Q267" t="str">
            <v>221c</v>
          </cell>
          <cell r="S267">
            <v>24.2</v>
          </cell>
          <cell r="V267">
            <v>25.6</v>
          </cell>
          <cell r="Y267">
            <v>25.6</v>
          </cell>
        </row>
        <row r="268">
          <cell r="C268" t="str">
            <v>Groupe voie publique</v>
          </cell>
        </row>
        <row r="269">
          <cell r="B269" t="str">
            <v>03</v>
          </cell>
          <cell r="C269" t="str">
            <v>Bureau chef de brigade voie publique</v>
          </cell>
          <cell r="D269">
            <v>1</v>
          </cell>
          <cell r="E269">
            <v>1</v>
          </cell>
          <cell r="F269">
            <v>1</v>
          </cell>
          <cell r="G269">
            <v>12</v>
          </cell>
          <cell r="H269">
            <v>12</v>
          </cell>
          <cell r="K269">
            <v>1</v>
          </cell>
          <cell r="L269">
            <v>13</v>
          </cell>
          <cell r="M269">
            <v>13</v>
          </cell>
          <cell r="P269">
            <v>2</v>
          </cell>
          <cell r="Q269" t="str">
            <v>227</v>
          </cell>
          <cell r="S269">
            <v>11.3</v>
          </cell>
          <cell r="V269">
            <v>15.3</v>
          </cell>
          <cell r="Y269">
            <v>15.3</v>
          </cell>
        </row>
        <row r="270">
          <cell r="B270" t="str">
            <v>11</v>
          </cell>
          <cell r="C270" t="str">
            <v>Bureau agents voie publique</v>
          </cell>
          <cell r="D270">
            <v>9</v>
          </cell>
          <cell r="E270">
            <v>9</v>
          </cell>
          <cell r="F270">
            <v>3</v>
          </cell>
          <cell r="G270">
            <v>24</v>
          </cell>
          <cell r="H270">
            <v>72</v>
          </cell>
          <cell r="K270">
            <v>3</v>
          </cell>
          <cell r="M270">
            <v>80</v>
          </cell>
          <cell r="P270">
            <v>2</v>
          </cell>
        </row>
        <row r="271">
          <cell r="C271" t="str">
            <v>Bureau agents voie publique 1</v>
          </cell>
          <cell r="Q271" t="str">
            <v>225a</v>
          </cell>
          <cell r="S271">
            <v>22.3</v>
          </cell>
          <cell r="V271">
            <v>26.5</v>
          </cell>
          <cell r="Y271">
            <v>26.5</v>
          </cell>
        </row>
        <row r="272">
          <cell r="C272" t="str">
            <v>Bureau agents voie publique 2</v>
          </cell>
          <cell r="Q272" t="str">
            <v>225b</v>
          </cell>
          <cell r="S272">
            <v>26.3</v>
          </cell>
          <cell r="V272">
            <v>22.4</v>
          </cell>
          <cell r="Y272">
            <v>22.4</v>
          </cell>
        </row>
        <row r="273">
          <cell r="C273" t="str">
            <v>Bureau agents voie publique 3</v>
          </cell>
          <cell r="Q273" t="str">
            <v>225c</v>
          </cell>
          <cell r="S273">
            <v>26.3</v>
          </cell>
          <cell r="V273">
            <v>22.4</v>
          </cell>
          <cell r="Y273">
            <v>22.4</v>
          </cell>
        </row>
        <row r="274">
          <cell r="C274" t="str">
            <v>Brigade des mineurs</v>
          </cell>
        </row>
        <row r="275">
          <cell r="B275" t="str">
            <v>03</v>
          </cell>
          <cell r="C275" t="str">
            <v>Bureau chef de brigade mineurs</v>
          </cell>
          <cell r="D275">
            <v>1</v>
          </cell>
          <cell r="E275">
            <v>1</v>
          </cell>
          <cell r="F275">
            <v>1</v>
          </cell>
          <cell r="G275">
            <v>12</v>
          </cell>
          <cell r="H275">
            <v>12</v>
          </cell>
          <cell r="K275">
            <v>1</v>
          </cell>
          <cell r="L275">
            <v>12</v>
          </cell>
          <cell r="M275">
            <v>12</v>
          </cell>
          <cell r="P275">
            <v>2</v>
          </cell>
          <cell r="Q275" t="str">
            <v>215</v>
          </cell>
          <cell r="S275">
            <v>12.8</v>
          </cell>
          <cell r="V275">
            <v>12.2</v>
          </cell>
          <cell r="Y275">
            <v>12.2</v>
          </cell>
        </row>
        <row r="276">
          <cell r="B276" t="str">
            <v>11</v>
          </cell>
          <cell r="C276" t="str">
            <v xml:space="preserve">Bureau agents brigade des mineurs </v>
          </cell>
          <cell r="D276">
            <v>9</v>
          </cell>
          <cell r="E276">
            <v>9</v>
          </cell>
          <cell r="F276">
            <v>3</v>
          </cell>
          <cell r="G276">
            <v>24</v>
          </cell>
          <cell r="H276">
            <v>72</v>
          </cell>
          <cell r="K276">
            <v>3</v>
          </cell>
          <cell r="M276">
            <v>71</v>
          </cell>
          <cell r="P276">
            <v>2</v>
          </cell>
        </row>
        <row r="277">
          <cell r="C277" t="str">
            <v>Bureau agents brigade des mineurs 1</v>
          </cell>
          <cell r="Q277" t="str">
            <v>214a</v>
          </cell>
          <cell r="S277">
            <v>23.4</v>
          </cell>
          <cell r="V277">
            <v>23.8</v>
          </cell>
          <cell r="Y277">
            <v>23.8</v>
          </cell>
        </row>
        <row r="278">
          <cell r="C278" t="str">
            <v>Bureau agents brigade des mineurs 2</v>
          </cell>
          <cell r="Q278" t="str">
            <v>214b</v>
          </cell>
          <cell r="S278">
            <v>25.4</v>
          </cell>
          <cell r="V278">
            <v>22.2</v>
          </cell>
          <cell r="Y278">
            <v>22.2</v>
          </cell>
        </row>
        <row r="279">
          <cell r="C279" t="str">
            <v>Bureau agents brigade des mineurs 3</v>
          </cell>
          <cell r="Q279" t="str">
            <v>214c</v>
          </cell>
          <cell r="S279">
            <v>23.4</v>
          </cell>
          <cell r="V279">
            <v>23.2</v>
          </cell>
          <cell r="Y279">
            <v>23.2</v>
          </cell>
        </row>
        <row r="280">
          <cell r="B280" t="str">
            <v>12</v>
          </cell>
          <cell r="C280" t="str">
            <v>Bureau audition mineurs victime</v>
          </cell>
          <cell r="D280" t="str">
            <v xml:space="preserve"> </v>
          </cell>
          <cell r="E280" t="str">
            <v xml:space="preserve"> </v>
          </cell>
          <cell r="F280">
            <v>1</v>
          </cell>
          <cell r="G280">
            <v>16</v>
          </cell>
          <cell r="H280">
            <v>16</v>
          </cell>
          <cell r="K280">
            <v>1</v>
          </cell>
          <cell r="L280">
            <v>16</v>
          </cell>
          <cell r="M280">
            <v>16</v>
          </cell>
          <cell r="P280">
            <v>2</v>
          </cell>
          <cell r="Q280" t="str">
            <v>217</v>
          </cell>
          <cell r="S280">
            <v>15.8</v>
          </cell>
          <cell r="V280">
            <v>15.5</v>
          </cell>
          <cell r="Y280">
            <v>15.5</v>
          </cell>
        </row>
        <row r="281">
          <cell r="B281" t="str">
            <v>02</v>
          </cell>
          <cell r="C281" t="str">
            <v>Salle d'accueil des mineurs victimes</v>
          </cell>
          <cell r="F281">
            <v>1</v>
          </cell>
          <cell r="G281">
            <v>12</v>
          </cell>
          <cell r="H281">
            <v>12</v>
          </cell>
          <cell r="I281" t="str">
            <v>Coin jeux - convivialité</v>
          </cell>
          <cell r="K281">
            <v>1</v>
          </cell>
          <cell r="L281">
            <v>12</v>
          </cell>
          <cell r="M281">
            <v>12</v>
          </cell>
          <cell r="N281" t="str">
            <v>Coin jeux - convivialité</v>
          </cell>
          <cell r="P281">
            <v>2</v>
          </cell>
          <cell r="Q281" t="str">
            <v>216</v>
          </cell>
          <cell r="S281">
            <v>12.4</v>
          </cell>
          <cell r="V281">
            <v>12.4</v>
          </cell>
          <cell r="Y281">
            <v>12.4</v>
          </cell>
        </row>
        <row r="282">
          <cell r="C282" t="str">
            <v>Base technique</v>
          </cell>
        </row>
        <row r="283">
          <cell r="B283" t="str">
            <v>03</v>
          </cell>
          <cell r="C283" t="str">
            <v>Bureau chef de groupe base technique</v>
          </cell>
          <cell r="D283">
            <v>1</v>
          </cell>
          <cell r="E283">
            <v>1</v>
          </cell>
          <cell r="F283">
            <v>1</v>
          </cell>
          <cell r="G283">
            <v>12</v>
          </cell>
          <cell r="H283">
            <v>12</v>
          </cell>
          <cell r="K283">
            <v>1</v>
          </cell>
          <cell r="L283">
            <v>12</v>
          </cell>
          <cell r="M283">
            <v>12</v>
          </cell>
          <cell r="P283">
            <v>2</v>
          </cell>
          <cell r="Q283" t="str">
            <v>237</v>
          </cell>
          <cell r="S283">
            <v>12.2</v>
          </cell>
          <cell r="V283">
            <v>12.3</v>
          </cell>
          <cell r="Y283">
            <v>12.3</v>
          </cell>
        </row>
        <row r="284">
          <cell r="B284" t="str">
            <v>03</v>
          </cell>
          <cell r="C284" t="str">
            <v>Salle technique</v>
          </cell>
          <cell r="D284">
            <v>4</v>
          </cell>
          <cell r="E284">
            <v>4</v>
          </cell>
          <cell r="F284">
            <v>1</v>
          </cell>
          <cell r="G284">
            <v>32</v>
          </cell>
          <cell r="H284">
            <v>32</v>
          </cell>
          <cell r="I284" t="str">
            <v>Bureau commun avec 4 postes de travail</v>
          </cell>
          <cell r="K284">
            <v>1</v>
          </cell>
          <cell r="L284">
            <v>32</v>
          </cell>
          <cell r="M284">
            <v>32</v>
          </cell>
          <cell r="N284" t="str">
            <v>Bureau commun avec 4 postes de travail</v>
          </cell>
          <cell r="P284">
            <v>2</v>
          </cell>
          <cell r="Q284" t="str">
            <v>238</v>
          </cell>
          <cell r="S284">
            <v>31.1</v>
          </cell>
          <cell r="V284">
            <v>31.2</v>
          </cell>
          <cell r="Y284">
            <v>31.2</v>
          </cell>
        </row>
        <row r="285">
          <cell r="B285" t="str">
            <v>03</v>
          </cell>
          <cell r="C285" t="str">
            <v>Bureau Canonge</v>
          </cell>
          <cell r="F285">
            <v>1</v>
          </cell>
          <cell r="G285">
            <v>12</v>
          </cell>
          <cell r="H285">
            <v>12</v>
          </cell>
          <cell r="I285" t="str">
            <v>commun avec la DIPJ</v>
          </cell>
          <cell r="K285">
            <v>1</v>
          </cell>
          <cell r="L285">
            <v>12</v>
          </cell>
          <cell r="M285">
            <v>12</v>
          </cell>
          <cell r="N285" t="str">
            <v>commun avec la DIPJ</v>
          </cell>
          <cell r="P285">
            <v>2</v>
          </cell>
          <cell r="Q285" t="str">
            <v>234</v>
          </cell>
          <cell r="S285">
            <v>12.9</v>
          </cell>
          <cell r="V285">
            <v>12.9</v>
          </cell>
          <cell r="Y285">
            <v>12.9</v>
          </cell>
        </row>
        <row r="286">
          <cell r="B286" t="str">
            <v>13</v>
          </cell>
          <cell r="C286" t="str">
            <v>Salle écoutes téléphoniques + serveur</v>
          </cell>
          <cell r="F286">
            <v>1</v>
          </cell>
          <cell r="G286">
            <v>12</v>
          </cell>
          <cell r="H286">
            <v>12</v>
          </cell>
          <cell r="I286" t="str">
            <v>commun avec la DIPJ</v>
          </cell>
          <cell r="K286">
            <v>1</v>
          </cell>
          <cell r="L286">
            <v>12</v>
          </cell>
          <cell r="M286">
            <v>12</v>
          </cell>
          <cell r="N286" t="str">
            <v>commun avec la DIPJ</v>
          </cell>
          <cell r="P286">
            <v>2</v>
          </cell>
          <cell r="Q286" t="str">
            <v>236</v>
          </cell>
          <cell r="S286">
            <v>12</v>
          </cell>
          <cell r="V286">
            <v>12</v>
          </cell>
          <cell r="Y286">
            <v>12</v>
          </cell>
        </row>
        <row r="287">
          <cell r="B287" t="str">
            <v>03</v>
          </cell>
          <cell r="C287" t="str">
            <v>Bureau aide technique enquête</v>
          </cell>
          <cell r="D287">
            <v>2</v>
          </cell>
          <cell r="E287">
            <v>2</v>
          </cell>
          <cell r="F287">
            <v>1</v>
          </cell>
          <cell r="G287">
            <v>18</v>
          </cell>
          <cell r="H287">
            <v>18</v>
          </cell>
          <cell r="I287" t="str">
            <v>Gestion ULIS</v>
          </cell>
          <cell r="K287">
            <v>1</v>
          </cell>
          <cell r="L287">
            <v>18</v>
          </cell>
          <cell r="M287">
            <v>18</v>
          </cell>
          <cell r="N287" t="str">
            <v>Gestion ULIS</v>
          </cell>
          <cell r="P287">
            <v>2</v>
          </cell>
          <cell r="Q287" t="str">
            <v>240</v>
          </cell>
          <cell r="S287">
            <v>17.600000000000001</v>
          </cell>
          <cell r="V287">
            <v>17.600000000000001</v>
          </cell>
          <cell r="Y287">
            <v>17.600000000000001</v>
          </cell>
        </row>
        <row r="288">
          <cell r="B288" t="str">
            <v>09</v>
          </cell>
          <cell r="C288" t="str">
            <v>Laboratoire physico-chimie</v>
          </cell>
          <cell r="F288">
            <v>1</v>
          </cell>
          <cell r="G288">
            <v>18</v>
          </cell>
          <cell r="H288">
            <v>18</v>
          </cell>
          <cell r="K288">
            <v>1</v>
          </cell>
          <cell r="L288">
            <v>18</v>
          </cell>
          <cell r="M288">
            <v>18</v>
          </cell>
          <cell r="P288">
            <v>2</v>
          </cell>
          <cell r="Q288" t="str">
            <v>241</v>
          </cell>
          <cell r="S288">
            <v>17.600000000000001</v>
          </cell>
          <cell r="V288">
            <v>17.3</v>
          </cell>
          <cell r="Y288">
            <v>17.3</v>
          </cell>
        </row>
        <row r="289">
          <cell r="C289" t="str">
            <v xml:space="preserve">Labo séchage des vêtements </v>
          </cell>
          <cell r="F289">
            <v>1</v>
          </cell>
          <cell r="G289">
            <v>6</v>
          </cell>
          <cell r="H289">
            <v>6</v>
          </cell>
          <cell r="I289" t="str">
            <v>local aveugle</v>
          </cell>
          <cell r="K289">
            <v>1</v>
          </cell>
          <cell r="L289">
            <v>6</v>
          </cell>
          <cell r="M289">
            <v>6</v>
          </cell>
          <cell r="N289" t="str">
            <v>local aveugle</v>
          </cell>
          <cell r="P289">
            <v>2</v>
          </cell>
          <cell r="Q289" t="str">
            <v>242</v>
          </cell>
          <cell r="S289">
            <v>6.8</v>
          </cell>
          <cell r="V289">
            <v>7.2</v>
          </cell>
          <cell r="Y289">
            <v>7.2</v>
          </cell>
        </row>
        <row r="290">
          <cell r="B290" t="str">
            <v>33</v>
          </cell>
          <cell r="C290" t="str">
            <v>Local archives</v>
          </cell>
          <cell r="F290">
            <v>1</v>
          </cell>
          <cell r="G290">
            <v>6</v>
          </cell>
          <cell r="H290">
            <v>6</v>
          </cell>
          <cell r="I290" t="str">
            <v>local aveugle</v>
          </cell>
          <cell r="K290">
            <v>1</v>
          </cell>
          <cell r="L290">
            <v>6</v>
          </cell>
          <cell r="M290">
            <v>6</v>
          </cell>
          <cell r="N290" t="str">
            <v>local aveugle</v>
          </cell>
          <cell r="P290">
            <v>2</v>
          </cell>
          <cell r="Q290" t="str">
            <v>243</v>
          </cell>
          <cell r="S290">
            <v>7.7</v>
          </cell>
          <cell r="V290">
            <v>7.2</v>
          </cell>
          <cell r="Y290">
            <v>7.2</v>
          </cell>
        </row>
        <row r="291">
          <cell r="C291" t="str">
            <v>Locaux communs</v>
          </cell>
        </row>
        <row r="292">
          <cell r="B292" t="str">
            <v>33</v>
          </cell>
          <cell r="C292" t="str">
            <v>Local archives judiciaires</v>
          </cell>
          <cell r="F292">
            <v>1</v>
          </cell>
          <cell r="G292">
            <v>40</v>
          </cell>
          <cell r="H292">
            <v>40</v>
          </cell>
          <cell r="I292" t="str">
            <v>yc bureau pour la consultation</v>
          </cell>
          <cell r="K292">
            <v>1</v>
          </cell>
          <cell r="L292">
            <v>40</v>
          </cell>
          <cell r="M292">
            <v>40</v>
          </cell>
          <cell r="N292" t="str">
            <v>yc bureau pour la consultation</v>
          </cell>
          <cell r="P292">
            <v>2</v>
          </cell>
          <cell r="Q292" t="str">
            <v>239</v>
          </cell>
          <cell r="S292">
            <v>40.5</v>
          </cell>
          <cell r="V292">
            <v>39.5</v>
          </cell>
          <cell r="Y292">
            <v>39.5</v>
          </cell>
        </row>
        <row r="293">
          <cell r="B293" t="str">
            <v>24</v>
          </cell>
          <cell r="C293" t="str">
            <v>Bureau tapissage et procédure</v>
          </cell>
          <cell r="H293" t="str">
            <v>pm</v>
          </cell>
          <cell r="I293" t="str">
            <v>dans la zone GAV</v>
          </cell>
          <cell r="M293" t="str">
            <v>pm</v>
          </cell>
          <cell r="N293" t="str">
            <v>dans la zone GAV</v>
          </cell>
          <cell r="P293">
            <v>2</v>
          </cell>
          <cell r="S293" t="str">
            <v>pm</v>
          </cell>
          <cell r="V293" t="str">
            <v>pm</v>
          </cell>
          <cell r="Y293" t="str">
            <v>pm</v>
          </cell>
        </row>
        <row r="294">
          <cell r="B294" t="str">
            <v>10</v>
          </cell>
          <cell r="C294" t="str">
            <v xml:space="preserve">Local scellés </v>
          </cell>
          <cell r="F294">
            <v>1</v>
          </cell>
          <cell r="G294">
            <v>12</v>
          </cell>
          <cell r="H294">
            <v>12</v>
          </cell>
          <cell r="K294">
            <v>1</v>
          </cell>
          <cell r="L294">
            <v>12</v>
          </cell>
          <cell r="M294">
            <v>12</v>
          </cell>
          <cell r="P294">
            <v>2</v>
          </cell>
          <cell r="Q294" t="str">
            <v>226</v>
          </cell>
          <cell r="S294">
            <v>11.3</v>
          </cell>
          <cell r="V294">
            <v>11.5</v>
          </cell>
          <cell r="Y294">
            <v>11.5</v>
          </cell>
        </row>
        <row r="295">
          <cell r="B295" t="str">
            <v>40</v>
          </cell>
          <cell r="C295" t="str">
            <v>Local de reprographie-petit matériel</v>
          </cell>
          <cell r="F295">
            <v>1</v>
          </cell>
          <cell r="G295">
            <v>9</v>
          </cell>
          <cell r="H295">
            <v>9</v>
          </cell>
          <cell r="K295">
            <v>1</v>
          </cell>
          <cell r="L295">
            <v>4</v>
          </cell>
          <cell r="M295">
            <v>4</v>
          </cell>
          <cell r="P295">
            <v>2</v>
          </cell>
          <cell r="Q295" t="str">
            <v>230</v>
          </cell>
          <cell r="S295">
            <v>5.0999999999999996</v>
          </cell>
          <cell r="V295">
            <v>5.3</v>
          </cell>
          <cell r="Y295">
            <v>5.3</v>
          </cell>
        </row>
        <row r="296">
          <cell r="B296" t="str">
            <v>04</v>
          </cell>
          <cell r="C296" t="str">
            <v>Sanitaires H/F du personnel</v>
          </cell>
          <cell r="F296">
            <v>2</v>
          </cell>
          <cell r="G296">
            <v>6</v>
          </cell>
          <cell r="H296">
            <v>12</v>
          </cell>
          <cell r="I296" t="str">
            <v>sanitaires destinés au personnel</v>
          </cell>
          <cell r="K296">
            <v>1</v>
          </cell>
          <cell r="L296">
            <v>11</v>
          </cell>
          <cell r="M296">
            <v>11</v>
          </cell>
          <cell r="N296" t="str">
            <v>sanitaires destinés au personnel</v>
          </cell>
          <cell r="P296">
            <v>2</v>
          </cell>
          <cell r="Q296" t="str">
            <v>212</v>
          </cell>
          <cell r="S296">
            <v>15.2</v>
          </cell>
          <cell r="V296">
            <v>14.1</v>
          </cell>
          <cell r="Y296">
            <v>14.1</v>
          </cell>
        </row>
        <row r="297">
          <cell r="C297" t="str">
            <v>Sanitaires H / F du personnel - sas</v>
          </cell>
          <cell r="Q297" t="str">
            <v>212a</v>
          </cell>
          <cell r="S297">
            <v>0</v>
          </cell>
          <cell r="V297">
            <v>0</v>
          </cell>
          <cell r="Y297">
            <v>0</v>
          </cell>
        </row>
        <row r="298">
          <cell r="C298" t="str">
            <v>Sanitaires  H du personnel</v>
          </cell>
          <cell r="Q298" t="str">
            <v>212b</v>
          </cell>
          <cell r="S298">
            <v>0</v>
          </cell>
          <cell r="V298">
            <v>0</v>
          </cell>
          <cell r="Y298">
            <v>0</v>
          </cell>
        </row>
        <row r="299">
          <cell r="C299" t="str">
            <v>Sanitaires F du personnel</v>
          </cell>
          <cell r="Q299" t="str">
            <v>212c</v>
          </cell>
          <cell r="S299">
            <v>0</v>
          </cell>
          <cell r="V299">
            <v>0</v>
          </cell>
          <cell r="Y299">
            <v>0</v>
          </cell>
        </row>
        <row r="300">
          <cell r="B300" t="str">
            <v>04</v>
          </cell>
          <cell r="C300" t="str">
            <v>Sanitaires H/F du personnel</v>
          </cell>
          <cell r="I300" t="str">
            <v>sanitaires destinés au personnel</v>
          </cell>
          <cell r="N300" t="str">
            <v>sanitaires destinés au personnel</v>
          </cell>
          <cell r="P300">
            <v>2</v>
          </cell>
          <cell r="Q300" t="str">
            <v>224</v>
          </cell>
          <cell r="S300">
            <v>9.5</v>
          </cell>
          <cell r="V300">
            <v>10.5</v>
          </cell>
          <cell r="Y300">
            <v>10.5</v>
          </cell>
        </row>
        <row r="301">
          <cell r="C301" t="str">
            <v>Sanitaires H / F du personnel - sas</v>
          </cell>
          <cell r="Q301" t="str">
            <v>224a</v>
          </cell>
          <cell r="S301">
            <v>0</v>
          </cell>
          <cell r="V301">
            <v>0</v>
          </cell>
          <cell r="Y301">
            <v>0</v>
          </cell>
        </row>
        <row r="302">
          <cell r="C302" t="str">
            <v>Sanitaires  H du personnel</v>
          </cell>
          <cell r="Q302" t="str">
            <v>224a</v>
          </cell>
          <cell r="S302">
            <v>0</v>
          </cell>
          <cell r="V302">
            <v>0</v>
          </cell>
          <cell r="Y302">
            <v>0</v>
          </cell>
        </row>
        <row r="303">
          <cell r="C303" t="str">
            <v>Sanitaires F du personnel</v>
          </cell>
          <cell r="Q303" t="str">
            <v>224a</v>
          </cell>
          <cell r="S303">
            <v>0</v>
          </cell>
          <cell r="V303">
            <v>0</v>
          </cell>
          <cell r="Y303">
            <v>0</v>
          </cell>
        </row>
        <row r="304">
          <cell r="B304" t="str">
            <v>31B</v>
          </cell>
          <cell r="C304" t="str">
            <v>Sanitaires H/F des personnes interpellées</v>
          </cell>
          <cell r="F304">
            <v>2</v>
          </cell>
          <cell r="G304">
            <v>4</v>
          </cell>
          <cell r="H304">
            <v>8</v>
          </cell>
          <cell r="K304">
            <v>2</v>
          </cell>
          <cell r="L304">
            <v>3</v>
          </cell>
          <cell r="M304">
            <v>6</v>
          </cell>
          <cell r="P304">
            <v>2</v>
          </cell>
          <cell r="Q304" t="str">
            <v>229</v>
          </cell>
          <cell r="S304">
            <v>10</v>
          </cell>
          <cell r="V304">
            <v>10.199999999999999</v>
          </cell>
          <cell r="Y304">
            <v>10.199999999999999</v>
          </cell>
        </row>
        <row r="305">
          <cell r="C305" t="str">
            <v>Sas Sanitaires H / F des personnes interpellées-sas</v>
          </cell>
          <cell r="Q305" t="str">
            <v>229a</v>
          </cell>
          <cell r="S305">
            <v>0</v>
          </cell>
          <cell r="V305">
            <v>0</v>
          </cell>
          <cell r="Y305">
            <v>0</v>
          </cell>
        </row>
        <row r="306">
          <cell r="C306" t="str">
            <v>Sanitaires H des personnes interpellées</v>
          </cell>
          <cell r="Q306" t="str">
            <v>229b</v>
          </cell>
          <cell r="S306">
            <v>0</v>
          </cell>
          <cell r="V306">
            <v>0</v>
          </cell>
          <cell r="Y306">
            <v>0</v>
          </cell>
        </row>
        <row r="307">
          <cell r="C307" t="str">
            <v>Sanitaires F des personnes interpellées</v>
          </cell>
          <cell r="Q307" t="str">
            <v>229c</v>
          </cell>
          <cell r="S307">
            <v>0</v>
          </cell>
          <cell r="V307">
            <v>0</v>
          </cell>
          <cell r="Y307">
            <v>0</v>
          </cell>
        </row>
        <row r="309">
          <cell r="C309" t="str">
            <v>LOCAUX DE LA VIE COLLECTIVE</v>
          </cell>
          <cell r="D309">
            <v>0</v>
          </cell>
          <cell r="E309">
            <v>280</v>
          </cell>
          <cell r="H309">
            <v>510</v>
          </cell>
          <cell r="M309">
            <v>538</v>
          </cell>
          <cell r="S309">
            <v>536.1</v>
          </cell>
          <cell r="V309">
            <v>535.30000000000007</v>
          </cell>
          <cell r="Y309">
            <v>535.30000000000007</v>
          </cell>
        </row>
        <row r="310">
          <cell r="C310" t="str">
            <v>Restauration</v>
          </cell>
        </row>
        <row r="311">
          <cell r="B311" t="str">
            <v>18</v>
          </cell>
          <cell r="C311" t="str">
            <v xml:space="preserve">Espace restauration avec coin kitchenette </v>
          </cell>
          <cell r="F311">
            <v>1</v>
          </cell>
          <cell r="G311">
            <v>90</v>
          </cell>
          <cell r="H311">
            <v>90</v>
          </cell>
          <cell r="K311">
            <v>1</v>
          </cell>
          <cell r="L311">
            <v>93</v>
          </cell>
          <cell r="M311">
            <v>93</v>
          </cell>
          <cell r="N311" t="str">
            <v>+ Terrasse à l'air libre</v>
          </cell>
          <cell r="P311">
            <v>4</v>
          </cell>
          <cell r="Q311" t="str">
            <v>444</v>
          </cell>
          <cell r="S311">
            <v>88.7</v>
          </cell>
          <cell r="V311">
            <v>91.3</v>
          </cell>
          <cell r="Y311">
            <v>91.3</v>
          </cell>
        </row>
        <row r="312">
          <cell r="C312" t="str">
            <v xml:space="preserve">Espaces distributeurs </v>
          </cell>
          <cell r="H312" t="str">
            <v>pm</v>
          </cell>
          <cell r="I312" t="str">
            <v xml:space="preserve">un par niveau </v>
          </cell>
          <cell r="M312" t="str">
            <v>pm</v>
          </cell>
          <cell r="N312" t="str">
            <v xml:space="preserve">un par niveau </v>
          </cell>
          <cell r="P312" t="str">
            <v>Tous</v>
          </cell>
          <cell r="S312" t="str">
            <v>pm</v>
          </cell>
          <cell r="V312" t="str">
            <v>pm</v>
          </cell>
          <cell r="Y312" t="str">
            <v>pm</v>
          </cell>
        </row>
        <row r="313">
          <cell r="C313" t="str">
            <v>Vestiaires/sanitaires</v>
          </cell>
        </row>
        <row r="314">
          <cell r="B314" t="str">
            <v>04+36</v>
          </cell>
          <cell r="C314" t="str">
            <v>Vestiaires-sanitaires-douches Hommes agents en tenue</v>
          </cell>
          <cell r="E314">
            <v>210</v>
          </cell>
          <cell r="F314">
            <v>7</v>
          </cell>
          <cell r="G314">
            <v>45</v>
          </cell>
          <cell r="H314">
            <v>315</v>
          </cell>
          <cell r="I314" t="str">
            <v>210 fonctionnaires Hommes - Ratio de 1,5 m² par fonctionnaire - 7 blocs de 30 vestiaires - Pas de distinction entre les gardés et les non-gradés</v>
          </cell>
          <cell r="K314">
            <v>7</v>
          </cell>
          <cell r="M314">
            <v>327</v>
          </cell>
          <cell r="N314" t="str">
            <v>210 fonctionnaires Hommes - Ratio de 1,5 m² par fonctionnaire - 7 blocs de 30 vestiaires - Pas de distinction entre les gardés et les non-gradés</v>
          </cell>
          <cell r="P314">
            <v>1</v>
          </cell>
        </row>
        <row r="315">
          <cell r="C315" t="str">
            <v>Vestiaires Hommes</v>
          </cell>
          <cell r="Q315" t="str">
            <v>130</v>
          </cell>
          <cell r="S315">
            <v>29.5</v>
          </cell>
          <cell r="V315">
            <v>29.2</v>
          </cell>
          <cell r="Y315">
            <v>29.2</v>
          </cell>
        </row>
        <row r="316">
          <cell r="C316" t="str">
            <v>Douches Hommes</v>
          </cell>
          <cell r="Q316" t="str">
            <v>131</v>
          </cell>
          <cell r="S316">
            <v>10</v>
          </cell>
          <cell r="V316">
            <v>10.3</v>
          </cell>
          <cell r="Y316">
            <v>10.3</v>
          </cell>
        </row>
        <row r="317">
          <cell r="C317" t="str">
            <v>Sas douches Hommes</v>
          </cell>
          <cell r="Q317" t="str">
            <v>131a</v>
          </cell>
          <cell r="S317">
            <v>0</v>
          </cell>
          <cell r="V317">
            <v>0</v>
          </cell>
          <cell r="Y317">
            <v>0</v>
          </cell>
        </row>
        <row r="318">
          <cell r="C318" t="str">
            <v>Douche Hommes (hand)</v>
          </cell>
          <cell r="Q318" t="str">
            <v>131b</v>
          </cell>
          <cell r="S318">
            <v>0</v>
          </cell>
          <cell r="V318">
            <v>0</v>
          </cell>
          <cell r="Y318">
            <v>0</v>
          </cell>
        </row>
        <row r="319">
          <cell r="C319" t="str">
            <v>Douche Hommes</v>
          </cell>
          <cell r="Q319" t="str">
            <v>131c</v>
          </cell>
          <cell r="S319">
            <v>0</v>
          </cell>
          <cell r="V319">
            <v>0</v>
          </cell>
          <cell r="Y319">
            <v>0</v>
          </cell>
        </row>
        <row r="320">
          <cell r="C320" t="str">
            <v>Sanitaires Hommes</v>
          </cell>
          <cell r="Q320" t="str">
            <v>132</v>
          </cell>
          <cell r="S320">
            <v>18.600000000000001</v>
          </cell>
          <cell r="V320">
            <v>18.100000000000001</v>
          </cell>
          <cell r="Y320">
            <v>18.100000000000001</v>
          </cell>
        </row>
        <row r="321">
          <cell r="C321" t="str">
            <v>Sas sanitaires Hommes</v>
          </cell>
          <cell r="Q321" t="str">
            <v>132a</v>
          </cell>
          <cell r="S321">
            <v>0</v>
          </cell>
          <cell r="V321">
            <v>0</v>
          </cell>
          <cell r="Y321">
            <v>0</v>
          </cell>
        </row>
        <row r="322">
          <cell r="C322" t="str">
            <v>WC Hommes (hand)</v>
          </cell>
          <cell r="Q322" t="str">
            <v>132b</v>
          </cell>
          <cell r="S322">
            <v>0</v>
          </cell>
          <cell r="V322">
            <v>0</v>
          </cell>
          <cell r="Y322">
            <v>0</v>
          </cell>
        </row>
        <row r="323">
          <cell r="C323" t="str">
            <v>WC Hommes</v>
          </cell>
          <cell r="Q323" t="str">
            <v>132c</v>
          </cell>
          <cell r="S323">
            <v>0</v>
          </cell>
          <cell r="V323">
            <v>0</v>
          </cell>
          <cell r="Y323">
            <v>0</v>
          </cell>
        </row>
        <row r="324">
          <cell r="C324" t="str">
            <v>Douches Hommes</v>
          </cell>
          <cell r="Q324" t="str">
            <v>140</v>
          </cell>
          <cell r="S324">
            <v>16</v>
          </cell>
          <cell r="V324">
            <v>16</v>
          </cell>
          <cell r="Y324">
            <v>16</v>
          </cell>
        </row>
        <row r="325">
          <cell r="C325" t="str">
            <v>Sas Douches Hommes</v>
          </cell>
          <cell r="Q325" t="str">
            <v>140a</v>
          </cell>
          <cell r="S325">
            <v>0</v>
          </cell>
          <cell r="V325">
            <v>0</v>
          </cell>
          <cell r="Y325">
            <v>0</v>
          </cell>
        </row>
        <row r="326">
          <cell r="C326" t="str">
            <v>Douche Hommes</v>
          </cell>
          <cell r="Q326" t="str">
            <v>140b</v>
          </cell>
          <cell r="S326">
            <v>0</v>
          </cell>
          <cell r="V326">
            <v>0</v>
          </cell>
          <cell r="Y326">
            <v>0</v>
          </cell>
        </row>
        <row r="327">
          <cell r="C327" t="str">
            <v>Douche Hommes</v>
          </cell>
          <cell r="Q327" t="str">
            <v>140c</v>
          </cell>
          <cell r="S327">
            <v>0</v>
          </cell>
          <cell r="V327">
            <v>0</v>
          </cell>
          <cell r="Y327">
            <v>0</v>
          </cell>
        </row>
        <row r="328">
          <cell r="C328" t="str">
            <v>Douche Hommes</v>
          </cell>
          <cell r="Q328" t="str">
            <v>140d</v>
          </cell>
          <cell r="S328">
            <v>0</v>
          </cell>
          <cell r="V328">
            <v>0</v>
          </cell>
          <cell r="Y328">
            <v>0</v>
          </cell>
        </row>
        <row r="329">
          <cell r="C329" t="str">
            <v>Douche Hommes</v>
          </cell>
          <cell r="Q329" t="str">
            <v>140e</v>
          </cell>
          <cell r="S329">
            <v>0</v>
          </cell>
          <cell r="V329">
            <v>0</v>
          </cell>
          <cell r="Y329">
            <v>0</v>
          </cell>
        </row>
        <row r="330">
          <cell r="C330" t="str">
            <v>Sanitaires Hommes</v>
          </cell>
          <cell r="Q330" t="str">
            <v>141</v>
          </cell>
          <cell r="S330">
            <v>10.3</v>
          </cell>
          <cell r="V330">
            <v>9.6999999999999993</v>
          </cell>
          <cell r="Y330">
            <v>9.6999999999999993</v>
          </cell>
        </row>
        <row r="331">
          <cell r="C331" t="str">
            <v>Sas sanitaires Hommes</v>
          </cell>
          <cell r="Q331" t="str">
            <v>141a</v>
          </cell>
          <cell r="S331">
            <v>0</v>
          </cell>
          <cell r="V331">
            <v>0</v>
          </cell>
          <cell r="Y331">
            <v>0</v>
          </cell>
        </row>
        <row r="332">
          <cell r="C332" t="str">
            <v>WC Hommes</v>
          </cell>
          <cell r="Q332" t="str">
            <v>141b</v>
          </cell>
          <cell r="S332">
            <v>0</v>
          </cell>
          <cell r="V332">
            <v>0</v>
          </cell>
          <cell r="Y332">
            <v>0</v>
          </cell>
        </row>
        <row r="333">
          <cell r="C333" t="str">
            <v>WC Hommes</v>
          </cell>
          <cell r="Q333" t="str">
            <v>141c</v>
          </cell>
          <cell r="S333">
            <v>0</v>
          </cell>
          <cell r="V333">
            <v>0</v>
          </cell>
          <cell r="Y333">
            <v>0</v>
          </cell>
        </row>
        <row r="334">
          <cell r="C334" t="str">
            <v>WC Hommes</v>
          </cell>
          <cell r="Q334" t="str">
            <v>141d</v>
          </cell>
          <cell r="S334">
            <v>0</v>
          </cell>
          <cell r="V334">
            <v>0</v>
          </cell>
          <cell r="Y334">
            <v>0</v>
          </cell>
        </row>
        <row r="335">
          <cell r="C335" t="str">
            <v>Vestiaires Hommes</v>
          </cell>
          <cell r="Q335" t="str">
            <v>133</v>
          </cell>
          <cell r="S335">
            <v>28.2</v>
          </cell>
          <cell r="V335">
            <v>28.3</v>
          </cell>
          <cell r="Y335">
            <v>28.3</v>
          </cell>
        </row>
        <row r="336">
          <cell r="C336" t="str">
            <v>Vestiaires Hommes</v>
          </cell>
          <cell r="Q336" t="str">
            <v>139</v>
          </cell>
          <cell r="S336">
            <v>29.4</v>
          </cell>
          <cell r="V336">
            <v>29.8</v>
          </cell>
          <cell r="Y336">
            <v>29.8</v>
          </cell>
        </row>
        <row r="337">
          <cell r="C337" t="str">
            <v>Vestiaires Hommes</v>
          </cell>
          <cell r="Q337" t="str">
            <v>144</v>
          </cell>
          <cell r="S337">
            <v>33.799999999999997</v>
          </cell>
          <cell r="V337">
            <v>34.200000000000003</v>
          </cell>
          <cell r="Y337">
            <v>34.200000000000003</v>
          </cell>
        </row>
        <row r="338">
          <cell r="C338" t="str">
            <v>Douches Hommes</v>
          </cell>
          <cell r="Q338" t="str">
            <v>145</v>
          </cell>
          <cell r="S338">
            <v>11.6</v>
          </cell>
          <cell r="V338">
            <v>11.6</v>
          </cell>
          <cell r="Y338">
            <v>11.6</v>
          </cell>
        </row>
        <row r="339">
          <cell r="C339" t="str">
            <v>Sas Douche Hommes</v>
          </cell>
          <cell r="Q339" t="str">
            <v>145a</v>
          </cell>
          <cell r="S339">
            <v>0</v>
          </cell>
          <cell r="V339">
            <v>0</v>
          </cell>
          <cell r="Y339">
            <v>0</v>
          </cell>
        </row>
        <row r="340">
          <cell r="C340" t="str">
            <v>Douche Hommes</v>
          </cell>
          <cell r="Q340" t="str">
            <v>145b</v>
          </cell>
          <cell r="S340">
            <v>0</v>
          </cell>
          <cell r="V340">
            <v>0</v>
          </cell>
          <cell r="Y340">
            <v>0</v>
          </cell>
        </row>
        <row r="341">
          <cell r="C341" t="str">
            <v>Douche Hommes</v>
          </cell>
          <cell r="Q341" t="str">
            <v>145c</v>
          </cell>
          <cell r="S341">
            <v>0</v>
          </cell>
          <cell r="V341">
            <v>0</v>
          </cell>
          <cell r="Y341">
            <v>0</v>
          </cell>
        </row>
        <row r="342">
          <cell r="C342" t="str">
            <v>Douche Hommes</v>
          </cell>
          <cell r="Q342" t="str">
            <v>145d</v>
          </cell>
          <cell r="S342">
            <v>0</v>
          </cell>
          <cell r="V342">
            <v>0</v>
          </cell>
          <cell r="Y342">
            <v>0</v>
          </cell>
        </row>
        <row r="343">
          <cell r="C343" t="str">
            <v>Douche Hommes</v>
          </cell>
          <cell r="Q343" t="str">
            <v>145e</v>
          </cell>
          <cell r="S343">
            <v>0</v>
          </cell>
          <cell r="V343">
            <v>0</v>
          </cell>
          <cell r="Y343">
            <v>0</v>
          </cell>
        </row>
        <row r="344">
          <cell r="C344" t="str">
            <v>Vestiaires Hommes</v>
          </cell>
          <cell r="Q344" t="str">
            <v>149</v>
          </cell>
          <cell r="S344">
            <v>34</v>
          </cell>
          <cell r="V344">
            <v>34.4</v>
          </cell>
          <cell r="Y344">
            <v>34.4</v>
          </cell>
        </row>
        <row r="345">
          <cell r="C345" t="str">
            <v>Sanitaires Hommes</v>
          </cell>
          <cell r="Q345" t="str">
            <v>150</v>
          </cell>
          <cell r="S345">
            <v>10.3</v>
          </cell>
          <cell r="V345">
            <v>9.6999999999999993</v>
          </cell>
          <cell r="Y345">
            <v>9.6999999999999993</v>
          </cell>
        </row>
        <row r="346">
          <cell r="C346" t="str">
            <v>Sas sanitaires Hommes</v>
          </cell>
          <cell r="Q346" t="str">
            <v>150a</v>
          </cell>
          <cell r="S346">
            <v>0</v>
          </cell>
          <cell r="V346">
            <v>0</v>
          </cell>
          <cell r="Y346">
            <v>0</v>
          </cell>
        </row>
        <row r="347">
          <cell r="C347" t="str">
            <v>WC Hommes</v>
          </cell>
          <cell r="Q347" t="str">
            <v>150b</v>
          </cell>
          <cell r="S347">
            <v>0</v>
          </cell>
          <cell r="V347">
            <v>0</v>
          </cell>
          <cell r="Y347">
            <v>0</v>
          </cell>
        </row>
        <row r="348">
          <cell r="C348" t="str">
            <v>WC Hommes</v>
          </cell>
          <cell r="Q348" t="str">
            <v>150c</v>
          </cell>
          <cell r="S348">
            <v>0</v>
          </cell>
          <cell r="V348">
            <v>0</v>
          </cell>
          <cell r="Y348">
            <v>0</v>
          </cell>
        </row>
        <row r="349">
          <cell r="C349" t="str">
            <v>WC Hommes</v>
          </cell>
          <cell r="Q349" t="str">
            <v>150d</v>
          </cell>
          <cell r="S349">
            <v>0</v>
          </cell>
          <cell r="V349">
            <v>0</v>
          </cell>
          <cell r="Y349">
            <v>0</v>
          </cell>
        </row>
        <row r="350">
          <cell r="C350" t="str">
            <v>Vestiaires Hommes</v>
          </cell>
          <cell r="Q350" t="str">
            <v>146</v>
          </cell>
          <cell r="S350">
            <v>34.799999999999997</v>
          </cell>
          <cell r="V350">
            <v>35.1</v>
          </cell>
          <cell r="Y350">
            <v>35.1</v>
          </cell>
        </row>
        <row r="351">
          <cell r="C351" t="str">
            <v>Douches Hommes</v>
          </cell>
          <cell r="Q351" t="str">
            <v>147</v>
          </cell>
          <cell r="S351">
            <v>6</v>
          </cell>
          <cell r="V351">
            <v>5.9</v>
          </cell>
          <cell r="Y351">
            <v>5.9</v>
          </cell>
        </row>
        <row r="352">
          <cell r="C352" t="str">
            <v>Sas Douche Hommes</v>
          </cell>
          <cell r="Q352" t="str">
            <v>147a</v>
          </cell>
          <cell r="S352">
            <v>0</v>
          </cell>
          <cell r="V352">
            <v>0</v>
          </cell>
          <cell r="Y352">
            <v>0</v>
          </cell>
        </row>
        <row r="353">
          <cell r="C353" t="str">
            <v>Douche Hommes</v>
          </cell>
          <cell r="Q353" t="str">
            <v>147b</v>
          </cell>
          <cell r="S353">
            <v>0</v>
          </cell>
          <cell r="V353">
            <v>0</v>
          </cell>
          <cell r="Y353">
            <v>0</v>
          </cell>
        </row>
        <row r="354">
          <cell r="C354" t="str">
            <v>Douche Hommes</v>
          </cell>
          <cell r="Q354" t="str">
            <v>147c</v>
          </cell>
          <cell r="S354">
            <v>0</v>
          </cell>
          <cell r="V354">
            <v>0</v>
          </cell>
          <cell r="Y354">
            <v>0</v>
          </cell>
        </row>
        <row r="355">
          <cell r="C355" t="str">
            <v>Sanitaires Hommes</v>
          </cell>
          <cell r="Q355" t="str">
            <v>148</v>
          </cell>
          <cell r="S355">
            <v>6.3</v>
          </cell>
          <cell r="V355">
            <v>6.3</v>
          </cell>
          <cell r="Y355">
            <v>6.3</v>
          </cell>
        </row>
        <row r="356">
          <cell r="C356" t="str">
            <v>Sas sanitaires Hommes</v>
          </cell>
          <cell r="Q356" t="str">
            <v>148a</v>
          </cell>
          <cell r="S356">
            <v>0</v>
          </cell>
          <cell r="V356">
            <v>0</v>
          </cell>
          <cell r="Y356">
            <v>0</v>
          </cell>
        </row>
        <row r="357">
          <cell r="C357" t="str">
            <v>WC Hommes</v>
          </cell>
          <cell r="Q357" t="str">
            <v>148b</v>
          </cell>
          <cell r="S357">
            <v>0</v>
          </cell>
          <cell r="V357">
            <v>0</v>
          </cell>
          <cell r="Y357">
            <v>0</v>
          </cell>
        </row>
        <row r="358">
          <cell r="C358" t="str">
            <v>WC Hommes</v>
          </cell>
          <cell r="Q358" t="str">
            <v>148c</v>
          </cell>
          <cell r="S358">
            <v>0</v>
          </cell>
          <cell r="V358">
            <v>0</v>
          </cell>
          <cell r="Y358">
            <v>0</v>
          </cell>
        </row>
        <row r="359">
          <cell r="C359" t="str">
            <v>Vestiaires Hommes</v>
          </cell>
          <cell r="Q359" t="str">
            <v>151</v>
          </cell>
          <cell r="S359">
            <v>35</v>
          </cell>
          <cell r="V359">
            <v>34.6</v>
          </cell>
          <cell r="Y359">
            <v>34.6</v>
          </cell>
        </row>
        <row r="360">
          <cell r="C360" t="str">
            <v>Douches Hommes</v>
          </cell>
          <cell r="Q360" t="str">
            <v>152</v>
          </cell>
          <cell r="S360">
            <v>5.8</v>
          </cell>
          <cell r="V360">
            <v>5.8</v>
          </cell>
          <cell r="Y360">
            <v>5.8</v>
          </cell>
        </row>
        <row r="361">
          <cell r="C361" t="str">
            <v>Sas Douche Hommes</v>
          </cell>
          <cell r="Q361" t="str">
            <v>152a</v>
          </cell>
          <cell r="S361">
            <v>0</v>
          </cell>
          <cell r="V361">
            <v>0</v>
          </cell>
          <cell r="Y361">
            <v>0</v>
          </cell>
        </row>
        <row r="362">
          <cell r="C362" t="str">
            <v>Douche Hommes</v>
          </cell>
          <cell r="Q362" t="str">
            <v>152b</v>
          </cell>
          <cell r="S362">
            <v>0</v>
          </cell>
          <cell r="V362">
            <v>0</v>
          </cell>
          <cell r="Y362">
            <v>0</v>
          </cell>
        </row>
        <row r="363">
          <cell r="C363" t="str">
            <v>Douche Hommes</v>
          </cell>
          <cell r="Q363" t="str">
            <v>152c</v>
          </cell>
          <cell r="S363">
            <v>0</v>
          </cell>
          <cell r="V363">
            <v>0</v>
          </cell>
          <cell r="Y363">
            <v>0</v>
          </cell>
        </row>
        <row r="364">
          <cell r="B364" t="str">
            <v>04+36</v>
          </cell>
          <cell r="C364" t="str">
            <v>Vestiaires-sanitaires-douches Femmes agents en tenue</v>
          </cell>
          <cell r="E364">
            <v>70</v>
          </cell>
          <cell r="F364">
            <v>1</v>
          </cell>
          <cell r="G364">
            <v>45</v>
          </cell>
          <cell r="H364">
            <v>45</v>
          </cell>
          <cell r="I364" t="str">
            <v>70  fonctionnaires femmes - Ratio de 1,5 m² par fonctionnaire - 1 bloc de 30 vestiaires + 2 blocs de 20 vestiaires - Pas de distinction entre les gardés et les non-gradés</v>
          </cell>
          <cell r="K364">
            <v>1</v>
          </cell>
          <cell r="M364">
            <v>41</v>
          </cell>
          <cell r="N364" t="str">
            <v>70  fonctionnaires femmes - Ratio de 1,5 m² par fonctionnaire - 1 bloc de 30 vestiaires + 2 blocs de 20 vestiaires - Pas de distinction entre les gardés et les non-gradés</v>
          </cell>
          <cell r="P364">
            <v>1</v>
          </cell>
        </row>
        <row r="365">
          <cell r="B365" t="str">
            <v>04+36</v>
          </cell>
          <cell r="C365" t="str">
            <v>Vestiaires-sanitaires-douches Femmes agents en tenue</v>
          </cell>
          <cell r="F365">
            <v>2</v>
          </cell>
          <cell r="G365">
            <v>30</v>
          </cell>
          <cell r="H365">
            <v>60</v>
          </cell>
          <cell r="K365">
            <v>2</v>
          </cell>
          <cell r="M365">
            <v>77</v>
          </cell>
          <cell r="P365">
            <v>1</v>
          </cell>
        </row>
        <row r="366">
          <cell r="C366" t="str">
            <v>Vestiaires Femmes</v>
          </cell>
          <cell r="Q366" t="str">
            <v>134</v>
          </cell>
          <cell r="S366">
            <v>25.2</v>
          </cell>
          <cell r="V366">
            <v>22.3</v>
          </cell>
          <cell r="Y366">
            <v>22.3</v>
          </cell>
        </row>
        <row r="367">
          <cell r="C367" t="str">
            <v>Sanitaires Femmes</v>
          </cell>
          <cell r="Q367" t="str">
            <v>135</v>
          </cell>
          <cell r="S367">
            <v>11.8</v>
          </cell>
          <cell r="V367">
            <v>12.5</v>
          </cell>
          <cell r="Y367">
            <v>12.5</v>
          </cell>
        </row>
        <row r="368">
          <cell r="C368" t="str">
            <v>Sas sanitaires Femmes</v>
          </cell>
          <cell r="Q368" t="str">
            <v>135a</v>
          </cell>
          <cell r="S368">
            <v>0</v>
          </cell>
          <cell r="V368">
            <v>0</v>
          </cell>
          <cell r="Y368">
            <v>0</v>
          </cell>
        </row>
        <row r="369">
          <cell r="C369" t="str">
            <v>WC Femmes</v>
          </cell>
          <cell r="Q369" t="str">
            <v>135b</v>
          </cell>
          <cell r="S369">
            <v>0</v>
          </cell>
          <cell r="V369">
            <v>0</v>
          </cell>
          <cell r="Y369">
            <v>0</v>
          </cell>
        </row>
        <row r="370">
          <cell r="C370" t="str">
            <v>WC Femmes (hand)</v>
          </cell>
          <cell r="Q370" t="str">
            <v>135c</v>
          </cell>
          <cell r="S370">
            <v>0</v>
          </cell>
          <cell r="V370">
            <v>0</v>
          </cell>
          <cell r="Y370">
            <v>0</v>
          </cell>
        </row>
        <row r="371">
          <cell r="C371" t="str">
            <v>Douches Femmes</v>
          </cell>
          <cell r="Q371" t="str">
            <v>137</v>
          </cell>
          <cell r="S371">
            <v>14.4</v>
          </cell>
          <cell r="V371">
            <v>14</v>
          </cell>
          <cell r="Y371">
            <v>14</v>
          </cell>
        </row>
        <row r="372">
          <cell r="C372" t="str">
            <v>Sas douches Femmes</v>
          </cell>
          <cell r="Q372" t="str">
            <v>137a</v>
          </cell>
          <cell r="S372">
            <v>0</v>
          </cell>
          <cell r="V372">
            <v>0</v>
          </cell>
          <cell r="Y372">
            <v>0</v>
          </cell>
        </row>
        <row r="373">
          <cell r="C373" t="str">
            <v>Douche Femmes</v>
          </cell>
          <cell r="Q373" t="str">
            <v>137b</v>
          </cell>
          <cell r="S373">
            <v>0</v>
          </cell>
          <cell r="V373">
            <v>0</v>
          </cell>
          <cell r="Y373">
            <v>0</v>
          </cell>
        </row>
        <row r="374">
          <cell r="C374" t="str">
            <v>Douche Femmes (hand)</v>
          </cell>
          <cell r="Q374" t="str">
            <v>137d</v>
          </cell>
          <cell r="S374">
            <v>0</v>
          </cell>
          <cell r="V374">
            <v>0</v>
          </cell>
          <cell r="Y374">
            <v>0</v>
          </cell>
        </row>
        <row r="375">
          <cell r="C375" t="str">
            <v>Sanitaires Femmes</v>
          </cell>
          <cell r="Q375" t="str">
            <v>138</v>
          </cell>
          <cell r="S375">
            <v>11.2</v>
          </cell>
          <cell r="V375">
            <v>10.5</v>
          </cell>
          <cell r="Y375">
            <v>10.5</v>
          </cell>
        </row>
        <row r="376">
          <cell r="C376" t="str">
            <v>Sas sanitaires Femmes</v>
          </cell>
          <cell r="Q376" t="str">
            <v>138a</v>
          </cell>
          <cell r="S376">
            <v>0</v>
          </cell>
          <cell r="V376">
            <v>0</v>
          </cell>
          <cell r="Y376">
            <v>0</v>
          </cell>
        </row>
        <row r="377">
          <cell r="C377" t="str">
            <v>WC Femmes</v>
          </cell>
          <cell r="Q377" t="str">
            <v>138b</v>
          </cell>
          <cell r="S377">
            <v>0</v>
          </cell>
          <cell r="V377">
            <v>0</v>
          </cell>
          <cell r="Y377">
            <v>0</v>
          </cell>
        </row>
        <row r="378">
          <cell r="C378" t="str">
            <v>WC Femmes</v>
          </cell>
          <cell r="Q378" t="str">
            <v>138c</v>
          </cell>
          <cell r="S378">
            <v>0</v>
          </cell>
          <cell r="V378">
            <v>0</v>
          </cell>
          <cell r="Y378">
            <v>0</v>
          </cell>
        </row>
        <row r="379">
          <cell r="C379" t="str">
            <v>WC Femmes</v>
          </cell>
          <cell r="Q379" t="str">
            <v>138c</v>
          </cell>
          <cell r="S379">
            <v>0</v>
          </cell>
          <cell r="V379">
            <v>0</v>
          </cell>
          <cell r="Y379">
            <v>0</v>
          </cell>
        </row>
        <row r="380">
          <cell r="C380" t="str">
            <v>Vestiaires Femmes</v>
          </cell>
          <cell r="Q380" t="str">
            <v>136</v>
          </cell>
          <cell r="S380">
            <v>27.4</v>
          </cell>
          <cell r="V380">
            <v>27.9</v>
          </cell>
          <cell r="Y380">
            <v>27.9</v>
          </cell>
        </row>
        <row r="381">
          <cell r="C381" t="str">
            <v>Vestiaires Femmes</v>
          </cell>
          <cell r="Q381" t="str">
            <v>142</v>
          </cell>
          <cell r="S381">
            <v>31.8</v>
          </cell>
          <cell r="V381">
            <v>31.8</v>
          </cell>
          <cell r="Y381">
            <v>31.8</v>
          </cell>
        </row>
        <row r="382">
          <cell r="C382" t="str">
            <v>Douche Femmes</v>
          </cell>
          <cell r="Q382" t="str">
            <v>143</v>
          </cell>
          <cell r="S382">
            <v>6</v>
          </cell>
          <cell r="V382">
            <v>6</v>
          </cell>
          <cell r="Y382">
            <v>6</v>
          </cell>
        </row>
        <row r="383">
          <cell r="C383" t="str">
            <v>Sas douches Femmes</v>
          </cell>
          <cell r="Q383" t="str">
            <v>143a</v>
          </cell>
          <cell r="S383">
            <v>0</v>
          </cell>
          <cell r="V383">
            <v>0</v>
          </cell>
          <cell r="Y383">
            <v>0</v>
          </cell>
        </row>
        <row r="384">
          <cell r="C384" t="str">
            <v>Douche Femmes</v>
          </cell>
          <cell r="Q384" t="str">
            <v>143b</v>
          </cell>
          <cell r="S384">
            <v>0</v>
          </cell>
          <cell r="V384">
            <v>0</v>
          </cell>
          <cell r="Y384">
            <v>0</v>
          </cell>
        </row>
        <row r="385">
          <cell r="C385" t="str">
            <v>Douche Femmes</v>
          </cell>
          <cell r="Q385" t="str">
            <v>143c</v>
          </cell>
          <cell r="S385">
            <v>0</v>
          </cell>
          <cell r="V385">
            <v>0</v>
          </cell>
          <cell r="Y385">
            <v>0</v>
          </cell>
        </row>
        <row r="386">
          <cell r="B386" t="str">
            <v>04</v>
          </cell>
          <cell r="C386" t="str">
            <v>Sanitaires H/F</v>
          </cell>
          <cell r="H386" t="str">
            <v>pm</v>
          </cell>
          <cell r="I386" t="str">
            <v xml:space="preserve">y compris dans les 1,5 m² de ratio pour les vestiaires </v>
          </cell>
          <cell r="M386" t="str">
            <v>pm</v>
          </cell>
          <cell r="N386" t="str">
            <v xml:space="preserve">y compris dans les 1,5 m² de ratio pour les vestiaires </v>
          </cell>
          <cell r="P386">
            <v>1</v>
          </cell>
          <cell r="S386" t="str">
            <v>pm</v>
          </cell>
          <cell r="V386" t="str">
            <v>pm</v>
          </cell>
          <cell r="Y386" t="str">
            <v>pm</v>
          </cell>
        </row>
        <row r="388">
          <cell r="C388" t="str">
            <v>SERVICE DEPARTEMENTAL DE L'INFORMATION GENERALE</v>
          </cell>
          <cell r="D388">
            <v>13</v>
          </cell>
          <cell r="E388">
            <v>13</v>
          </cell>
          <cell r="H388">
            <v>198</v>
          </cell>
          <cell r="M388">
            <v>196</v>
          </cell>
          <cell r="S388">
            <v>207.2</v>
          </cell>
          <cell r="V388">
            <v>204.00000000000003</v>
          </cell>
          <cell r="Y388">
            <v>204.00000000000003</v>
          </cell>
        </row>
        <row r="389">
          <cell r="C389" t="str">
            <v>Attente</v>
          </cell>
          <cell r="I389" t="str">
            <v>Installation de sièges dans des renfoncements créés dans les espaces de circulation</v>
          </cell>
          <cell r="N389" t="str">
            <v>Installation de sièges dans des renfoncements créés dans les espaces de circulation</v>
          </cell>
        </row>
        <row r="390">
          <cell r="C390" t="str">
            <v>Direction</v>
          </cell>
        </row>
        <row r="391">
          <cell r="B391" t="str">
            <v>03</v>
          </cell>
          <cell r="C391" t="str">
            <v>Bureau chef de service</v>
          </cell>
          <cell r="D391">
            <v>1</v>
          </cell>
          <cell r="E391">
            <v>1</v>
          </cell>
          <cell r="F391">
            <v>1</v>
          </cell>
          <cell r="G391">
            <v>18</v>
          </cell>
          <cell r="H391">
            <v>18</v>
          </cell>
          <cell r="I391" t="str">
            <v>Bureau intégrant un espace de réunion de 4 pers.</v>
          </cell>
          <cell r="K391">
            <v>1</v>
          </cell>
          <cell r="L391">
            <v>18</v>
          </cell>
          <cell r="M391">
            <v>18</v>
          </cell>
          <cell r="N391" t="str">
            <v>Bureau intégrant un espace de réunion de 4 pers.</v>
          </cell>
          <cell r="P391">
            <v>1</v>
          </cell>
          <cell r="Q391" t="str">
            <v>105</v>
          </cell>
          <cell r="S391">
            <v>19.100000000000001</v>
          </cell>
          <cell r="V391">
            <v>17.7</v>
          </cell>
          <cell r="Y391">
            <v>17.7</v>
          </cell>
        </row>
        <row r="392">
          <cell r="B392" t="str">
            <v>03</v>
          </cell>
          <cell r="C392" t="str">
            <v>Bureau adjoint</v>
          </cell>
          <cell r="D392">
            <v>1</v>
          </cell>
          <cell r="E392">
            <v>1</v>
          </cell>
          <cell r="F392">
            <v>1</v>
          </cell>
          <cell r="G392">
            <v>12</v>
          </cell>
          <cell r="H392">
            <v>12</v>
          </cell>
          <cell r="K392">
            <v>1</v>
          </cell>
          <cell r="L392">
            <v>12</v>
          </cell>
          <cell r="M392">
            <v>12</v>
          </cell>
          <cell r="P392">
            <v>1</v>
          </cell>
          <cell r="Q392" t="str">
            <v>106</v>
          </cell>
          <cell r="S392">
            <v>13.1</v>
          </cell>
          <cell r="V392">
            <v>12.6</v>
          </cell>
          <cell r="Y392">
            <v>12.6</v>
          </cell>
        </row>
        <row r="393">
          <cell r="B393" t="str">
            <v>03</v>
          </cell>
          <cell r="C393" t="str">
            <v>Bureau secrétaire</v>
          </cell>
          <cell r="D393">
            <v>2</v>
          </cell>
          <cell r="E393">
            <v>2</v>
          </cell>
          <cell r="F393">
            <v>1</v>
          </cell>
          <cell r="G393">
            <v>18</v>
          </cell>
          <cell r="H393">
            <v>18</v>
          </cell>
          <cell r="K393">
            <v>1</v>
          </cell>
          <cell r="L393">
            <v>18</v>
          </cell>
          <cell r="M393">
            <v>18</v>
          </cell>
          <cell r="P393">
            <v>1</v>
          </cell>
          <cell r="Q393" t="str">
            <v>104</v>
          </cell>
          <cell r="S393">
            <v>19.100000000000001</v>
          </cell>
          <cell r="V393">
            <v>17.7</v>
          </cell>
          <cell r="Y393">
            <v>17.7</v>
          </cell>
        </row>
        <row r="394">
          <cell r="C394" t="str">
            <v>Unité vie de la cité</v>
          </cell>
        </row>
        <row r="395">
          <cell r="B395" t="str">
            <v>03</v>
          </cell>
          <cell r="C395" t="str">
            <v>Bureau chef d'unité vies de la cité</v>
          </cell>
          <cell r="D395">
            <v>1</v>
          </cell>
          <cell r="E395">
            <v>1</v>
          </cell>
          <cell r="F395">
            <v>1</v>
          </cell>
          <cell r="G395">
            <v>12</v>
          </cell>
          <cell r="H395">
            <v>12</v>
          </cell>
          <cell r="K395">
            <v>1</v>
          </cell>
          <cell r="L395">
            <v>12</v>
          </cell>
          <cell r="M395">
            <v>12</v>
          </cell>
          <cell r="P395">
            <v>1</v>
          </cell>
          <cell r="Q395" t="str">
            <v>107</v>
          </cell>
          <cell r="S395">
            <v>12.1</v>
          </cell>
          <cell r="V395">
            <v>12.1</v>
          </cell>
          <cell r="Y395">
            <v>12.1</v>
          </cell>
        </row>
        <row r="396">
          <cell r="B396" t="str">
            <v>03</v>
          </cell>
          <cell r="C396" t="str">
            <v>Bureau agent vie de la cité</v>
          </cell>
          <cell r="D396">
            <v>3</v>
          </cell>
          <cell r="E396">
            <v>3</v>
          </cell>
          <cell r="F396">
            <v>3</v>
          </cell>
          <cell r="G396">
            <v>12</v>
          </cell>
          <cell r="H396">
            <v>36</v>
          </cell>
          <cell r="K396">
            <v>3</v>
          </cell>
          <cell r="L396">
            <v>12</v>
          </cell>
          <cell r="M396">
            <v>36</v>
          </cell>
          <cell r="P396">
            <v>1</v>
          </cell>
        </row>
        <row r="397">
          <cell r="C397" t="str">
            <v>Bureau agent vie de la cité 1</v>
          </cell>
          <cell r="Q397" t="str">
            <v>108a</v>
          </cell>
          <cell r="S397">
            <v>12</v>
          </cell>
          <cell r="V397">
            <v>12.1</v>
          </cell>
          <cell r="Y397">
            <v>12.1</v>
          </cell>
        </row>
        <row r="398">
          <cell r="C398" t="str">
            <v>Bureau agent vie de la cité 2</v>
          </cell>
          <cell r="Q398" t="str">
            <v>108b</v>
          </cell>
          <cell r="S398">
            <v>12.8</v>
          </cell>
          <cell r="V398">
            <v>12.9</v>
          </cell>
          <cell r="Y398">
            <v>12.9</v>
          </cell>
        </row>
        <row r="399">
          <cell r="C399" t="str">
            <v>Bureau agent vie de la cité 3</v>
          </cell>
          <cell r="Q399" t="str">
            <v>108c</v>
          </cell>
          <cell r="S399">
            <v>13.1</v>
          </cell>
          <cell r="V399">
            <v>13.2</v>
          </cell>
          <cell r="Y399">
            <v>13.2</v>
          </cell>
        </row>
        <row r="400">
          <cell r="C400" t="str">
            <v>Unité sociale</v>
          </cell>
        </row>
        <row r="401">
          <cell r="B401" t="str">
            <v>03</v>
          </cell>
          <cell r="C401" t="str">
            <v>Bureau chef d'unité sociale</v>
          </cell>
          <cell r="D401">
            <v>1</v>
          </cell>
          <cell r="E401">
            <v>1</v>
          </cell>
          <cell r="F401">
            <v>1</v>
          </cell>
          <cell r="G401">
            <v>12</v>
          </cell>
          <cell r="H401">
            <v>12</v>
          </cell>
          <cell r="K401">
            <v>1</v>
          </cell>
          <cell r="L401">
            <v>12</v>
          </cell>
          <cell r="M401">
            <v>12</v>
          </cell>
          <cell r="P401">
            <v>1</v>
          </cell>
          <cell r="Q401" t="str">
            <v>109</v>
          </cell>
          <cell r="S401">
            <v>11.9</v>
          </cell>
          <cell r="V401">
            <v>11.9</v>
          </cell>
          <cell r="Y401">
            <v>11.9</v>
          </cell>
        </row>
        <row r="402">
          <cell r="B402" t="str">
            <v>03</v>
          </cell>
          <cell r="C402" t="str">
            <v>Bureau agent unité sociale</v>
          </cell>
          <cell r="D402">
            <v>4</v>
          </cell>
          <cell r="E402">
            <v>4</v>
          </cell>
          <cell r="F402">
            <v>4</v>
          </cell>
          <cell r="G402">
            <v>12</v>
          </cell>
          <cell r="H402">
            <v>48</v>
          </cell>
          <cell r="K402">
            <v>3</v>
          </cell>
          <cell r="L402">
            <v>12</v>
          </cell>
          <cell r="M402">
            <v>36</v>
          </cell>
          <cell r="P402">
            <v>1</v>
          </cell>
        </row>
        <row r="403">
          <cell r="C403" t="str">
            <v>Bureau agent unité sociale 1</v>
          </cell>
          <cell r="K403">
            <v>1</v>
          </cell>
          <cell r="L403">
            <v>11</v>
          </cell>
          <cell r="M403">
            <v>11</v>
          </cell>
          <cell r="Q403" t="str">
            <v>110a</v>
          </cell>
          <cell r="S403">
            <v>14.1</v>
          </cell>
          <cell r="V403">
            <v>13.7</v>
          </cell>
          <cell r="Y403">
            <v>13.7</v>
          </cell>
        </row>
        <row r="404">
          <cell r="C404" t="str">
            <v>Bureau agent unité sociale 2</v>
          </cell>
          <cell r="Q404" t="str">
            <v>110b</v>
          </cell>
          <cell r="S404">
            <v>12.1</v>
          </cell>
          <cell r="V404">
            <v>11.8</v>
          </cell>
          <cell r="Y404">
            <v>11.8</v>
          </cell>
        </row>
        <row r="405">
          <cell r="C405" t="str">
            <v>Bureau agent unité sociale 3</v>
          </cell>
          <cell r="Q405" t="str">
            <v>110c</v>
          </cell>
          <cell r="S405">
            <v>12.1</v>
          </cell>
          <cell r="V405">
            <v>12.1</v>
          </cell>
          <cell r="Y405">
            <v>12.1</v>
          </cell>
        </row>
        <row r="406">
          <cell r="C406" t="str">
            <v>Bureau agent unité sociale 4</v>
          </cell>
          <cell r="Q406" t="str">
            <v>110d</v>
          </cell>
          <cell r="S406">
            <v>12.5</v>
          </cell>
          <cell r="V406">
            <v>12</v>
          </cell>
          <cell r="Y406">
            <v>12</v>
          </cell>
        </row>
        <row r="407">
          <cell r="C407" t="str">
            <v>Locaux communs</v>
          </cell>
        </row>
        <row r="408">
          <cell r="B408" t="str">
            <v>40</v>
          </cell>
          <cell r="C408" t="str">
            <v>Local de reprographie</v>
          </cell>
          <cell r="F408">
            <v>1</v>
          </cell>
          <cell r="G408">
            <v>6</v>
          </cell>
          <cell r="H408">
            <v>6</v>
          </cell>
          <cell r="K408">
            <v>1</v>
          </cell>
          <cell r="L408">
            <v>6</v>
          </cell>
          <cell r="M408">
            <v>6</v>
          </cell>
          <cell r="P408">
            <v>1</v>
          </cell>
          <cell r="Q408" t="str">
            <v>111</v>
          </cell>
          <cell r="S408">
            <v>7.4</v>
          </cell>
          <cell r="V408">
            <v>7.4</v>
          </cell>
          <cell r="Y408">
            <v>7.4</v>
          </cell>
        </row>
        <row r="409">
          <cell r="B409" t="str">
            <v>14</v>
          </cell>
          <cell r="C409" t="str">
            <v>Salle de réunion</v>
          </cell>
          <cell r="F409">
            <v>1</v>
          </cell>
          <cell r="G409">
            <v>12</v>
          </cell>
          <cell r="H409">
            <v>12</v>
          </cell>
          <cell r="I409" t="str">
            <v>Capacité 8 pers.</v>
          </cell>
          <cell r="K409">
            <v>1</v>
          </cell>
          <cell r="L409">
            <v>11</v>
          </cell>
          <cell r="M409">
            <v>11</v>
          </cell>
          <cell r="N409" t="str">
            <v>Capacité 8 pers.</v>
          </cell>
          <cell r="P409">
            <v>1</v>
          </cell>
          <cell r="Q409" t="str">
            <v>103</v>
          </cell>
          <cell r="S409">
            <v>13.7</v>
          </cell>
          <cell r="V409">
            <v>14.8</v>
          </cell>
          <cell r="Y409">
            <v>14.8</v>
          </cell>
        </row>
        <row r="410">
          <cell r="B410" t="str">
            <v>04</v>
          </cell>
          <cell r="C410" t="str">
            <v>Sanitaires H/F</v>
          </cell>
          <cell r="F410">
            <v>2</v>
          </cell>
          <cell r="G410">
            <v>6</v>
          </cell>
          <cell r="H410">
            <v>12</v>
          </cell>
          <cell r="I410" t="str">
            <v>sanitaires destinés au personnel</v>
          </cell>
          <cell r="K410">
            <v>1</v>
          </cell>
          <cell r="L410">
            <v>12</v>
          </cell>
          <cell r="M410">
            <v>12</v>
          </cell>
          <cell r="N410" t="str">
            <v>sanitaires destinés au personnel</v>
          </cell>
          <cell r="P410">
            <v>1</v>
          </cell>
          <cell r="Q410" t="str">
            <v>102</v>
          </cell>
          <cell r="S410">
            <v>10.5</v>
          </cell>
          <cell r="V410">
            <v>10.9</v>
          </cell>
          <cell r="Y410">
            <v>10.9</v>
          </cell>
        </row>
        <row r="411">
          <cell r="C411" t="str">
            <v>Sanitaires H / F du personnel - sas</v>
          </cell>
          <cell r="Q411" t="str">
            <v>102a</v>
          </cell>
          <cell r="S411">
            <v>0</v>
          </cell>
          <cell r="V411">
            <v>0</v>
          </cell>
          <cell r="Y411">
            <v>0</v>
          </cell>
        </row>
        <row r="412">
          <cell r="C412" t="str">
            <v>Sanitaires  H du personnel</v>
          </cell>
          <cell r="Q412" t="str">
            <v>102b</v>
          </cell>
          <cell r="S412">
            <v>0</v>
          </cell>
          <cell r="V412">
            <v>0</v>
          </cell>
          <cell r="Y412">
            <v>0</v>
          </cell>
        </row>
        <row r="413">
          <cell r="C413" t="str">
            <v>Sanitaires F du personnel</v>
          </cell>
          <cell r="Q413" t="str">
            <v>102c</v>
          </cell>
          <cell r="S413">
            <v>0</v>
          </cell>
          <cell r="V413">
            <v>0</v>
          </cell>
          <cell r="Y413">
            <v>0</v>
          </cell>
        </row>
        <row r="414">
          <cell r="B414" t="str">
            <v>33</v>
          </cell>
          <cell r="C414" t="str">
            <v>Archives/documentation</v>
          </cell>
          <cell r="F414">
            <v>1</v>
          </cell>
          <cell r="G414">
            <v>12</v>
          </cell>
          <cell r="H414">
            <v>12</v>
          </cell>
          <cell r="K414">
            <v>1</v>
          </cell>
          <cell r="L414">
            <v>12</v>
          </cell>
          <cell r="M414">
            <v>12</v>
          </cell>
          <cell r="P414">
            <v>1</v>
          </cell>
          <cell r="Q414" t="str">
            <v>112</v>
          </cell>
          <cell r="S414">
            <v>11.6</v>
          </cell>
          <cell r="V414">
            <v>11.1</v>
          </cell>
          <cell r="Y414">
            <v>11.1</v>
          </cell>
        </row>
        <row r="416">
          <cell r="C416" t="str">
            <v xml:space="preserve">LOCAUX COMMUNS </v>
          </cell>
          <cell r="H416">
            <v>32</v>
          </cell>
          <cell r="M416">
            <v>43</v>
          </cell>
          <cell r="S416">
            <v>80.900000000000006</v>
          </cell>
          <cell r="V416">
            <v>80.899999999999991</v>
          </cell>
          <cell r="Y416">
            <v>80.899999999999991</v>
          </cell>
        </row>
        <row r="417">
          <cell r="B417" t="str">
            <v>22</v>
          </cell>
          <cell r="C417" t="str">
            <v>Salle serveur informatique</v>
          </cell>
          <cell r="H417" t="str">
            <v>pm</v>
          </cell>
          <cell r="I417" t="str">
            <v>Cf. Etat Major (informatique)</v>
          </cell>
          <cell r="M417" t="str">
            <v>pm</v>
          </cell>
          <cell r="N417" t="str">
            <v>Cf. Etat Major (informatique)</v>
          </cell>
          <cell r="P417" t="str">
            <v/>
          </cell>
          <cell r="S417" t="str">
            <v>pm</v>
          </cell>
          <cell r="T417" t="str">
            <v>Voir locaux communs Hôtel de Police</v>
          </cell>
          <cell r="V417" t="str">
            <v>pm</v>
          </cell>
          <cell r="Y417" t="str">
            <v>pm</v>
          </cell>
        </row>
        <row r="418">
          <cell r="B418" t="str">
            <v>14</v>
          </cell>
          <cell r="C418" t="str">
            <v>Salle de réunion</v>
          </cell>
          <cell r="F418">
            <v>1</v>
          </cell>
          <cell r="G418">
            <v>20</v>
          </cell>
          <cell r="H418">
            <v>20</v>
          </cell>
          <cell r="I418" t="str">
            <v>Capacité 15 pers.</v>
          </cell>
          <cell r="K418">
            <v>1</v>
          </cell>
          <cell r="L418">
            <v>20</v>
          </cell>
          <cell r="M418">
            <v>20</v>
          </cell>
          <cell r="N418" t="str">
            <v>Capacité 15 pers.</v>
          </cell>
          <cell r="P418">
            <v>2</v>
          </cell>
        </row>
        <row r="419">
          <cell r="C419" t="str">
            <v>Salle de réunion 1</v>
          </cell>
          <cell r="P419">
            <v>3</v>
          </cell>
          <cell r="Q419" t="str">
            <v>319a</v>
          </cell>
          <cell r="S419">
            <v>42.9</v>
          </cell>
          <cell r="T419" t="str">
            <v>Salles mutualisées</v>
          </cell>
          <cell r="V419">
            <v>43</v>
          </cell>
          <cell r="Y419">
            <v>43</v>
          </cell>
        </row>
        <row r="420">
          <cell r="C420" t="str">
            <v>Salle de réunion 2</v>
          </cell>
          <cell r="P420">
            <v>3</v>
          </cell>
          <cell r="Q420" t="str">
            <v>319b</v>
          </cell>
          <cell r="S420">
            <v>23.6</v>
          </cell>
          <cell r="T420" t="str">
            <v>Salles mutualisées</v>
          </cell>
          <cell r="V420">
            <v>23.6</v>
          </cell>
          <cell r="Y420">
            <v>23.6</v>
          </cell>
        </row>
        <row r="421">
          <cell r="B421" t="str">
            <v>14</v>
          </cell>
          <cell r="C421" t="str">
            <v>Salle de réunion Directeur</v>
          </cell>
          <cell r="F421">
            <v>1</v>
          </cell>
          <cell r="G421">
            <v>12</v>
          </cell>
          <cell r="H421">
            <v>12</v>
          </cell>
          <cell r="I421" t="str">
            <v xml:space="preserve">Capacité 8 pers. À situer à proximité du DDSP
</v>
          </cell>
          <cell r="K421">
            <v>1</v>
          </cell>
          <cell r="L421">
            <v>23</v>
          </cell>
          <cell r="M421">
            <v>23</v>
          </cell>
          <cell r="N421" t="str">
            <v xml:space="preserve">Capacité 8 pers. À situer à proximité du DDSP
</v>
          </cell>
          <cell r="P421">
            <v>4</v>
          </cell>
          <cell r="T421" t="str">
            <v>Voir Direction DDSP</v>
          </cell>
        </row>
        <row r="422">
          <cell r="B422" t="str">
            <v>04</v>
          </cell>
          <cell r="C422" t="str">
            <v>Sanitaires H/F</v>
          </cell>
          <cell r="I422" t="str">
            <v>sanitaires destinés au personnel</v>
          </cell>
          <cell r="N422" t="str">
            <v>sanitaires destinés au personnel</v>
          </cell>
          <cell r="P422">
            <v>3</v>
          </cell>
          <cell r="Q422" t="str">
            <v>321</v>
          </cell>
          <cell r="S422">
            <v>14.4</v>
          </cell>
          <cell r="T422" t="str">
            <v>Local ajouté pour salles de réunions</v>
          </cell>
          <cell r="V422">
            <v>14.3</v>
          </cell>
          <cell r="W422" t="str">
            <v>Local ajouté pour salles de réunions</v>
          </cell>
          <cell r="Y422">
            <v>14.3</v>
          </cell>
          <cell r="AA422">
            <v>14.3</v>
          </cell>
        </row>
        <row r="423">
          <cell r="C423" t="str">
            <v>Sanitaires H / F du personnel - sas</v>
          </cell>
          <cell r="Q423" t="str">
            <v>321a</v>
          </cell>
          <cell r="S423">
            <v>0</v>
          </cell>
          <cell r="T423" t="str">
            <v>Local ajouté pour salles de réunions</v>
          </cell>
          <cell r="V423">
            <v>0</v>
          </cell>
          <cell r="W423" t="str">
            <v>Local ajouté pour salles de réunions</v>
          </cell>
          <cell r="Y423">
            <v>0</v>
          </cell>
        </row>
        <row r="424">
          <cell r="C424" t="str">
            <v>Sanitaires  H du personnel</v>
          </cell>
          <cell r="Q424" t="str">
            <v>321b</v>
          </cell>
          <cell r="S424">
            <v>0</v>
          </cell>
          <cell r="T424" t="str">
            <v>Local ajouté pour salles de réunions</v>
          </cell>
          <cell r="V424">
            <v>0</v>
          </cell>
          <cell r="W424" t="str">
            <v>Local ajouté pour salles de réunions</v>
          </cell>
          <cell r="Y424">
            <v>0</v>
          </cell>
        </row>
        <row r="425">
          <cell r="C425" t="str">
            <v>Sanitaires F du personnel</v>
          </cell>
          <cell r="Q425" t="str">
            <v>321c</v>
          </cell>
          <cell r="S425">
            <v>0</v>
          </cell>
          <cell r="T425" t="str">
            <v>Local ajouté pour salles de réunions</v>
          </cell>
          <cell r="V425">
            <v>0</v>
          </cell>
          <cell r="W425" t="str">
            <v>Local ajouté pour salles de réunions</v>
          </cell>
          <cell r="Y425">
            <v>0</v>
          </cell>
        </row>
        <row r="427">
          <cell r="A427" t="str">
            <v xml:space="preserve">B- ANTENNE DE FORT-DE-FRANCE DE LA DIRECTION INTERREGIONALE DE LA POLICE JUDICIAIRE (DIPJ) </v>
          </cell>
          <cell r="D427">
            <v>21</v>
          </cell>
          <cell r="E427">
            <v>21</v>
          </cell>
          <cell r="H427">
            <v>462</v>
          </cell>
          <cell r="I427" t="str">
            <v>Zone avec accès contrôlé</v>
          </cell>
          <cell r="M427">
            <v>450</v>
          </cell>
          <cell r="N427" t="str">
            <v>Zone avec accès contrôlé</v>
          </cell>
          <cell r="S427">
            <v>476.90000000000009</v>
          </cell>
          <cell r="V427">
            <v>481.20000000000005</v>
          </cell>
          <cell r="Y427">
            <v>481.20000000000005</v>
          </cell>
        </row>
        <row r="429">
          <cell r="C429" t="str">
            <v>Attente</v>
          </cell>
          <cell r="D429">
            <v>0</v>
          </cell>
          <cell r="E429">
            <v>0</v>
          </cell>
          <cell r="H429" t="str">
            <v>pm</v>
          </cell>
          <cell r="M429" t="str">
            <v>pm</v>
          </cell>
          <cell r="S429" t="str">
            <v>pm</v>
          </cell>
          <cell r="V429" t="str">
            <v>pm</v>
          </cell>
          <cell r="Y429" t="str">
            <v>pm</v>
          </cell>
        </row>
        <row r="430">
          <cell r="C430" t="str">
            <v>Hall accueil</v>
          </cell>
          <cell r="H430" t="str">
            <v>pm</v>
          </cell>
          <cell r="I430" t="str">
            <v>Zone avec accès contrôlé
Installation de sièges dans des renfoncements créés dans les espaces de circulation</v>
          </cell>
          <cell r="M430" t="str">
            <v>pm</v>
          </cell>
          <cell r="N430" t="str">
            <v>Zone avec accès contrôlé
Installation de sièges dans des renfoncements créés dans les espaces de circulation</v>
          </cell>
          <cell r="P430">
            <v>3</v>
          </cell>
          <cell r="S430" t="str">
            <v>pm</v>
          </cell>
          <cell r="V430" t="str">
            <v>pm</v>
          </cell>
          <cell r="Y430" t="str">
            <v>pm</v>
          </cell>
        </row>
        <row r="432">
          <cell r="C432" t="str">
            <v>Direction</v>
          </cell>
          <cell r="D432">
            <v>4</v>
          </cell>
          <cell r="E432">
            <v>4</v>
          </cell>
          <cell r="H432">
            <v>42</v>
          </cell>
          <cell r="M432">
            <v>42</v>
          </cell>
          <cell r="S432">
            <v>46.599999999999994</v>
          </cell>
          <cell r="V432">
            <v>46.7</v>
          </cell>
          <cell r="Y432">
            <v>46.7</v>
          </cell>
        </row>
        <row r="433">
          <cell r="B433" t="str">
            <v>03</v>
          </cell>
          <cell r="C433" t="str">
            <v>Bureau chef d'antenne</v>
          </cell>
          <cell r="D433">
            <v>1</v>
          </cell>
          <cell r="E433">
            <v>1</v>
          </cell>
          <cell r="F433">
            <v>1</v>
          </cell>
          <cell r="G433">
            <v>18</v>
          </cell>
          <cell r="H433">
            <v>18</v>
          </cell>
          <cell r="I433" t="str">
            <v>Bureau intégrant un espace de réunion de 4 pers.</v>
          </cell>
          <cell r="K433">
            <v>1</v>
          </cell>
          <cell r="L433">
            <v>18</v>
          </cell>
          <cell r="M433">
            <v>18</v>
          </cell>
          <cell r="N433" t="str">
            <v>Bureau intégrant un espace de réunion de 4 pers.</v>
          </cell>
          <cell r="P433">
            <v>3</v>
          </cell>
          <cell r="Q433" t="str">
            <v>328</v>
          </cell>
          <cell r="S433">
            <v>18.2</v>
          </cell>
          <cell r="V433">
            <v>18.2</v>
          </cell>
          <cell r="Y433">
            <v>18.2</v>
          </cell>
        </row>
        <row r="434">
          <cell r="B434" t="str">
            <v>03</v>
          </cell>
          <cell r="C434" t="str">
            <v>Bureau secrétariat</v>
          </cell>
          <cell r="D434">
            <v>3</v>
          </cell>
          <cell r="E434">
            <v>3</v>
          </cell>
          <cell r="F434">
            <v>1</v>
          </cell>
          <cell r="G434">
            <v>24</v>
          </cell>
          <cell r="H434">
            <v>24</v>
          </cell>
          <cell r="K434">
            <v>1</v>
          </cell>
          <cell r="L434">
            <v>24</v>
          </cell>
          <cell r="M434">
            <v>24</v>
          </cell>
          <cell r="P434">
            <v>3</v>
          </cell>
          <cell r="Q434" t="str">
            <v>327</v>
          </cell>
          <cell r="S434">
            <v>28.4</v>
          </cell>
          <cell r="V434">
            <v>28.5</v>
          </cell>
          <cell r="Y434">
            <v>28.5</v>
          </cell>
        </row>
        <row r="436">
          <cell r="C436" t="str">
            <v>Groupe criminel</v>
          </cell>
          <cell r="D436">
            <v>5</v>
          </cell>
          <cell r="E436">
            <v>5</v>
          </cell>
          <cell r="H436">
            <v>54</v>
          </cell>
          <cell r="M436">
            <v>54</v>
          </cell>
          <cell r="S436">
            <v>53</v>
          </cell>
          <cell r="V436">
            <v>53.8</v>
          </cell>
          <cell r="Y436">
            <v>53.8</v>
          </cell>
        </row>
        <row r="437">
          <cell r="B437" t="str">
            <v>03</v>
          </cell>
          <cell r="C437" t="str">
            <v>Bureau chef de groupe  crim</v>
          </cell>
          <cell r="D437">
            <v>1</v>
          </cell>
          <cell r="E437">
            <v>1</v>
          </cell>
          <cell r="F437">
            <v>1</v>
          </cell>
          <cell r="G437">
            <v>12</v>
          </cell>
          <cell r="H437">
            <v>12</v>
          </cell>
          <cell r="K437">
            <v>1</v>
          </cell>
          <cell r="L437">
            <v>12</v>
          </cell>
          <cell r="M437">
            <v>12</v>
          </cell>
          <cell r="P437">
            <v>3</v>
          </cell>
          <cell r="Q437" t="str">
            <v>341</v>
          </cell>
          <cell r="S437">
            <v>12</v>
          </cell>
          <cell r="V437">
            <v>12.8</v>
          </cell>
          <cell r="Y437">
            <v>12.8</v>
          </cell>
        </row>
        <row r="438">
          <cell r="B438" t="str">
            <v>34</v>
          </cell>
          <cell r="C438" t="str">
            <v>Pièce technique annexe</v>
          </cell>
          <cell r="F438">
            <v>1</v>
          </cell>
          <cell r="G438">
            <v>6</v>
          </cell>
          <cell r="H438">
            <v>6</v>
          </cell>
          <cell r="I438" t="str">
            <v>Dépôt de matériel : éclairage, radios, …</v>
          </cell>
          <cell r="K438">
            <v>1</v>
          </cell>
          <cell r="L438">
            <v>6</v>
          </cell>
          <cell r="M438">
            <v>6</v>
          </cell>
          <cell r="N438" t="str">
            <v>Dépôt de matériel : éclairage, radios, … Regroupée avec l'autre pièce technique</v>
          </cell>
          <cell r="P438">
            <v>3</v>
          </cell>
          <cell r="T438" t="str">
            <v>Local supprimé</v>
          </cell>
        </row>
        <row r="439">
          <cell r="B439" t="str">
            <v>11</v>
          </cell>
          <cell r="C439" t="str">
            <v>Bureau enqueteurs</v>
          </cell>
          <cell r="D439">
            <v>4</v>
          </cell>
          <cell r="E439">
            <v>4</v>
          </cell>
          <cell r="F439">
            <v>2</v>
          </cell>
          <cell r="G439">
            <v>18</v>
          </cell>
          <cell r="H439">
            <v>36</v>
          </cell>
          <cell r="K439">
            <v>2</v>
          </cell>
          <cell r="L439">
            <v>18</v>
          </cell>
          <cell r="M439">
            <v>36</v>
          </cell>
          <cell r="P439">
            <v>3</v>
          </cell>
        </row>
        <row r="440">
          <cell r="C440" t="str">
            <v>Bureau enqueteurs crim 1</v>
          </cell>
          <cell r="Q440" t="str">
            <v>338a</v>
          </cell>
          <cell r="S440">
            <v>20.5</v>
          </cell>
          <cell r="V440">
            <v>20.5</v>
          </cell>
          <cell r="Y440">
            <v>20.5</v>
          </cell>
        </row>
        <row r="441">
          <cell r="C441" t="str">
            <v>Bureau enqueteurs crim 2</v>
          </cell>
          <cell r="Q441" t="str">
            <v>338b</v>
          </cell>
          <cell r="S441">
            <v>20.5</v>
          </cell>
          <cell r="V441">
            <v>20.5</v>
          </cell>
          <cell r="Y441">
            <v>20.5</v>
          </cell>
        </row>
        <row r="442">
          <cell r="B442" t="str">
            <v>10</v>
          </cell>
          <cell r="C442" t="str">
            <v>Local des scellés</v>
          </cell>
          <cell r="H442" t="str">
            <v>pm</v>
          </cell>
          <cell r="I442" t="str">
            <v>Cf. locaux communs</v>
          </cell>
          <cell r="M442" t="str">
            <v>pm</v>
          </cell>
          <cell r="N442" t="str">
            <v>Cf. locaux communs</v>
          </cell>
          <cell r="P442">
            <v>3</v>
          </cell>
          <cell r="Q442" t="str">
            <v>339</v>
          </cell>
          <cell r="S442" t="str">
            <v>pm</v>
          </cell>
          <cell r="V442" t="str">
            <v>pm</v>
          </cell>
          <cell r="Y442" t="str">
            <v>pm</v>
          </cell>
        </row>
        <row r="444">
          <cell r="C444" t="str">
            <v>Groupe finances</v>
          </cell>
          <cell r="D444">
            <v>4</v>
          </cell>
          <cell r="E444">
            <v>4</v>
          </cell>
          <cell r="H444">
            <v>54</v>
          </cell>
          <cell r="M444">
            <v>54</v>
          </cell>
          <cell r="S444">
            <v>47.2</v>
          </cell>
          <cell r="V444">
            <v>48.400000000000006</v>
          </cell>
          <cell r="Y444">
            <v>48.400000000000006</v>
          </cell>
        </row>
        <row r="445">
          <cell r="B445" t="str">
            <v>03</v>
          </cell>
          <cell r="C445" t="str">
            <v xml:space="preserve">Bureau chef de groupe  </v>
          </cell>
          <cell r="D445">
            <v>1</v>
          </cell>
          <cell r="E445">
            <v>1</v>
          </cell>
          <cell r="F445">
            <v>1</v>
          </cell>
          <cell r="G445">
            <v>12</v>
          </cell>
          <cell r="H445">
            <v>12</v>
          </cell>
          <cell r="K445">
            <v>1</v>
          </cell>
          <cell r="L445">
            <v>12</v>
          </cell>
          <cell r="M445">
            <v>12</v>
          </cell>
          <cell r="P445">
            <v>3</v>
          </cell>
          <cell r="Q445" t="str">
            <v>336a</v>
          </cell>
          <cell r="S445">
            <v>12.1</v>
          </cell>
          <cell r="V445">
            <v>13</v>
          </cell>
          <cell r="Y445">
            <v>13</v>
          </cell>
        </row>
        <row r="446">
          <cell r="B446" t="str">
            <v>34</v>
          </cell>
          <cell r="C446" t="str">
            <v>Pièce technique annexe</v>
          </cell>
          <cell r="F446">
            <v>1</v>
          </cell>
          <cell r="G446">
            <v>6</v>
          </cell>
          <cell r="H446">
            <v>6</v>
          </cell>
          <cell r="I446" t="str">
            <v>Dépôt de matériel : éclairage, radios, …</v>
          </cell>
          <cell r="K446">
            <v>1</v>
          </cell>
          <cell r="L446">
            <v>6</v>
          </cell>
          <cell r="M446">
            <v>6</v>
          </cell>
          <cell r="N446" t="str">
            <v>Dépôt de matériel : éclairage, radios, … Regroupée avec l'autre pièce technique</v>
          </cell>
          <cell r="P446">
            <v>3</v>
          </cell>
          <cell r="T446" t="str">
            <v>Local supprimé</v>
          </cell>
        </row>
        <row r="447">
          <cell r="B447" t="str">
            <v>11</v>
          </cell>
          <cell r="C447" t="str">
            <v>Bureau enqueteurs finances</v>
          </cell>
          <cell r="D447">
            <v>3</v>
          </cell>
          <cell r="E447">
            <v>3</v>
          </cell>
          <cell r="F447">
            <v>1</v>
          </cell>
          <cell r="G447">
            <v>24</v>
          </cell>
          <cell r="H447">
            <v>24</v>
          </cell>
          <cell r="K447">
            <v>1</v>
          </cell>
          <cell r="L447">
            <v>24</v>
          </cell>
          <cell r="M447">
            <v>24</v>
          </cell>
          <cell r="P447">
            <v>3</v>
          </cell>
          <cell r="Q447" t="str">
            <v>336c</v>
          </cell>
          <cell r="S447">
            <v>23</v>
          </cell>
          <cell r="V447">
            <v>22.6</v>
          </cell>
          <cell r="Y447">
            <v>22.6</v>
          </cell>
        </row>
        <row r="448">
          <cell r="B448" t="str">
            <v>10</v>
          </cell>
          <cell r="C448" t="str">
            <v>Local des scellés</v>
          </cell>
          <cell r="H448" t="str">
            <v>pm</v>
          </cell>
          <cell r="I448" t="str">
            <v>Cf. locaux communs</v>
          </cell>
          <cell r="M448" t="str">
            <v>pm</v>
          </cell>
          <cell r="N448" t="str">
            <v>Cf. locaux communs</v>
          </cell>
          <cell r="P448">
            <v>3</v>
          </cell>
          <cell r="S448" t="str">
            <v>pm</v>
          </cell>
          <cell r="V448" t="str">
            <v>pm</v>
          </cell>
          <cell r="Y448" t="str">
            <v>pm</v>
          </cell>
        </row>
        <row r="449">
          <cell r="B449" t="str">
            <v>03</v>
          </cell>
          <cell r="C449" t="str">
            <v>Bureau de passage finances</v>
          </cell>
          <cell r="F449">
            <v>1</v>
          </cell>
          <cell r="G449">
            <v>12</v>
          </cell>
          <cell r="H449">
            <v>12</v>
          </cell>
          <cell r="K449">
            <v>1</v>
          </cell>
          <cell r="L449">
            <v>12</v>
          </cell>
          <cell r="M449">
            <v>12</v>
          </cell>
          <cell r="P449">
            <v>3</v>
          </cell>
          <cell r="Q449" t="str">
            <v>336b</v>
          </cell>
          <cell r="S449">
            <v>12.1</v>
          </cell>
          <cell r="V449">
            <v>12.8</v>
          </cell>
          <cell r="Y449">
            <v>12.8</v>
          </cell>
        </row>
        <row r="451">
          <cell r="C451" t="str">
            <v>Identité judiciaire (IJ)</v>
          </cell>
          <cell r="D451">
            <v>7</v>
          </cell>
          <cell r="E451">
            <v>7</v>
          </cell>
          <cell r="H451">
            <v>122</v>
          </cell>
          <cell r="M451">
            <v>122</v>
          </cell>
          <cell r="S451">
            <v>124.4</v>
          </cell>
          <cell r="V451">
            <v>121.2</v>
          </cell>
          <cell r="Y451">
            <v>121.2</v>
          </cell>
        </row>
        <row r="452">
          <cell r="B452" t="str">
            <v>03</v>
          </cell>
          <cell r="C452" t="str">
            <v xml:space="preserve">Bureau chef IJ </v>
          </cell>
          <cell r="D452">
            <v>1</v>
          </cell>
          <cell r="E452">
            <v>1</v>
          </cell>
          <cell r="F452">
            <v>1</v>
          </cell>
          <cell r="G452">
            <v>12</v>
          </cell>
          <cell r="H452">
            <v>12</v>
          </cell>
          <cell r="K452">
            <v>1</v>
          </cell>
          <cell r="L452">
            <v>12</v>
          </cell>
          <cell r="M452">
            <v>12</v>
          </cell>
          <cell r="P452">
            <v>3</v>
          </cell>
          <cell r="Q452" t="str">
            <v>326</v>
          </cell>
          <cell r="S452">
            <v>12</v>
          </cell>
          <cell r="V452">
            <v>12</v>
          </cell>
          <cell r="Y452">
            <v>12</v>
          </cell>
        </row>
        <row r="453">
          <cell r="B453" t="str">
            <v>03</v>
          </cell>
          <cell r="C453" t="str">
            <v>Salle technique</v>
          </cell>
          <cell r="D453">
            <v>6</v>
          </cell>
          <cell r="E453">
            <v>6</v>
          </cell>
          <cell r="F453">
            <v>1</v>
          </cell>
          <cell r="G453">
            <v>48</v>
          </cell>
          <cell r="H453">
            <v>48</v>
          </cell>
          <cell r="I453" t="str">
            <v>Bureau communs pour les 6 ASPTS</v>
          </cell>
          <cell r="K453">
            <v>1</v>
          </cell>
          <cell r="L453">
            <v>48</v>
          </cell>
          <cell r="M453">
            <v>48</v>
          </cell>
          <cell r="N453" t="str">
            <v>Bureau communs pour les 6 ASPTS</v>
          </cell>
          <cell r="P453">
            <v>3</v>
          </cell>
          <cell r="Q453" t="str">
            <v>325</v>
          </cell>
          <cell r="S453">
            <v>49.5</v>
          </cell>
          <cell r="V453">
            <v>46</v>
          </cell>
          <cell r="Y453">
            <v>46</v>
          </cell>
        </row>
        <row r="454">
          <cell r="B454" t="str">
            <v>03</v>
          </cell>
          <cell r="C454" t="str">
            <v>Salle fichier manuel empreintes + portaits robots</v>
          </cell>
          <cell r="F454">
            <v>1</v>
          </cell>
          <cell r="G454">
            <v>12</v>
          </cell>
          <cell r="H454">
            <v>12</v>
          </cell>
          <cell r="K454">
            <v>1</v>
          </cell>
          <cell r="L454">
            <v>12</v>
          </cell>
          <cell r="M454">
            <v>12</v>
          </cell>
          <cell r="P454">
            <v>3</v>
          </cell>
          <cell r="Q454" t="str">
            <v>329</v>
          </cell>
          <cell r="S454">
            <v>12</v>
          </cell>
          <cell r="V454">
            <v>12</v>
          </cell>
          <cell r="Y454">
            <v>12</v>
          </cell>
        </row>
        <row r="455">
          <cell r="B455" t="str">
            <v>03</v>
          </cell>
          <cell r="C455" t="str">
            <v>Bureau Canonge</v>
          </cell>
          <cell r="H455" t="str">
            <v>pm</v>
          </cell>
          <cell r="I455" t="str">
            <v>commun avce la DDSP</v>
          </cell>
          <cell r="M455" t="str">
            <v>pm</v>
          </cell>
          <cell r="N455" t="str">
            <v>commun avce la DDSP</v>
          </cell>
          <cell r="P455">
            <v>3</v>
          </cell>
          <cell r="S455" t="str">
            <v>pm</v>
          </cell>
          <cell r="V455" t="str">
            <v>pm</v>
          </cell>
          <cell r="Y455" t="str">
            <v>pm</v>
          </cell>
        </row>
        <row r="456">
          <cell r="B456" t="str">
            <v>34</v>
          </cell>
          <cell r="C456" t="str">
            <v>Réserve matériel et consommables</v>
          </cell>
          <cell r="F456">
            <v>1</v>
          </cell>
          <cell r="G456">
            <v>12</v>
          </cell>
          <cell r="H456">
            <v>12</v>
          </cell>
          <cell r="K456">
            <v>1</v>
          </cell>
          <cell r="L456">
            <v>12</v>
          </cell>
          <cell r="M456">
            <v>12</v>
          </cell>
          <cell r="P456">
            <v>3</v>
          </cell>
          <cell r="Q456" t="str">
            <v>331</v>
          </cell>
          <cell r="S456">
            <v>12</v>
          </cell>
          <cell r="V456">
            <v>12</v>
          </cell>
          <cell r="Y456">
            <v>12</v>
          </cell>
        </row>
        <row r="457">
          <cell r="B457" t="str">
            <v>09</v>
          </cell>
          <cell r="C457" t="str">
            <v>Laboratoire physico-chimie</v>
          </cell>
          <cell r="F457">
            <v>1</v>
          </cell>
          <cell r="G457">
            <v>32</v>
          </cell>
          <cell r="H457">
            <v>32</v>
          </cell>
          <cell r="K457">
            <v>1</v>
          </cell>
          <cell r="L457">
            <v>32</v>
          </cell>
          <cell r="M457">
            <v>32</v>
          </cell>
          <cell r="P457">
            <v>3</v>
          </cell>
          <cell r="Q457" t="str">
            <v>324a</v>
          </cell>
          <cell r="S457">
            <v>32.4</v>
          </cell>
          <cell r="V457">
            <v>32.200000000000003</v>
          </cell>
          <cell r="Y457">
            <v>32.200000000000003</v>
          </cell>
        </row>
        <row r="458">
          <cell r="C458" t="str">
            <v xml:space="preserve">Labo séchage des vêtements </v>
          </cell>
          <cell r="F458">
            <v>1</v>
          </cell>
          <cell r="G458">
            <v>6</v>
          </cell>
          <cell r="H458">
            <v>6</v>
          </cell>
          <cell r="K458">
            <v>1</v>
          </cell>
          <cell r="L458">
            <v>6</v>
          </cell>
          <cell r="M458">
            <v>6</v>
          </cell>
          <cell r="P458">
            <v>3</v>
          </cell>
          <cell r="Q458" t="str">
            <v>324b</v>
          </cell>
          <cell r="S458">
            <v>6.5</v>
          </cell>
          <cell r="V458">
            <v>7</v>
          </cell>
          <cell r="Y458">
            <v>7</v>
          </cell>
        </row>
        <row r="460">
          <cell r="C460" t="str">
            <v>Locaux communs</v>
          </cell>
          <cell r="D460">
            <v>1</v>
          </cell>
          <cell r="E460">
            <v>1</v>
          </cell>
          <cell r="H460">
            <v>190</v>
          </cell>
          <cell r="M460">
            <v>178</v>
          </cell>
          <cell r="S460">
            <v>205.70000000000002</v>
          </cell>
          <cell r="V460">
            <v>211.10000000000002</v>
          </cell>
          <cell r="Y460">
            <v>211.10000000000002</v>
          </cell>
        </row>
        <row r="461">
          <cell r="B461" t="str">
            <v>40</v>
          </cell>
          <cell r="C461" t="str">
            <v>Local de reprographie 1</v>
          </cell>
          <cell r="F461">
            <v>1</v>
          </cell>
          <cell r="G461">
            <v>6</v>
          </cell>
          <cell r="H461">
            <v>6</v>
          </cell>
          <cell r="K461">
            <v>1</v>
          </cell>
          <cell r="L461">
            <v>6</v>
          </cell>
          <cell r="M461">
            <v>6</v>
          </cell>
          <cell r="P461">
            <v>3</v>
          </cell>
          <cell r="Q461" t="str">
            <v>325a</v>
          </cell>
          <cell r="S461">
            <v>0</v>
          </cell>
          <cell r="V461">
            <v>2.9</v>
          </cell>
          <cell r="Y461">
            <v>2.9</v>
          </cell>
        </row>
        <row r="462">
          <cell r="B462" t="str">
            <v>40</v>
          </cell>
          <cell r="C462" t="str">
            <v>Local de reprographie 2</v>
          </cell>
          <cell r="F462">
            <v>1</v>
          </cell>
          <cell r="G462">
            <v>6</v>
          </cell>
          <cell r="H462">
            <v>6</v>
          </cell>
          <cell r="K462">
            <v>1</v>
          </cell>
          <cell r="L462">
            <v>6</v>
          </cell>
          <cell r="M462">
            <v>6</v>
          </cell>
          <cell r="P462">
            <v>3</v>
          </cell>
          <cell r="Q462" t="str">
            <v>343</v>
          </cell>
          <cell r="S462">
            <v>8.5</v>
          </cell>
          <cell r="V462">
            <v>5.9</v>
          </cell>
          <cell r="Y462">
            <v>5.9</v>
          </cell>
        </row>
        <row r="463">
          <cell r="B463" t="str">
            <v>14</v>
          </cell>
          <cell r="C463" t="str">
            <v>Salle de réunion</v>
          </cell>
          <cell r="F463">
            <v>1</v>
          </cell>
          <cell r="G463">
            <v>20</v>
          </cell>
          <cell r="H463">
            <v>20</v>
          </cell>
          <cell r="I463" t="str">
            <v>Capacité 15 pers</v>
          </cell>
          <cell r="K463">
            <v>1</v>
          </cell>
          <cell r="L463">
            <v>20</v>
          </cell>
          <cell r="M463">
            <v>20</v>
          </cell>
          <cell r="N463" t="str">
            <v>Capacité 15 pers</v>
          </cell>
          <cell r="P463">
            <v>3</v>
          </cell>
          <cell r="Q463" t="str">
            <v>332</v>
          </cell>
          <cell r="S463">
            <v>26.2</v>
          </cell>
          <cell r="V463">
            <v>25.1</v>
          </cell>
          <cell r="Y463">
            <v>25.1</v>
          </cell>
        </row>
        <row r="464">
          <cell r="B464" t="str">
            <v>18</v>
          </cell>
          <cell r="C464" t="str">
            <v>Salle de convivialité-Restauration</v>
          </cell>
          <cell r="F464">
            <v>1</v>
          </cell>
          <cell r="G464">
            <v>12</v>
          </cell>
          <cell r="H464">
            <v>12</v>
          </cell>
          <cell r="I464" t="str">
            <v>"Coin cafétéria"</v>
          </cell>
          <cell r="K464">
            <v>1</v>
          </cell>
          <cell r="L464">
            <v>12</v>
          </cell>
          <cell r="M464">
            <v>12</v>
          </cell>
          <cell r="N464" t="str">
            <v>"Coin cafétéria"</v>
          </cell>
          <cell r="P464">
            <v>3</v>
          </cell>
          <cell r="Q464" t="str">
            <v>330</v>
          </cell>
          <cell r="S464">
            <v>15.2</v>
          </cell>
          <cell r="V464">
            <v>16</v>
          </cell>
          <cell r="Y464">
            <v>16</v>
          </cell>
        </row>
        <row r="465">
          <cell r="B465" t="str">
            <v>04</v>
          </cell>
          <cell r="C465" t="str">
            <v>Sanitaires H/F du personnel</v>
          </cell>
          <cell r="F465">
            <v>2</v>
          </cell>
          <cell r="G465">
            <v>6</v>
          </cell>
          <cell r="H465">
            <v>12</v>
          </cell>
          <cell r="I465" t="str">
            <v>Sanitaires destinés au personnel</v>
          </cell>
          <cell r="K465">
            <v>1</v>
          </cell>
          <cell r="L465">
            <v>12</v>
          </cell>
          <cell r="M465">
            <v>12</v>
          </cell>
          <cell r="N465" t="str">
            <v>Sanitaires destinés au personnel</v>
          </cell>
          <cell r="P465">
            <v>3</v>
          </cell>
          <cell r="Q465" t="str">
            <v>335</v>
          </cell>
          <cell r="S465">
            <v>8.4</v>
          </cell>
          <cell r="V465">
            <v>8.6</v>
          </cell>
          <cell r="Y465">
            <v>8.6</v>
          </cell>
        </row>
        <row r="466">
          <cell r="C466" t="str">
            <v>Sas Sanitaires H / F du personnel</v>
          </cell>
          <cell r="Q466" t="str">
            <v>335a</v>
          </cell>
          <cell r="S466">
            <v>0</v>
          </cell>
          <cell r="V466">
            <v>0</v>
          </cell>
          <cell r="Y466">
            <v>0</v>
          </cell>
        </row>
        <row r="467">
          <cell r="C467" t="str">
            <v>Sanitaires H du personnel</v>
          </cell>
          <cell r="Q467" t="str">
            <v>335b</v>
          </cell>
          <cell r="S467">
            <v>0</v>
          </cell>
          <cell r="V467">
            <v>0</v>
          </cell>
          <cell r="Y467">
            <v>0</v>
          </cell>
        </row>
        <row r="468">
          <cell r="C468" t="str">
            <v>Sanitaires F du personnel</v>
          </cell>
          <cell r="Q468" t="str">
            <v>335c</v>
          </cell>
          <cell r="S468">
            <v>0</v>
          </cell>
          <cell r="V468">
            <v>0</v>
          </cell>
          <cell r="Y468">
            <v>0</v>
          </cell>
        </row>
        <row r="469">
          <cell r="B469" t="str">
            <v>31B</v>
          </cell>
          <cell r="C469" t="str">
            <v>Sanitaires H/F des personnes interpellées</v>
          </cell>
          <cell r="F469">
            <v>2</v>
          </cell>
          <cell r="G469">
            <v>4</v>
          </cell>
          <cell r="H469">
            <v>8</v>
          </cell>
          <cell r="K469">
            <v>2</v>
          </cell>
          <cell r="L469">
            <v>3</v>
          </cell>
          <cell r="M469">
            <v>6</v>
          </cell>
          <cell r="P469">
            <v>3</v>
          </cell>
          <cell r="Q469" t="str">
            <v>344</v>
          </cell>
          <cell r="S469">
            <v>0</v>
          </cell>
          <cell r="V469">
            <v>0</v>
          </cell>
          <cell r="Y469">
            <v>0</v>
          </cell>
        </row>
        <row r="470">
          <cell r="C470" t="str">
            <v>Sanitaires H des personnes interpellées</v>
          </cell>
          <cell r="Q470" t="str">
            <v>344a</v>
          </cell>
          <cell r="S470">
            <v>2.1</v>
          </cell>
          <cell r="V470">
            <v>2.1</v>
          </cell>
          <cell r="Y470">
            <v>2.1</v>
          </cell>
        </row>
        <row r="471">
          <cell r="C471" t="str">
            <v>Sanitaires F des personnes interpellées</v>
          </cell>
          <cell r="Q471" t="str">
            <v>344b</v>
          </cell>
          <cell r="S471">
            <v>2.1</v>
          </cell>
          <cell r="V471">
            <v>2.1</v>
          </cell>
          <cell r="Y471">
            <v>2.1</v>
          </cell>
        </row>
        <row r="472">
          <cell r="B472" t="str">
            <v>36</v>
          </cell>
          <cell r="C472" t="str">
            <v xml:space="preserve">Vestiaires/douches </v>
          </cell>
          <cell r="F472">
            <v>2</v>
          </cell>
          <cell r="G472">
            <v>9</v>
          </cell>
          <cell r="H472">
            <v>18</v>
          </cell>
          <cell r="I472" t="str">
            <v>à proximité du laboratoire</v>
          </cell>
          <cell r="K472">
            <v>2</v>
          </cell>
          <cell r="L472">
            <v>4</v>
          </cell>
          <cell r="M472">
            <v>8</v>
          </cell>
          <cell r="N472" t="str">
            <v>à proximité du laboratoire</v>
          </cell>
          <cell r="P472">
            <v>3</v>
          </cell>
        </row>
        <row r="473">
          <cell r="C473" t="str">
            <v>Vestiaires/douches H</v>
          </cell>
          <cell r="Q473" t="str">
            <v>323a</v>
          </cell>
          <cell r="S473">
            <v>7.1</v>
          </cell>
          <cell r="V473">
            <v>7.3</v>
          </cell>
          <cell r="Y473">
            <v>7.3</v>
          </cell>
        </row>
        <row r="474">
          <cell r="C474" t="str">
            <v>Vestiaires/douches F</v>
          </cell>
          <cell r="Q474" t="str">
            <v>323b</v>
          </cell>
          <cell r="S474">
            <v>7.1</v>
          </cell>
          <cell r="V474">
            <v>7.3</v>
          </cell>
          <cell r="Y474">
            <v>7.3</v>
          </cell>
        </row>
        <row r="475">
          <cell r="B475" t="str">
            <v>33</v>
          </cell>
          <cell r="C475" t="str">
            <v>Archives</v>
          </cell>
          <cell r="F475">
            <v>1</v>
          </cell>
          <cell r="G475">
            <v>12</v>
          </cell>
          <cell r="H475">
            <v>12</v>
          </cell>
          <cell r="K475">
            <v>1</v>
          </cell>
          <cell r="L475">
            <v>12</v>
          </cell>
          <cell r="M475">
            <v>12</v>
          </cell>
          <cell r="P475">
            <v>3</v>
          </cell>
          <cell r="Q475" t="str">
            <v>333</v>
          </cell>
          <cell r="S475">
            <v>12</v>
          </cell>
          <cell r="V475">
            <v>11.9</v>
          </cell>
          <cell r="Y475">
            <v>11.9</v>
          </cell>
        </row>
        <row r="476">
          <cell r="C476" t="str">
            <v>Magasin et armement</v>
          </cell>
          <cell r="H476" t="str">
            <v>pm</v>
          </cell>
          <cell r="I476" t="str">
            <v>intégré dans les scéllés</v>
          </cell>
          <cell r="M476" t="str">
            <v>pm</v>
          </cell>
          <cell r="N476" t="str">
            <v>intégré dans les scéllés</v>
          </cell>
          <cell r="P476">
            <v>3</v>
          </cell>
          <cell r="Q476" t="str">
            <v>340</v>
          </cell>
          <cell r="S476">
            <v>12.6</v>
          </cell>
          <cell r="T476" t="str">
            <v>Local ajouté</v>
          </cell>
          <cell r="V476">
            <v>12.8</v>
          </cell>
          <cell r="W476" t="str">
            <v>Local ajouté</v>
          </cell>
          <cell r="Y476">
            <v>12.8</v>
          </cell>
          <cell r="AA476">
            <v>12.8</v>
          </cell>
        </row>
        <row r="477">
          <cell r="B477" t="str">
            <v>22</v>
          </cell>
          <cell r="C477" t="str">
            <v>Salle serveur / Local technique informatique</v>
          </cell>
          <cell r="F477">
            <v>1</v>
          </cell>
          <cell r="G477">
            <v>9</v>
          </cell>
          <cell r="H477">
            <v>9</v>
          </cell>
          <cell r="I477" t="str">
            <v>Local serveur + ordinateurs internet dédiés</v>
          </cell>
          <cell r="K477">
            <v>1</v>
          </cell>
          <cell r="L477">
            <v>9</v>
          </cell>
          <cell r="M477">
            <v>9</v>
          </cell>
          <cell r="N477" t="str">
            <v>Local serveur + ordinateurs internet dédiés</v>
          </cell>
          <cell r="P477">
            <v>3</v>
          </cell>
          <cell r="Q477" t="str">
            <v>334</v>
          </cell>
          <cell r="S477">
            <v>12.1</v>
          </cell>
          <cell r="V477">
            <v>12.6</v>
          </cell>
          <cell r="Y477">
            <v>12.6</v>
          </cell>
        </row>
        <row r="478">
          <cell r="B478" t="str">
            <v>13</v>
          </cell>
          <cell r="C478" t="str">
            <v>Salle écoutes téléphoniques + serveur</v>
          </cell>
          <cell r="H478" t="str">
            <v>pm</v>
          </cell>
          <cell r="I478" t="str">
            <v>commun avec la DDSP</v>
          </cell>
          <cell r="M478" t="str">
            <v>pm</v>
          </cell>
          <cell r="N478" t="str">
            <v>commun avec la DDSP</v>
          </cell>
          <cell r="P478">
            <v>3</v>
          </cell>
          <cell r="S478" t="str">
            <v>pm</v>
          </cell>
          <cell r="V478" t="str">
            <v>pm</v>
          </cell>
          <cell r="Y478" t="str">
            <v>pm</v>
          </cell>
        </row>
        <row r="479">
          <cell r="B479" t="str">
            <v>29</v>
          </cell>
          <cell r="C479" t="str">
            <v>Salle d'auditions</v>
          </cell>
          <cell r="F479">
            <v>3</v>
          </cell>
          <cell r="G479">
            <v>12</v>
          </cell>
          <cell r="H479">
            <v>36</v>
          </cell>
          <cell r="K479">
            <v>3</v>
          </cell>
          <cell r="L479">
            <v>12</v>
          </cell>
          <cell r="M479">
            <v>36</v>
          </cell>
          <cell r="P479">
            <v>3</v>
          </cell>
        </row>
        <row r="480">
          <cell r="B480" t="str">
            <v>29</v>
          </cell>
          <cell r="C480" t="str">
            <v>Salle d'auditions</v>
          </cell>
          <cell r="F480">
            <v>1</v>
          </cell>
          <cell r="G480">
            <v>16</v>
          </cell>
          <cell r="H480">
            <v>16</v>
          </cell>
          <cell r="K480">
            <v>1</v>
          </cell>
          <cell r="L480">
            <v>16</v>
          </cell>
          <cell r="M480">
            <v>16</v>
          </cell>
          <cell r="P480">
            <v>3</v>
          </cell>
        </row>
        <row r="481">
          <cell r="C481" t="str">
            <v>Salle d'auditions 1</v>
          </cell>
          <cell r="Q481" t="str">
            <v>337a</v>
          </cell>
          <cell r="S481">
            <v>13.1</v>
          </cell>
          <cell r="V481">
            <v>13.3</v>
          </cell>
          <cell r="Y481">
            <v>13.3</v>
          </cell>
        </row>
        <row r="482">
          <cell r="C482" t="str">
            <v>Salle d'auditions 2</v>
          </cell>
          <cell r="Q482" t="str">
            <v>337b</v>
          </cell>
          <cell r="S482">
            <v>13.1</v>
          </cell>
          <cell r="V482">
            <v>13.3</v>
          </cell>
          <cell r="Y482">
            <v>13.3</v>
          </cell>
        </row>
        <row r="483">
          <cell r="C483" t="str">
            <v>Salle d'auditions 3</v>
          </cell>
          <cell r="Q483" t="str">
            <v>337c</v>
          </cell>
          <cell r="S483">
            <v>13.1</v>
          </cell>
          <cell r="V483">
            <v>13.3</v>
          </cell>
          <cell r="Y483">
            <v>13.3</v>
          </cell>
        </row>
        <row r="484">
          <cell r="C484" t="str">
            <v>Salle d'auditions 4</v>
          </cell>
          <cell r="Q484" t="str">
            <v>337d</v>
          </cell>
          <cell r="S484">
            <v>17.8</v>
          </cell>
          <cell r="V484">
            <v>20.2</v>
          </cell>
          <cell r="Y484">
            <v>20.2</v>
          </cell>
        </row>
        <row r="485">
          <cell r="B485" t="str">
            <v>19</v>
          </cell>
          <cell r="C485" t="str">
            <v>Documentation opérationnelle</v>
          </cell>
          <cell r="D485">
            <v>1</v>
          </cell>
          <cell r="E485">
            <v>1</v>
          </cell>
          <cell r="F485">
            <v>1</v>
          </cell>
          <cell r="G485">
            <v>15</v>
          </cell>
          <cell r="H485">
            <v>15</v>
          </cell>
          <cell r="K485">
            <v>1</v>
          </cell>
          <cell r="L485">
            <v>15</v>
          </cell>
          <cell r="M485">
            <v>15</v>
          </cell>
          <cell r="P485">
            <v>3</v>
          </cell>
          <cell r="Q485" t="str">
            <v>342</v>
          </cell>
          <cell r="S485">
            <v>15.3</v>
          </cell>
          <cell r="V485">
            <v>15.8</v>
          </cell>
          <cell r="Y485">
            <v>15.8</v>
          </cell>
        </row>
        <row r="486">
          <cell r="B486" t="str">
            <v>10</v>
          </cell>
          <cell r="C486" t="str">
            <v xml:space="preserve">Local de stockage provisoire des scellés </v>
          </cell>
          <cell r="F486">
            <v>1</v>
          </cell>
          <cell r="G486">
            <v>20</v>
          </cell>
          <cell r="H486">
            <v>20</v>
          </cell>
          <cell r="I486" t="str">
            <v>Salle commune pour les scellés du groupe criminel et du groupe finance- zone avec grille avec coffre pour stocker les armes</v>
          </cell>
          <cell r="K486">
            <v>1</v>
          </cell>
          <cell r="L486">
            <v>20</v>
          </cell>
          <cell r="M486">
            <v>20</v>
          </cell>
          <cell r="N486" t="str">
            <v>Salle commune pour les scellés du groupe criminel et du groupe finance- zone avec grille avec coffre pour stocker les armes</v>
          </cell>
          <cell r="P486">
            <v>3</v>
          </cell>
          <cell r="Q486" t="str">
            <v>339</v>
          </cell>
          <cell r="S486">
            <v>19.899999999999999</v>
          </cell>
          <cell r="V486">
            <v>20.6</v>
          </cell>
          <cell r="Y486">
            <v>20.6</v>
          </cell>
        </row>
        <row r="488">
          <cell r="A488" t="str">
            <v xml:space="preserve">C- DIRECTION REGIONALE DU RENSEIGNEMENT INTERIEUR </v>
          </cell>
          <cell r="D488">
            <v>14</v>
          </cell>
          <cell r="E488">
            <v>14</v>
          </cell>
          <cell r="H488">
            <v>206</v>
          </cell>
          <cell r="I488" t="str">
            <v>Zone avec accès contrôlé</v>
          </cell>
          <cell r="M488">
            <v>206</v>
          </cell>
          <cell r="N488" t="str">
            <v>Zone avec accès contrôlé</v>
          </cell>
          <cell r="S488">
            <v>209.25000000000003</v>
          </cell>
          <cell r="V488">
            <v>206.4</v>
          </cell>
          <cell r="Y488">
            <v>218.5</v>
          </cell>
        </row>
        <row r="490">
          <cell r="C490" t="str">
            <v>Attente</v>
          </cell>
          <cell r="D490">
            <v>0</v>
          </cell>
          <cell r="E490">
            <v>0</v>
          </cell>
          <cell r="H490" t="str">
            <v>pm</v>
          </cell>
          <cell r="M490" t="str">
            <v>pm</v>
          </cell>
          <cell r="S490">
            <v>0</v>
          </cell>
          <cell r="V490">
            <v>0</v>
          </cell>
          <cell r="Y490">
            <v>4.9000000000000004</v>
          </cell>
        </row>
        <row r="491">
          <cell r="B491" t="str">
            <v>01</v>
          </cell>
          <cell r="C491" t="str">
            <v>Sas accueil</v>
          </cell>
          <cell r="H491" t="str">
            <v>pm</v>
          </cell>
          <cell r="M491" t="str">
            <v>pm</v>
          </cell>
          <cell r="P491">
            <v>4</v>
          </cell>
          <cell r="Q491" t="str">
            <v>403</v>
          </cell>
          <cell r="S491">
            <v>0</v>
          </cell>
          <cell r="V491">
            <v>0</v>
          </cell>
          <cell r="Y491">
            <v>4.9000000000000004</v>
          </cell>
        </row>
        <row r="493">
          <cell r="C493" t="str">
            <v>Direction</v>
          </cell>
          <cell r="D493">
            <v>6</v>
          </cell>
          <cell r="E493">
            <v>6</v>
          </cell>
          <cell r="H493">
            <v>66</v>
          </cell>
          <cell r="M493">
            <v>66</v>
          </cell>
          <cell r="S493">
            <v>68.400000000000006</v>
          </cell>
          <cell r="V493">
            <v>70.400000000000006</v>
          </cell>
          <cell r="Y493">
            <v>70.400000000000006</v>
          </cell>
        </row>
        <row r="494">
          <cell r="B494" t="str">
            <v>03</v>
          </cell>
          <cell r="C494" t="str">
            <v>Bureau chef de service</v>
          </cell>
          <cell r="D494">
            <v>1</v>
          </cell>
          <cell r="E494">
            <v>1</v>
          </cell>
          <cell r="F494">
            <v>1</v>
          </cell>
          <cell r="G494">
            <v>18</v>
          </cell>
          <cell r="H494">
            <v>18</v>
          </cell>
          <cell r="I494" t="str">
            <v>Bureau intégrant un espace de réunion de 4 à 6 pers.</v>
          </cell>
          <cell r="K494">
            <v>1</v>
          </cell>
          <cell r="L494">
            <v>18</v>
          </cell>
          <cell r="M494">
            <v>18</v>
          </cell>
          <cell r="N494" t="str">
            <v>Bureau intégrant un espace de réunion de 4 à 6 pers.</v>
          </cell>
          <cell r="P494">
            <v>4</v>
          </cell>
          <cell r="Q494" t="str">
            <v>413</v>
          </cell>
          <cell r="S494">
            <v>19.600000000000001</v>
          </cell>
          <cell r="V494">
            <v>19.899999999999999</v>
          </cell>
          <cell r="Y494">
            <v>19.899999999999999</v>
          </cell>
        </row>
        <row r="495">
          <cell r="B495" t="str">
            <v>03</v>
          </cell>
          <cell r="C495" t="str">
            <v>Bureau adjoint</v>
          </cell>
          <cell r="D495">
            <v>1</v>
          </cell>
          <cell r="E495">
            <v>1</v>
          </cell>
          <cell r="F495">
            <v>1</v>
          </cell>
          <cell r="G495">
            <v>12</v>
          </cell>
          <cell r="H495">
            <v>12</v>
          </cell>
          <cell r="K495">
            <v>1</v>
          </cell>
          <cell r="L495">
            <v>12</v>
          </cell>
          <cell r="M495">
            <v>12</v>
          </cell>
          <cell r="P495">
            <v>4</v>
          </cell>
          <cell r="Q495" t="str">
            <v>414</v>
          </cell>
          <cell r="S495">
            <v>12.3</v>
          </cell>
          <cell r="V495">
            <v>12.1</v>
          </cell>
          <cell r="Y495">
            <v>12.1</v>
          </cell>
        </row>
        <row r="496">
          <cell r="B496" t="str">
            <v>03</v>
          </cell>
          <cell r="C496" t="str">
            <v>Bureau chef secrétariat</v>
          </cell>
          <cell r="D496">
            <v>1</v>
          </cell>
          <cell r="E496">
            <v>1</v>
          </cell>
          <cell r="F496">
            <v>1</v>
          </cell>
          <cell r="G496">
            <v>12</v>
          </cell>
          <cell r="H496">
            <v>12</v>
          </cell>
          <cell r="K496">
            <v>1</v>
          </cell>
          <cell r="L496">
            <v>12</v>
          </cell>
          <cell r="M496">
            <v>12</v>
          </cell>
          <cell r="P496">
            <v>4</v>
          </cell>
          <cell r="Q496" t="str">
            <v>412</v>
          </cell>
          <cell r="S496">
            <v>12.8</v>
          </cell>
          <cell r="V496">
            <v>13.4</v>
          </cell>
          <cell r="Y496">
            <v>13.4</v>
          </cell>
        </row>
        <row r="497">
          <cell r="B497" t="str">
            <v>03</v>
          </cell>
          <cell r="C497" t="str">
            <v>Bureau secrétariat</v>
          </cell>
          <cell r="D497">
            <v>3</v>
          </cell>
          <cell r="E497">
            <v>3</v>
          </cell>
          <cell r="F497">
            <v>1</v>
          </cell>
          <cell r="G497">
            <v>24</v>
          </cell>
          <cell r="H497">
            <v>24</v>
          </cell>
          <cell r="K497">
            <v>1</v>
          </cell>
          <cell r="L497">
            <v>24</v>
          </cell>
          <cell r="M497">
            <v>24</v>
          </cell>
          <cell r="P497">
            <v>4</v>
          </cell>
          <cell r="Q497" t="str">
            <v>410</v>
          </cell>
          <cell r="S497">
            <v>23.7</v>
          </cell>
          <cell r="V497">
            <v>25</v>
          </cell>
          <cell r="Y497">
            <v>25</v>
          </cell>
        </row>
        <row r="499">
          <cell r="C499" t="str">
            <v>Groupe opérationnel</v>
          </cell>
          <cell r="D499">
            <v>8</v>
          </cell>
          <cell r="E499">
            <v>8</v>
          </cell>
          <cell r="H499">
            <v>72</v>
          </cell>
          <cell r="M499">
            <v>72</v>
          </cell>
          <cell r="S499">
            <v>73.7</v>
          </cell>
          <cell r="V499">
            <v>72.400000000000006</v>
          </cell>
          <cell r="Y499">
            <v>72.400000000000006</v>
          </cell>
        </row>
        <row r="500">
          <cell r="B500" t="str">
            <v>03</v>
          </cell>
          <cell r="C500" t="str">
            <v>Bureau agent groupe opérationnel</v>
          </cell>
          <cell r="D500">
            <v>8</v>
          </cell>
          <cell r="E500">
            <v>8</v>
          </cell>
          <cell r="F500">
            <v>4</v>
          </cell>
          <cell r="G500">
            <v>18</v>
          </cell>
          <cell r="H500">
            <v>72</v>
          </cell>
          <cell r="K500">
            <v>4</v>
          </cell>
          <cell r="L500">
            <v>18</v>
          </cell>
          <cell r="M500">
            <v>72</v>
          </cell>
          <cell r="P500">
            <v>4</v>
          </cell>
        </row>
        <row r="501">
          <cell r="C501" t="str">
            <v>Bureau agent groupe opérationnel 1</v>
          </cell>
          <cell r="Q501" t="str">
            <v>407a</v>
          </cell>
          <cell r="S501">
            <v>17.8</v>
          </cell>
          <cell r="V501">
            <v>17.399999999999999</v>
          </cell>
          <cell r="Y501">
            <v>17.399999999999999</v>
          </cell>
        </row>
        <row r="502">
          <cell r="C502" t="str">
            <v>Bureau agent groupe opérationnel 2</v>
          </cell>
          <cell r="Q502" t="str">
            <v>407b</v>
          </cell>
          <cell r="S502">
            <v>19.600000000000001</v>
          </cell>
          <cell r="V502">
            <v>19.399999999999999</v>
          </cell>
          <cell r="Y502">
            <v>19.399999999999999</v>
          </cell>
        </row>
        <row r="503">
          <cell r="C503" t="str">
            <v>Bureau agent groupe opérationnel 3</v>
          </cell>
          <cell r="Q503" t="str">
            <v>407c</v>
          </cell>
          <cell r="S503">
            <v>17.899999999999999</v>
          </cell>
          <cell r="V503">
            <v>17.600000000000001</v>
          </cell>
          <cell r="Y503">
            <v>17.600000000000001</v>
          </cell>
        </row>
        <row r="504">
          <cell r="C504" t="str">
            <v>Bureau agent groupe opérationnel 4</v>
          </cell>
          <cell r="Q504" t="str">
            <v>407d</v>
          </cell>
          <cell r="S504">
            <v>18.399999999999999</v>
          </cell>
          <cell r="V504">
            <v>18</v>
          </cell>
          <cell r="Y504">
            <v>18</v>
          </cell>
        </row>
        <row r="506">
          <cell r="C506" t="str">
            <v>Locaux communs</v>
          </cell>
          <cell r="D506">
            <v>0</v>
          </cell>
          <cell r="E506">
            <v>0</v>
          </cell>
          <cell r="H506">
            <v>68</v>
          </cell>
          <cell r="M506">
            <v>68</v>
          </cell>
          <cell r="S506">
            <v>67.150000000000006</v>
          </cell>
          <cell r="V506">
            <v>63.6</v>
          </cell>
          <cell r="Y506">
            <v>70.8</v>
          </cell>
        </row>
        <row r="507">
          <cell r="B507" t="str">
            <v>29</v>
          </cell>
          <cell r="C507" t="str">
            <v>Salle d'audition / réunion</v>
          </cell>
          <cell r="F507">
            <v>1</v>
          </cell>
          <cell r="G507">
            <v>20</v>
          </cell>
          <cell r="H507">
            <v>20</v>
          </cell>
          <cell r="I507" t="str">
            <v>Capacité de 15 personnes</v>
          </cell>
          <cell r="K507">
            <v>1</v>
          </cell>
          <cell r="L507">
            <v>20</v>
          </cell>
          <cell r="M507">
            <v>20</v>
          </cell>
          <cell r="N507" t="str">
            <v>Capacité de 15 personnes</v>
          </cell>
          <cell r="P507">
            <v>4</v>
          </cell>
          <cell r="Q507" t="str">
            <v>406</v>
          </cell>
          <cell r="S507">
            <v>19.600000000000001</v>
          </cell>
          <cell r="V507">
            <v>18.600000000000001</v>
          </cell>
          <cell r="Y507">
            <v>18.600000000000001</v>
          </cell>
        </row>
        <row r="508">
          <cell r="B508" t="str">
            <v>33</v>
          </cell>
          <cell r="C508" t="str">
            <v>Archives</v>
          </cell>
          <cell r="F508">
            <v>1</v>
          </cell>
          <cell r="G508">
            <v>9</v>
          </cell>
          <cell r="H508">
            <v>9</v>
          </cell>
          <cell r="K508">
            <v>1</v>
          </cell>
          <cell r="L508">
            <v>9</v>
          </cell>
          <cell r="M508">
            <v>9</v>
          </cell>
          <cell r="P508">
            <v>4</v>
          </cell>
          <cell r="Q508" t="str">
            <v>409</v>
          </cell>
          <cell r="S508">
            <v>9.0500000000000007</v>
          </cell>
          <cell r="V508">
            <v>8.8000000000000007</v>
          </cell>
          <cell r="Y508">
            <v>8.8000000000000007</v>
          </cell>
        </row>
        <row r="509">
          <cell r="B509" t="str">
            <v>22</v>
          </cell>
          <cell r="C509" t="str">
            <v>Salle serveur / Local technique informatique</v>
          </cell>
          <cell r="F509">
            <v>1</v>
          </cell>
          <cell r="G509">
            <v>9</v>
          </cell>
          <cell r="H509">
            <v>9</v>
          </cell>
          <cell r="I509" t="str">
            <v>Local serveur + ordinateurs internet dédiés</v>
          </cell>
          <cell r="K509">
            <v>1</v>
          </cell>
          <cell r="L509">
            <v>9</v>
          </cell>
          <cell r="M509">
            <v>9</v>
          </cell>
          <cell r="N509" t="str">
            <v>Local serveur + ordinateurs internet dédiés</v>
          </cell>
          <cell r="P509">
            <v>4</v>
          </cell>
          <cell r="Q509" t="str">
            <v>411</v>
          </cell>
          <cell r="S509">
            <v>12.1</v>
          </cell>
          <cell r="V509">
            <v>10.3</v>
          </cell>
          <cell r="Y509">
            <v>10.3</v>
          </cell>
        </row>
        <row r="510">
          <cell r="B510" t="str">
            <v>13</v>
          </cell>
          <cell r="C510" t="str">
            <v>Salle écoutes téléphoniques + serveur</v>
          </cell>
          <cell r="H510" t="str">
            <v>pm</v>
          </cell>
          <cell r="I510" t="str">
            <v>commun avec la PJ</v>
          </cell>
          <cell r="M510" t="str">
            <v>pm</v>
          </cell>
          <cell r="N510" t="str">
            <v>commun avec la PJ</v>
          </cell>
          <cell r="P510">
            <v>4</v>
          </cell>
          <cell r="S510" t="str">
            <v>pm</v>
          </cell>
          <cell r="V510" t="str">
            <v>pm</v>
          </cell>
          <cell r="Y510" t="str">
            <v>pm</v>
          </cell>
        </row>
        <row r="511">
          <cell r="B511" t="str">
            <v>40</v>
          </cell>
          <cell r="C511" t="str">
            <v>Local de reprographie</v>
          </cell>
          <cell r="F511">
            <v>1</v>
          </cell>
          <cell r="G511">
            <v>6</v>
          </cell>
          <cell r="H511">
            <v>6</v>
          </cell>
          <cell r="K511">
            <v>1</v>
          </cell>
          <cell r="L511">
            <v>6</v>
          </cell>
          <cell r="M511">
            <v>6</v>
          </cell>
          <cell r="P511">
            <v>4</v>
          </cell>
          <cell r="Q511" t="str">
            <v>414a</v>
          </cell>
          <cell r="S511">
            <v>6</v>
          </cell>
          <cell r="V511">
            <v>4.9000000000000004</v>
          </cell>
          <cell r="Y511">
            <v>12.1</v>
          </cell>
        </row>
        <row r="512">
          <cell r="B512" t="str">
            <v>04</v>
          </cell>
          <cell r="C512" t="str">
            <v>Sanitaires H/F</v>
          </cell>
          <cell r="F512">
            <v>2</v>
          </cell>
          <cell r="G512">
            <v>6</v>
          </cell>
          <cell r="H512">
            <v>12</v>
          </cell>
          <cell r="I512" t="str">
            <v>sanitaires destinés au personnel</v>
          </cell>
          <cell r="K512">
            <v>1</v>
          </cell>
          <cell r="L512">
            <v>12</v>
          </cell>
          <cell r="M512">
            <v>12</v>
          </cell>
          <cell r="N512" t="str">
            <v>sanitaires destinés au personnel</v>
          </cell>
          <cell r="P512">
            <v>4</v>
          </cell>
          <cell r="Q512" t="str">
            <v>405</v>
          </cell>
          <cell r="S512">
            <v>8.5</v>
          </cell>
          <cell r="V512">
            <v>9.4</v>
          </cell>
          <cell r="Y512">
            <v>9.4</v>
          </cell>
        </row>
        <row r="513">
          <cell r="C513" t="str">
            <v>Sas Sanitaires H / F</v>
          </cell>
          <cell r="Q513" t="str">
            <v>405a</v>
          </cell>
          <cell r="S513">
            <v>0</v>
          </cell>
          <cell r="V513">
            <v>0</v>
          </cell>
          <cell r="Y513">
            <v>0</v>
          </cell>
        </row>
        <row r="514">
          <cell r="C514" t="str">
            <v>Sanitaires H</v>
          </cell>
          <cell r="Q514" t="str">
            <v>405b</v>
          </cell>
          <cell r="S514">
            <v>0</v>
          </cell>
          <cell r="V514">
            <v>0</v>
          </cell>
          <cell r="Y514">
            <v>0</v>
          </cell>
        </row>
        <row r="515">
          <cell r="C515" t="str">
            <v>Sanitaires F</v>
          </cell>
          <cell r="Q515" t="str">
            <v>405c</v>
          </cell>
          <cell r="S515">
            <v>0</v>
          </cell>
          <cell r="V515">
            <v>0</v>
          </cell>
          <cell r="Y515">
            <v>0</v>
          </cell>
        </row>
        <row r="516">
          <cell r="B516" t="str">
            <v>18</v>
          </cell>
          <cell r="C516" t="str">
            <v xml:space="preserve">Office/détente </v>
          </cell>
          <cell r="F516">
            <v>1</v>
          </cell>
          <cell r="G516">
            <v>12</v>
          </cell>
          <cell r="H516">
            <v>12</v>
          </cell>
          <cell r="I516" t="str">
            <v>Coin cafétéria</v>
          </cell>
          <cell r="K516">
            <v>1</v>
          </cell>
          <cell r="L516">
            <v>12</v>
          </cell>
          <cell r="M516">
            <v>12</v>
          </cell>
          <cell r="N516" t="str">
            <v>Coin cafétéria</v>
          </cell>
          <cell r="P516">
            <v>4</v>
          </cell>
          <cell r="Q516" t="str">
            <v>408</v>
          </cell>
          <cell r="S516">
            <v>11.9</v>
          </cell>
          <cell r="V516">
            <v>11.6</v>
          </cell>
          <cell r="Y516">
            <v>11.6</v>
          </cell>
        </row>
        <row r="518">
          <cell r="A518" t="str">
            <v>D- GROUPEMENT INTERMINISTERIEL DE CONTRÔLE</v>
          </cell>
          <cell r="D518">
            <v>4</v>
          </cell>
          <cell r="E518">
            <v>4</v>
          </cell>
          <cell r="H518">
            <v>56</v>
          </cell>
          <cell r="I518" t="str">
            <v>Zone avec accès contrôlé</v>
          </cell>
          <cell r="M518">
            <v>54</v>
          </cell>
          <cell r="N518" t="str">
            <v>Zone avec accès contrôlé</v>
          </cell>
          <cell r="S518">
            <v>49.3</v>
          </cell>
          <cell r="V518">
            <v>47.6</v>
          </cell>
          <cell r="Y518">
            <v>51.800000000000004</v>
          </cell>
        </row>
        <row r="520">
          <cell r="B520" t="str">
            <v>01</v>
          </cell>
          <cell r="C520" t="str">
            <v>Sas accueil</v>
          </cell>
          <cell r="H520" t="str">
            <v>pm</v>
          </cell>
          <cell r="M520" t="str">
            <v>pm</v>
          </cell>
          <cell r="P520">
            <v>4</v>
          </cell>
          <cell r="Q520" t="str">
            <v>415</v>
          </cell>
          <cell r="S520">
            <v>0</v>
          </cell>
          <cell r="V520">
            <v>0</v>
          </cell>
          <cell r="Y520">
            <v>4.2</v>
          </cell>
        </row>
        <row r="521">
          <cell r="B521" t="str">
            <v>Cf. Programme technique</v>
          </cell>
          <cell r="C521" t="str">
            <v>Local technique</v>
          </cell>
          <cell r="F521">
            <v>1</v>
          </cell>
          <cell r="G521">
            <v>8</v>
          </cell>
          <cell r="H521">
            <v>8</v>
          </cell>
          <cell r="K521">
            <v>1</v>
          </cell>
          <cell r="L521">
            <v>8</v>
          </cell>
          <cell r="M521">
            <v>8</v>
          </cell>
          <cell r="N521" t="str">
            <v>Local aveugle</v>
          </cell>
          <cell r="P521">
            <v>4</v>
          </cell>
          <cell r="Q521" t="str">
            <v>416</v>
          </cell>
          <cell r="S521">
            <v>9.1999999999999993</v>
          </cell>
          <cell r="V521">
            <v>8.9</v>
          </cell>
          <cell r="Y521">
            <v>8.9</v>
          </cell>
        </row>
        <row r="522">
          <cell r="C522" t="str">
            <v>Salle d'exploitation</v>
          </cell>
          <cell r="D522">
            <v>4</v>
          </cell>
          <cell r="E522">
            <v>4</v>
          </cell>
          <cell r="F522">
            <v>1</v>
          </cell>
          <cell r="G522">
            <v>40</v>
          </cell>
          <cell r="H522">
            <v>40</v>
          </cell>
          <cell r="K522">
            <v>1</v>
          </cell>
          <cell r="L522">
            <v>40</v>
          </cell>
          <cell r="M522">
            <v>40</v>
          </cell>
          <cell r="P522">
            <v>4</v>
          </cell>
          <cell r="Q522" t="str">
            <v>417</v>
          </cell>
          <cell r="S522">
            <v>40.1</v>
          </cell>
          <cell r="V522">
            <v>38.700000000000003</v>
          </cell>
          <cell r="Y522">
            <v>38.700000000000003</v>
          </cell>
        </row>
        <row r="523">
          <cell r="B523" t="str">
            <v>04</v>
          </cell>
          <cell r="C523" t="str">
            <v>Sanitaires H/F</v>
          </cell>
          <cell r="F523">
            <v>2</v>
          </cell>
          <cell r="G523">
            <v>4</v>
          </cell>
          <cell r="H523">
            <v>8</v>
          </cell>
          <cell r="I523" t="str">
            <v>sanitaires destinés au personnel</v>
          </cell>
          <cell r="K523">
            <v>1</v>
          </cell>
          <cell r="L523">
            <v>6</v>
          </cell>
          <cell r="M523">
            <v>6</v>
          </cell>
          <cell r="N523" t="str">
            <v>sanitaires destinés au personnel</v>
          </cell>
          <cell r="P523">
            <v>4</v>
          </cell>
          <cell r="T523" t="str">
            <v>Local supprimé</v>
          </cell>
        </row>
        <row r="525">
          <cell r="A525" t="str">
            <v>E- LOCAUX COMMUNS</v>
          </cell>
          <cell r="D525">
            <v>0</v>
          </cell>
          <cell r="E525">
            <v>0</v>
          </cell>
          <cell r="H525">
            <v>267</v>
          </cell>
          <cell r="M525">
            <v>306</v>
          </cell>
          <cell r="S525">
            <v>421.25000000000006</v>
          </cell>
          <cell r="V525">
            <v>435.2</v>
          </cell>
          <cell r="Y525">
            <v>765.31</v>
          </cell>
        </row>
        <row r="527">
          <cell r="C527" t="str">
            <v>Locaux syndicaux</v>
          </cell>
          <cell r="D527">
            <v>0</v>
          </cell>
          <cell r="E527">
            <v>0</v>
          </cell>
          <cell r="H527">
            <v>72</v>
          </cell>
          <cell r="M527">
            <v>72</v>
          </cell>
          <cell r="S527">
            <v>79.600000000000009</v>
          </cell>
          <cell r="V527">
            <v>78.000000000000014</v>
          </cell>
          <cell r="Y527">
            <v>78.000000000000014</v>
          </cell>
        </row>
        <row r="528">
          <cell r="B528" t="str">
            <v>03</v>
          </cell>
          <cell r="C528" t="str">
            <v>Locaux syndicaux</v>
          </cell>
          <cell r="F528">
            <v>6</v>
          </cell>
          <cell r="G528">
            <v>12</v>
          </cell>
          <cell r="H528">
            <v>72</v>
          </cell>
          <cell r="K528">
            <v>6</v>
          </cell>
          <cell r="L528">
            <v>12</v>
          </cell>
          <cell r="M528">
            <v>72</v>
          </cell>
          <cell r="P528">
            <v>4</v>
          </cell>
        </row>
        <row r="529">
          <cell r="C529" t="str">
            <v>Local syndical 1</v>
          </cell>
          <cell r="Q529" t="str">
            <v>441a</v>
          </cell>
          <cell r="S529">
            <v>13.3</v>
          </cell>
          <cell r="V529">
            <v>13.1</v>
          </cell>
          <cell r="Y529">
            <v>13.1</v>
          </cell>
        </row>
        <row r="530">
          <cell r="C530" t="str">
            <v>Local syndical 2</v>
          </cell>
          <cell r="Q530" t="str">
            <v>441b</v>
          </cell>
          <cell r="S530">
            <v>13.3</v>
          </cell>
          <cell r="V530">
            <v>13</v>
          </cell>
          <cell r="Y530">
            <v>13</v>
          </cell>
        </row>
        <row r="531">
          <cell r="C531" t="str">
            <v>Local syndical 3</v>
          </cell>
          <cell r="Q531" t="str">
            <v>441c</v>
          </cell>
          <cell r="S531">
            <v>13.1</v>
          </cell>
          <cell r="V531">
            <v>13</v>
          </cell>
          <cell r="Y531">
            <v>13</v>
          </cell>
        </row>
        <row r="532">
          <cell r="C532" t="str">
            <v>Local syndical 4</v>
          </cell>
          <cell r="Q532" t="str">
            <v>441d</v>
          </cell>
          <cell r="S532">
            <v>13.5</v>
          </cell>
          <cell r="V532">
            <v>13.1</v>
          </cell>
          <cell r="Y532">
            <v>13.1</v>
          </cell>
        </row>
        <row r="533">
          <cell r="C533" t="str">
            <v>Local syndical 5</v>
          </cell>
          <cell r="Q533" t="str">
            <v>441e</v>
          </cell>
          <cell r="S533">
            <v>13.2</v>
          </cell>
          <cell r="V533">
            <v>12.9</v>
          </cell>
          <cell r="Y533">
            <v>12.9</v>
          </cell>
        </row>
        <row r="534">
          <cell r="C534" t="str">
            <v>Local syndical 6</v>
          </cell>
          <cell r="Q534" t="str">
            <v>441f</v>
          </cell>
          <cell r="S534">
            <v>13.2</v>
          </cell>
          <cell r="V534">
            <v>12.9</v>
          </cell>
          <cell r="Y534">
            <v>12.9</v>
          </cell>
        </row>
        <row r="536">
          <cell r="C536" t="str">
            <v>Locaux médico-sociaux</v>
          </cell>
          <cell r="D536">
            <v>0</v>
          </cell>
          <cell r="E536">
            <v>0</v>
          </cell>
          <cell r="H536">
            <v>12</v>
          </cell>
          <cell r="M536">
            <v>17</v>
          </cell>
          <cell r="S536">
            <v>34.799999999999997</v>
          </cell>
          <cell r="V536">
            <v>30.400000000000002</v>
          </cell>
          <cell r="Y536">
            <v>30.400000000000002</v>
          </cell>
        </row>
        <row r="537">
          <cell r="B537" t="str">
            <v>37</v>
          </cell>
          <cell r="C537" t="str">
            <v>Bureau médecine du travail/psychologue</v>
          </cell>
          <cell r="F537">
            <v>1</v>
          </cell>
          <cell r="G537">
            <v>12</v>
          </cell>
          <cell r="H537">
            <v>12</v>
          </cell>
          <cell r="K537">
            <v>1</v>
          </cell>
          <cell r="L537">
            <v>17</v>
          </cell>
          <cell r="M537">
            <v>17</v>
          </cell>
          <cell r="N537" t="str">
            <v>Avec sas d'attente</v>
          </cell>
          <cell r="P537">
            <v>4</v>
          </cell>
        </row>
        <row r="538">
          <cell r="C538" t="str">
            <v>Sas d'attente médecin</v>
          </cell>
          <cell r="Q538" t="str">
            <v>440a</v>
          </cell>
          <cell r="S538">
            <v>8.5</v>
          </cell>
          <cell r="T538" t="str">
            <v>Local ajouté</v>
          </cell>
          <cell r="V538">
            <v>4.3</v>
          </cell>
          <cell r="W538" t="str">
            <v>Local ajouté</v>
          </cell>
          <cell r="Y538">
            <v>4.3</v>
          </cell>
          <cell r="AA538">
            <v>4.3</v>
          </cell>
        </row>
        <row r="539">
          <cell r="C539" t="str">
            <v>Bureau infirmier</v>
          </cell>
          <cell r="Q539" t="str">
            <v>440b</v>
          </cell>
          <cell r="S539">
            <v>10.199999999999999</v>
          </cell>
          <cell r="T539" t="str">
            <v>Local ajouté</v>
          </cell>
          <cell r="V539">
            <v>9.3000000000000007</v>
          </cell>
          <cell r="W539" t="str">
            <v>Local ajouté</v>
          </cell>
          <cell r="Y539">
            <v>9.3000000000000007</v>
          </cell>
          <cell r="AA539">
            <v>9.3000000000000007</v>
          </cell>
        </row>
        <row r="540">
          <cell r="C540" t="str">
            <v>Bureau médecin</v>
          </cell>
          <cell r="Q540" t="str">
            <v>440c</v>
          </cell>
          <cell r="S540">
            <v>16.100000000000001</v>
          </cell>
          <cell r="V540">
            <v>16.8</v>
          </cell>
          <cell r="Y540">
            <v>16.8</v>
          </cell>
        </row>
        <row r="542">
          <cell r="C542" t="str">
            <v>Salle de sport</v>
          </cell>
          <cell r="D542">
            <v>0</v>
          </cell>
          <cell r="E542">
            <v>0</v>
          </cell>
          <cell r="H542">
            <v>76</v>
          </cell>
          <cell r="M542">
            <v>107</v>
          </cell>
          <cell r="S542">
            <v>100.55</v>
          </cell>
          <cell r="V542">
            <v>100.7</v>
          </cell>
          <cell r="Y542">
            <v>100.7</v>
          </cell>
        </row>
        <row r="543">
          <cell r="B543" t="str">
            <v>38</v>
          </cell>
          <cell r="C543" t="str">
            <v>Salle de sport</v>
          </cell>
          <cell r="F543">
            <v>1</v>
          </cell>
          <cell r="G543">
            <v>70</v>
          </cell>
          <cell r="H543">
            <v>70</v>
          </cell>
          <cell r="K543">
            <v>1</v>
          </cell>
          <cell r="L543">
            <v>93</v>
          </cell>
          <cell r="M543">
            <v>93</v>
          </cell>
          <cell r="N543" t="str">
            <v>Supoerficie augmentée pour placer 15 tatamis</v>
          </cell>
          <cell r="P543">
            <v>4</v>
          </cell>
          <cell r="Q543" t="str">
            <v>445</v>
          </cell>
          <cell r="S543">
            <v>84.5</v>
          </cell>
          <cell r="V543">
            <v>84.9</v>
          </cell>
          <cell r="Y543">
            <v>84.9</v>
          </cell>
        </row>
        <row r="544">
          <cell r="B544" t="str">
            <v>39</v>
          </cell>
          <cell r="C544" t="str">
            <v>Stockage matériel de sport</v>
          </cell>
          <cell r="F544">
            <v>1</v>
          </cell>
          <cell r="G544">
            <v>6</v>
          </cell>
          <cell r="H544">
            <v>6</v>
          </cell>
          <cell r="K544">
            <v>1</v>
          </cell>
          <cell r="L544">
            <v>6</v>
          </cell>
          <cell r="M544">
            <v>6</v>
          </cell>
          <cell r="P544">
            <v>4</v>
          </cell>
          <cell r="Q544" t="str">
            <v>446</v>
          </cell>
          <cell r="S544">
            <v>7.2</v>
          </cell>
          <cell r="V544">
            <v>7</v>
          </cell>
          <cell r="Y544">
            <v>7</v>
          </cell>
        </row>
        <row r="545">
          <cell r="C545" t="str">
            <v>Sanitaire / vestiaire d'appoint</v>
          </cell>
          <cell r="K545">
            <v>1</v>
          </cell>
          <cell r="L545">
            <v>8</v>
          </cell>
          <cell r="M545">
            <v>8</v>
          </cell>
          <cell r="N545" t="str">
            <v xml:space="preserve">Local ajouté </v>
          </cell>
          <cell r="P545">
            <v>4</v>
          </cell>
          <cell r="Q545" t="str">
            <v>447</v>
          </cell>
          <cell r="S545">
            <v>8.85</v>
          </cell>
          <cell r="T545" t="str">
            <v>Local ajouté</v>
          </cell>
          <cell r="V545">
            <v>8.8000000000000007</v>
          </cell>
          <cell r="W545" t="str">
            <v>Local ajouté</v>
          </cell>
          <cell r="Y545">
            <v>8.8000000000000007</v>
          </cell>
        </row>
        <row r="546">
          <cell r="C546" t="str">
            <v>Sas Sanitaire / vestiaire d'appoint</v>
          </cell>
          <cell r="N546" t="str">
            <v xml:space="preserve">Local ajouté </v>
          </cell>
          <cell r="P546">
            <v>4</v>
          </cell>
          <cell r="Q546" t="str">
            <v>447a</v>
          </cell>
          <cell r="S546">
            <v>0</v>
          </cell>
          <cell r="V546">
            <v>0</v>
          </cell>
          <cell r="Y546">
            <v>0</v>
          </cell>
        </row>
        <row r="547">
          <cell r="C547" t="str">
            <v>Douche d'appoint</v>
          </cell>
          <cell r="N547" t="str">
            <v xml:space="preserve">Local ajouté </v>
          </cell>
          <cell r="P547">
            <v>4</v>
          </cell>
          <cell r="Q547" t="str">
            <v>447b</v>
          </cell>
          <cell r="S547">
            <v>0</v>
          </cell>
          <cell r="V547">
            <v>0</v>
          </cell>
          <cell r="Y547">
            <v>0</v>
          </cell>
        </row>
        <row r="548">
          <cell r="C548" t="str">
            <v>WC d'appoint</v>
          </cell>
          <cell r="N548" t="str">
            <v xml:space="preserve">Local ajouté </v>
          </cell>
          <cell r="P548">
            <v>4</v>
          </cell>
          <cell r="Q548" t="str">
            <v>447c</v>
          </cell>
          <cell r="S548">
            <v>0</v>
          </cell>
          <cell r="V548">
            <v>0</v>
          </cell>
          <cell r="Y548">
            <v>0</v>
          </cell>
        </row>
        <row r="550">
          <cell r="C550" t="str">
            <v>Logistique et maintenance</v>
          </cell>
          <cell r="D550">
            <v>0</v>
          </cell>
          <cell r="E550">
            <v>0</v>
          </cell>
          <cell r="H550">
            <v>74</v>
          </cell>
          <cell r="M550">
            <v>73</v>
          </cell>
          <cell r="S550">
            <v>155</v>
          </cell>
          <cell r="V550">
            <v>155.9</v>
          </cell>
          <cell r="Y550">
            <v>155.9</v>
          </cell>
        </row>
        <row r="551">
          <cell r="B551" t="str">
            <v>42</v>
          </cell>
          <cell r="C551" t="str">
            <v>Stockage mobilier / matériel</v>
          </cell>
          <cell r="F551">
            <v>1</v>
          </cell>
          <cell r="G551">
            <v>18</v>
          </cell>
          <cell r="H551">
            <v>18</v>
          </cell>
          <cell r="I551" t="str">
            <v>Accessible par transpalette, porte largeur &gt; 1,30m</v>
          </cell>
          <cell r="K551">
            <v>1</v>
          </cell>
          <cell r="L551">
            <v>17</v>
          </cell>
          <cell r="M551">
            <v>17</v>
          </cell>
          <cell r="N551" t="str">
            <v>Accessible par transpalette, porte largeur &gt; 1,30m</v>
          </cell>
          <cell r="P551" t="str">
            <v>R</v>
          </cell>
          <cell r="Q551" t="str">
            <v>057a</v>
          </cell>
          <cell r="S551">
            <v>18.100000000000001</v>
          </cell>
          <cell r="V551">
            <v>21.9</v>
          </cell>
          <cell r="Y551">
            <v>21.9</v>
          </cell>
        </row>
        <row r="552">
          <cell r="C552" t="str">
            <v>Atelier</v>
          </cell>
          <cell r="F552">
            <v>1</v>
          </cell>
          <cell r="G552">
            <v>12</v>
          </cell>
          <cell r="H552">
            <v>12</v>
          </cell>
          <cell r="K552">
            <v>1</v>
          </cell>
          <cell r="L552">
            <v>14</v>
          </cell>
          <cell r="M552">
            <v>14</v>
          </cell>
          <cell r="P552" t="str">
            <v>R</v>
          </cell>
          <cell r="Q552" t="str">
            <v>057b</v>
          </cell>
          <cell r="S552">
            <v>11.9</v>
          </cell>
          <cell r="V552">
            <v>14.5</v>
          </cell>
          <cell r="Y552">
            <v>14.5</v>
          </cell>
        </row>
        <row r="553">
          <cell r="B553" t="str">
            <v>04+36</v>
          </cell>
          <cell r="C553" t="str">
            <v>Vestiaires-sanitaires-douches H et F</v>
          </cell>
          <cell r="F553">
            <v>2</v>
          </cell>
          <cell r="G553">
            <v>12</v>
          </cell>
          <cell r="H553">
            <v>24</v>
          </cell>
          <cell r="K553">
            <v>2</v>
          </cell>
          <cell r="L553">
            <v>11</v>
          </cell>
          <cell r="M553">
            <v>22</v>
          </cell>
          <cell r="P553" t="str">
            <v>R</v>
          </cell>
          <cell r="Q553" t="str">
            <v>059</v>
          </cell>
          <cell r="S553">
            <v>0</v>
          </cell>
          <cell r="V553">
            <v>0</v>
          </cell>
          <cell r="Y553">
            <v>0</v>
          </cell>
        </row>
        <row r="554">
          <cell r="C554" t="str">
            <v>Sas Vestiaires-sanitaires-douches</v>
          </cell>
          <cell r="Q554" t="str">
            <v>059a</v>
          </cell>
          <cell r="S554">
            <v>2.2999999999999998</v>
          </cell>
          <cell r="V554">
            <v>3.6</v>
          </cell>
          <cell r="Y554">
            <v>3.6</v>
          </cell>
        </row>
        <row r="555">
          <cell r="C555" t="str">
            <v>Vestiaires-sanitaires-douches H</v>
          </cell>
          <cell r="Q555" t="str">
            <v>059b</v>
          </cell>
          <cell r="S555">
            <v>12.2</v>
          </cell>
          <cell r="V555">
            <v>8.9</v>
          </cell>
          <cell r="Y555">
            <v>8.9</v>
          </cell>
        </row>
        <row r="556">
          <cell r="C556" t="str">
            <v>Vestiaires-sanitaires-douches F</v>
          </cell>
          <cell r="Q556" t="str">
            <v>059c</v>
          </cell>
          <cell r="S556">
            <v>12</v>
          </cell>
          <cell r="V556">
            <v>8.9</v>
          </cell>
          <cell r="Y556">
            <v>8.9</v>
          </cell>
        </row>
        <row r="557">
          <cell r="C557" t="str">
            <v>Local vélos</v>
          </cell>
          <cell r="Q557" t="str">
            <v>065</v>
          </cell>
          <cell r="S557">
            <v>56.4</v>
          </cell>
          <cell r="T557" t="str">
            <v>Local ajouté</v>
          </cell>
          <cell r="V557">
            <v>57</v>
          </cell>
          <cell r="W557" t="str">
            <v>Local ajouté</v>
          </cell>
          <cell r="Y557">
            <v>57</v>
          </cell>
          <cell r="AA557">
            <v>57</v>
          </cell>
        </row>
        <row r="558">
          <cell r="C558" t="str">
            <v>Box canin</v>
          </cell>
          <cell r="Q558" t="str">
            <v>056a</v>
          </cell>
          <cell r="S558">
            <v>3</v>
          </cell>
          <cell r="T558" t="str">
            <v>Local ajouté</v>
          </cell>
          <cell r="V558">
            <v>3</v>
          </cell>
          <cell r="W558" t="str">
            <v>Local ajouté</v>
          </cell>
          <cell r="Y558">
            <v>3</v>
          </cell>
          <cell r="AA558">
            <v>3</v>
          </cell>
        </row>
        <row r="559">
          <cell r="C559" t="str">
            <v>Box canin</v>
          </cell>
          <cell r="Q559" t="str">
            <v>056b</v>
          </cell>
          <cell r="S559">
            <v>3</v>
          </cell>
          <cell r="T559" t="str">
            <v>Local ajouté</v>
          </cell>
          <cell r="V559">
            <v>3</v>
          </cell>
          <cell r="W559" t="str">
            <v>Local ajouté</v>
          </cell>
          <cell r="Y559">
            <v>3</v>
          </cell>
          <cell r="AA559">
            <v>3</v>
          </cell>
        </row>
        <row r="560">
          <cell r="C560" t="str">
            <v>Local épave deux roues</v>
          </cell>
          <cell r="F560">
            <v>1</v>
          </cell>
          <cell r="G560">
            <v>20</v>
          </cell>
          <cell r="H560">
            <v>20</v>
          </cell>
          <cell r="K560">
            <v>1</v>
          </cell>
          <cell r="L560">
            <v>20</v>
          </cell>
          <cell r="M560">
            <v>20</v>
          </cell>
          <cell r="P560" t="str">
            <v>R</v>
          </cell>
          <cell r="Q560" t="str">
            <v>064</v>
          </cell>
          <cell r="S560">
            <v>36.1</v>
          </cell>
          <cell r="V560">
            <v>35.1</v>
          </cell>
          <cell r="Y560">
            <v>35.1</v>
          </cell>
        </row>
        <row r="562">
          <cell r="C562" t="str">
            <v>Locaux ménage et déchets</v>
          </cell>
          <cell r="D562">
            <v>0</v>
          </cell>
          <cell r="E562">
            <v>0</v>
          </cell>
          <cell r="H562">
            <v>33</v>
          </cell>
          <cell r="M562">
            <v>37</v>
          </cell>
          <cell r="S562">
            <v>51.300000000000004</v>
          </cell>
          <cell r="V562">
            <v>51.199999999999996</v>
          </cell>
          <cell r="Y562">
            <v>51.199999999999996</v>
          </cell>
        </row>
        <row r="563">
          <cell r="B563" t="str">
            <v>41</v>
          </cell>
          <cell r="C563" t="str">
            <v>Local général entretien</v>
          </cell>
          <cell r="F563">
            <v>1</v>
          </cell>
          <cell r="G563">
            <v>12</v>
          </cell>
          <cell r="H563">
            <v>12</v>
          </cell>
          <cell r="K563">
            <v>1</v>
          </cell>
          <cell r="L563">
            <v>12</v>
          </cell>
          <cell r="M563">
            <v>12</v>
          </cell>
          <cell r="P563" t="str">
            <v>R</v>
          </cell>
          <cell r="Q563" t="str">
            <v>058</v>
          </cell>
          <cell r="S563">
            <v>11.9</v>
          </cell>
          <cell r="V563">
            <v>14.4</v>
          </cell>
          <cell r="Y563">
            <v>14.4</v>
          </cell>
        </row>
        <row r="564">
          <cell r="B564" t="str">
            <v>35</v>
          </cell>
          <cell r="C564" t="str">
            <v>Locaux entretien étage</v>
          </cell>
          <cell r="F564">
            <v>3</v>
          </cell>
          <cell r="G564">
            <v>3</v>
          </cell>
          <cell r="H564">
            <v>9</v>
          </cell>
          <cell r="I564" t="str">
            <v>nombre à définir en fonction du projet</v>
          </cell>
          <cell r="K564">
            <v>4</v>
          </cell>
          <cell r="N564" t="str">
            <v>1 par étage et 1supplémentaire pour les vestiaires</v>
          </cell>
        </row>
        <row r="565">
          <cell r="C565" t="str">
            <v>Local entretien étage RdC</v>
          </cell>
          <cell r="P565" t="str">
            <v>R</v>
          </cell>
          <cell r="Q565" t="str">
            <v>033</v>
          </cell>
          <cell r="S565">
            <v>2.6</v>
          </cell>
          <cell r="V565">
            <v>3.4</v>
          </cell>
        </row>
        <row r="566">
          <cell r="C566" t="str">
            <v>Local entretien étage R+1</v>
          </cell>
          <cell r="M566">
            <v>5</v>
          </cell>
          <cell r="P566">
            <v>1</v>
          </cell>
          <cell r="Q566" t="str">
            <v>153</v>
          </cell>
          <cell r="S566">
            <v>5.2</v>
          </cell>
          <cell r="V566">
            <v>5.0999999999999996</v>
          </cell>
        </row>
        <row r="567">
          <cell r="C567" t="str">
            <v>Local entretien étage R+2</v>
          </cell>
          <cell r="M567">
            <v>3</v>
          </cell>
          <cell r="P567">
            <v>2</v>
          </cell>
          <cell r="Q567" t="str">
            <v>201c</v>
          </cell>
          <cell r="S567">
            <v>6.4</v>
          </cell>
          <cell r="V567">
            <v>5.5</v>
          </cell>
        </row>
        <row r="568">
          <cell r="C568" t="str">
            <v>Local entretien étage R+3</v>
          </cell>
          <cell r="M568">
            <v>2</v>
          </cell>
          <cell r="P568">
            <v>3</v>
          </cell>
          <cell r="Q568" t="str">
            <v>301c</v>
          </cell>
          <cell r="S568">
            <v>3.9</v>
          </cell>
          <cell r="V568">
            <v>3.5</v>
          </cell>
        </row>
        <row r="569">
          <cell r="C569" t="str">
            <v>Local entretien étage R+4</v>
          </cell>
          <cell r="M569">
            <v>3</v>
          </cell>
          <cell r="P569">
            <v>4</v>
          </cell>
          <cell r="Q569" t="str">
            <v>442</v>
          </cell>
          <cell r="S569">
            <v>2.2000000000000002</v>
          </cell>
          <cell r="V569">
            <v>1.8</v>
          </cell>
        </row>
        <row r="570">
          <cell r="C570" t="str">
            <v>Local poubelles</v>
          </cell>
          <cell r="F570">
            <v>1</v>
          </cell>
          <cell r="G570">
            <v>12</v>
          </cell>
          <cell r="H570">
            <v>12</v>
          </cell>
          <cell r="K570">
            <v>1</v>
          </cell>
          <cell r="L570">
            <v>12</v>
          </cell>
          <cell r="M570">
            <v>12</v>
          </cell>
          <cell r="P570" t="str">
            <v>R</v>
          </cell>
          <cell r="Q570" t="str">
            <v>055</v>
          </cell>
          <cell r="S570">
            <v>19.100000000000001</v>
          </cell>
          <cell r="V570">
            <v>17.5</v>
          </cell>
          <cell r="Y570">
            <v>17.5</v>
          </cell>
        </row>
        <row r="572">
          <cell r="C572" t="str">
            <v>Locaux techniques</v>
          </cell>
          <cell r="D572">
            <v>0</v>
          </cell>
          <cell r="E572">
            <v>0</v>
          </cell>
          <cell r="H572" t="str">
            <v>pm</v>
          </cell>
          <cell r="I572" t="str">
            <v>liste non exhaustive</v>
          </cell>
          <cell r="M572" t="str">
            <v>pm</v>
          </cell>
          <cell r="N572" t="str">
            <v>liste exhaustive</v>
          </cell>
          <cell r="S572">
            <v>0</v>
          </cell>
          <cell r="V572">
            <v>19</v>
          </cell>
        </row>
        <row r="573">
          <cell r="C573" t="str">
            <v>Cuve fioul (enterrée)</v>
          </cell>
          <cell r="H573" t="str">
            <v>pm</v>
          </cell>
          <cell r="P573">
            <v>-1</v>
          </cell>
          <cell r="Q573" t="str">
            <v>053a</v>
          </cell>
        </row>
        <row r="574">
          <cell r="C574" t="str">
            <v>Local bâche à eau (enterré)</v>
          </cell>
          <cell r="H574" t="str">
            <v>pm</v>
          </cell>
          <cell r="M574" t="str">
            <v>pm</v>
          </cell>
          <cell r="P574" t="str">
            <v>-1</v>
          </cell>
          <cell r="Q574" t="str">
            <v>053b</v>
          </cell>
        </row>
        <row r="575">
          <cell r="C575" t="str">
            <v>LT Cfo-Cfa</v>
          </cell>
          <cell r="H575" t="str">
            <v>pm</v>
          </cell>
          <cell r="P575" t="str">
            <v>R</v>
          </cell>
          <cell r="Q575" t="str">
            <v>014a</v>
          </cell>
        </row>
        <row r="576">
          <cell r="C576" t="str">
            <v>LT Cfo-Cfa</v>
          </cell>
          <cell r="H576" t="str">
            <v>pm</v>
          </cell>
          <cell r="P576" t="str">
            <v>R</v>
          </cell>
          <cell r="Q576" t="str">
            <v>022a</v>
          </cell>
        </row>
        <row r="577">
          <cell r="C577" t="str">
            <v>Local Production de froid</v>
          </cell>
          <cell r="H577" t="str">
            <v>pm</v>
          </cell>
          <cell r="M577" t="str">
            <v>pm</v>
          </cell>
          <cell r="N577">
            <v>67</v>
          </cell>
          <cell r="P577" t="str">
            <v>R</v>
          </cell>
          <cell r="Q577" t="str">
            <v>052</v>
          </cell>
        </row>
        <row r="578">
          <cell r="C578" t="str">
            <v>Local AEP</v>
          </cell>
          <cell r="H578" t="str">
            <v>pm</v>
          </cell>
          <cell r="P578" t="str">
            <v>R</v>
          </cell>
          <cell r="Q578" t="str">
            <v>053</v>
          </cell>
        </row>
        <row r="579">
          <cell r="C579" t="str">
            <v>Sas locaux techniques</v>
          </cell>
          <cell r="H579" t="str">
            <v>pm</v>
          </cell>
          <cell r="M579" t="str">
            <v>pm</v>
          </cell>
          <cell r="N579" t="str">
            <v>20m2</v>
          </cell>
          <cell r="P579">
            <v>1</v>
          </cell>
          <cell r="Q579" t="str">
            <v>157</v>
          </cell>
        </row>
        <row r="580">
          <cell r="C580" t="str">
            <v>Local Transfo</v>
          </cell>
          <cell r="H580" t="str">
            <v>pm</v>
          </cell>
          <cell r="M580" t="str">
            <v>pm</v>
          </cell>
          <cell r="N580" t="str">
            <v>20m2</v>
          </cell>
          <cell r="P580">
            <v>1</v>
          </cell>
          <cell r="Q580" t="str">
            <v>159</v>
          </cell>
        </row>
        <row r="581">
          <cell r="C581" t="str">
            <v>Local onduleurs + TGO</v>
          </cell>
          <cell r="H581" t="str">
            <v>pm</v>
          </cell>
          <cell r="M581" t="str">
            <v>pm</v>
          </cell>
          <cell r="N581" t="str">
            <v>20m2</v>
          </cell>
          <cell r="P581">
            <v>1</v>
          </cell>
          <cell r="Q581" t="str">
            <v>158</v>
          </cell>
        </row>
        <row r="582">
          <cell r="C582" t="str">
            <v>Local TGBT</v>
          </cell>
          <cell r="H582" t="str">
            <v>pm</v>
          </cell>
          <cell r="M582" t="str">
            <v>pm</v>
          </cell>
          <cell r="N582" t="str">
            <v>20m2</v>
          </cell>
          <cell r="P582">
            <v>1</v>
          </cell>
          <cell r="Q582" t="str">
            <v>160</v>
          </cell>
        </row>
        <row r="583">
          <cell r="C583" t="str">
            <v>LT disponible</v>
          </cell>
          <cell r="H583" t="str">
            <v>pm</v>
          </cell>
          <cell r="P583">
            <v>1</v>
          </cell>
          <cell r="Q583" t="str">
            <v>154</v>
          </cell>
        </row>
        <row r="584">
          <cell r="C584" t="str">
            <v>Local groupe électrogène</v>
          </cell>
          <cell r="H584" t="str">
            <v>pm</v>
          </cell>
          <cell r="M584" t="str">
            <v>pm</v>
          </cell>
          <cell r="P584">
            <v>2</v>
          </cell>
          <cell r="Q584" t="str">
            <v>233</v>
          </cell>
        </row>
        <row r="585">
          <cell r="C585" t="str">
            <v>Local répartiteur général</v>
          </cell>
          <cell r="H585" t="str">
            <v>pm</v>
          </cell>
          <cell r="M585" t="str">
            <v>pm</v>
          </cell>
          <cell r="N585" t="str">
            <v>20m2</v>
          </cell>
          <cell r="P585">
            <v>3</v>
          </cell>
          <cell r="Q585" t="str">
            <v>320</v>
          </cell>
          <cell r="V585">
            <v>19</v>
          </cell>
          <cell r="W585" t="str">
            <v>Local ajouté</v>
          </cell>
        </row>
        <row r="586">
          <cell r="C586" t="str">
            <v>Local traitement de l'air</v>
          </cell>
          <cell r="H586" t="str">
            <v>pm</v>
          </cell>
          <cell r="M586" t="str">
            <v>pm</v>
          </cell>
          <cell r="N586" t="str">
            <v>20m2</v>
          </cell>
          <cell r="P586">
            <v>3</v>
          </cell>
          <cell r="Q586" t="str">
            <v>347</v>
          </cell>
        </row>
        <row r="587">
          <cell r="C587" t="str">
            <v>Local ventilation salle de sports</v>
          </cell>
          <cell r="H587" t="str">
            <v>pm</v>
          </cell>
          <cell r="M587" t="str">
            <v>pm</v>
          </cell>
          <cell r="P587">
            <v>4</v>
          </cell>
          <cell r="Q587" t="str">
            <v>450</v>
          </cell>
        </row>
        <row r="588">
          <cell r="C588" t="str">
            <v>Local traitement d'air</v>
          </cell>
          <cell r="H588" t="str">
            <v>pm</v>
          </cell>
          <cell r="M588" t="str">
            <v>pm</v>
          </cell>
          <cell r="P588">
            <v>5</v>
          </cell>
          <cell r="Q588" t="str">
            <v>501</v>
          </cell>
        </row>
        <row r="589">
          <cell r="C589" t="str">
            <v>Local autocom</v>
          </cell>
          <cell r="H589" t="str">
            <v>pm</v>
          </cell>
          <cell r="M589" t="str">
            <v>pm</v>
          </cell>
          <cell r="N589">
            <v>68</v>
          </cell>
        </row>
        <row r="592">
          <cell r="E592">
            <v>512</v>
          </cell>
          <cell r="F592" t="str">
            <v>TOTAL SU</v>
          </cell>
          <cell r="H592">
            <v>4321</v>
          </cell>
          <cell r="M592">
            <v>4417</v>
          </cell>
          <cell r="S592">
            <v>4693.5000000000009</v>
          </cell>
          <cell r="V592">
            <v>4668.2000000000007</v>
          </cell>
        </row>
        <row r="593">
          <cell r="P593" t="str">
            <v>Diff avec ESQ</v>
          </cell>
          <cell r="S593">
            <v>276.50000000000091</v>
          </cell>
          <cell r="V593">
            <v>4668.2000000000007</v>
          </cell>
        </row>
        <row r="594">
          <cell r="Q594" t="str">
            <v>Dont</v>
          </cell>
          <cell r="S594">
            <v>142</v>
          </cell>
          <cell r="T594" t="str">
            <v>Solde locaux ajoutés - locaux supprimés</v>
          </cell>
        </row>
        <row r="595">
          <cell r="Q595" t="str">
            <v>Dont</v>
          </cell>
          <cell r="S595">
            <v>135</v>
          </cell>
          <cell r="T595" t="str">
            <v>augmentation de surface de locaux</v>
          </cell>
        </row>
        <row r="597">
          <cell r="A597" t="str">
            <v>E1- CIRCULATIONS HORIZONTALES</v>
          </cell>
          <cell r="D597">
            <v>0</v>
          </cell>
          <cell r="S597">
            <v>0</v>
          </cell>
          <cell r="V597">
            <v>0</v>
          </cell>
        </row>
        <row r="599">
          <cell r="C599" t="str">
            <v>Circulations internes bureaux</v>
          </cell>
          <cell r="P599" t="str">
            <v>R</v>
          </cell>
          <cell r="Q599" t="str">
            <v>004</v>
          </cell>
        </row>
        <row r="600">
          <cell r="C600" t="str">
            <v>Circulations internes bureaux</v>
          </cell>
          <cell r="P600" t="str">
            <v>R</v>
          </cell>
          <cell r="Q600" t="str">
            <v>014</v>
          </cell>
        </row>
        <row r="601">
          <cell r="C601" t="str">
            <v>Circulations internes bureaux</v>
          </cell>
          <cell r="P601" t="str">
            <v>R</v>
          </cell>
          <cell r="Q601" t="str">
            <v>019</v>
          </cell>
        </row>
        <row r="602">
          <cell r="C602" t="str">
            <v>Hall du personnel + circulation</v>
          </cell>
          <cell r="P602" t="str">
            <v>R</v>
          </cell>
          <cell r="Q602" t="str">
            <v>022</v>
          </cell>
        </row>
        <row r="603">
          <cell r="C603" t="str">
            <v>Circulations internes bureaux</v>
          </cell>
          <cell r="P603" t="str">
            <v>R</v>
          </cell>
          <cell r="Q603" t="str">
            <v>025a</v>
          </cell>
        </row>
        <row r="604">
          <cell r="C604" t="str">
            <v>Circulations internes bureaux</v>
          </cell>
          <cell r="P604" t="str">
            <v>R</v>
          </cell>
          <cell r="Q604" t="str">
            <v>025b</v>
          </cell>
        </row>
        <row r="605">
          <cell r="C605" t="str">
            <v>Circulations internes bureaux</v>
          </cell>
          <cell r="P605" t="str">
            <v>1</v>
          </cell>
          <cell r="Q605" t="str">
            <v>101</v>
          </cell>
        </row>
        <row r="606">
          <cell r="C606" t="str">
            <v>Circulations internes bureaux</v>
          </cell>
          <cell r="P606" t="str">
            <v>1</v>
          </cell>
          <cell r="Q606" t="str">
            <v>115a</v>
          </cell>
        </row>
        <row r="607">
          <cell r="C607" t="str">
            <v>Circulations internes bureaux</v>
          </cell>
          <cell r="P607" t="str">
            <v>1</v>
          </cell>
          <cell r="Q607" t="str">
            <v>115b</v>
          </cell>
        </row>
        <row r="608">
          <cell r="C608" t="str">
            <v>Circulations internes bureaux</v>
          </cell>
          <cell r="P608" t="str">
            <v>1</v>
          </cell>
          <cell r="Q608" t="str">
            <v>128</v>
          </cell>
        </row>
        <row r="609">
          <cell r="C609" t="str">
            <v>Circulation commune</v>
          </cell>
          <cell r="P609">
            <v>2</v>
          </cell>
          <cell r="Q609" t="str">
            <v>201a</v>
          </cell>
        </row>
        <row r="610">
          <cell r="C610" t="str">
            <v>Palier niveau P2</v>
          </cell>
          <cell r="P610">
            <v>2</v>
          </cell>
          <cell r="Q610" t="str">
            <v>201b</v>
          </cell>
        </row>
        <row r="611">
          <cell r="C611" t="str">
            <v>Circulation commune</v>
          </cell>
          <cell r="P611">
            <v>2</v>
          </cell>
          <cell r="Q611" t="str">
            <v>223a</v>
          </cell>
        </row>
        <row r="612">
          <cell r="C612" t="str">
            <v>Circulation commune</v>
          </cell>
          <cell r="P612">
            <v>2</v>
          </cell>
          <cell r="Q612" t="str">
            <v>223b</v>
          </cell>
        </row>
        <row r="613">
          <cell r="C613" t="str">
            <v>Circulation commune</v>
          </cell>
          <cell r="P613">
            <v>3</v>
          </cell>
          <cell r="Q613" t="str">
            <v>301a</v>
          </cell>
        </row>
        <row r="614">
          <cell r="C614" t="str">
            <v>Palier niveau P3</v>
          </cell>
          <cell r="P614">
            <v>3</v>
          </cell>
          <cell r="Q614" t="str">
            <v>301b</v>
          </cell>
        </row>
        <row r="615">
          <cell r="C615" t="str">
            <v>Circulation DIPJ</v>
          </cell>
          <cell r="P615">
            <v>3</v>
          </cell>
          <cell r="Q615" t="str">
            <v>322a</v>
          </cell>
        </row>
        <row r="616">
          <cell r="C616" t="str">
            <v>Circulation DIPJ</v>
          </cell>
          <cell r="P616">
            <v>3</v>
          </cell>
          <cell r="Q616" t="str">
            <v>322b</v>
          </cell>
        </row>
        <row r="617">
          <cell r="C617" t="str">
            <v>Palier niveau P5</v>
          </cell>
          <cell r="P617">
            <v>4</v>
          </cell>
          <cell r="Q617" t="str">
            <v>401</v>
          </cell>
        </row>
        <row r="618">
          <cell r="C618" t="str">
            <v>Circulation DRRI</v>
          </cell>
          <cell r="P618">
            <v>4</v>
          </cell>
          <cell r="Q618" t="str">
            <v>404</v>
          </cell>
        </row>
        <row r="619">
          <cell r="C619" t="str">
            <v>Circulation commune</v>
          </cell>
          <cell r="P619">
            <v>4</v>
          </cell>
          <cell r="Q619" t="str">
            <v>418</v>
          </cell>
        </row>
        <row r="620">
          <cell r="C620" t="str">
            <v>Circulation commune</v>
          </cell>
          <cell r="P620">
            <v>4</v>
          </cell>
          <cell r="Q620" t="str">
            <v>427</v>
          </cell>
        </row>
        <row r="621">
          <cell r="C621" t="str">
            <v>Circulation commune</v>
          </cell>
          <cell r="P621">
            <v>4</v>
          </cell>
          <cell r="Q621" t="str">
            <v>439</v>
          </cell>
        </row>
        <row r="623">
          <cell r="C623" t="str">
            <v>TOTAL SHON</v>
          </cell>
          <cell r="H623">
            <v>6913.6</v>
          </cell>
          <cell r="M623">
            <v>6590</v>
          </cell>
        </row>
        <row r="625">
          <cell r="A625" t="str">
            <v>F- ESPACES EXTERIEURS</v>
          </cell>
          <cell r="H625">
            <v>500</v>
          </cell>
          <cell r="M625">
            <v>460</v>
          </cell>
          <cell r="S625">
            <v>0</v>
          </cell>
          <cell r="V625">
            <v>0</v>
          </cell>
        </row>
        <row r="626">
          <cell r="C626" t="str">
            <v>Aire de livraison</v>
          </cell>
          <cell r="F626">
            <v>1</v>
          </cell>
          <cell r="G626">
            <v>100</v>
          </cell>
          <cell r="H626">
            <v>100</v>
          </cell>
          <cell r="K626">
            <v>1</v>
          </cell>
          <cell r="L626">
            <v>73</v>
          </cell>
          <cell r="M626">
            <v>73</v>
          </cell>
          <cell r="N626" t="str">
            <v>S comptée hors circulation véhicules</v>
          </cell>
          <cell r="T626" t="str">
            <v>Inclus parking RdC</v>
          </cell>
          <cell r="W626" t="str">
            <v>Inclus parking RdC</v>
          </cell>
        </row>
        <row r="627">
          <cell r="C627" t="str">
            <v>Cour d'honneur</v>
          </cell>
          <cell r="F627">
            <v>1</v>
          </cell>
          <cell r="G627">
            <v>200</v>
          </cell>
          <cell r="H627">
            <v>200</v>
          </cell>
          <cell r="K627">
            <v>1</v>
          </cell>
          <cell r="L627">
            <v>139</v>
          </cell>
          <cell r="M627">
            <v>139</v>
          </cell>
          <cell r="Q627" t="str">
            <v>067</v>
          </cell>
          <cell r="S627">
            <v>0</v>
          </cell>
          <cell r="V627">
            <v>0</v>
          </cell>
        </row>
        <row r="628">
          <cell r="C628" t="str">
            <v>Cour de service et voie d'accès</v>
          </cell>
          <cell r="F628">
            <v>1</v>
          </cell>
          <cell r="G628">
            <v>200</v>
          </cell>
          <cell r="H628">
            <v>200</v>
          </cell>
          <cell r="K628">
            <v>1</v>
          </cell>
          <cell r="L628">
            <v>248</v>
          </cell>
          <cell r="M628">
            <v>248</v>
          </cell>
          <cell r="N628" t="str">
            <v>Compris S de circulation véhicules</v>
          </cell>
          <cell r="Q628" t="str">
            <v>066</v>
          </cell>
          <cell r="S628">
            <v>0</v>
          </cell>
          <cell r="T628" t="str">
            <v>Compris voie depuis Felix Eboué</v>
          </cell>
          <cell r="V628">
            <v>0</v>
          </cell>
          <cell r="W628" t="str">
            <v>Compris voie depuis Felix Eboué</v>
          </cell>
        </row>
        <row r="629">
          <cell r="C629" t="str">
            <v>Parvis public</v>
          </cell>
          <cell r="N629" t="str">
            <v>Compris S de circulation véhicules</v>
          </cell>
          <cell r="Q629" t="str">
            <v>069</v>
          </cell>
          <cell r="S629">
            <v>0</v>
          </cell>
          <cell r="T629" t="str">
            <v>Compris passage façade Est</v>
          </cell>
          <cell r="V629">
            <v>0</v>
          </cell>
          <cell r="W629" t="str">
            <v>Compris passage façade Est</v>
          </cell>
        </row>
        <row r="630">
          <cell r="C630" t="str">
            <v>Glacis Bld Gl de Gaulle</v>
          </cell>
          <cell r="N630" t="str">
            <v>Compris S de circulation véhicules</v>
          </cell>
          <cell r="Q630" t="str">
            <v>070</v>
          </cell>
          <cell r="S630">
            <v>0</v>
          </cell>
          <cell r="V630">
            <v>0</v>
          </cell>
        </row>
        <row r="631">
          <cell r="Q631" t="str">
            <v>Parking du public reclassé dans les espaces extérieurs</v>
          </cell>
        </row>
        <row r="632">
          <cell r="Q632" t="str">
            <v>068</v>
          </cell>
          <cell r="S632">
            <v>0</v>
          </cell>
          <cell r="T632" t="str">
            <v>21 pl. dont 2 handic. 15 places ajoutées</v>
          </cell>
          <cell r="V632">
            <v>0</v>
          </cell>
          <cell r="W632" t="str">
            <v>21 pl. dont 2 handic. 15 places ajoutées</v>
          </cell>
        </row>
        <row r="633">
          <cell r="Q633" t="str">
            <v>068a</v>
          </cell>
          <cell r="S633">
            <v>0</v>
          </cell>
          <cell r="T633" t="str">
            <v>4 deux-roues (1 place ajoutée)</v>
          </cell>
          <cell r="V633">
            <v>0</v>
          </cell>
          <cell r="W633" t="str">
            <v>4 deux-roues (1 place ajoutée)</v>
          </cell>
        </row>
        <row r="635">
          <cell r="A635" t="str">
            <v xml:space="preserve">G- STATIONNEMENT </v>
          </cell>
          <cell r="H635">
            <v>6737</v>
          </cell>
          <cell r="M635">
            <v>6794</v>
          </cell>
          <cell r="P635" t="str">
            <v>Nb</v>
          </cell>
        </row>
        <row r="636">
          <cell r="C636" t="str">
            <v>Parking  du public</v>
          </cell>
          <cell r="Q636" t="str">
            <v>Parking du public reclassé dans les espaces extérieurs ci-dessus</v>
          </cell>
        </row>
        <row r="637">
          <cell r="C637" t="str">
            <v>Véhicules public (VL)</v>
          </cell>
          <cell r="F637">
            <v>4</v>
          </cell>
          <cell r="G637">
            <v>25</v>
          </cell>
          <cell r="H637">
            <v>100</v>
          </cell>
          <cell r="K637">
            <v>4</v>
          </cell>
          <cell r="L637">
            <v>25</v>
          </cell>
          <cell r="M637">
            <v>100</v>
          </cell>
          <cell r="N637" t="str">
            <v>Dans le retrait d'alignement en partie Sud-Est du terrain.
Extension possible à 20 places</v>
          </cell>
        </row>
        <row r="638">
          <cell r="C638" t="str">
            <v>Véhicules public (VL) - places handicapées</v>
          </cell>
          <cell r="F638">
            <v>2</v>
          </cell>
          <cell r="G638">
            <v>30</v>
          </cell>
          <cell r="H638">
            <v>60</v>
          </cell>
          <cell r="K638">
            <v>2</v>
          </cell>
          <cell r="L638">
            <v>30</v>
          </cell>
          <cell r="M638">
            <v>60</v>
          </cell>
        </row>
        <row r="639">
          <cell r="C639" t="str">
            <v>Deux roues public</v>
          </cell>
          <cell r="F639">
            <v>3</v>
          </cell>
          <cell r="G639">
            <v>3</v>
          </cell>
          <cell r="H639">
            <v>9</v>
          </cell>
          <cell r="K639">
            <v>3</v>
          </cell>
          <cell r="L639">
            <v>3</v>
          </cell>
          <cell r="M639">
            <v>9</v>
          </cell>
        </row>
        <row r="640">
          <cell r="C640" t="str">
            <v xml:space="preserve">Parking  du personnel </v>
          </cell>
          <cell r="S640" t="str">
            <v>Nb</v>
          </cell>
          <cell r="T640" t="str">
            <v xml:space="preserve">Parking  du personnel </v>
          </cell>
          <cell r="V640" t="str">
            <v>Nb</v>
          </cell>
          <cell r="W640" t="str">
            <v xml:space="preserve">Parking  du personnel </v>
          </cell>
        </row>
        <row r="641">
          <cell r="C641" t="str">
            <v>Véhicules personnel (VL)</v>
          </cell>
          <cell r="F641">
            <v>188</v>
          </cell>
          <cell r="G641">
            <v>25</v>
          </cell>
          <cell r="H641">
            <v>4700</v>
          </cell>
          <cell r="K641">
            <v>190</v>
          </cell>
          <cell r="L641">
            <v>25</v>
          </cell>
          <cell r="M641">
            <v>4750</v>
          </cell>
          <cell r="N641" t="str">
            <v>Répartis du P2 au P5 (+2 places)</v>
          </cell>
          <cell r="P641" t="str">
            <v>P5</v>
          </cell>
          <cell r="Q641" t="str">
            <v>451</v>
          </cell>
          <cell r="S641">
            <v>51</v>
          </cell>
          <cell r="T641" t="str">
            <v>VL du personnel dont 1 handic.</v>
          </cell>
          <cell r="V641">
            <v>51</v>
          </cell>
          <cell r="W641" t="str">
            <v>VL du personnel dont 1 handic.</v>
          </cell>
        </row>
        <row r="642">
          <cell r="C642" t="str">
            <v>Véhicules personnel  (VL) - places handicapées</v>
          </cell>
          <cell r="F642">
            <v>4</v>
          </cell>
          <cell r="G642">
            <v>30</v>
          </cell>
          <cell r="H642">
            <v>120</v>
          </cell>
          <cell r="K642">
            <v>4</v>
          </cell>
          <cell r="L642">
            <v>30</v>
          </cell>
          <cell r="M642">
            <v>120</v>
          </cell>
          <cell r="N642" t="str">
            <v>Répartis du P2 au P5</v>
          </cell>
          <cell r="S642">
            <v>4</v>
          </cell>
          <cell r="T642" t="str">
            <v>Deux-roues du personnel</v>
          </cell>
          <cell r="V642">
            <v>4</v>
          </cell>
          <cell r="W642" t="str">
            <v>Deux-roues du personnel</v>
          </cell>
        </row>
        <row r="643">
          <cell r="C643" t="str">
            <v xml:space="preserve">Deux roues personnel </v>
          </cell>
          <cell r="F643">
            <v>9</v>
          </cell>
          <cell r="G643">
            <v>3</v>
          </cell>
          <cell r="H643">
            <v>27</v>
          </cell>
          <cell r="K643">
            <v>3</v>
          </cell>
          <cell r="L643">
            <v>3</v>
          </cell>
          <cell r="M643">
            <v>9</v>
          </cell>
          <cell r="N643" t="str">
            <v>Répartis du P2 au P5 (+5 places)</v>
          </cell>
          <cell r="Q643" t="str">
            <v>350a</v>
          </cell>
          <cell r="W643" t="str">
            <v>Rampe P4 à P5 (S développée)</v>
          </cell>
        </row>
        <row r="644">
          <cell r="C644" t="str">
            <v>Parking des véhicules de service</v>
          </cell>
          <cell r="P644" t="str">
            <v>P4</v>
          </cell>
          <cell r="Q644" t="str">
            <v>350</v>
          </cell>
          <cell r="S644">
            <v>48</v>
          </cell>
          <cell r="T644" t="str">
            <v>VL du personnel dont 1 handic.</v>
          </cell>
          <cell r="V644">
            <v>48</v>
          </cell>
          <cell r="W644" t="str">
            <v>VL du personnel dont 1 handic.</v>
          </cell>
        </row>
        <row r="645">
          <cell r="C645" t="str">
            <v>Véhicules de service (VL)</v>
          </cell>
          <cell r="F645">
            <v>56</v>
          </cell>
          <cell r="G645">
            <v>25</v>
          </cell>
          <cell r="H645">
            <v>1400</v>
          </cell>
          <cell r="K645">
            <v>57</v>
          </cell>
          <cell r="L645">
            <v>25</v>
          </cell>
          <cell r="M645">
            <v>1425</v>
          </cell>
          <cell r="N645" t="str">
            <v>Répartis entre P0 et P1 (+1 place)</v>
          </cell>
          <cell r="S645">
            <v>4</v>
          </cell>
          <cell r="T645" t="str">
            <v>Deux-roues du personnel</v>
          </cell>
          <cell r="V645">
            <v>4</v>
          </cell>
          <cell r="W645" t="str">
            <v>Deux-roues du personnel</v>
          </cell>
        </row>
        <row r="646">
          <cell r="C646" t="str">
            <v>Trafics ou 4*4</v>
          </cell>
          <cell r="F646">
            <v>10</v>
          </cell>
          <cell r="G646">
            <v>30</v>
          </cell>
          <cell r="H646">
            <v>300</v>
          </cell>
          <cell r="K646">
            <v>10</v>
          </cell>
          <cell r="L646">
            <v>30</v>
          </cell>
          <cell r="M646">
            <v>300</v>
          </cell>
          <cell r="N646" t="str">
            <v>Localisés au P0</v>
          </cell>
          <cell r="Q646" t="str">
            <v>348a</v>
          </cell>
          <cell r="W646" t="str">
            <v>Rampe P3 à P4 (S développée)</v>
          </cell>
        </row>
        <row r="647">
          <cell r="C647" t="str">
            <v>Deux roues</v>
          </cell>
          <cell r="F647">
            <v>7</v>
          </cell>
          <cell r="G647">
            <v>3</v>
          </cell>
          <cell r="H647">
            <v>21</v>
          </cell>
          <cell r="K647">
            <v>7</v>
          </cell>
          <cell r="L647">
            <v>3</v>
          </cell>
          <cell r="M647">
            <v>21</v>
          </cell>
          <cell r="N647" t="str">
            <v>Localisés au P0</v>
          </cell>
          <cell r="P647" t="str">
            <v>P3</v>
          </cell>
          <cell r="Q647" t="str">
            <v>348</v>
          </cell>
          <cell r="S647">
            <v>47</v>
          </cell>
          <cell r="T647" t="str">
            <v>VL du personnel dont 1 handic.</v>
          </cell>
          <cell r="V647">
            <v>47</v>
          </cell>
          <cell r="W647" t="str">
            <v>VL du personnel dont 1 handic.</v>
          </cell>
        </row>
        <row r="648">
          <cell r="F648">
            <v>258</v>
          </cell>
          <cell r="G648" t="str">
            <v>VL et Trafic</v>
          </cell>
          <cell r="K648">
            <v>261</v>
          </cell>
          <cell r="L648" t="str">
            <v>VL et Trafic</v>
          </cell>
          <cell r="S648">
            <v>4</v>
          </cell>
          <cell r="T648" t="str">
            <v>Deux-roues du personnel</v>
          </cell>
          <cell r="V648">
            <v>4</v>
          </cell>
          <cell r="W648" t="str">
            <v>Deux-roues du personnel</v>
          </cell>
        </row>
        <row r="649">
          <cell r="F649">
            <v>16</v>
          </cell>
          <cell r="G649" t="str">
            <v>Motos</v>
          </cell>
          <cell r="K649">
            <v>10</v>
          </cell>
          <cell r="L649" t="str">
            <v>Motos</v>
          </cell>
          <cell r="Q649" t="str">
            <v>244a</v>
          </cell>
          <cell r="W649" t="str">
            <v>Rampe P2 à P3 (S développée)</v>
          </cell>
        </row>
        <row r="650">
          <cell r="P650" t="str">
            <v>P2</v>
          </cell>
          <cell r="Q650" t="str">
            <v>244</v>
          </cell>
          <cell r="S650">
            <v>46</v>
          </cell>
          <cell r="T650" t="str">
            <v>VL du personnel dont 1 handic.</v>
          </cell>
          <cell r="V650">
            <v>46</v>
          </cell>
          <cell r="W650" t="str">
            <v>VL du personnel dont 1 handic.</v>
          </cell>
        </row>
        <row r="651">
          <cell r="S651">
            <v>4</v>
          </cell>
          <cell r="T651" t="str">
            <v>Deux-roues du personnel</v>
          </cell>
          <cell r="V651">
            <v>4</v>
          </cell>
          <cell r="W651" t="str">
            <v>Deux-roues du personnel</v>
          </cell>
        </row>
        <row r="652">
          <cell r="Q652" t="str">
            <v>161A</v>
          </cell>
          <cell r="W652" t="str">
            <v>Rampe P1 à P2 (S développée)</v>
          </cell>
        </row>
        <row r="653">
          <cell r="P653" t="str">
            <v>TOTAL Personnel</v>
          </cell>
          <cell r="S653">
            <v>192</v>
          </cell>
          <cell r="T653" t="str">
            <v>VL du personnel dont 4 handic.</v>
          </cell>
          <cell r="V653">
            <v>192</v>
          </cell>
          <cell r="W653" t="str">
            <v>VL du personnel dont 4 handic.</v>
          </cell>
        </row>
        <row r="654">
          <cell r="S654">
            <v>16</v>
          </cell>
          <cell r="T654" t="str">
            <v>Deux-roues du personnel</v>
          </cell>
          <cell r="V654">
            <v>16</v>
          </cell>
          <cell r="W654" t="str">
            <v>Deux-roues du personnel</v>
          </cell>
        </row>
        <row r="655">
          <cell r="T655" t="str">
            <v>Véhicules de service</v>
          </cell>
          <cell r="W655" t="str">
            <v>Véhicules de service</v>
          </cell>
        </row>
        <row r="656">
          <cell r="P656" t="str">
            <v>P1</v>
          </cell>
          <cell r="Q656" t="str">
            <v>161</v>
          </cell>
          <cell r="S656">
            <v>42</v>
          </cell>
          <cell r="T656" t="str">
            <v>VL de service</v>
          </cell>
          <cell r="V656">
            <v>42</v>
          </cell>
          <cell r="W656" t="str">
            <v>VL de service</v>
          </cell>
        </row>
        <row r="657">
          <cell r="Q657" t="str">
            <v>061a</v>
          </cell>
          <cell r="W657" t="str">
            <v>Rampe P0 à P1 (S développée)</v>
          </cell>
        </row>
        <row r="658">
          <cell r="P658" t="str">
            <v>P0</v>
          </cell>
          <cell r="Q658" t="str">
            <v>061</v>
          </cell>
          <cell r="S658">
            <v>16</v>
          </cell>
          <cell r="T658" t="str">
            <v>Compris 2 véhicules livraisons</v>
          </cell>
          <cell r="V658">
            <v>16</v>
          </cell>
          <cell r="W658" t="str">
            <v>Compris 2 véhicules livraisons</v>
          </cell>
        </row>
        <row r="659">
          <cell r="P659" t="str">
            <v>2 roues</v>
          </cell>
          <cell r="Q659" t="str">
            <v>062</v>
          </cell>
          <cell r="S659">
            <v>10</v>
          </cell>
          <cell r="T659" t="str">
            <v>Trafics ou 4*4</v>
          </cell>
          <cell r="V659">
            <v>10</v>
          </cell>
          <cell r="W659" t="str">
            <v>Trafics ou 4*4</v>
          </cell>
        </row>
        <row r="660">
          <cell r="P660" t="str">
            <v>Lavage</v>
          </cell>
          <cell r="Q660" t="str">
            <v>063</v>
          </cell>
          <cell r="S660">
            <v>7</v>
          </cell>
          <cell r="T660" t="str">
            <v>Deux-roues</v>
          </cell>
          <cell r="V660">
            <v>7</v>
          </cell>
          <cell r="W660" t="str">
            <v>Deux-roues</v>
          </cell>
        </row>
        <row r="661">
          <cell r="P661" t="str">
            <v>TOTAL Service</v>
          </cell>
          <cell r="S661">
            <v>68</v>
          </cell>
          <cell r="T661" t="str">
            <v>VL et Trafic</v>
          </cell>
          <cell r="V661">
            <v>68</v>
          </cell>
          <cell r="W661" t="str">
            <v>VL et Trafic</v>
          </cell>
        </row>
        <row r="662">
          <cell r="S662">
            <v>7</v>
          </cell>
          <cell r="T662" t="str">
            <v>Deux-roues</v>
          </cell>
          <cell r="V662">
            <v>7</v>
          </cell>
          <cell r="W662" t="str">
            <v>Deux-roues</v>
          </cell>
        </row>
        <row r="663">
          <cell r="P663" t="str">
            <v>TOTAL service + personnel</v>
          </cell>
          <cell r="S663">
            <v>260</v>
          </cell>
          <cell r="T663" t="str">
            <v>VL et Trafic</v>
          </cell>
          <cell r="V663">
            <v>260</v>
          </cell>
          <cell r="W663" t="str">
            <v>VL et Trafic</v>
          </cell>
        </row>
        <row r="664">
          <cell r="S664">
            <v>23</v>
          </cell>
          <cell r="T664" t="str">
            <v>Motos</v>
          </cell>
          <cell r="V664">
            <v>23</v>
          </cell>
          <cell r="W664" t="str">
            <v>Motos</v>
          </cell>
        </row>
        <row r="665">
          <cell r="P665" t="str">
            <v>Soit capacité =</v>
          </cell>
          <cell r="S665">
            <v>265</v>
          </cell>
          <cell r="T665" t="str">
            <v>Emplacements avec équivalent 5 deux-roues = 1 VL</v>
          </cell>
          <cell r="V665">
            <v>265</v>
          </cell>
          <cell r="W665" t="str">
            <v>Emplacements avec équivalent 5 deux-roues = 1 VL</v>
          </cell>
        </row>
      </sheetData>
      <sheetData sheetId="2"/>
      <sheetData sheetId="3">
        <row r="3">
          <cell r="D3" t="str">
            <v>N°</v>
          </cell>
        </row>
      </sheetData>
      <sheetData sheetId="4">
        <row r="3">
          <cell r="D3" t="str">
            <v>001</v>
          </cell>
        </row>
      </sheetData>
      <sheetData sheetId="5"/>
      <sheetData sheetId="6"/>
      <sheetData sheetId="7"/>
      <sheetData sheetId="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PdG SURF"/>
      <sheetName val="Cadre surfaces"/>
      <sheetName val="AVERTISSEMENT"/>
      <sheetName val="PdG FINITIONS"/>
      <sheetName val="Données"/>
      <sheetName val="Métrés"/>
      <sheetName val="SHO"/>
    </sheetNames>
    <sheetDataSet>
      <sheetData sheetId="0"/>
      <sheetData sheetId="1">
        <row r="1">
          <cell r="A1">
            <v>0</v>
          </cell>
        </row>
      </sheetData>
      <sheetData sheetId="2"/>
      <sheetData sheetId="3"/>
      <sheetData sheetId="4">
        <row r="5">
          <cell r="C5" t="str">
            <v>N°</v>
          </cell>
        </row>
      </sheetData>
      <sheetData sheetId="5"/>
      <sheetData sheetId="6"/>
    </sheetDataSet>
  </externalBook>
</externalLink>
</file>

<file path=xl/theme/theme1.xml><?xml version="1.0" encoding="utf-8"?>
<a:theme xmlns:a="http://schemas.openxmlformats.org/drawingml/2006/main" name="Thème Office">
  <a:themeElements>
    <a:clrScheme name="Aspect">
      <a:dk1>
        <a:sysClr val="windowText" lastClr="000000"/>
      </a:dk1>
      <a:lt1>
        <a:sysClr val="window" lastClr="FFFFFF"/>
      </a:lt1>
      <a:dk2>
        <a:srgbClr val="323232"/>
      </a:dk2>
      <a:lt2>
        <a:srgbClr val="E3DED1"/>
      </a:lt2>
      <a:accent1>
        <a:srgbClr val="F07F09"/>
      </a:accent1>
      <a:accent2>
        <a:srgbClr val="9F2936"/>
      </a:accent2>
      <a:accent3>
        <a:srgbClr val="1B587C"/>
      </a:accent3>
      <a:accent4>
        <a:srgbClr val="4E8542"/>
      </a:accent4>
      <a:accent5>
        <a:srgbClr val="604878"/>
      </a:accent5>
      <a:accent6>
        <a:srgbClr val="C19859"/>
      </a:accent6>
      <a:hlink>
        <a:srgbClr val="6B9F25"/>
      </a:hlink>
      <a:folHlink>
        <a:srgbClr val="B26B0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sheetPr codeName="Feuil34">
    <pageSetUpPr autoPageBreaks="0"/>
  </sheetPr>
  <dimension ref="A1:AK279"/>
  <sheetViews>
    <sheetView tabSelected="1" view="pageBreakPreview" zoomScaleNormal="100" zoomScaleSheetLayoutView="100" workbookViewId="0">
      <selection activeCell="E18" sqref="E18:R19"/>
    </sheetView>
  </sheetViews>
  <sheetFormatPr baseColWidth="10" defaultColWidth="12" defaultRowHeight="12.75"/>
  <cols>
    <col min="1" max="1" width="5.6640625" style="12" customWidth="1"/>
    <col min="2" max="2" width="3.83203125" style="12" customWidth="1"/>
    <col min="3" max="3" width="7" style="12" bestFit="1" customWidth="1"/>
    <col min="4" max="4" width="3" style="12" bestFit="1" customWidth="1"/>
    <col min="5" max="15" width="8.83203125" style="9" customWidth="1"/>
    <col min="16" max="16" width="8.83203125" style="126" customWidth="1"/>
    <col min="17" max="17" width="4.1640625" style="126" customWidth="1"/>
    <col min="18" max="18" width="9.83203125" style="126" customWidth="1"/>
    <col min="19" max="19" width="8.6640625" style="126" customWidth="1"/>
    <col min="20" max="20" width="12" style="7"/>
    <col min="30" max="16384" width="12" style="7"/>
  </cols>
  <sheetData>
    <row r="1" spans="1:29" s="34" customFormat="1" ht="18.75" customHeight="1">
      <c r="A1" s="176">
        <f t="shared" ref="A1:S1" ca="1" si="0">CELL("largeur",A1)</f>
        <v>5</v>
      </c>
      <c r="B1" s="48">
        <f t="shared" ca="1" si="0"/>
        <v>3</v>
      </c>
      <c r="C1" s="48">
        <f t="shared" ca="1" si="0"/>
        <v>6</v>
      </c>
      <c r="D1" s="48">
        <f t="shared" ca="1" si="0"/>
        <v>2</v>
      </c>
      <c r="E1" s="119">
        <f t="shared" ca="1" si="0"/>
        <v>8</v>
      </c>
      <c r="F1" s="119">
        <f t="shared" ca="1" si="0"/>
        <v>8</v>
      </c>
      <c r="G1" s="119">
        <f t="shared" ca="1" si="0"/>
        <v>8</v>
      </c>
      <c r="H1" s="119">
        <f t="shared" ca="1" si="0"/>
        <v>8</v>
      </c>
      <c r="I1" s="119">
        <f t="shared" ca="1" si="0"/>
        <v>8</v>
      </c>
      <c r="J1" s="119">
        <f t="shared" ca="1" si="0"/>
        <v>8</v>
      </c>
      <c r="K1" s="119">
        <f t="shared" ca="1" si="0"/>
        <v>8</v>
      </c>
      <c r="L1" s="119">
        <f t="shared" ca="1" si="0"/>
        <v>8</v>
      </c>
      <c r="M1" s="119">
        <f t="shared" ca="1" si="0"/>
        <v>8</v>
      </c>
      <c r="N1" s="119">
        <f t="shared" ca="1" si="0"/>
        <v>8</v>
      </c>
      <c r="O1" s="119">
        <f t="shared" ca="1" si="0"/>
        <v>8</v>
      </c>
      <c r="P1" s="119">
        <f t="shared" ca="1" si="0"/>
        <v>8</v>
      </c>
      <c r="Q1" s="119">
        <f t="shared" ca="1" si="0"/>
        <v>3</v>
      </c>
      <c r="R1" s="119">
        <f t="shared" ca="1" si="0"/>
        <v>9</v>
      </c>
      <c r="S1" s="119">
        <f t="shared" ca="1" si="0"/>
        <v>8</v>
      </c>
      <c r="U1"/>
      <c r="V1"/>
      <c r="W1"/>
      <c r="X1"/>
      <c r="Y1"/>
      <c r="Z1"/>
      <c r="AA1"/>
      <c r="AB1"/>
      <c r="AC1"/>
    </row>
    <row r="2" spans="1:29" s="34" customFormat="1" ht="18.75" customHeight="1">
      <c r="A2" s="81">
        <v>5</v>
      </c>
      <c r="B2" s="81">
        <v>3</v>
      </c>
      <c r="C2" s="81">
        <v>3</v>
      </c>
      <c r="D2" s="81">
        <v>3</v>
      </c>
      <c r="E2" s="83">
        <v>8</v>
      </c>
      <c r="F2" s="83">
        <v>8</v>
      </c>
      <c r="G2" s="82">
        <v>8</v>
      </c>
      <c r="H2" s="83">
        <v>8</v>
      </c>
      <c r="I2" s="83">
        <v>8</v>
      </c>
      <c r="J2" s="82">
        <v>8</v>
      </c>
      <c r="K2" s="83">
        <v>8</v>
      </c>
      <c r="L2" s="83">
        <v>8</v>
      </c>
      <c r="M2" s="83">
        <v>8</v>
      </c>
      <c r="N2" s="83">
        <v>8</v>
      </c>
      <c r="O2" s="83">
        <v>8</v>
      </c>
      <c r="P2" s="83">
        <v>8</v>
      </c>
      <c r="Q2" s="83">
        <v>3</v>
      </c>
      <c r="R2" s="83">
        <v>9</v>
      </c>
      <c r="S2" s="83">
        <v>12</v>
      </c>
      <c r="U2"/>
      <c r="V2"/>
      <c r="W2"/>
      <c r="X2"/>
      <c r="Y2"/>
      <c r="Z2"/>
      <c r="AA2"/>
      <c r="AB2"/>
      <c r="AC2"/>
    </row>
    <row r="3" spans="1:29" s="34" customFormat="1" ht="18.75" customHeight="1" thickBot="1">
      <c r="A3" s="81"/>
      <c r="B3" s="81"/>
      <c r="C3" s="81"/>
      <c r="D3" s="81"/>
      <c r="E3" s="83"/>
      <c r="F3" s="83"/>
      <c r="G3" s="82"/>
      <c r="H3" s="83"/>
      <c r="I3" s="83"/>
      <c r="J3" s="82"/>
      <c r="K3" s="83"/>
      <c r="L3" s="83"/>
      <c r="M3" s="83"/>
      <c r="N3" s="83"/>
      <c r="O3" s="83"/>
      <c r="P3" s="83"/>
      <c r="Q3" s="83"/>
      <c r="R3" s="83"/>
      <c r="S3" s="83"/>
      <c r="U3"/>
      <c r="V3"/>
      <c r="W3"/>
      <c r="X3"/>
      <c r="Y3"/>
      <c r="Z3"/>
      <c r="AA3"/>
      <c r="AB3"/>
      <c r="AC3"/>
    </row>
    <row r="4" spans="1:29" s="34" customFormat="1" ht="4.5" customHeight="1" thickTop="1">
      <c r="E4" s="674"/>
      <c r="F4" s="675"/>
      <c r="G4" s="675"/>
      <c r="H4" s="675"/>
      <c r="I4" s="675"/>
      <c r="J4" s="675"/>
      <c r="K4" s="675"/>
      <c r="L4" s="675"/>
      <c r="M4" s="675"/>
      <c r="N4" s="675"/>
      <c r="O4" s="675"/>
      <c r="P4" s="675"/>
      <c r="Q4" s="675"/>
      <c r="R4" s="199"/>
      <c r="S4" s="120"/>
      <c r="U4"/>
      <c r="V4"/>
      <c r="W4"/>
      <c r="X4"/>
      <c r="Y4"/>
      <c r="Z4"/>
      <c r="AA4"/>
      <c r="AB4"/>
      <c r="AC4"/>
    </row>
    <row r="5" spans="1:29" s="36" customFormat="1" ht="16.5" customHeight="1">
      <c r="E5" s="676" t="s">
        <v>20</v>
      </c>
      <c r="F5" s="677"/>
      <c r="G5" s="677"/>
      <c r="H5" s="677"/>
      <c r="I5" s="677"/>
      <c r="J5" s="677"/>
      <c r="K5" s="677"/>
      <c r="L5" s="677"/>
      <c r="M5" s="677"/>
      <c r="N5" s="677"/>
      <c r="O5" s="677"/>
      <c r="P5" s="677"/>
      <c r="Q5" s="677"/>
      <c r="R5" s="678"/>
      <c r="S5" s="121"/>
      <c r="U5"/>
      <c r="V5"/>
      <c r="W5"/>
      <c r="X5"/>
      <c r="Y5"/>
      <c r="Z5"/>
      <c r="AA5"/>
      <c r="AB5"/>
      <c r="AC5"/>
    </row>
    <row r="6" spans="1:29" s="36" customFormat="1" ht="16.5" customHeight="1">
      <c r="E6" s="679" t="s">
        <v>21</v>
      </c>
      <c r="F6" s="680"/>
      <c r="G6" s="680"/>
      <c r="H6" s="680"/>
      <c r="I6" s="680"/>
      <c r="J6" s="680"/>
      <c r="K6" s="680"/>
      <c r="L6" s="680"/>
      <c r="M6" s="680"/>
      <c r="N6" s="680"/>
      <c r="O6" s="680"/>
      <c r="P6" s="680"/>
      <c r="Q6" s="680"/>
      <c r="R6" s="681"/>
      <c r="S6" s="121"/>
      <c r="U6"/>
      <c r="V6"/>
      <c r="W6"/>
      <c r="X6"/>
      <c r="Y6"/>
      <c r="Z6"/>
      <c r="AA6"/>
      <c r="AB6"/>
      <c r="AC6"/>
    </row>
    <row r="7" spans="1:29" s="36" customFormat="1" ht="16.5" customHeight="1">
      <c r="E7" s="676" t="s">
        <v>22</v>
      </c>
      <c r="F7" s="677"/>
      <c r="G7" s="677"/>
      <c r="H7" s="677"/>
      <c r="I7" s="677"/>
      <c r="J7" s="677"/>
      <c r="K7" s="677"/>
      <c r="L7" s="677"/>
      <c r="M7" s="677"/>
      <c r="N7" s="677"/>
      <c r="O7" s="677"/>
      <c r="P7" s="677"/>
      <c r="Q7" s="677"/>
      <c r="R7" s="678"/>
      <c r="S7" s="121"/>
      <c r="U7"/>
      <c r="V7"/>
      <c r="W7"/>
      <c r="X7"/>
      <c r="Y7"/>
      <c r="Z7"/>
      <c r="AA7"/>
      <c r="AB7"/>
      <c r="AC7"/>
    </row>
    <row r="8" spans="1:29" s="36" customFormat="1" ht="16.5" customHeight="1">
      <c r="E8" s="682" t="s">
        <v>48</v>
      </c>
      <c r="F8" s="683"/>
      <c r="G8" s="683"/>
      <c r="H8" s="683"/>
      <c r="I8" s="683"/>
      <c r="J8" s="683"/>
      <c r="K8" s="683"/>
      <c r="L8" s="683"/>
      <c r="M8" s="683"/>
      <c r="N8" s="683"/>
      <c r="O8" s="683"/>
      <c r="P8" s="683"/>
      <c r="Q8" s="683"/>
      <c r="R8" s="684"/>
      <c r="S8" s="121"/>
      <c r="U8"/>
      <c r="V8"/>
      <c r="W8"/>
      <c r="X8"/>
      <c r="Y8"/>
      <c r="Z8"/>
      <c r="AA8"/>
      <c r="AB8"/>
      <c r="AC8"/>
    </row>
    <row r="9" spans="1:29" s="36" customFormat="1" ht="5.0999999999999996" customHeight="1">
      <c r="E9" s="682"/>
      <c r="F9" s="683"/>
      <c r="G9" s="683"/>
      <c r="H9" s="683"/>
      <c r="I9" s="683"/>
      <c r="J9" s="683"/>
      <c r="K9" s="683"/>
      <c r="L9" s="683"/>
      <c r="M9" s="683"/>
      <c r="N9" s="683"/>
      <c r="O9" s="683"/>
      <c r="P9" s="683"/>
      <c r="Q9" s="683"/>
      <c r="R9" s="684"/>
      <c r="S9" s="121"/>
      <c r="U9"/>
      <c r="V9"/>
      <c r="W9"/>
      <c r="X9"/>
      <c r="Y9"/>
      <c r="Z9"/>
      <c r="AA9"/>
      <c r="AB9"/>
      <c r="AC9"/>
    </row>
    <row r="10" spans="1:29" s="36" customFormat="1" ht="16.5" customHeight="1">
      <c r="E10" s="676" t="s">
        <v>23</v>
      </c>
      <c r="F10" s="677"/>
      <c r="G10" s="677"/>
      <c r="H10" s="677"/>
      <c r="I10" s="677"/>
      <c r="J10" s="677"/>
      <c r="K10" s="677"/>
      <c r="L10" s="677"/>
      <c r="M10" s="677"/>
      <c r="N10" s="677"/>
      <c r="O10" s="677"/>
      <c r="P10" s="677"/>
      <c r="Q10" s="677"/>
      <c r="R10" s="678"/>
      <c r="S10" s="121"/>
      <c r="U10"/>
      <c r="V10"/>
      <c r="W10"/>
      <c r="X10"/>
      <c r="Y10"/>
      <c r="Z10"/>
      <c r="AA10"/>
      <c r="AB10"/>
      <c r="AC10"/>
    </row>
    <row r="11" spans="1:29" s="36" customFormat="1" ht="20.25" customHeight="1">
      <c r="E11" s="685" t="s">
        <v>41</v>
      </c>
      <c r="F11" s="686"/>
      <c r="G11" s="686"/>
      <c r="H11" s="686"/>
      <c r="I11" s="686"/>
      <c r="J11" s="686"/>
      <c r="K11" s="686"/>
      <c r="L11" s="686"/>
      <c r="M11" s="686"/>
      <c r="N11" s="686"/>
      <c r="O11" s="686"/>
      <c r="P11" s="686"/>
      <c r="Q11" s="686"/>
      <c r="R11" s="687"/>
      <c r="S11" s="121"/>
      <c r="U11"/>
      <c r="V11"/>
      <c r="W11"/>
      <c r="X11"/>
      <c r="Y11"/>
      <c r="Z11"/>
      <c r="AA11"/>
      <c r="AB11"/>
      <c r="AC11"/>
    </row>
    <row r="12" spans="1:29" s="36" customFormat="1" ht="16.5" customHeight="1">
      <c r="E12" s="676" t="s">
        <v>42</v>
      </c>
      <c r="F12" s="677"/>
      <c r="G12" s="677"/>
      <c r="H12" s="677"/>
      <c r="I12" s="677"/>
      <c r="J12" s="677"/>
      <c r="K12" s="677"/>
      <c r="L12" s="677"/>
      <c r="M12" s="677"/>
      <c r="N12" s="677"/>
      <c r="O12" s="677"/>
      <c r="P12" s="677"/>
      <c r="Q12" s="677"/>
      <c r="R12" s="678"/>
      <c r="S12" s="121"/>
      <c r="U12"/>
      <c r="V12"/>
      <c r="W12"/>
      <c r="X12"/>
      <c r="Y12"/>
      <c r="Z12"/>
      <c r="AA12"/>
      <c r="AB12"/>
      <c r="AC12"/>
    </row>
    <row r="13" spans="1:29" s="36" customFormat="1" ht="16.5" customHeight="1">
      <c r="E13" s="676" t="s">
        <v>24</v>
      </c>
      <c r="F13" s="677"/>
      <c r="G13" s="677"/>
      <c r="H13" s="677"/>
      <c r="I13" s="677"/>
      <c r="J13" s="677"/>
      <c r="K13" s="677"/>
      <c r="L13" s="677"/>
      <c r="M13" s="677"/>
      <c r="N13" s="677"/>
      <c r="O13" s="677"/>
      <c r="P13" s="677"/>
      <c r="Q13" s="677"/>
      <c r="R13" s="678"/>
      <c r="S13" s="121"/>
      <c r="U13"/>
      <c r="V13"/>
      <c r="W13"/>
      <c r="X13"/>
      <c r="Y13"/>
      <c r="Z13"/>
      <c r="AA13"/>
      <c r="AB13"/>
      <c r="AC13"/>
    </row>
    <row r="14" spans="1:29" s="36" customFormat="1" ht="12" customHeight="1">
      <c r="E14" s="688" t="s">
        <v>25</v>
      </c>
      <c r="F14" s="689"/>
      <c r="G14" s="689"/>
      <c r="H14" s="689"/>
      <c r="I14" s="689"/>
      <c r="J14" s="689"/>
      <c r="K14" s="689"/>
      <c r="L14" s="689"/>
      <c r="M14" s="689"/>
      <c r="N14" s="689"/>
      <c r="O14" s="689"/>
      <c r="P14" s="689"/>
      <c r="Q14" s="689"/>
      <c r="R14" s="690"/>
      <c r="S14" s="121"/>
      <c r="U14"/>
      <c r="V14"/>
      <c r="W14"/>
      <c r="X14"/>
      <c r="Y14"/>
      <c r="Z14"/>
      <c r="AA14"/>
      <c r="AB14"/>
      <c r="AC14"/>
    </row>
    <row r="15" spans="1:29" s="36" customFormat="1" ht="29.25" customHeight="1">
      <c r="E15" s="671" t="s">
        <v>43</v>
      </c>
      <c r="F15" s="672"/>
      <c r="G15" s="672"/>
      <c r="H15" s="672"/>
      <c r="I15" s="672"/>
      <c r="J15" s="672"/>
      <c r="K15" s="672"/>
      <c r="L15" s="672"/>
      <c r="M15" s="672"/>
      <c r="N15" s="672"/>
      <c r="O15" s="672"/>
      <c r="P15" s="672"/>
      <c r="Q15" s="672"/>
      <c r="R15" s="673"/>
      <c r="S15" s="121"/>
      <c r="U15"/>
      <c r="V15"/>
      <c r="W15"/>
      <c r="X15"/>
      <c r="Y15"/>
      <c r="Z15"/>
      <c r="AA15"/>
      <c r="AB15"/>
      <c r="AC15"/>
    </row>
    <row r="16" spans="1:29" s="36" customFormat="1" ht="12" customHeight="1">
      <c r="E16" s="671" t="s">
        <v>26</v>
      </c>
      <c r="F16" s="672"/>
      <c r="G16" s="672"/>
      <c r="H16" s="672"/>
      <c r="I16" s="672"/>
      <c r="J16" s="672"/>
      <c r="K16" s="672"/>
      <c r="L16" s="672"/>
      <c r="M16" s="672"/>
      <c r="N16" s="672"/>
      <c r="O16" s="672"/>
      <c r="P16" s="672"/>
      <c r="Q16" s="672"/>
      <c r="R16" s="673"/>
      <c r="S16" s="121"/>
      <c r="U16"/>
      <c r="V16"/>
      <c r="W16"/>
      <c r="X16"/>
      <c r="Y16"/>
      <c r="Z16"/>
      <c r="AA16"/>
      <c r="AB16"/>
      <c r="AC16"/>
    </row>
    <row r="17" spans="1:29" s="36" customFormat="1" ht="4.5" customHeight="1">
      <c r="E17" s="711"/>
      <c r="F17" s="712"/>
      <c r="G17" s="712"/>
      <c r="H17" s="712"/>
      <c r="I17" s="712"/>
      <c r="J17" s="712"/>
      <c r="K17" s="712"/>
      <c r="L17" s="712"/>
      <c r="M17" s="712"/>
      <c r="N17" s="712"/>
      <c r="O17" s="712"/>
      <c r="P17" s="712"/>
      <c r="Q17" s="712"/>
      <c r="R17" s="713"/>
      <c r="S17" s="121"/>
      <c r="U17"/>
      <c r="V17"/>
      <c r="W17"/>
      <c r="X17"/>
      <c r="Y17"/>
      <c r="Z17"/>
      <c r="AA17"/>
      <c r="AB17"/>
      <c r="AC17"/>
    </row>
    <row r="18" spans="1:29" s="36" customFormat="1" ht="12" customHeight="1">
      <c r="E18" s="688" t="s">
        <v>733</v>
      </c>
      <c r="F18" s="689"/>
      <c r="G18" s="689"/>
      <c r="H18" s="689"/>
      <c r="I18" s="689"/>
      <c r="J18" s="689"/>
      <c r="K18" s="689"/>
      <c r="L18" s="689"/>
      <c r="M18" s="689"/>
      <c r="N18" s="689"/>
      <c r="O18" s="689"/>
      <c r="P18" s="689"/>
      <c r="Q18" s="689"/>
      <c r="R18" s="690"/>
      <c r="S18" s="121"/>
      <c r="U18"/>
      <c r="V18"/>
      <c r="W18"/>
      <c r="X18"/>
      <c r="Y18"/>
      <c r="Z18"/>
      <c r="AA18"/>
      <c r="AB18"/>
      <c r="AC18"/>
    </row>
    <row r="19" spans="1:29" s="34" customFormat="1" ht="12" customHeight="1">
      <c r="E19" s="671" t="s">
        <v>734</v>
      </c>
      <c r="F19" s="672"/>
      <c r="G19" s="672"/>
      <c r="H19" s="672"/>
      <c r="I19" s="672"/>
      <c r="J19" s="672"/>
      <c r="K19" s="672"/>
      <c r="L19" s="672"/>
      <c r="M19" s="672"/>
      <c r="N19" s="672"/>
      <c r="O19" s="672"/>
      <c r="P19" s="672"/>
      <c r="Q19" s="672"/>
      <c r="R19" s="673"/>
      <c r="S19" s="120"/>
      <c r="U19"/>
      <c r="V19"/>
      <c r="W19"/>
      <c r="X19"/>
      <c r="Y19"/>
      <c r="Z19"/>
      <c r="AA19"/>
      <c r="AB19"/>
      <c r="AC19"/>
    </row>
    <row r="20" spans="1:29" s="36" customFormat="1" ht="12" customHeight="1">
      <c r="E20" s="688" t="s">
        <v>44</v>
      </c>
      <c r="F20" s="689"/>
      <c r="G20" s="689"/>
      <c r="H20" s="689"/>
      <c r="I20" s="689"/>
      <c r="J20" s="689"/>
      <c r="K20" s="689"/>
      <c r="L20" s="689"/>
      <c r="M20" s="689"/>
      <c r="N20" s="689"/>
      <c r="O20" s="689"/>
      <c r="P20" s="689"/>
      <c r="Q20" s="689"/>
      <c r="R20" s="690"/>
      <c r="S20" s="121"/>
      <c r="U20"/>
      <c r="V20"/>
      <c r="W20"/>
      <c r="X20"/>
      <c r="Y20"/>
      <c r="Z20"/>
      <c r="AA20"/>
      <c r="AB20"/>
      <c r="AC20"/>
    </row>
    <row r="21" spans="1:29" s="34" customFormat="1" ht="12" customHeight="1">
      <c r="E21" s="671" t="s">
        <v>45</v>
      </c>
      <c r="F21" s="672"/>
      <c r="G21" s="672"/>
      <c r="H21" s="672"/>
      <c r="I21" s="672"/>
      <c r="J21" s="672"/>
      <c r="K21" s="672"/>
      <c r="L21" s="672"/>
      <c r="M21" s="672"/>
      <c r="N21" s="672"/>
      <c r="O21" s="672"/>
      <c r="P21" s="672"/>
      <c r="Q21" s="672"/>
      <c r="R21" s="673"/>
      <c r="S21" s="120"/>
      <c r="U21"/>
      <c r="V21"/>
      <c r="W21"/>
      <c r="X21"/>
      <c r="Y21"/>
      <c r="Z21"/>
      <c r="AA21"/>
      <c r="AB21"/>
      <c r="AC21"/>
    </row>
    <row r="22" spans="1:29" s="34" customFormat="1" ht="12" customHeight="1">
      <c r="E22" s="688" t="s">
        <v>46</v>
      </c>
      <c r="F22" s="689"/>
      <c r="G22" s="689"/>
      <c r="H22" s="689"/>
      <c r="I22" s="689"/>
      <c r="J22" s="689"/>
      <c r="K22" s="689"/>
      <c r="L22" s="689"/>
      <c r="M22" s="689"/>
      <c r="N22" s="689"/>
      <c r="O22" s="689"/>
      <c r="P22" s="689"/>
      <c r="Q22" s="689"/>
      <c r="R22" s="690"/>
      <c r="S22" s="120"/>
      <c r="U22"/>
      <c r="V22"/>
      <c r="W22"/>
      <c r="X22"/>
      <c r="Y22"/>
      <c r="Z22"/>
      <c r="AA22"/>
      <c r="AB22"/>
      <c r="AC22"/>
    </row>
    <row r="23" spans="1:29" s="34" customFormat="1" ht="16.5" customHeight="1" thickBot="1">
      <c r="E23" s="714" t="s">
        <v>47</v>
      </c>
      <c r="F23" s="715"/>
      <c r="G23" s="715"/>
      <c r="H23" s="715"/>
      <c r="I23" s="715"/>
      <c r="J23" s="715"/>
      <c r="K23" s="715"/>
      <c r="L23" s="715"/>
      <c r="M23" s="715"/>
      <c r="N23" s="715"/>
      <c r="O23" s="715"/>
      <c r="P23" s="715"/>
      <c r="Q23" s="715"/>
      <c r="R23" s="716"/>
      <c r="S23" s="120"/>
      <c r="U23"/>
      <c r="V23"/>
      <c r="W23"/>
      <c r="X23"/>
      <c r="Y23"/>
      <c r="Z23"/>
      <c r="AA23"/>
      <c r="AB23"/>
      <c r="AC23"/>
    </row>
    <row r="24" spans="1:29" s="34" customFormat="1" ht="12" customHeight="1" thickTop="1" thickBot="1">
      <c r="E24" s="717"/>
      <c r="F24" s="717"/>
      <c r="G24" s="717"/>
      <c r="H24" s="717"/>
      <c r="I24" s="717"/>
      <c r="J24" s="717"/>
      <c r="K24" s="717"/>
      <c r="L24" s="717"/>
      <c r="M24" s="717"/>
      <c r="N24" s="717"/>
      <c r="O24" s="717"/>
      <c r="P24" s="717"/>
      <c r="Q24" s="717"/>
      <c r="R24" s="717"/>
      <c r="S24" s="120"/>
      <c r="U24"/>
      <c r="V24"/>
      <c r="W24"/>
      <c r="X24"/>
      <c r="Y24"/>
      <c r="Z24"/>
      <c r="AA24"/>
      <c r="AB24"/>
      <c r="AC24"/>
    </row>
    <row r="25" spans="1:29" s="34" customFormat="1" ht="37.5" customHeight="1" thickTop="1" thickBot="1">
      <c r="E25" s="704" t="s">
        <v>639</v>
      </c>
      <c r="F25" s="705"/>
      <c r="G25" s="705"/>
      <c r="H25" s="705"/>
      <c r="I25" s="705"/>
      <c r="J25" s="705"/>
      <c r="K25" s="705"/>
      <c r="L25" s="705"/>
      <c r="M25" s="705"/>
      <c r="N25" s="705"/>
      <c r="O25" s="706"/>
      <c r="P25" s="701" t="s">
        <v>770</v>
      </c>
      <c r="Q25" s="702"/>
      <c r="R25" s="703"/>
      <c r="S25" s="120"/>
      <c r="U25"/>
      <c r="V25"/>
      <c r="W25"/>
      <c r="X25"/>
      <c r="Y25"/>
      <c r="Z25"/>
      <c r="AA25"/>
      <c r="AB25"/>
      <c r="AC25"/>
    </row>
    <row r="26" spans="1:29" s="34" customFormat="1" ht="6.75" customHeight="1" thickTop="1">
      <c r="A26" s="39"/>
      <c r="B26" s="39"/>
      <c r="C26" s="39"/>
      <c r="D26" s="39"/>
      <c r="E26" s="39"/>
      <c r="F26" s="39"/>
      <c r="G26" s="37"/>
      <c r="H26" s="35"/>
      <c r="I26" s="35"/>
      <c r="J26" s="38"/>
      <c r="K26" s="120"/>
      <c r="L26" s="120"/>
      <c r="M26" s="120"/>
      <c r="N26" s="120"/>
      <c r="O26" s="120"/>
      <c r="P26" s="120"/>
      <c r="Q26" s="120"/>
      <c r="R26" s="120"/>
      <c r="S26" s="120"/>
      <c r="U26"/>
      <c r="V26"/>
      <c r="W26"/>
      <c r="X26"/>
      <c r="Y26"/>
      <c r="Z26"/>
      <c r="AA26"/>
      <c r="AB26"/>
      <c r="AC26"/>
    </row>
    <row r="27" spans="1:29" ht="39" customHeight="1">
      <c r="A27" s="231"/>
      <c r="B27" s="105"/>
      <c r="C27" s="105"/>
      <c r="D27" s="105"/>
      <c r="E27" s="718" t="s">
        <v>615</v>
      </c>
      <c r="F27" s="718"/>
      <c r="G27" s="718"/>
      <c r="H27" s="718"/>
      <c r="I27" s="718"/>
      <c r="J27" s="718"/>
      <c r="K27" s="718"/>
      <c r="L27" s="718"/>
      <c r="M27" s="718"/>
      <c r="N27" s="718"/>
      <c r="O27" s="718"/>
      <c r="P27" s="718"/>
      <c r="Q27" s="718"/>
      <c r="R27" s="718"/>
      <c r="S27" s="102"/>
    </row>
    <row r="28" spans="1:29" ht="6.75" customHeight="1" thickBot="1">
      <c r="A28" s="231"/>
      <c r="B28" s="105"/>
      <c r="C28" s="105"/>
      <c r="D28" s="105"/>
      <c r="E28" s="102"/>
      <c r="F28" s="102"/>
      <c r="G28" s="102"/>
      <c r="H28" s="102"/>
      <c r="I28" s="102"/>
      <c r="J28" s="102"/>
      <c r="K28" s="102"/>
      <c r="L28" s="102"/>
      <c r="M28" s="102"/>
      <c r="N28" s="102"/>
      <c r="O28" s="102"/>
      <c r="P28" s="102"/>
      <c r="Q28" s="102"/>
      <c r="R28" s="102"/>
      <c r="S28" s="102"/>
    </row>
    <row r="29" spans="1:29" ht="27.75" customHeight="1" thickTop="1" thickBot="1">
      <c r="A29" s="231"/>
      <c r="B29" s="105"/>
      <c r="C29" s="105"/>
      <c r="D29" s="105"/>
      <c r="E29" s="697" t="s">
        <v>27</v>
      </c>
      <c r="F29" s="698"/>
      <c r="G29" s="698"/>
      <c r="H29" s="698"/>
      <c r="I29" s="698"/>
      <c r="J29" s="122">
        <v>4</v>
      </c>
      <c r="K29" s="699" t="s">
        <v>19</v>
      </c>
      <c r="L29" s="699"/>
      <c r="M29" s="699"/>
      <c r="N29" s="699"/>
      <c r="O29" s="699"/>
      <c r="P29" s="699"/>
      <c r="Q29" s="699"/>
      <c r="R29" s="700"/>
      <c r="S29" s="102"/>
    </row>
    <row r="30" spans="1:29" ht="14.25" thickTop="1" thickBot="1">
      <c r="A30" s="231"/>
      <c r="B30" s="105"/>
      <c r="C30" s="105"/>
      <c r="D30" s="105"/>
      <c r="E30" s="102"/>
      <c r="F30" s="102"/>
      <c r="G30" s="102"/>
      <c r="H30" s="102"/>
      <c r="I30" s="102"/>
      <c r="J30" s="102"/>
      <c r="K30" s="102"/>
      <c r="L30" s="102"/>
      <c r="M30" s="102"/>
      <c r="N30" s="102"/>
      <c r="O30" s="102"/>
      <c r="P30" s="102"/>
      <c r="Q30" s="102"/>
      <c r="R30" s="102"/>
      <c r="S30" s="102"/>
    </row>
    <row r="31" spans="1:29" ht="24.95" customHeight="1" thickTop="1">
      <c r="A31" s="231"/>
      <c r="B31" s="105"/>
      <c r="C31" s="105"/>
      <c r="D31" s="105"/>
      <c r="E31" s="667"/>
      <c r="F31" s="668"/>
      <c r="G31" s="668"/>
      <c r="H31" s="668"/>
      <c r="I31" s="668"/>
      <c r="J31" s="123">
        <v>4</v>
      </c>
      <c r="K31" s="669" t="s">
        <v>32</v>
      </c>
      <c r="L31" s="669"/>
      <c r="M31" s="669"/>
      <c r="N31" s="669"/>
      <c r="O31" s="669"/>
      <c r="P31" s="669"/>
      <c r="Q31" s="669"/>
      <c r="R31" s="670"/>
      <c r="S31" s="102"/>
    </row>
    <row r="32" spans="1:29" ht="24.95" customHeight="1">
      <c r="A32" s="231"/>
      <c r="B32" s="105"/>
      <c r="C32" s="105"/>
      <c r="D32" s="105"/>
      <c r="E32" s="691"/>
      <c r="F32" s="692"/>
      <c r="G32" s="692"/>
      <c r="H32" s="692"/>
      <c r="I32" s="692"/>
      <c r="J32" s="144">
        <v>4.0999999999999996</v>
      </c>
      <c r="K32" s="693" t="s">
        <v>640</v>
      </c>
      <c r="L32" s="693"/>
      <c r="M32" s="693"/>
      <c r="N32" s="693"/>
      <c r="O32" s="693"/>
      <c r="P32" s="693"/>
      <c r="Q32" s="693"/>
      <c r="R32" s="694"/>
      <c r="S32" s="102"/>
    </row>
    <row r="33" spans="1:19" ht="24.95" customHeight="1">
      <c r="A33" s="231"/>
      <c r="B33" s="105"/>
      <c r="C33" s="105"/>
      <c r="D33" s="105"/>
      <c r="E33" s="695"/>
      <c r="F33" s="696"/>
      <c r="G33" s="696"/>
      <c r="H33" s="696"/>
      <c r="I33" s="696"/>
      <c r="J33" s="144">
        <v>4.1999999999999993</v>
      </c>
      <c r="K33" s="693" t="s">
        <v>30</v>
      </c>
      <c r="L33" s="693"/>
      <c r="M33" s="693"/>
      <c r="N33" s="693"/>
      <c r="O33" s="693"/>
      <c r="P33" s="693"/>
      <c r="Q33" s="693"/>
      <c r="R33" s="694"/>
      <c r="S33" s="102"/>
    </row>
    <row r="34" spans="1:19" ht="24.95" customHeight="1" thickBot="1">
      <c r="A34" s="231"/>
      <c r="B34" s="105"/>
      <c r="C34" s="105"/>
      <c r="D34" s="105"/>
      <c r="E34" s="663"/>
      <c r="F34" s="664"/>
      <c r="G34" s="664"/>
      <c r="H34" s="664"/>
      <c r="I34" s="664"/>
      <c r="J34" s="124">
        <v>4.2999999999999989</v>
      </c>
      <c r="K34" s="665" t="s">
        <v>28</v>
      </c>
      <c r="L34" s="665"/>
      <c r="M34" s="665"/>
      <c r="N34" s="665"/>
      <c r="O34" s="665"/>
      <c r="P34" s="665"/>
      <c r="Q34" s="665"/>
      <c r="R34" s="666"/>
      <c r="S34" s="102"/>
    </row>
    <row r="35" spans="1:19" ht="13.5" thickTop="1">
      <c r="A35" s="231"/>
      <c r="B35" s="105"/>
      <c r="C35" s="105"/>
      <c r="D35" s="105"/>
      <c r="E35" s="102"/>
      <c r="F35" s="102"/>
      <c r="G35" s="102"/>
      <c r="H35" s="102"/>
      <c r="I35" s="102"/>
      <c r="J35" s="102"/>
      <c r="K35" s="102"/>
      <c r="L35" s="102"/>
      <c r="M35" s="102"/>
      <c r="N35" s="102"/>
      <c r="O35" s="102"/>
      <c r="P35" s="102"/>
      <c r="Q35" s="102"/>
      <c r="R35" s="102"/>
      <c r="S35" s="102"/>
    </row>
    <row r="36" spans="1:19">
      <c r="A36" s="231"/>
      <c r="B36" s="105"/>
      <c r="C36" s="105"/>
      <c r="D36" s="105"/>
      <c r="E36" s="102"/>
      <c r="F36" s="102"/>
      <c r="G36" s="102"/>
      <c r="H36" s="102"/>
      <c r="I36" s="102"/>
      <c r="J36" s="102"/>
      <c r="K36" s="102"/>
      <c r="L36" s="102"/>
      <c r="M36" s="102"/>
      <c r="N36" s="102"/>
      <c r="O36" s="102"/>
      <c r="P36" s="102"/>
      <c r="Q36" s="102"/>
      <c r="R36" s="102"/>
      <c r="S36" s="102"/>
    </row>
    <row r="37" spans="1:19">
      <c r="A37" s="231"/>
      <c r="B37" s="198"/>
      <c r="C37" s="198"/>
      <c r="D37" s="198"/>
      <c r="E37" s="153"/>
      <c r="F37" s="153"/>
      <c r="G37" s="153"/>
      <c r="H37" s="153"/>
      <c r="I37" s="153"/>
      <c r="J37" s="153"/>
      <c r="K37" s="153"/>
      <c r="L37" s="153"/>
      <c r="M37" s="153"/>
      <c r="N37" s="153"/>
      <c r="O37" s="153"/>
      <c r="P37" s="153"/>
      <c r="Q37" s="153"/>
      <c r="R37" s="153"/>
      <c r="S37" s="153"/>
    </row>
    <row r="38" spans="1:19">
      <c r="A38" s="231"/>
      <c r="B38" s="198"/>
      <c r="C38" s="198"/>
      <c r="D38" s="198"/>
      <c r="E38" s="153"/>
      <c r="F38" s="153"/>
      <c r="G38" s="153"/>
      <c r="H38" s="153"/>
      <c r="I38" s="153"/>
      <c r="J38" s="153"/>
      <c r="K38" s="153"/>
      <c r="L38" s="153"/>
      <c r="M38" s="153"/>
      <c r="N38" s="153"/>
      <c r="O38" s="153"/>
      <c r="P38" s="153"/>
      <c r="Q38" s="153"/>
      <c r="R38" s="153"/>
      <c r="S38" s="153"/>
    </row>
    <row r="39" spans="1:19">
      <c r="A39" s="231"/>
      <c r="B39" s="198"/>
      <c r="C39" s="198"/>
      <c r="D39" s="198"/>
      <c r="E39" s="153"/>
      <c r="F39" s="153"/>
      <c r="G39" s="153"/>
      <c r="H39" s="153"/>
      <c r="I39" s="153"/>
      <c r="J39" s="153"/>
      <c r="K39" s="153"/>
      <c r="L39" s="153"/>
      <c r="M39" s="153"/>
      <c r="N39" s="153"/>
      <c r="O39" s="153"/>
      <c r="P39" s="153"/>
      <c r="Q39" s="153"/>
      <c r="R39" s="153"/>
      <c r="S39" s="153"/>
    </row>
    <row r="40" spans="1:19">
      <c r="A40" s="231"/>
      <c r="B40" s="198"/>
      <c r="C40" s="198"/>
      <c r="D40" s="198"/>
      <c r="E40" s="153"/>
      <c r="F40" s="153"/>
      <c r="G40" s="153"/>
      <c r="H40" s="153"/>
      <c r="I40" s="153"/>
      <c r="J40" s="153"/>
      <c r="K40" s="153"/>
      <c r="L40" s="153"/>
      <c r="M40" s="153"/>
      <c r="N40" s="153"/>
      <c r="O40" s="153"/>
      <c r="P40" s="153"/>
      <c r="Q40" s="153"/>
      <c r="R40" s="153"/>
      <c r="S40" s="153"/>
    </row>
    <row r="41" spans="1:19">
      <c r="A41" s="231"/>
      <c r="B41" s="198"/>
      <c r="C41" s="198"/>
      <c r="D41" s="198"/>
      <c r="E41" s="153"/>
      <c r="F41" s="153"/>
      <c r="G41" s="153"/>
      <c r="H41" s="153"/>
      <c r="I41" s="153"/>
      <c r="J41" s="153"/>
      <c r="K41" s="153"/>
      <c r="L41" s="153"/>
      <c r="M41" s="153"/>
      <c r="N41" s="153"/>
      <c r="O41" s="153"/>
      <c r="P41" s="153"/>
      <c r="Q41" s="153"/>
      <c r="R41" s="153"/>
      <c r="S41" s="153"/>
    </row>
    <row r="42" spans="1:19">
      <c r="A42" s="231"/>
      <c r="B42" s="198"/>
      <c r="C42" s="198"/>
      <c r="D42" s="198"/>
      <c r="E42" s="153"/>
      <c r="F42" s="153"/>
      <c r="G42" s="153"/>
      <c r="H42" s="153"/>
      <c r="I42" s="153"/>
      <c r="J42" s="153"/>
      <c r="K42" s="153"/>
      <c r="L42" s="153"/>
      <c r="M42" s="153"/>
      <c r="N42" s="153"/>
      <c r="O42" s="153"/>
      <c r="P42" s="153"/>
      <c r="Q42" s="153"/>
      <c r="R42" s="153"/>
      <c r="S42" s="153"/>
    </row>
    <row r="43" spans="1:19">
      <c r="A43" s="231"/>
      <c r="B43" s="198"/>
      <c r="C43" s="198"/>
      <c r="D43" s="198"/>
      <c r="E43" s="153"/>
      <c r="F43" s="153"/>
      <c r="G43" s="153"/>
      <c r="H43" s="153"/>
      <c r="I43" s="153"/>
      <c r="J43" s="153"/>
      <c r="K43" s="153"/>
      <c r="L43" s="153"/>
      <c r="M43" s="153"/>
      <c r="N43" s="153"/>
      <c r="O43" s="153"/>
      <c r="P43" s="153"/>
      <c r="Q43" s="153"/>
      <c r="R43" s="153"/>
      <c r="S43" s="153"/>
    </row>
    <row r="44" spans="1:19">
      <c r="A44" s="231"/>
      <c r="B44" s="198"/>
      <c r="C44" s="198"/>
      <c r="D44" s="198"/>
      <c r="E44" s="153"/>
      <c r="F44" s="153"/>
      <c r="G44" s="153"/>
      <c r="H44" s="153"/>
      <c r="I44" s="153"/>
      <c r="J44" s="153"/>
      <c r="K44" s="153"/>
      <c r="L44" s="153"/>
      <c r="M44" s="153"/>
      <c r="N44" s="153"/>
      <c r="O44" s="153"/>
      <c r="P44" s="153"/>
      <c r="Q44" s="153"/>
      <c r="R44" s="153"/>
      <c r="S44" s="153"/>
    </row>
    <row r="45" spans="1:19">
      <c r="A45" s="231"/>
      <c r="B45" s="198"/>
      <c r="C45" s="198"/>
      <c r="D45" s="198"/>
      <c r="E45" s="153"/>
      <c r="F45" s="153"/>
      <c r="G45" s="153"/>
      <c r="H45" s="153"/>
      <c r="I45" s="153"/>
      <c r="J45" s="153"/>
      <c r="K45" s="153"/>
      <c r="L45" s="153"/>
      <c r="M45" s="153"/>
      <c r="N45" s="153"/>
      <c r="O45" s="153"/>
      <c r="P45" s="153"/>
      <c r="Q45" s="153"/>
      <c r="R45" s="153"/>
      <c r="S45" s="153"/>
    </row>
    <row r="46" spans="1:19">
      <c r="A46" s="231"/>
      <c r="B46" s="198"/>
      <c r="C46" s="198"/>
      <c r="D46" s="198"/>
      <c r="E46" s="153"/>
      <c r="F46" s="153"/>
      <c r="G46" s="153"/>
      <c r="H46" s="153"/>
      <c r="I46" s="153"/>
      <c r="J46" s="153"/>
      <c r="K46" s="153"/>
      <c r="L46" s="153"/>
      <c r="M46" s="153"/>
      <c r="N46" s="153"/>
      <c r="O46" s="153"/>
      <c r="P46" s="153"/>
      <c r="Q46" s="153"/>
      <c r="R46" s="153"/>
      <c r="S46" s="153"/>
    </row>
    <row r="47" spans="1:19">
      <c r="A47" s="231"/>
      <c r="B47" s="198"/>
      <c r="C47" s="198"/>
      <c r="D47" s="198"/>
      <c r="E47" s="153"/>
      <c r="F47" s="153"/>
      <c r="G47" s="153"/>
      <c r="H47" s="153"/>
      <c r="I47" s="153"/>
      <c r="J47" s="153"/>
      <c r="K47" s="153"/>
      <c r="L47" s="153"/>
      <c r="M47" s="153"/>
      <c r="N47" s="153"/>
      <c r="O47" s="153"/>
      <c r="P47" s="153"/>
      <c r="Q47" s="153"/>
      <c r="R47" s="153"/>
      <c r="S47" s="153"/>
    </row>
    <row r="48" spans="1:19">
      <c r="A48" s="231"/>
      <c r="B48" s="198"/>
      <c r="C48" s="198"/>
      <c r="D48" s="198"/>
      <c r="E48" s="153"/>
      <c r="F48" s="153"/>
      <c r="G48" s="153"/>
      <c r="H48" s="153"/>
      <c r="I48" s="153"/>
      <c r="J48" s="153"/>
      <c r="K48" s="153"/>
      <c r="L48" s="153"/>
      <c r="M48" s="153"/>
      <c r="N48" s="153"/>
      <c r="O48" s="153"/>
      <c r="P48" s="153"/>
      <c r="Q48" s="153"/>
      <c r="R48" s="153"/>
      <c r="S48" s="153"/>
    </row>
    <row r="49" spans="1:29">
      <c r="A49" s="231"/>
      <c r="B49" s="198"/>
      <c r="C49" s="198"/>
      <c r="D49" s="198"/>
      <c r="E49" s="153"/>
      <c r="F49" s="153"/>
      <c r="G49" s="153"/>
      <c r="H49" s="153"/>
      <c r="I49" s="153"/>
      <c r="J49" s="153"/>
      <c r="K49" s="153"/>
      <c r="L49" s="153"/>
      <c r="M49" s="153"/>
      <c r="N49" s="153"/>
      <c r="O49" s="153"/>
      <c r="P49" s="153"/>
      <c r="Q49" s="153"/>
      <c r="R49" s="153"/>
      <c r="S49" s="153"/>
    </row>
    <row r="50" spans="1:29" ht="13.5" thickBot="1">
      <c r="A50" s="231"/>
      <c r="B50" s="198"/>
      <c r="C50" s="198"/>
      <c r="D50" s="198"/>
      <c r="E50" s="153"/>
      <c r="F50" s="153"/>
      <c r="G50" s="153"/>
      <c r="H50" s="153"/>
      <c r="I50" s="153"/>
      <c r="J50" s="153"/>
      <c r="K50" s="153"/>
      <c r="L50" s="153"/>
      <c r="M50" s="153"/>
      <c r="N50" s="153"/>
      <c r="O50" s="153"/>
      <c r="P50" s="153"/>
      <c r="Q50" s="153"/>
      <c r="R50" s="153"/>
      <c r="S50" s="153"/>
    </row>
    <row r="51" spans="1:29" ht="24.95" customHeight="1" thickTop="1" thickBot="1">
      <c r="A51" s="231"/>
      <c r="B51" s="198"/>
      <c r="C51" s="198"/>
      <c r="D51" s="198"/>
      <c r="E51" s="182" t="s">
        <v>526</v>
      </c>
      <c r="F51" s="635" t="s">
        <v>522</v>
      </c>
      <c r="G51" s="635"/>
      <c r="H51" s="636" t="s">
        <v>527</v>
      </c>
      <c r="I51" s="636"/>
      <c r="J51" s="636"/>
      <c r="K51" s="636"/>
      <c r="L51" s="636"/>
      <c r="M51" s="636"/>
      <c r="N51" s="636"/>
      <c r="O51" s="636"/>
      <c r="P51" s="636"/>
      <c r="Q51" s="636"/>
      <c r="R51" s="637"/>
      <c r="S51" s="198"/>
    </row>
    <row r="52" spans="1:29" ht="13.5" thickTop="1">
      <c r="A52" s="231"/>
      <c r="B52" s="198"/>
      <c r="C52" s="198"/>
      <c r="D52" s="198"/>
      <c r="E52" s="201" t="s">
        <v>52</v>
      </c>
      <c r="F52" s="638">
        <v>42038</v>
      </c>
      <c r="G52" s="638"/>
      <c r="H52" s="639" t="s">
        <v>528</v>
      </c>
      <c r="I52" s="640"/>
      <c r="J52" s="640"/>
      <c r="K52" s="640"/>
      <c r="L52" s="640"/>
      <c r="M52" s="640"/>
      <c r="N52" s="640"/>
      <c r="O52" s="640"/>
      <c r="P52" s="640"/>
      <c r="Q52" s="640"/>
      <c r="R52" s="641"/>
      <c r="S52" s="198"/>
    </row>
    <row r="53" spans="1:29">
      <c r="A53" s="231"/>
      <c r="B53" s="198"/>
      <c r="C53" s="198"/>
      <c r="D53" s="198"/>
      <c r="E53" s="202" t="s">
        <v>680</v>
      </c>
      <c r="F53" s="642">
        <v>42086</v>
      </c>
      <c r="G53" s="643"/>
      <c r="H53" s="644" t="s">
        <v>527</v>
      </c>
      <c r="I53" s="645"/>
      <c r="J53" s="645"/>
      <c r="K53" s="645"/>
      <c r="L53" s="645"/>
      <c r="M53" s="645"/>
      <c r="N53" s="645"/>
      <c r="O53" s="645"/>
      <c r="P53" s="645"/>
      <c r="Q53" s="645"/>
      <c r="R53" s="646"/>
      <c r="S53" s="198"/>
    </row>
    <row r="54" spans="1:29">
      <c r="A54" s="231"/>
      <c r="B54" s="198"/>
      <c r="C54" s="198"/>
      <c r="D54" s="198"/>
      <c r="E54" s="202" t="s">
        <v>726</v>
      </c>
      <c r="F54" s="647">
        <v>42212</v>
      </c>
      <c r="G54" s="647"/>
      <c r="H54" s="648" t="s">
        <v>735</v>
      </c>
      <c r="I54" s="649"/>
      <c r="J54" s="649"/>
      <c r="K54" s="649"/>
      <c r="L54" s="649"/>
      <c r="M54" s="649"/>
      <c r="N54" s="649"/>
      <c r="O54" s="649"/>
      <c r="P54" s="649"/>
      <c r="Q54" s="649"/>
      <c r="R54" s="650"/>
      <c r="S54" s="198"/>
    </row>
    <row r="55" spans="1:29" ht="13.5" thickBot="1">
      <c r="A55" s="231"/>
      <c r="B55" s="198"/>
      <c r="C55" s="198"/>
      <c r="D55" s="198"/>
      <c r="E55" s="535" t="s">
        <v>737</v>
      </c>
      <c r="F55" s="651">
        <v>43135</v>
      </c>
      <c r="G55" s="651"/>
      <c r="H55" s="652" t="s">
        <v>736</v>
      </c>
      <c r="I55" s="653"/>
      <c r="J55" s="653"/>
      <c r="K55" s="653"/>
      <c r="L55" s="653"/>
      <c r="M55" s="653"/>
      <c r="N55" s="653"/>
      <c r="O55" s="653"/>
      <c r="P55" s="653"/>
      <c r="Q55" s="653"/>
      <c r="R55" s="654"/>
      <c r="S55" s="198"/>
    </row>
    <row r="56" spans="1:29" ht="13.5" thickTop="1">
      <c r="A56" s="231"/>
      <c r="B56" s="236"/>
      <c r="C56" s="236"/>
      <c r="D56" s="236"/>
      <c r="E56" s="285"/>
      <c r="F56" s="286"/>
      <c r="G56" s="286"/>
      <c r="H56" s="285"/>
      <c r="I56" s="285"/>
      <c r="J56" s="285"/>
      <c r="K56" s="285"/>
      <c r="L56" s="285"/>
      <c r="M56" s="285"/>
      <c r="N56" s="285"/>
      <c r="O56" s="285"/>
      <c r="P56" s="285"/>
      <c r="Q56" s="285"/>
      <c r="R56" s="285"/>
      <c r="S56" s="236"/>
    </row>
    <row r="57" spans="1:29" ht="18" customHeight="1">
      <c r="A57" s="231"/>
      <c r="B57" s="198"/>
      <c r="C57" s="198"/>
      <c r="D57" s="198"/>
      <c r="E57" s="198"/>
      <c r="F57" s="198"/>
      <c r="G57" s="198"/>
      <c r="H57" s="198"/>
      <c r="I57" s="198"/>
      <c r="J57" s="198"/>
      <c r="K57" s="198"/>
      <c r="L57" s="198"/>
      <c r="M57" s="198"/>
      <c r="N57" s="198"/>
      <c r="O57" s="198"/>
      <c r="P57" s="198"/>
      <c r="Q57" s="198"/>
      <c r="R57" s="198"/>
      <c r="S57" s="198"/>
    </row>
    <row r="58" spans="1:29" s="8" customFormat="1" ht="43.5" customHeight="1">
      <c r="A58" s="632" t="s">
        <v>664</v>
      </c>
      <c r="B58" s="633"/>
      <c r="C58" s="633"/>
      <c r="D58" s="633"/>
      <c r="E58" s="633"/>
      <c r="F58" s="633"/>
      <c r="G58" s="633"/>
      <c r="H58" s="633"/>
      <c r="I58" s="633"/>
      <c r="J58" s="633"/>
      <c r="K58" s="633"/>
      <c r="L58" s="633"/>
      <c r="M58" s="633"/>
      <c r="N58" s="633"/>
      <c r="O58" s="633"/>
      <c r="P58" s="633"/>
      <c r="Q58" s="633"/>
      <c r="R58" s="633"/>
      <c r="S58" s="634"/>
      <c r="U58"/>
      <c r="V58"/>
      <c r="W58"/>
      <c r="X58"/>
      <c r="Y58"/>
      <c r="Z58"/>
      <c r="AA58"/>
      <c r="AB58"/>
      <c r="AC58"/>
    </row>
    <row r="59" spans="1:29" s="8" customFormat="1" ht="30" customHeight="1">
      <c r="A59" s="268">
        <f>+J29</f>
        <v>4</v>
      </c>
      <c r="B59" s="191"/>
      <c r="C59" s="183"/>
      <c r="D59" s="184"/>
      <c r="E59" s="185" t="s">
        <v>521</v>
      </c>
      <c r="F59" s="186"/>
      <c r="G59" s="187"/>
      <c r="H59" s="186"/>
      <c r="I59" s="186"/>
      <c r="J59" s="186"/>
      <c r="K59" s="186"/>
      <c r="L59" s="188"/>
      <c r="M59" s="188"/>
      <c r="N59" s="188"/>
      <c r="O59" s="188"/>
      <c r="P59" s="189"/>
      <c r="Q59" s="157"/>
      <c r="R59" s="190"/>
      <c r="S59" s="203"/>
      <c r="U59"/>
      <c r="V59"/>
      <c r="W59"/>
      <c r="X59"/>
      <c r="Y59"/>
      <c r="Z59"/>
      <c r="AA59"/>
      <c r="AB59"/>
      <c r="AC59"/>
    </row>
    <row r="60" spans="1:29" s="8" customFormat="1" ht="34.5" customHeight="1">
      <c r="A60" s="159"/>
      <c r="B60" s="30"/>
      <c r="C60" s="30"/>
      <c r="D60" s="80"/>
      <c r="E60" s="660" t="str">
        <f>+"Le présent CCTP N°"&amp;(A59)&amp;" a pour objet de définir les ouvrages de "&amp;(E59)&amp;" à réaliser par le présent lot, conformément aux prescriptions du CCTP N°0 - GENERALITES ET PRESCRIPTIONS COMMUNES, et celles détaillées ci-après."</f>
        <v>Le présent CCTP N°4 a pour objet de définir les ouvrages de REVETEMENTS - GENERALITES à réaliser par le présent lot, conformément aux prescriptions du CCTP N°0 - GENERALITES ET PRESCRIPTIONS COMMUNES, et celles détaillées ci-après.</v>
      </c>
      <c r="F60" s="661"/>
      <c r="G60" s="661"/>
      <c r="H60" s="661"/>
      <c r="I60" s="661"/>
      <c r="J60" s="661"/>
      <c r="K60" s="661"/>
      <c r="L60" s="661"/>
      <c r="M60" s="661"/>
      <c r="N60" s="661"/>
      <c r="O60" s="661"/>
      <c r="P60" s="661"/>
      <c r="Q60" s="661"/>
      <c r="R60" s="661"/>
      <c r="S60" s="662"/>
      <c r="U60"/>
      <c r="V60"/>
      <c r="W60"/>
      <c r="X60"/>
      <c r="Y60"/>
      <c r="Z60"/>
      <c r="AA60"/>
      <c r="AB60"/>
      <c r="AC60"/>
    </row>
    <row r="61" spans="1:29" s="44" customFormat="1" ht="15.75">
      <c r="A61" s="165"/>
      <c r="B61" s="166"/>
      <c r="C61" s="166"/>
      <c r="D61" s="167"/>
      <c r="E61" s="655" t="s">
        <v>616</v>
      </c>
      <c r="F61" s="656"/>
      <c r="G61" s="656"/>
      <c r="H61" s="656"/>
      <c r="I61" s="656"/>
      <c r="J61" s="656"/>
      <c r="K61" s="656"/>
      <c r="L61" s="656"/>
      <c r="M61" s="656"/>
      <c r="N61" s="656"/>
      <c r="O61" s="656"/>
      <c r="P61" s="656"/>
      <c r="Q61" s="656"/>
      <c r="R61" s="656"/>
      <c r="S61" s="657"/>
      <c r="U61"/>
      <c r="V61"/>
      <c r="W61"/>
      <c r="X61"/>
      <c r="Y61"/>
      <c r="Z61"/>
      <c r="AA61"/>
      <c r="AB61"/>
      <c r="AC61"/>
    </row>
    <row r="62" spans="1:29" s="44" customFormat="1" ht="15.75" customHeight="1">
      <c r="A62" s="228"/>
      <c r="B62" s="166"/>
      <c r="C62" s="166"/>
      <c r="D62" s="167"/>
      <c r="E62" s="658" t="s">
        <v>619</v>
      </c>
      <c r="F62" s="658"/>
      <c r="G62" s="658"/>
      <c r="H62" s="658"/>
      <c r="I62" s="658" t="s">
        <v>621</v>
      </c>
      <c r="J62" s="658"/>
      <c r="K62" s="658"/>
      <c r="L62" s="658"/>
      <c r="M62" s="658"/>
      <c r="N62" s="658"/>
      <c r="O62" s="658"/>
      <c r="P62" s="658"/>
      <c r="Q62" s="658"/>
      <c r="R62" s="658"/>
      <c r="S62" s="658"/>
      <c r="U62"/>
      <c r="V62"/>
      <c r="W62"/>
      <c r="X62"/>
      <c r="Y62"/>
      <c r="Z62"/>
      <c r="AA62"/>
      <c r="AB62"/>
      <c r="AC62"/>
    </row>
    <row r="63" spans="1:29" s="44" customFormat="1" ht="15.75" customHeight="1">
      <c r="A63" s="228"/>
      <c r="B63" s="166"/>
      <c r="C63" s="166"/>
      <c r="D63" s="167"/>
      <c r="E63" s="658"/>
      <c r="F63" s="658"/>
      <c r="G63" s="658"/>
      <c r="H63" s="658"/>
      <c r="I63" s="658" t="s">
        <v>618</v>
      </c>
      <c r="J63" s="658"/>
      <c r="K63" s="658"/>
      <c r="L63" s="658"/>
      <c r="M63" s="658"/>
      <c r="N63" s="658"/>
      <c r="O63" s="658"/>
      <c r="P63" s="658"/>
      <c r="Q63" s="658"/>
      <c r="R63" s="658"/>
      <c r="S63" s="658"/>
      <c r="U63"/>
      <c r="V63"/>
      <c r="W63"/>
      <c r="X63"/>
      <c r="Y63"/>
      <c r="Z63"/>
      <c r="AA63"/>
      <c r="AB63"/>
      <c r="AC63"/>
    </row>
    <row r="64" spans="1:29" s="44" customFormat="1" ht="78.75" customHeight="1">
      <c r="A64" s="228"/>
      <c r="B64" s="166"/>
      <c r="C64" s="166"/>
      <c r="D64" s="167"/>
      <c r="E64" s="659" t="s">
        <v>617</v>
      </c>
      <c r="F64" s="659"/>
      <c r="G64" s="659"/>
      <c r="H64" s="659"/>
      <c r="I64" s="659" t="s">
        <v>620</v>
      </c>
      <c r="J64" s="659"/>
      <c r="K64" s="659"/>
      <c r="L64" s="659"/>
      <c r="M64" s="659"/>
      <c r="N64" s="659"/>
      <c r="O64" s="659"/>
      <c r="P64" s="659"/>
      <c r="Q64" s="659"/>
      <c r="R64" s="659"/>
      <c r="S64" s="659"/>
      <c r="U64"/>
      <c r="V64"/>
      <c r="W64"/>
      <c r="X64"/>
      <c r="Y64"/>
      <c r="Z64"/>
      <c r="AA64"/>
      <c r="AB64"/>
      <c r="AC64"/>
    </row>
    <row r="65" spans="1:29" s="44" customFormat="1" ht="8.1" customHeight="1">
      <c r="A65" s="228"/>
      <c r="B65" s="166"/>
      <c r="C65" s="166"/>
      <c r="D65" s="167"/>
      <c r="E65" s="229"/>
      <c r="F65" s="230"/>
      <c r="G65" s="230"/>
      <c r="H65" s="230"/>
      <c r="I65" s="230"/>
      <c r="J65" s="230"/>
      <c r="K65" s="230"/>
      <c r="L65" s="230"/>
      <c r="M65" s="230"/>
      <c r="N65" s="230"/>
      <c r="O65" s="230"/>
      <c r="P65" s="230"/>
      <c r="Q65" s="230"/>
      <c r="R65" s="230"/>
      <c r="S65" s="230"/>
      <c r="U65"/>
      <c r="V65"/>
      <c r="W65"/>
      <c r="X65"/>
      <c r="Y65"/>
      <c r="Z65"/>
      <c r="AA65"/>
      <c r="AB65"/>
      <c r="AC65"/>
    </row>
    <row r="66" spans="1:29" s="45" customFormat="1" ht="16.5" customHeight="1">
      <c r="A66" s="54"/>
      <c r="B66" s="55"/>
      <c r="C66" s="56"/>
      <c r="D66" s="57"/>
      <c r="E66" s="627" t="s">
        <v>0</v>
      </c>
      <c r="F66" s="628"/>
      <c r="G66" s="628"/>
      <c r="H66" s="628"/>
      <c r="I66" s="628"/>
      <c r="J66" s="628"/>
      <c r="K66" s="628"/>
      <c r="L66" s="628"/>
      <c r="M66" s="628"/>
      <c r="N66" s="628"/>
      <c r="O66" s="628"/>
      <c r="P66" s="628"/>
      <c r="Q66" s="628"/>
      <c r="R66" s="628"/>
      <c r="S66" s="629"/>
      <c r="U66"/>
      <c r="V66"/>
      <c r="W66"/>
      <c r="X66"/>
      <c r="Y66"/>
      <c r="Z66"/>
      <c r="AA66"/>
      <c r="AB66"/>
      <c r="AC66"/>
    </row>
    <row r="67" spans="1:29" s="8" customFormat="1" ht="31.5" customHeight="1">
      <c r="A67" s="65"/>
      <c r="B67" s="68"/>
      <c r="C67" s="69"/>
      <c r="D67" s="70"/>
      <c r="E67" s="627" t="s">
        <v>51</v>
      </c>
      <c r="F67" s="628"/>
      <c r="G67" s="628"/>
      <c r="H67" s="628"/>
      <c r="I67" s="628"/>
      <c r="J67" s="628"/>
      <c r="K67" s="628"/>
      <c r="L67" s="628"/>
      <c r="M67" s="628"/>
      <c r="N67" s="628"/>
      <c r="O67" s="628"/>
      <c r="P67" s="628"/>
      <c r="Q67" s="628"/>
      <c r="R67" s="628"/>
      <c r="S67" s="629"/>
      <c r="U67"/>
      <c r="V67"/>
      <c r="W67"/>
      <c r="X67"/>
      <c r="Y67"/>
      <c r="Z67"/>
      <c r="AA67"/>
      <c r="AB67"/>
      <c r="AC67"/>
    </row>
    <row r="68" spans="1:29" s="44" customFormat="1" ht="7.5" customHeight="1">
      <c r="A68" s="58"/>
      <c r="B68" s="59"/>
      <c r="C68" s="59"/>
      <c r="D68" s="60"/>
      <c r="E68" s="46"/>
      <c r="F68" s="46"/>
      <c r="G68" s="46"/>
      <c r="H68" s="46"/>
      <c r="I68" s="46"/>
      <c r="J68" s="46"/>
      <c r="K68" s="46"/>
      <c r="L68" s="46"/>
      <c r="M68" s="46"/>
      <c r="N68" s="46"/>
      <c r="O68" s="46"/>
      <c r="P68" s="85"/>
      <c r="Q68" s="86"/>
      <c r="R68" s="87"/>
      <c r="S68" s="125"/>
      <c r="U68"/>
      <c r="V68"/>
      <c r="W68"/>
      <c r="X68"/>
      <c r="Y68"/>
      <c r="Z68"/>
      <c r="AA68"/>
      <c r="AB68"/>
      <c r="AC68"/>
    </row>
    <row r="69" spans="1:29" s="8" customFormat="1" ht="18" customHeight="1">
      <c r="A69" s="246"/>
      <c r="B69" s="137"/>
      <c r="C69" s="163"/>
      <c r="D69" s="164"/>
      <c r="E69" s="733" t="s">
        <v>646</v>
      </c>
      <c r="F69" s="734"/>
      <c r="G69" s="734"/>
      <c r="H69" s="734"/>
      <c r="I69" s="734"/>
      <c r="J69" s="734"/>
      <c r="K69" s="734"/>
      <c r="L69" s="734"/>
      <c r="M69" s="734"/>
      <c r="N69" s="734"/>
      <c r="O69" s="734"/>
      <c r="P69" s="260"/>
      <c r="Q69" s="260"/>
      <c r="R69" s="260"/>
      <c r="S69" s="261"/>
      <c r="U69"/>
      <c r="V69"/>
      <c r="W69"/>
      <c r="X69"/>
      <c r="Y69"/>
      <c r="Z69"/>
      <c r="AA69"/>
      <c r="AB69"/>
      <c r="AC69"/>
    </row>
    <row r="70" spans="1:29" s="8" customFormat="1" ht="8.25" customHeight="1">
      <c r="A70" s="246"/>
      <c r="B70" s="137"/>
      <c r="C70" s="163"/>
      <c r="D70" s="164"/>
      <c r="E70" s="260"/>
      <c r="F70" s="260"/>
      <c r="G70" s="260"/>
      <c r="H70" s="260"/>
      <c r="I70" s="260"/>
      <c r="J70" s="260"/>
      <c r="K70" s="260"/>
      <c r="L70" s="260"/>
      <c r="M70" s="260"/>
      <c r="N70" s="260"/>
      <c r="O70" s="260"/>
      <c r="P70" s="260"/>
      <c r="Q70" s="260"/>
      <c r="R70" s="260"/>
      <c r="S70" s="261"/>
      <c r="U70"/>
      <c r="V70"/>
      <c r="W70"/>
      <c r="X70"/>
      <c r="Y70"/>
      <c r="Z70"/>
      <c r="AA70"/>
      <c r="AB70"/>
      <c r="AC70"/>
    </row>
    <row r="71" spans="1:29" s="8" customFormat="1" ht="20.100000000000001" customHeight="1">
      <c r="A71" s="250">
        <f>+A142</f>
        <v>4</v>
      </c>
      <c r="B71" s="30"/>
      <c r="C71" s="248"/>
      <c r="D71" s="249"/>
      <c r="E71" s="735" t="str">
        <f t="shared" ref="E71:S71" si="1">+E142</f>
        <v>GENERALITES</v>
      </c>
      <c r="F71" s="622">
        <f t="shared" si="1"/>
        <v>0</v>
      </c>
      <c r="G71" s="622">
        <f t="shared" si="1"/>
        <v>0</v>
      </c>
      <c r="H71" s="622">
        <f t="shared" si="1"/>
        <v>0</v>
      </c>
      <c r="I71" s="622">
        <f t="shared" si="1"/>
        <v>0</v>
      </c>
      <c r="J71" s="622">
        <f t="shared" si="1"/>
        <v>0</v>
      </c>
      <c r="K71" s="622">
        <f t="shared" si="1"/>
        <v>0</v>
      </c>
      <c r="L71" s="622">
        <f t="shared" si="1"/>
        <v>0</v>
      </c>
      <c r="M71" s="622">
        <f t="shared" si="1"/>
        <v>0</v>
      </c>
      <c r="N71" s="622">
        <f t="shared" si="1"/>
        <v>0</v>
      </c>
      <c r="O71" s="622">
        <f t="shared" si="1"/>
        <v>0</v>
      </c>
      <c r="P71" s="622">
        <f t="shared" si="1"/>
        <v>0</v>
      </c>
      <c r="Q71" s="622">
        <f t="shared" si="1"/>
        <v>0</v>
      </c>
      <c r="R71" s="622">
        <f t="shared" si="1"/>
        <v>0</v>
      </c>
      <c r="S71" s="736">
        <f t="shared" si="1"/>
        <v>0</v>
      </c>
      <c r="U71"/>
      <c r="V71"/>
      <c r="W71"/>
      <c r="X71"/>
      <c r="Y71"/>
      <c r="Z71"/>
      <c r="AA71"/>
      <c r="AB71"/>
      <c r="AC71"/>
    </row>
    <row r="72" spans="1:29" s="8" customFormat="1" ht="18" customHeight="1">
      <c r="A72" s="295">
        <f>+A144</f>
        <v>4</v>
      </c>
      <c r="B72" s="254" t="str">
        <f t="shared" ref="B72:C72" si="2">+B144</f>
        <v>0</v>
      </c>
      <c r="C72" s="255">
        <f t="shared" si="2"/>
        <v>1</v>
      </c>
      <c r="D72" s="247"/>
      <c r="E72" s="737" t="str">
        <f>+'4 PdG &amp; GEN'!E144</f>
        <v>INSTALLATIONS ET ORGANISATION DU CHANTIER</v>
      </c>
      <c r="F72" s="721"/>
      <c r="G72" s="721"/>
      <c r="H72" s="721"/>
      <c r="I72" s="721"/>
      <c r="J72" s="721"/>
      <c r="K72" s="721"/>
      <c r="L72" s="721"/>
      <c r="M72" s="721"/>
      <c r="N72" s="721"/>
      <c r="O72" s="721"/>
      <c r="P72" s="721"/>
      <c r="Q72" s="721"/>
      <c r="R72" s="721"/>
      <c r="S72" s="722"/>
      <c r="U72"/>
      <c r="V72"/>
      <c r="W72"/>
      <c r="X72"/>
      <c r="Y72"/>
      <c r="Z72"/>
      <c r="AA72"/>
      <c r="AB72"/>
      <c r="AC72"/>
    </row>
    <row r="73" spans="1:29" s="8" customFormat="1" ht="18" customHeight="1">
      <c r="A73" s="253">
        <f>+A149</f>
        <v>4</v>
      </c>
      <c r="B73" s="254" t="str">
        <f>+B149</f>
        <v>0</v>
      </c>
      <c r="C73" s="255">
        <f>+C149</f>
        <v>2</v>
      </c>
      <c r="D73" s="247"/>
      <c r="E73" s="720" t="str">
        <f t="shared" ref="E73:S73" si="3">+E149</f>
        <v>REPERAGE ET LOCALISATION DES REVETEMENTS DE SOLS ET MURS</v>
      </c>
      <c r="F73" s="721">
        <f t="shared" si="3"/>
        <v>0</v>
      </c>
      <c r="G73" s="721">
        <f t="shared" si="3"/>
        <v>0</v>
      </c>
      <c r="H73" s="721">
        <f t="shared" si="3"/>
        <v>0</v>
      </c>
      <c r="I73" s="721">
        <f t="shared" si="3"/>
        <v>0</v>
      </c>
      <c r="J73" s="721">
        <f t="shared" si="3"/>
        <v>0</v>
      </c>
      <c r="K73" s="721">
        <f t="shared" si="3"/>
        <v>0</v>
      </c>
      <c r="L73" s="721">
        <f t="shared" si="3"/>
        <v>0</v>
      </c>
      <c r="M73" s="721">
        <f t="shared" si="3"/>
        <v>0</v>
      </c>
      <c r="N73" s="721">
        <f t="shared" si="3"/>
        <v>0</v>
      </c>
      <c r="O73" s="721">
        <f t="shared" si="3"/>
        <v>0</v>
      </c>
      <c r="P73" s="721">
        <f t="shared" si="3"/>
        <v>0</v>
      </c>
      <c r="Q73" s="721">
        <f t="shared" si="3"/>
        <v>0</v>
      </c>
      <c r="R73" s="721">
        <f t="shared" si="3"/>
        <v>0</v>
      </c>
      <c r="S73" s="722">
        <f t="shared" si="3"/>
        <v>0</v>
      </c>
      <c r="U73"/>
      <c r="V73"/>
      <c r="W73"/>
      <c r="X73"/>
      <c r="Y73"/>
      <c r="Z73"/>
      <c r="AA73"/>
      <c r="AB73"/>
      <c r="AC73"/>
    </row>
    <row r="74" spans="1:29" s="8" customFormat="1" ht="18" customHeight="1">
      <c r="A74" s="253">
        <f>+A152</f>
        <v>4</v>
      </c>
      <c r="B74" s="254" t="str">
        <f>+B152</f>
        <v>0</v>
      </c>
      <c r="C74" s="255">
        <f>+C152</f>
        <v>3</v>
      </c>
      <c r="D74" s="247"/>
      <c r="E74" s="720" t="str">
        <f t="shared" ref="E74:S74" si="4">+E152</f>
        <v>REGLEMENTATION ET PRESCRIPTIONS GENERALES APPLICABLES</v>
      </c>
      <c r="F74" s="721">
        <f t="shared" si="4"/>
        <v>0</v>
      </c>
      <c r="G74" s="721">
        <f t="shared" si="4"/>
        <v>0</v>
      </c>
      <c r="H74" s="721">
        <f t="shared" si="4"/>
        <v>0</v>
      </c>
      <c r="I74" s="721">
        <f t="shared" si="4"/>
        <v>0</v>
      </c>
      <c r="J74" s="721">
        <f t="shared" si="4"/>
        <v>0</v>
      </c>
      <c r="K74" s="721">
        <f t="shared" si="4"/>
        <v>0</v>
      </c>
      <c r="L74" s="721">
        <f t="shared" si="4"/>
        <v>0</v>
      </c>
      <c r="M74" s="721">
        <f t="shared" si="4"/>
        <v>0</v>
      </c>
      <c r="N74" s="721">
        <f t="shared" si="4"/>
        <v>0</v>
      </c>
      <c r="O74" s="721">
        <f t="shared" si="4"/>
        <v>0</v>
      </c>
      <c r="P74" s="721">
        <f t="shared" si="4"/>
        <v>0</v>
      </c>
      <c r="Q74" s="721">
        <f t="shared" si="4"/>
        <v>0</v>
      </c>
      <c r="R74" s="721">
        <f t="shared" si="4"/>
        <v>0</v>
      </c>
      <c r="S74" s="722">
        <f t="shared" si="4"/>
        <v>0</v>
      </c>
      <c r="U74"/>
      <c r="V74"/>
      <c r="W74"/>
      <c r="X74"/>
      <c r="Y74"/>
      <c r="Z74"/>
      <c r="AA74"/>
      <c r="AB74"/>
      <c r="AC74"/>
    </row>
    <row r="75" spans="1:29" s="8" customFormat="1" ht="18" customHeight="1">
      <c r="A75" s="253">
        <f>+A157</f>
        <v>4</v>
      </c>
      <c r="B75" s="254" t="str">
        <f t="shared" ref="B75:S75" si="5">+B157</f>
        <v>0</v>
      </c>
      <c r="C75" s="255">
        <f t="shared" si="5"/>
        <v>3</v>
      </c>
      <c r="D75" s="247">
        <f t="shared" si="5"/>
        <v>1</v>
      </c>
      <c r="E75" s="720" t="str">
        <f t="shared" si="5"/>
        <v>REVETEMENTS DE SOLS</v>
      </c>
      <c r="F75" s="721">
        <f t="shared" si="5"/>
        <v>0</v>
      </c>
      <c r="G75" s="721">
        <f t="shared" si="5"/>
        <v>0</v>
      </c>
      <c r="H75" s="721">
        <f t="shared" si="5"/>
        <v>0</v>
      </c>
      <c r="I75" s="721">
        <f t="shared" si="5"/>
        <v>0</v>
      </c>
      <c r="J75" s="721">
        <f t="shared" si="5"/>
        <v>0</v>
      </c>
      <c r="K75" s="721">
        <f t="shared" si="5"/>
        <v>0</v>
      </c>
      <c r="L75" s="721">
        <f t="shared" si="5"/>
        <v>0</v>
      </c>
      <c r="M75" s="721">
        <f t="shared" si="5"/>
        <v>0</v>
      </c>
      <c r="N75" s="721">
        <f t="shared" si="5"/>
        <v>0</v>
      </c>
      <c r="O75" s="721">
        <f t="shared" si="5"/>
        <v>0</v>
      </c>
      <c r="P75" s="721">
        <f t="shared" si="5"/>
        <v>0</v>
      </c>
      <c r="Q75" s="721">
        <f t="shared" si="5"/>
        <v>0</v>
      </c>
      <c r="R75" s="721">
        <f t="shared" si="5"/>
        <v>0</v>
      </c>
      <c r="S75" s="722">
        <f t="shared" si="5"/>
        <v>0</v>
      </c>
      <c r="U75"/>
      <c r="V75"/>
      <c r="W75"/>
      <c r="X75"/>
      <c r="Y75"/>
      <c r="Z75"/>
      <c r="AA75"/>
      <c r="AB75"/>
      <c r="AC75"/>
    </row>
    <row r="76" spans="1:29" s="8" customFormat="1" ht="18" customHeight="1">
      <c r="A76" s="253">
        <f>+A172</f>
        <v>4</v>
      </c>
      <c r="B76" s="254" t="str">
        <f t="shared" ref="B76:S76" si="6">+B172</f>
        <v>0</v>
      </c>
      <c r="C76" s="255">
        <f t="shared" si="6"/>
        <v>3</v>
      </c>
      <c r="D76" s="247">
        <f t="shared" si="6"/>
        <v>2</v>
      </c>
      <c r="E76" s="720" t="str">
        <f t="shared" si="6"/>
        <v>PLANCHERS SURELEVES</v>
      </c>
      <c r="F76" s="721">
        <f t="shared" si="6"/>
        <v>0</v>
      </c>
      <c r="G76" s="721">
        <f t="shared" si="6"/>
        <v>0</v>
      </c>
      <c r="H76" s="721">
        <f t="shared" si="6"/>
        <v>0</v>
      </c>
      <c r="I76" s="721">
        <f t="shared" si="6"/>
        <v>0</v>
      </c>
      <c r="J76" s="721">
        <f t="shared" si="6"/>
        <v>0</v>
      </c>
      <c r="K76" s="721">
        <f t="shared" si="6"/>
        <v>0</v>
      </c>
      <c r="L76" s="721">
        <f t="shared" si="6"/>
        <v>0</v>
      </c>
      <c r="M76" s="721">
        <f t="shared" si="6"/>
        <v>0</v>
      </c>
      <c r="N76" s="721">
        <f t="shared" si="6"/>
        <v>0</v>
      </c>
      <c r="O76" s="721">
        <f t="shared" si="6"/>
        <v>0</v>
      </c>
      <c r="P76" s="721">
        <f t="shared" si="6"/>
        <v>0</v>
      </c>
      <c r="Q76" s="721">
        <f t="shared" si="6"/>
        <v>0</v>
      </c>
      <c r="R76" s="721">
        <f t="shared" si="6"/>
        <v>0</v>
      </c>
      <c r="S76" s="722">
        <f t="shared" si="6"/>
        <v>0</v>
      </c>
      <c r="U76"/>
      <c r="V76"/>
      <c r="W76"/>
      <c r="X76"/>
      <c r="Y76"/>
      <c r="Z76"/>
      <c r="AA76"/>
      <c r="AB76"/>
      <c r="AC76"/>
    </row>
    <row r="77" spans="1:29" s="8" customFormat="1" ht="18" customHeight="1">
      <c r="A77" s="253">
        <f>+A182</f>
        <v>4</v>
      </c>
      <c r="B77" s="254" t="str">
        <f t="shared" ref="B77:S77" si="7">+B182</f>
        <v>0</v>
      </c>
      <c r="C77" s="255">
        <f t="shared" si="7"/>
        <v>3</v>
      </c>
      <c r="D77" s="247">
        <f t="shared" si="7"/>
        <v>3</v>
      </c>
      <c r="E77" s="720" t="str">
        <f t="shared" si="7"/>
        <v>PEINTURE - REVETEMENTS MURAUX</v>
      </c>
      <c r="F77" s="721">
        <f t="shared" si="7"/>
        <v>0</v>
      </c>
      <c r="G77" s="721">
        <f t="shared" si="7"/>
        <v>0</v>
      </c>
      <c r="H77" s="721">
        <f t="shared" si="7"/>
        <v>0</v>
      </c>
      <c r="I77" s="721">
        <f t="shared" si="7"/>
        <v>0</v>
      </c>
      <c r="J77" s="721">
        <f t="shared" si="7"/>
        <v>0</v>
      </c>
      <c r="K77" s="721">
        <f t="shared" si="7"/>
        <v>0</v>
      </c>
      <c r="L77" s="721">
        <f t="shared" si="7"/>
        <v>0</v>
      </c>
      <c r="M77" s="721">
        <f t="shared" si="7"/>
        <v>0</v>
      </c>
      <c r="N77" s="721">
        <f t="shared" si="7"/>
        <v>0</v>
      </c>
      <c r="O77" s="721">
        <f t="shared" si="7"/>
        <v>0</v>
      </c>
      <c r="P77" s="721">
        <f t="shared" si="7"/>
        <v>0</v>
      </c>
      <c r="Q77" s="721">
        <f t="shared" si="7"/>
        <v>0</v>
      </c>
      <c r="R77" s="721">
        <f t="shared" si="7"/>
        <v>0</v>
      </c>
      <c r="S77" s="722">
        <f t="shared" si="7"/>
        <v>0</v>
      </c>
      <c r="U77"/>
      <c r="V77"/>
      <c r="W77"/>
      <c r="X77"/>
      <c r="Y77"/>
      <c r="Z77"/>
      <c r="AA77"/>
      <c r="AB77"/>
      <c r="AC77"/>
    </row>
    <row r="78" spans="1:29" s="8" customFormat="1" ht="18" customHeight="1">
      <c r="A78" s="253">
        <f>+A208</f>
        <v>4</v>
      </c>
      <c r="B78" s="254" t="str">
        <f t="shared" ref="B78:S78" si="8">+B208</f>
        <v>0</v>
      </c>
      <c r="C78" s="255">
        <f t="shared" si="8"/>
        <v>3</v>
      </c>
      <c r="D78" s="247">
        <f t="shared" si="8"/>
        <v>4</v>
      </c>
      <c r="E78" s="720" t="str">
        <f t="shared" si="8"/>
        <v>REVETEMENTS CARRELES</v>
      </c>
      <c r="F78" s="721">
        <f t="shared" si="8"/>
        <v>0</v>
      </c>
      <c r="G78" s="721">
        <f t="shared" si="8"/>
        <v>0</v>
      </c>
      <c r="H78" s="721">
        <f t="shared" si="8"/>
        <v>0</v>
      </c>
      <c r="I78" s="721">
        <f t="shared" si="8"/>
        <v>0</v>
      </c>
      <c r="J78" s="721">
        <f t="shared" si="8"/>
        <v>0</v>
      </c>
      <c r="K78" s="721">
        <f t="shared" si="8"/>
        <v>0</v>
      </c>
      <c r="L78" s="721">
        <f t="shared" si="8"/>
        <v>0</v>
      </c>
      <c r="M78" s="721">
        <f t="shared" si="8"/>
        <v>0</v>
      </c>
      <c r="N78" s="721">
        <f t="shared" si="8"/>
        <v>0</v>
      </c>
      <c r="O78" s="721">
        <f t="shared" si="8"/>
        <v>0</v>
      </c>
      <c r="P78" s="721">
        <f t="shared" si="8"/>
        <v>0</v>
      </c>
      <c r="Q78" s="721">
        <f t="shared" si="8"/>
        <v>0</v>
      </c>
      <c r="R78" s="721">
        <f t="shared" si="8"/>
        <v>0</v>
      </c>
      <c r="S78" s="722">
        <f t="shared" si="8"/>
        <v>0</v>
      </c>
      <c r="U78"/>
      <c r="V78"/>
      <c r="W78"/>
      <c r="X78"/>
      <c r="Y78"/>
      <c r="Z78"/>
      <c r="AA78"/>
      <c r="AB78"/>
      <c r="AC78"/>
    </row>
    <row r="79" spans="1:29" s="8" customFormat="1" ht="18" customHeight="1">
      <c r="A79" s="253">
        <f>+A225</f>
        <v>4</v>
      </c>
      <c r="B79" s="254" t="str">
        <f>+B225</f>
        <v>0</v>
      </c>
      <c r="C79" s="255">
        <f>+C225</f>
        <v>4</v>
      </c>
      <c r="D79" s="247"/>
      <c r="E79" s="720" t="str">
        <f t="shared" ref="E79:S79" si="9">+E225</f>
        <v>DEFINITION ET CARACTERISTIQUES DES SUPPORTS</v>
      </c>
      <c r="F79" s="721">
        <f t="shared" si="9"/>
        <v>0</v>
      </c>
      <c r="G79" s="721">
        <f t="shared" si="9"/>
        <v>0</v>
      </c>
      <c r="H79" s="721">
        <f t="shared" si="9"/>
        <v>0</v>
      </c>
      <c r="I79" s="721">
        <f t="shared" si="9"/>
        <v>0</v>
      </c>
      <c r="J79" s="721">
        <f t="shared" si="9"/>
        <v>0</v>
      </c>
      <c r="K79" s="721">
        <f t="shared" si="9"/>
        <v>0</v>
      </c>
      <c r="L79" s="721">
        <f t="shared" si="9"/>
        <v>0</v>
      </c>
      <c r="M79" s="721">
        <f t="shared" si="9"/>
        <v>0</v>
      </c>
      <c r="N79" s="721">
        <f t="shared" si="9"/>
        <v>0</v>
      </c>
      <c r="O79" s="721">
        <f t="shared" si="9"/>
        <v>0</v>
      </c>
      <c r="P79" s="721">
        <f t="shared" si="9"/>
        <v>0</v>
      </c>
      <c r="Q79" s="721">
        <f t="shared" si="9"/>
        <v>0</v>
      </c>
      <c r="R79" s="721">
        <f t="shared" si="9"/>
        <v>0</v>
      </c>
      <c r="S79" s="722">
        <f t="shared" si="9"/>
        <v>0</v>
      </c>
      <c r="U79"/>
      <c r="V79"/>
      <c r="W79"/>
      <c r="X79"/>
      <c r="Y79"/>
      <c r="Z79"/>
      <c r="AA79"/>
      <c r="AB79"/>
      <c r="AC79"/>
    </row>
    <row r="80" spans="1:29" s="8" customFormat="1" ht="18" customHeight="1">
      <c r="A80" s="253">
        <f>+A227</f>
        <v>4</v>
      </c>
      <c r="B80" s="254" t="str">
        <f t="shared" ref="B80:S80" si="10">+B227</f>
        <v>0</v>
      </c>
      <c r="C80" s="255">
        <f t="shared" si="10"/>
        <v>4</v>
      </c>
      <c r="D80" s="247">
        <f t="shared" si="10"/>
        <v>1</v>
      </c>
      <c r="E80" s="720" t="str">
        <f t="shared" si="10"/>
        <v>SOLS</v>
      </c>
      <c r="F80" s="721">
        <f t="shared" si="10"/>
        <v>0</v>
      </c>
      <c r="G80" s="721">
        <f t="shared" si="10"/>
        <v>0</v>
      </c>
      <c r="H80" s="721">
        <f t="shared" si="10"/>
        <v>0</v>
      </c>
      <c r="I80" s="721">
        <f t="shared" si="10"/>
        <v>0</v>
      </c>
      <c r="J80" s="721">
        <f t="shared" si="10"/>
        <v>0</v>
      </c>
      <c r="K80" s="721">
        <f t="shared" si="10"/>
        <v>0</v>
      </c>
      <c r="L80" s="721">
        <f t="shared" si="10"/>
        <v>0</v>
      </c>
      <c r="M80" s="721">
        <f t="shared" si="10"/>
        <v>0</v>
      </c>
      <c r="N80" s="721">
        <f t="shared" si="10"/>
        <v>0</v>
      </c>
      <c r="O80" s="721">
        <f t="shared" si="10"/>
        <v>0</v>
      </c>
      <c r="P80" s="721">
        <f t="shared" si="10"/>
        <v>0</v>
      </c>
      <c r="Q80" s="721">
        <f t="shared" si="10"/>
        <v>0</v>
      </c>
      <c r="R80" s="721">
        <f t="shared" si="10"/>
        <v>0</v>
      </c>
      <c r="S80" s="722">
        <f t="shared" si="10"/>
        <v>0</v>
      </c>
      <c r="U80"/>
      <c r="V80"/>
      <c r="W80"/>
      <c r="X80"/>
      <c r="Y80"/>
      <c r="Z80"/>
      <c r="AA80"/>
      <c r="AB80"/>
      <c r="AC80"/>
    </row>
    <row r="81" spans="1:29" s="8" customFormat="1" ht="18" customHeight="1">
      <c r="A81" s="253">
        <f t="shared" ref="A81:S81" si="11">+A234</f>
        <v>4</v>
      </c>
      <c r="B81" s="254" t="str">
        <f t="shared" si="11"/>
        <v>0</v>
      </c>
      <c r="C81" s="255">
        <f t="shared" si="11"/>
        <v>4</v>
      </c>
      <c r="D81" s="247">
        <f t="shared" si="11"/>
        <v>2</v>
      </c>
      <c r="E81" s="720" t="str">
        <f t="shared" si="11"/>
        <v>PAROIS VERTICALES ET AUTRES SUPPORTS</v>
      </c>
      <c r="F81" s="721">
        <f t="shared" si="11"/>
        <v>0</v>
      </c>
      <c r="G81" s="721">
        <f t="shared" si="11"/>
        <v>0</v>
      </c>
      <c r="H81" s="721">
        <f t="shared" si="11"/>
        <v>0</v>
      </c>
      <c r="I81" s="721">
        <f t="shared" si="11"/>
        <v>0</v>
      </c>
      <c r="J81" s="721">
        <f t="shared" si="11"/>
        <v>0</v>
      </c>
      <c r="K81" s="721">
        <f t="shared" si="11"/>
        <v>0</v>
      </c>
      <c r="L81" s="721">
        <f t="shared" si="11"/>
        <v>0</v>
      </c>
      <c r="M81" s="721">
        <f t="shared" si="11"/>
        <v>0</v>
      </c>
      <c r="N81" s="721">
        <f t="shared" si="11"/>
        <v>0</v>
      </c>
      <c r="O81" s="721">
        <f t="shared" si="11"/>
        <v>0</v>
      </c>
      <c r="P81" s="721">
        <f t="shared" si="11"/>
        <v>0</v>
      </c>
      <c r="Q81" s="721">
        <f t="shared" si="11"/>
        <v>0</v>
      </c>
      <c r="R81" s="721">
        <f t="shared" si="11"/>
        <v>0</v>
      </c>
      <c r="S81" s="722">
        <f t="shared" si="11"/>
        <v>0</v>
      </c>
      <c r="U81"/>
      <c r="V81"/>
      <c r="W81"/>
      <c r="X81"/>
      <c r="Y81"/>
      <c r="Z81"/>
      <c r="AA81"/>
      <c r="AB81"/>
      <c r="AC81"/>
    </row>
    <row r="82" spans="1:29" s="8" customFormat="1" ht="12" customHeight="1">
      <c r="A82" s="253"/>
      <c r="B82" s="254"/>
      <c r="C82" s="255"/>
      <c r="D82" s="247"/>
      <c r="E82" s="720"/>
      <c r="F82" s="721"/>
      <c r="G82" s="721"/>
      <c r="H82" s="721"/>
      <c r="I82" s="721"/>
      <c r="J82" s="721"/>
      <c r="K82" s="721"/>
      <c r="L82" s="721"/>
      <c r="M82" s="721"/>
      <c r="N82" s="721"/>
      <c r="O82" s="721"/>
      <c r="P82" s="721"/>
      <c r="Q82" s="721"/>
      <c r="R82" s="721"/>
      <c r="S82" s="722"/>
      <c r="U82"/>
      <c r="V82"/>
      <c r="W82"/>
      <c r="X82"/>
      <c r="Y82"/>
      <c r="Z82"/>
      <c r="AA82"/>
      <c r="AB82"/>
      <c r="AC82"/>
    </row>
    <row r="83" spans="1:29" s="8" customFormat="1" ht="20.100000000000001" customHeight="1">
      <c r="A83" s="270">
        <f>+'4,1 SOLS SOUPLES'!A5</f>
        <v>4.0999999999999996</v>
      </c>
      <c r="B83" s="256"/>
      <c r="C83" s="257"/>
      <c r="D83" s="258"/>
      <c r="E83" s="723" t="str">
        <f>+'4,1 SOLS SOUPLES'!E5</f>
        <v>SOLS SOUPLES</v>
      </c>
      <c r="F83" s="724">
        <f>+'4,1 SOLS SOUPLES'!F5</f>
        <v>0</v>
      </c>
      <c r="G83" s="724">
        <f>+'4,1 SOLS SOUPLES'!G5</f>
        <v>0</v>
      </c>
      <c r="H83" s="724">
        <f>+'4,1 SOLS SOUPLES'!H5</f>
        <v>0</v>
      </c>
      <c r="I83" s="724">
        <f>+'4,1 SOLS SOUPLES'!I5</f>
        <v>0</v>
      </c>
      <c r="J83" s="724">
        <f>+'4,1 SOLS SOUPLES'!J5</f>
        <v>0</v>
      </c>
      <c r="K83" s="724">
        <f>+'4,1 SOLS SOUPLES'!K5</f>
        <v>0</v>
      </c>
      <c r="L83" s="724">
        <f>+'4,1 SOLS SOUPLES'!L5</f>
        <v>0</v>
      </c>
      <c r="M83" s="724">
        <f>+'4,1 SOLS SOUPLES'!M5</f>
        <v>0</v>
      </c>
      <c r="N83" s="724">
        <f>+'4,1 SOLS SOUPLES'!N5</f>
        <v>0</v>
      </c>
      <c r="O83" s="724">
        <f>+'4,1 SOLS SOUPLES'!O5</f>
        <v>0</v>
      </c>
      <c r="P83" s="724">
        <f>+'4,1 SOLS SOUPLES'!P5</f>
        <v>0</v>
      </c>
      <c r="Q83" s="724">
        <f>+'4,1 SOLS SOUPLES'!Q5</f>
        <v>0</v>
      </c>
      <c r="R83" s="724">
        <f>+'4,1 SOLS SOUPLES'!R5</f>
        <v>0</v>
      </c>
      <c r="S83" s="725">
        <f>+'4,1 SOLS SOUPLES'!S5</f>
        <v>0</v>
      </c>
      <c r="U83"/>
      <c r="V83"/>
      <c r="W83"/>
      <c r="X83"/>
      <c r="Y83"/>
      <c r="Z83"/>
      <c r="AA83"/>
      <c r="AB83"/>
      <c r="AC83"/>
    </row>
    <row r="84" spans="1:29" s="8" customFormat="1" ht="18" customHeight="1">
      <c r="A84" s="246">
        <f>+'4,1 SOLS SOUPLES'!A13</f>
        <v>4.0999999999999996</v>
      </c>
      <c r="B84" s="138">
        <f>+'4,1 SOLS SOUPLES'!B13</f>
        <v>1</v>
      </c>
      <c r="C84" s="163"/>
      <c r="D84" s="164"/>
      <c r="E84" s="726" t="str">
        <f>+'4,1 SOLS SOUPLES'!E13</f>
        <v>ETUDES</v>
      </c>
      <c r="F84" s="727">
        <f>+'4,1 SOLS SOUPLES'!F13</f>
        <v>0</v>
      </c>
      <c r="G84" s="727">
        <f>+'4,1 SOLS SOUPLES'!G13</f>
        <v>0</v>
      </c>
      <c r="H84" s="727">
        <f>+'4,1 SOLS SOUPLES'!H13</f>
        <v>0</v>
      </c>
      <c r="I84" s="727">
        <f>+'4,1 SOLS SOUPLES'!I13</f>
        <v>0</v>
      </c>
      <c r="J84" s="727">
        <f>+'4,1 SOLS SOUPLES'!J13</f>
        <v>0</v>
      </c>
      <c r="K84" s="727">
        <f>+'4,1 SOLS SOUPLES'!K13</f>
        <v>0</v>
      </c>
      <c r="L84" s="727">
        <f>+'4,1 SOLS SOUPLES'!L13</f>
        <v>0</v>
      </c>
      <c r="M84" s="727">
        <f>+'4,1 SOLS SOUPLES'!M13</f>
        <v>0</v>
      </c>
      <c r="N84" s="727">
        <f>+'4,1 SOLS SOUPLES'!N13</f>
        <v>0</v>
      </c>
      <c r="O84" s="727">
        <f>+'4,1 SOLS SOUPLES'!O13</f>
        <v>0</v>
      </c>
      <c r="P84" s="727">
        <f>+'4,1 SOLS SOUPLES'!P13</f>
        <v>0</v>
      </c>
      <c r="Q84" s="727">
        <f>+'4,1 SOLS SOUPLES'!Q13</f>
        <v>0</v>
      </c>
      <c r="R84" s="727">
        <f>+'4,1 SOLS SOUPLES'!R13</f>
        <v>0</v>
      </c>
      <c r="S84" s="728">
        <f>+'4,1 SOLS SOUPLES'!S13</f>
        <v>0</v>
      </c>
      <c r="U84"/>
      <c r="V84"/>
      <c r="W84"/>
      <c r="X84"/>
      <c r="Y84"/>
      <c r="Z84"/>
      <c r="AA84"/>
      <c r="AB84"/>
      <c r="AC84"/>
    </row>
    <row r="85" spans="1:29" s="8" customFormat="1" ht="18" customHeight="1">
      <c r="A85" s="253">
        <f>+'4,1 SOLS SOUPLES'!A14</f>
        <v>4.0999999999999996</v>
      </c>
      <c r="B85" s="254">
        <f>+'4,1 SOLS SOUPLES'!B14</f>
        <v>1</v>
      </c>
      <c r="C85" s="255">
        <f>+'4,1 SOLS SOUPLES'!C14</f>
        <v>1</v>
      </c>
      <c r="D85" s="247"/>
      <c r="E85" s="720" t="str">
        <f>+'4,1 SOLS SOUPLES'!E14</f>
        <v>Etablissement des plans d'exécution cf. CCAP et CCTP n°0</v>
      </c>
      <c r="F85" s="721">
        <f>+'4,1 SOLS SOUPLES'!F14</f>
        <v>0</v>
      </c>
      <c r="G85" s="721">
        <f>+'4,1 SOLS SOUPLES'!G14</f>
        <v>0</v>
      </c>
      <c r="H85" s="721">
        <f>+'4,1 SOLS SOUPLES'!H14</f>
        <v>0</v>
      </c>
      <c r="I85" s="721">
        <f>+'4,1 SOLS SOUPLES'!I14</f>
        <v>0</v>
      </c>
      <c r="J85" s="721">
        <f>+'4,1 SOLS SOUPLES'!J14</f>
        <v>0</v>
      </c>
      <c r="K85" s="721">
        <f>+'4,1 SOLS SOUPLES'!K14</f>
        <v>0</v>
      </c>
      <c r="L85" s="721">
        <f>+'4,1 SOLS SOUPLES'!L14</f>
        <v>0</v>
      </c>
      <c r="M85" s="721">
        <f>+'4,1 SOLS SOUPLES'!M14</f>
        <v>0</v>
      </c>
      <c r="N85" s="721">
        <f>+'4,1 SOLS SOUPLES'!N14</f>
        <v>0</v>
      </c>
      <c r="O85" s="721">
        <f>+'4,1 SOLS SOUPLES'!O14</f>
        <v>0</v>
      </c>
      <c r="P85" s="721">
        <f>+'4,1 SOLS SOUPLES'!P14</f>
        <v>1</v>
      </c>
      <c r="Q85" s="721" t="str">
        <f>+'4,1 SOLS SOUPLES'!Q14</f>
        <v>Ens</v>
      </c>
      <c r="R85" s="721">
        <f>+'4,1 SOLS SOUPLES'!R14</f>
        <v>0</v>
      </c>
      <c r="S85" s="722">
        <f>+'4,1 SOLS SOUPLES'!S14</f>
        <v>0</v>
      </c>
      <c r="U85"/>
      <c r="V85"/>
      <c r="W85"/>
      <c r="X85"/>
      <c r="Y85"/>
      <c r="Z85"/>
      <c r="AA85"/>
      <c r="AB85"/>
      <c r="AC85"/>
    </row>
    <row r="86" spans="1:29" s="8" customFormat="1" ht="18" customHeight="1">
      <c r="A86" s="253">
        <f>+'4,1 SOLS SOUPLES'!A15</f>
        <v>4.0999999999999996</v>
      </c>
      <c r="B86" s="254">
        <f>+'4,1 SOLS SOUPLES'!B15</f>
        <v>1</v>
      </c>
      <c r="C86" s="255">
        <f>+'4,1 SOLS SOUPLES'!C15</f>
        <v>2</v>
      </c>
      <c r="D86" s="247"/>
      <c r="E86" s="720" t="str">
        <f>+'4,1 SOLS SOUPLES'!E15</f>
        <v>Etablissement des dossiers de recolement DOE - DIUO</v>
      </c>
      <c r="F86" s="721">
        <f>+'4,1 SOLS SOUPLES'!F15</f>
        <v>0</v>
      </c>
      <c r="G86" s="721">
        <f>+'4,1 SOLS SOUPLES'!G15</f>
        <v>0</v>
      </c>
      <c r="H86" s="721">
        <f>+'4,1 SOLS SOUPLES'!H15</f>
        <v>0</v>
      </c>
      <c r="I86" s="721">
        <f>+'4,1 SOLS SOUPLES'!I15</f>
        <v>0</v>
      </c>
      <c r="J86" s="721">
        <f>+'4,1 SOLS SOUPLES'!J15</f>
        <v>0</v>
      </c>
      <c r="K86" s="721">
        <f>+'4,1 SOLS SOUPLES'!K15</f>
        <v>0</v>
      </c>
      <c r="L86" s="721">
        <f>+'4,1 SOLS SOUPLES'!L15</f>
        <v>0</v>
      </c>
      <c r="M86" s="721">
        <f>+'4,1 SOLS SOUPLES'!M15</f>
        <v>0</v>
      </c>
      <c r="N86" s="721">
        <f>+'4,1 SOLS SOUPLES'!N15</f>
        <v>0</v>
      </c>
      <c r="O86" s="721">
        <f>+'4,1 SOLS SOUPLES'!O15</f>
        <v>0</v>
      </c>
      <c r="P86" s="721">
        <f>+'4,1 SOLS SOUPLES'!P15</f>
        <v>1</v>
      </c>
      <c r="Q86" s="721" t="str">
        <f>+'4,1 SOLS SOUPLES'!Q15</f>
        <v>Ens</v>
      </c>
      <c r="R86" s="721">
        <f>+'4,1 SOLS SOUPLES'!R15</f>
        <v>0</v>
      </c>
      <c r="S86" s="722">
        <f>+'4,1 SOLS SOUPLES'!S15</f>
        <v>0</v>
      </c>
      <c r="U86"/>
      <c r="V86"/>
      <c r="W86"/>
      <c r="X86"/>
      <c r="Y86"/>
      <c r="Z86"/>
      <c r="AA86"/>
      <c r="AB86"/>
      <c r="AC86"/>
    </row>
    <row r="87" spans="1:29" s="8" customFormat="1" ht="18" customHeight="1">
      <c r="A87" s="246">
        <f>+'4,1 SOLS SOUPLES'!A17</f>
        <v>4.0999999999999996</v>
      </c>
      <c r="B87" s="138">
        <f>+'4,1 SOLS SOUPLES'!B17</f>
        <v>2</v>
      </c>
      <c r="C87" s="163"/>
      <c r="D87" s="164"/>
      <c r="E87" s="729" t="str">
        <f>+'4,1 SOLS SOUPLES'!E17</f>
        <v>PREPARATION DU SUPPORT</v>
      </c>
      <c r="F87" s="730">
        <f>+'4,1 SOLS SOUPLES'!F17</f>
        <v>0</v>
      </c>
      <c r="G87" s="730">
        <f>+'4,1 SOLS SOUPLES'!G17</f>
        <v>0</v>
      </c>
      <c r="H87" s="730">
        <f>+'4,1 SOLS SOUPLES'!H17</f>
        <v>0</v>
      </c>
      <c r="I87" s="730">
        <f>+'4,1 SOLS SOUPLES'!I17</f>
        <v>0</v>
      </c>
      <c r="J87" s="730">
        <f>+'4,1 SOLS SOUPLES'!J17</f>
        <v>0</v>
      </c>
      <c r="K87" s="730">
        <f>+'4,1 SOLS SOUPLES'!K17</f>
        <v>0</v>
      </c>
      <c r="L87" s="730">
        <f>+'4,1 SOLS SOUPLES'!L17</f>
        <v>0</v>
      </c>
      <c r="M87" s="730">
        <f>+'4,1 SOLS SOUPLES'!M17</f>
        <v>0</v>
      </c>
      <c r="N87" s="730">
        <f>+'4,1 SOLS SOUPLES'!N17</f>
        <v>0</v>
      </c>
      <c r="O87" s="730">
        <f>+'4,1 SOLS SOUPLES'!O17</f>
        <v>0</v>
      </c>
      <c r="P87" s="730">
        <f>+'4,1 SOLS SOUPLES'!P17</f>
        <v>0</v>
      </c>
      <c r="Q87" s="730">
        <f>+'4,1 SOLS SOUPLES'!Q17</f>
        <v>0</v>
      </c>
      <c r="R87" s="730">
        <f>+'4,1 SOLS SOUPLES'!R17</f>
        <v>0</v>
      </c>
      <c r="S87" s="731">
        <f>+'4,1 SOLS SOUPLES'!S17</f>
        <v>0</v>
      </c>
      <c r="U87"/>
      <c r="V87"/>
      <c r="W87"/>
      <c r="X87"/>
      <c r="Y87"/>
      <c r="Z87"/>
      <c r="AA87"/>
      <c r="AB87"/>
      <c r="AC87"/>
    </row>
    <row r="88" spans="1:29" s="8" customFormat="1" ht="18" customHeight="1">
      <c r="A88" s="246">
        <f>+'4,1 SOLS SOUPLES'!A39</f>
        <v>4.0999999999999996</v>
      </c>
      <c r="B88" s="138">
        <f>+'4,1 SOLS SOUPLES'!B39</f>
        <v>3</v>
      </c>
      <c r="C88" s="163"/>
      <c r="D88" s="164"/>
      <c r="E88" s="732" t="str">
        <f>+'4,1 SOLS SOUPLES'!E39</f>
        <v>REVÊTEMENTS DE SOLS PVC</v>
      </c>
      <c r="F88" s="609">
        <f>+'4,1 SOLS SOUPLES'!F39</f>
        <v>0</v>
      </c>
      <c r="G88" s="609">
        <f>+'4,1 SOLS SOUPLES'!G39</f>
        <v>0</v>
      </c>
      <c r="H88" s="609">
        <f>+'4,1 SOLS SOUPLES'!H39</f>
        <v>0</v>
      </c>
      <c r="I88" s="609">
        <f>+'4,1 SOLS SOUPLES'!I39</f>
        <v>0</v>
      </c>
      <c r="J88" s="609">
        <f>+'4,1 SOLS SOUPLES'!J39</f>
        <v>0</v>
      </c>
      <c r="K88" s="609">
        <f>+'4,1 SOLS SOUPLES'!K39</f>
        <v>0</v>
      </c>
      <c r="L88" s="609">
        <f>+'4,1 SOLS SOUPLES'!L39</f>
        <v>0</v>
      </c>
      <c r="M88" s="609">
        <f>+'4,1 SOLS SOUPLES'!M39</f>
        <v>0</v>
      </c>
      <c r="N88" s="609">
        <f>+'4,1 SOLS SOUPLES'!N39</f>
        <v>0</v>
      </c>
      <c r="O88" s="609">
        <f>+'4,1 SOLS SOUPLES'!O39</f>
        <v>0</v>
      </c>
      <c r="P88" s="609">
        <f>+'4,1 SOLS SOUPLES'!P39</f>
        <v>0</v>
      </c>
      <c r="Q88" s="609">
        <f>+'4,1 SOLS SOUPLES'!Q39</f>
        <v>0</v>
      </c>
      <c r="R88" s="609">
        <f>+'4,1 SOLS SOUPLES'!R39</f>
        <v>0</v>
      </c>
      <c r="S88" s="610">
        <f>+'4,1 SOLS SOUPLES'!S39</f>
        <v>0</v>
      </c>
      <c r="U88"/>
      <c r="V88"/>
      <c r="W88"/>
      <c r="X88"/>
      <c r="Y88"/>
      <c r="Z88"/>
      <c r="AA88"/>
      <c r="AB88"/>
      <c r="AC88"/>
    </row>
    <row r="89" spans="1:29" s="8" customFormat="1" ht="18" customHeight="1">
      <c r="A89" s="246">
        <f>+'4,1 SOLS SOUPLES'!A82</f>
        <v>4.0999999999999996</v>
      </c>
      <c r="B89" s="138">
        <f>+'4,1 SOLS SOUPLES'!B82</f>
        <v>4</v>
      </c>
      <c r="C89" s="163"/>
      <c r="D89" s="164"/>
      <c r="E89" s="732" t="str">
        <f>+'4,1 SOLS SOUPLES'!E82</f>
        <v>REVÊTEMENTS DE SOLS EN RESINE EPOXY QUARTZ</v>
      </c>
      <c r="F89" s="609">
        <f>+'4,1 SOLS SOUPLES'!F82</f>
        <v>0</v>
      </c>
      <c r="G89" s="609">
        <f>+'4,1 SOLS SOUPLES'!G82</f>
        <v>0</v>
      </c>
      <c r="H89" s="609">
        <f>+'4,1 SOLS SOUPLES'!H82</f>
        <v>0</v>
      </c>
      <c r="I89" s="609">
        <f>+'4,1 SOLS SOUPLES'!I82</f>
        <v>0</v>
      </c>
      <c r="J89" s="609">
        <f>+'4,1 SOLS SOUPLES'!J82</f>
        <v>0</v>
      </c>
      <c r="K89" s="609">
        <f>+'4,1 SOLS SOUPLES'!K82</f>
        <v>0</v>
      </c>
      <c r="L89" s="609">
        <f>+'4,1 SOLS SOUPLES'!L82</f>
        <v>0</v>
      </c>
      <c r="M89" s="609">
        <f>+'4,1 SOLS SOUPLES'!M82</f>
        <v>0</v>
      </c>
      <c r="N89" s="609">
        <f>+'4,1 SOLS SOUPLES'!N82</f>
        <v>0</v>
      </c>
      <c r="O89" s="609">
        <f>+'4,1 SOLS SOUPLES'!O82</f>
        <v>0</v>
      </c>
      <c r="P89" s="609">
        <f>+'4,1 SOLS SOUPLES'!P82</f>
        <v>0</v>
      </c>
      <c r="Q89" s="609">
        <f>+'4,1 SOLS SOUPLES'!Q82</f>
        <v>0</v>
      </c>
      <c r="R89" s="609">
        <f>+'4,1 SOLS SOUPLES'!R82</f>
        <v>0</v>
      </c>
      <c r="S89" s="610">
        <f>+'4,1 SOLS SOUPLES'!S82</f>
        <v>0</v>
      </c>
      <c r="U89"/>
      <c r="V89"/>
      <c r="W89"/>
      <c r="X89"/>
      <c r="Y89"/>
      <c r="Z89"/>
      <c r="AA89"/>
      <c r="AB89"/>
      <c r="AC89"/>
    </row>
    <row r="90" spans="1:29" s="8" customFormat="1" ht="18" customHeight="1">
      <c r="A90" s="246">
        <f>+'4,1 SOLS SOUPLES'!A91</f>
        <v>4.0999999999999996</v>
      </c>
      <c r="B90" s="138">
        <f>+'4,1 SOLS SOUPLES'!B91</f>
        <v>5</v>
      </c>
      <c r="C90" s="163"/>
      <c r="D90" s="164"/>
      <c r="E90" s="732" t="str">
        <f>+'4,1 SOLS SOUPLES'!E91</f>
        <v>REVÊTEMENTS DE SOLS SPORTIF</v>
      </c>
      <c r="F90" s="609">
        <f>+'4,1 SOLS SOUPLES'!F91</f>
        <v>0</v>
      </c>
      <c r="G90" s="609">
        <f>+'4,1 SOLS SOUPLES'!G91</f>
        <v>0</v>
      </c>
      <c r="H90" s="609">
        <f>+'4,1 SOLS SOUPLES'!H91</f>
        <v>0</v>
      </c>
      <c r="I90" s="609">
        <f>+'4,1 SOLS SOUPLES'!I91</f>
        <v>0</v>
      </c>
      <c r="J90" s="609">
        <f>+'4,1 SOLS SOUPLES'!J91</f>
        <v>0</v>
      </c>
      <c r="K90" s="609">
        <f>+'4,1 SOLS SOUPLES'!K91</f>
        <v>0</v>
      </c>
      <c r="L90" s="609">
        <f>+'4,1 SOLS SOUPLES'!L91</f>
        <v>0</v>
      </c>
      <c r="M90" s="609">
        <f>+'4,1 SOLS SOUPLES'!M91</f>
        <v>0</v>
      </c>
      <c r="N90" s="609">
        <f>+'4,1 SOLS SOUPLES'!N91</f>
        <v>0</v>
      </c>
      <c r="O90" s="609">
        <f>+'4,1 SOLS SOUPLES'!O91</f>
        <v>0</v>
      </c>
      <c r="P90" s="609">
        <f>+'4,1 SOLS SOUPLES'!P91</f>
        <v>0</v>
      </c>
      <c r="Q90" s="609">
        <f>+'4,1 SOLS SOUPLES'!Q91</f>
        <v>0</v>
      </c>
      <c r="R90" s="609">
        <f>+'4,1 SOLS SOUPLES'!R91</f>
        <v>0</v>
      </c>
      <c r="S90" s="610">
        <f>+'4,1 SOLS SOUPLES'!S91</f>
        <v>0</v>
      </c>
      <c r="U90"/>
      <c r="V90"/>
      <c r="W90"/>
      <c r="X90"/>
      <c r="Y90"/>
      <c r="Z90"/>
      <c r="AA90"/>
      <c r="AB90"/>
      <c r="AC90"/>
    </row>
    <row r="91" spans="1:29" s="8" customFormat="1" ht="18" customHeight="1">
      <c r="A91" s="246">
        <f>+'4,1 SOLS SOUPLES'!A113</f>
        <v>4.0999999999999996</v>
      </c>
      <c r="B91" s="138">
        <f>+'4,1 SOLS SOUPLES'!B113</f>
        <v>6</v>
      </c>
      <c r="C91" s="163"/>
      <c r="D91" s="164"/>
      <c r="E91" s="732" t="str">
        <f>+'4,1 SOLS SOUPLES'!E113</f>
        <v xml:space="preserve">REVÊTEMENTS DE SOL LOCAL DE NEUTRALISATION DES ARMES (SAS ARMURERIE) </v>
      </c>
      <c r="F91" s="609">
        <f>+'4,1 SOLS SOUPLES'!F113</f>
        <v>0</v>
      </c>
      <c r="G91" s="609">
        <f>+'4,1 SOLS SOUPLES'!G113</f>
        <v>0</v>
      </c>
      <c r="H91" s="609">
        <f>+'4,1 SOLS SOUPLES'!H113</f>
        <v>0</v>
      </c>
      <c r="I91" s="609">
        <f>+'4,1 SOLS SOUPLES'!I113</f>
        <v>0</v>
      </c>
      <c r="J91" s="609">
        <f>+'4,1 SOLS SOUPLES'!J113</f>
        <v>0</v>
      </c>
      <c r="K91" s="609">
        <f>+'4,1 SOLS SOUPLES'!K113</f>
        <v>0</v>
      </c>
      <c r="L91" s="609">
        <f>+'4,1 SOLS SOUPLES'!L113</f>
        <v>0</v>
      </c>
      <c r="M91" s="609">
        <f>+'4,1 SOLS SOUPLES'!M113</f>
        <v>0</v>
      </c>
      <c r="N91" s="609">
        <f>+'4,1 SOLS SOUPLES'!N113</f>
        <v>0</v>
      </c>
      <c r="O91" s="609">
        <f>+'4,1 SOLS SOUPLES'!O113</f>
        <v>0</v>
      </c>
      <c r="P91" s="609">
        <f>+'4,1 SOLS SOUPLES'!P113</f>
        <v>0</v>
      </c>
      <c r="Q91" s="609">
        <f>+'4,1 SOLS SOUPLES'!Q113</f>
        <v>0</v>
      </c>
      <c r="R91" s="609">
        <f>+'4,1 SOLS SOUPLES'!R113</f>
        <v>0</v>
      </c>
      <c r="S91" s="610">
        <f>+'4,1 SOLS SOUPLES'!S113</f>
        <v>0</v>
      </c>
      <c r="U91"/>
      <c r="V91"/>
      <c r="W91"/>
      <c r="X91"/>
      <c r="Y91"/>
      <c r="Z91"/>
      <c r="AA91"/>
      <c r="AB91"/>
      <c r="AC91"/>
    </row>
    <row r="92" spans="1:29" s="8" customFormat="1" ht="18" customHeight="1">
      <c r="A92" s="246">
        <f>+'4,1 SOLS SOUPLES'!A131</f>
        <v>4.0999999999999996</v>
      </c>
      <c r="B92" s="138">
        <f>+'4,1 SOLS SOUPLES'!B131</f>
        <v>7</v>
      </c>
      <c r="C92" s="163"/>
      <c r="D92" s="164"/>
      <c r="E92" s="732" t="str">
        <f>+'4,1 SOLS SOUPLES'!E131</f>
        <v>PLANCHERS SURELEVES</v>
      </c>
      <c r="F92" s="609">
        <f>+'4,1 SOLS SOUPLES'!F131</f>
        <v>0</v>
      </c>
      <c r="G92" s="609">
        <f>+'4,1 SOLS SOUPLES'!G131</f>
        <v>0</v>
      </c>
      <c r="H92" s="609">
        <f>+'4,1 SOLS SOUPLES'!H131</f>
        <v>0</v>
      </c>
      <c r="I92" s="609">
        <f>+'4,1 SOLS SOUPLES'!I131</f>
        <v>0</v>
      </c>
      <c r="J92" s="609">
        <f>+'4,1 SOLS SOUPLES'!J131</f>
        <v>0</v>
      </c>
      <c r="K92" s="609">
        <f>+'4,1 SOLS SOUPLES'!K131</f>
        <v>0</v>
      </c>
      <c r="L92" s="609">
        <f>+'4,1 SOLS SOUPLES'!L131</f>
        <v>0</v>
      </c>
      <c r="M92" s="609">
        <f>+'4,1 SOLS SOUPLES'!M131</f>
        <v>0</v>
      </c>
      <c r="N92" s="609">
        <f>+'4,1 SOLS SOUPLES'!N131</f>
        <v>0</v>
      </c>
      <c r="O92" s="609">
        <f>+'4,1 SOLS SOUPLES'!O131</f>
        <v>0</v>
      </c>
      <c r="P92" s="609">
        <f>+'4,1 SOLS SOUPLES'!P131</f>
        <v>0</v>
      </c>
      <c r="Q92" s="609">
        <f>+'4,1 SOLS SOUPLES'!Q131</f>
        <v>0</v>
      </c>
      <c r="R92" s="609">
        <f>+'4,1 SOLS SOUPLES'!R131</f>
        <v>0</v>
      </c>
      <c r="S92" s="610">
        <f>+'4,1 SOLS SOUPLES'!S131</f>
        <v>0</v>
      </c>
      <c r="U92"/>
      <c r="V92"/>
      <c r="W92"/>
      <c r="X92"/>
      <c r="Y92"/>
      <c r="Z92"/>
      <c r="AA92"/>
      <c r="AB92"/>
      <c r="AC92"/>
    </row>
    <row r="93" spans="1:29" s="8" customFormat="1" ht="18" customHeight="1">
      <c r="A93" s="253">
        <f>+'4,1 SOLS SOUPLES'!A133</f>
        <v>4.0999999999999996</v>
      </c>
      <c r="B93" s="254">
        <f>+'4,1 SOLS SOUPLES'!B133</f>
        <v>7</v>
      </c>
      <c r="C93" s="255">
        <f>+'4,1 SOLS SOUPLES'!C133</f>
        <v>1</v>
      </c>
      <c r="D93" s="247"/>
      <c r="E93" s="720" t="str">
        <f>+'4,1 SOLS SOUPLES'!E133</f>
        <v>PLANCHER TECHNIQUE INFORMATIQUE</v>
      </c>
      <c r="F93" s="721">
        <f>+'4,1 SOLS SOUPLES'!F133</f>
        <v>0</v>
      </c>
      <c r="G93" s="721">
        <f>+'4,1 SOLS SOUPLES'!G133</f>
        <v>0</v>
      </c>
      <c r="H93" s="721">
        <f>+'4,1 SOLS SOUPLES'!H133</f>
        <v>0</v>
      </c>
      <c r="I93" s="721">
        <f>+'4,1 SOLS SOUPLES'!I133</f>
        <v>0</v>
      </c>
      <c r="J93" s="721">
        <f>+'4,1 SOLS SOUPLES'!J133</f>
        <v>0</v>
      </c>
      <c r="K93" s="721">
        <f>+'4,1 SOLS SOUPLES'!K133</f>
        <v>0</v>
      </c>
      <c r="L93" s="721">
        <f>+'4,1 SOLS SOUPLES'!L133</f>
        <v>0</v>
      </c>
      <c r="M93" s="721">
        <f>+'4,1 SOLS SOUPLES'!M133</f>
        <v>0</v>
      </c>
      <c r="N93" s="721">
        <f>+'4,1 SOLS SOUPLES'!N133</f>
        <v>0</v>
      </c>
      <c r="O93" s="721">
        <f>+'4,1 SOLS SOUPLES'!O133</f>
        <v>0</v>
      </c>
      <c r="P93" s="721">
        <f>+'4,1 SOLS SOUPLES'!P133</f>
        <v>0</v>
      </c>
      <c r="Q93" s="721">
        <f>+'4,1 SOLS SOUPLES'!Q133</f>
        <v>0</v>
      </c>
      <c r="R93" s="721">
        <f>+'4,1 SOLS SOUPLES'!R133</f>
        <v>0</v>
      </c>
      <c r="S93" s="722">
        <f>+'4,1 SOLS SOUPLES'!S133</f>
        <v>0</v>
      </c>
      <c r="U93"/>
      <c r="V93"/>
      <c r="W93"/>
      <c r="X93"/>
      <c r="Y93"/>
      <c r="Z93"/>
      <c r="AA93"/>
      <c r="AB93"/>
      <c r="AC93"/>
    </row>
    <row r="94" spans="1:29" s="8" customFormat="1" ht="9.75" customHeight="1">
      <c r="A94" s="253"/>
      <c r="B94" s="254"/>
      <c r="C94" s="255"/>
      <c r="D94" s="247"/>
      <c r="E94" s="720"/>
      <c r="F94" s="721"/>
      <c r="G94" s="721"/>
      <c r="H94" s="721"/>
      <c r="I94" s="721"/>
      <c r="J94" s="721"/>
      <c r="K94" s="721"/>
      <c r="L94" s="721"/>
      <c r="M94" s="721"/>
      <c r="N94" s="721"/>
      <c r="O94" s="721"/>
      <c r="P94" s="721"/>
      <c r="Q94" s="721"/>
      <c r="R94" s="721"/>
      <c r="S94" s="722"/>
      <c r="U94"/>
      <c r="V94"/>
      <c r="W94"/>
      <c r="X94"/>
      <c r="Y94"/>
      <c r="Z94"/>
      <c r="AA94"/>
      <c r="AB94"/>
      <c r="AC94"/>
    </row>
    <row r="95" spans="1:29" s="8" customFormat="1" ht="18" customHeight="1">
      <c r="A95" s="246">
        <f>+'4,1 SOLS SOUPLES'!A187</f>
        <v>4.0999999999999996</v>
      </c>
      <c r="B95" s="138">
        <f>+'4,1 SOLS SOUPLES'!B187</f>
        <v>8</v>
      </c>
      <c r="C95" s="163"/>
      <c r="D95" s="164"/>
      <c r="E95" s="732" t="str">
        <f>+'4,1 SOLS SOUPLES'!E187</f>
        <v>TAPIS GRATTE-PIEDS</v>
      </c>
      <c r="F95" s="609">
        <f>+'4,1 SOLS SOUPLES'!F187</f>
        <v>0</v>
      </c>
      <c r="G95" s="609">
        <f>+'4,1 SOLS SOUPLES'!G187</f>
        <v>0</v>
      </c>
      <c r="H95" s="609">
        <f>+'4,1 SOLS SOUPLES'!H187</f>
        <v>0</v>
      </c>
      <c r="I95" s="609">
        <f>+'4,1 SOLS SOUPLES'!I187</f>
        <v>0</v>
      </c>
      <c r="J95" s="609">
        <f>+'4,1 SOLS SOUPLES'!J187</f>
        <v>0</v>
      </c>
      <c r="K95" s="609">
        <f>+'4,1 SOLS SOUPLES'!K187</f>
        <v>0</v>
      </c>
      <c r="L95" s="609">
        <f>+'4,1 SOLS SOUPLES'!L187</f>
        <v>0</v>
      </c>
      <c r="M95" s="609">
        <f>+'4,1 SOLS SOUPLES'!M187</f>
        <v>0</v>
      </c>
      <c r="N95" s="609">
        <f>+'4,1 SOLS SOUPLES'!N187</f>
        <v>0</v>
      </c>
      <c r="O95" s="609">
        <f>+'4,1 SOLS SOUPLES'!O187</f>
        <v>0</v>
      </c>
      <c r="P95" s="609">
        <f>+'4,1 SOLS SOUPLES'!P187</f>
        <v>0</v>
      </c>
      <c r="Q95" s="609">
        <f>+'4,1 SOLS SOUPLES'!Q187</f>
        <v>0</v>
      </c>
      <c r="R95" s="609">
        <f>+'4,1 SOLS SOUPLES'!R187</f>
        <v>0</v>
      </c>
      <c r="S95" s="610">
        <f>+'4,1 SOLS SOUPLES'!S187</f>
        <v>0</v>
      </c>
      <c r="U95"/>
      <c r="V95"/>
      <c r="W95"/>
      <c r="X95"/>
      <c r="Y95"/>
      <c r="Z95"/>
      <c r="AA95"/>
      <c r="AB95"/>
      <c r="AC95"/>
    </row>
    <row r="96" spans="1:29" s="8" customFormat="1" ht="18" customHeight="1">
      <c r="A96" s="246">
        <f>+'4,1 SOLS SOUPLES'!A201</f>
        <v>4.0999999999999996</v>
      </c>
      <c r="B96" s="138">
        <f>+'4,1 SOLS SOUPLES'!B201</f>
        <v>9</v>
      </c>
      <c r="C96" s="163"/>
      <c r="D96" s="164"/>
      <c r="E96" s="732" t="str">
        <f>+'4,1 SOLS SOUPLES'!E201</f>
        <v>OUVRAGES DE FINITION</v>
      </c>
      <c r="F96" s="609">
        <f>+'4,1 SOLS SOUPLES'!F201</f>
        <v>0</v>
      </c>
      <c r="G96" s="609">
        <f>+'4,1 SOLS SOUPLES'!G201</f>
        <v>0</v>
      </c>
      <c r="H96" s="609">
        <f>+'4,1 SOLS SOUPLES'!H201</f>
        <v>0</v>
      </c>
      <c r="I96" s="609">
        <f>+'4,1 SOLS SOUPLES'!I201</f>
        <v>0</v>
      </c>
      <c r="J96" s="609">
        <f>+'4,1 SOLS SOUPLES'!J201</f>
        <v>0</v>
      </c>
      <c r="K96" s="609">
        <f>+'4,1 SOLS SOUPLES'!K201</f>
        <v>0</v>
      </c>
      <c r="L96" s="609">
        <f>+'4,1 SOLS SOUPLES'!L201</f>
        <v>0</v>
      </c>
      <c r="M96" s="609">
        <f>+'4,1 SOLS SOUPLES'!M201</f>
        <v>0</v>
      </c>
      <c r="N96" s="609">
        <f>+'4,1 SOLS SOUPLES'!N201</f>
        <v>0</v>
      </c>
      <c r="O96" s="609">
        <f>+'4,1 SOLS SOUPLES'!O201</f>
        <v>0</v>
      </c>
      <c r="P96" s="609">
        <f>+'4,1 SOLS SOUPLES'!P201</f>
        <v>0</v>
      </c>
      <c r="Q96" s="609">
        <f>+'4,1 SOLS SOUPLES'!Q201</f>
        <v>0</v>
      </c>
      <c r="R96" s="609">
        <f>+'4,1 SOLS SOUPLES'!R201</f>
        <v>0</v>
      </c>
      <c r="S96" s="610">
        <f>+'4,1 SOLS SOUPLES'!S201</f>
        <v>0</v>
      </c>
      <c r="U96"/>
      <c r="V96"/>
      <c r="W96"/>
      <c r="X96"/>
      <c r="Y96"/>
      <c r="Z96"/>
      <c r="AA96"/>
      <c r="AB96"/>
      <c r="AC96"/>
    </row>
    <row r="97" spans="1:29" s="8" customFormat="1" ht="18" customHeight="1">
      <c r="A97" s="253">
        <f>+'4,1 SOLS SOUPLES'!A214</f>
        <v>4.0999999999999996</v>
      </c>
      <c r="B97" s="254">
        <f>+'4,1 SOLS SOUPLES'!B214</f>
        <v>9</v>
      </c>
      <c r="C97" s="255">
        <f>+'4,1 SOLS SOUPLES'!C214</f>
        <v>2</v>
      </c>
      <c r="D97" s="247"/>
      <c r="E97" s="720" t="str">
        <f>+'4,1 SOLS SOUPLES'!E214</f>
        <v>PROFILS D'ARRÊT DE REVÊTEMENT DE SOLS</v>
      </c>
      <c r="F97" s="721">
        <f>+'4,1 SOLS SOUPLES'!F214</f>
        <v>0</v>
      </c>
      <c r="G97" s="721">
        <f>+'4,1 SOLS SOUPLES'!G214</f>
        <v>0</v>
      </c>
      <c r="H97" s="721">
        <f>+'4,1 SOLS SOUPLES'!H214</f>
        <v>0</v>
      </c>
      <c r="I97" s="721">
        <f>+'4,1 SOLS SOUPLES'!I214</f>
        <v>0</v>
      </c>
      <c r="J97" s="721">
        <f>+'4,1 SOLS SOUPLES'!J214</f>
        <v>0</v>
      </c>
      <c r="K97" s="721">
        <f>+'4,1 SOLS SOUPLES'!K214</f>
        <v>0</v>
      </c>
      <c r="L97" s="721">
        <f>+'4,1 SOLS SOUPLES'!L214</f>
        <v>0</v>
      </c>
      <c r="M97" s="721">
        <f>+'4,1 SOLS SOUPLES'!M214</f>
        <v>0</v>
      </c>
      <c r="N97" s="721">
        <f>+'4,1 SOLS SOUPLES'!N214</f>
        <v>0</v>
      </c>
      <c r="O97" s="721">
        <f>+'4,1 SOLS SOUPLES'!O214</f>
        <v>0</v>
      </c>
      <c r="P97" s="721">
        <f>+'4,1 SOLS SOUPLES'!P214</f>
        <v>0</v>
      </c>
      <c r="Q97" s="721">
        <f>+'4,1 SOLS SOUPLES'!Q214</f>
        <v>0</v>
      </c>
      <c r="R97" s="721">
        <f>+'4,1 SOLS SOUPLES'!R214</f>
        <v>0</v>
      </c>
      <c r="S97" s="722">
        <f>+'4,1 SOLS SOUPLES'!S214</f>
        <v>0</v>
      </c>
      <c r="U97"/>
      <c r="V97"/>
      <c r="W97"/>
      <c r="X97"/>
      <c r="Y97"/>
      <c r="Z97"/>
      <c r="AA97"/>
      <c r="AB97"/>
      <c r="AC97"/>
    </row>
    <row r="98" spans="1:29" s="8" customFormat="1" ht="18" customHeight="1">
      <c r="A98" s="253">
        <f>+'4,1 SOLS SOUPLES'!A230</f>
        <v>4.0999999999999996</v>
      </c>
      <c r="B98" s="254">
        <f>+'4,1 SOLS SOUPLES'!B230</f>
        <v>9</v>
      </c>
      <c r="C98" s="255">
        <f>+'4,1 SOLS SOUPLES'!C230</f>
        <v>4</v>
      </c>
      <c r="D98" s="247"/>
      <c r="E98" s="720" t="str">
        <f>+'4,1 SOLS SOUPLES'!E230</f>
        <v>BARRES DE SEUIL</v>
      </c>
      <c r="F98" s="721">
        <f>+'4,1 SOLS SOUPLES'!F230</f>
        <v>0</v>
      </c>
      <c r="G98" s="721">
        <f>+'4,1 SOLS SOUPLES'!G230</f>
        <v>0</v>
      </c>
      <c r="H98" s="721">
        <f>+'4,1 SOLS SOUPLES'!H230</f>
        <v>0</v>
      </c>
      <c r="I98" s="721">
        <f>+'4,1 SOLS SOUPLES'!I230</f>
        <v>0</v>
      </c>
      <c r="J98" s="721">
        <f>+'4,1 SOLS SOUPLES'!J230</f>
        <v>0</v>
      </c>
      <c r="K98" s="721">
        <f>+'4,1 SOLS SOUPLES'!K230</f>
        <v>0</v>
      </c>
      <c r="L98" s="721">
        <f>+'4,1 SOLS SOUPLES'!L230</f>
        <v>0</v>
      </c>
      <c r="M98" s="721">
        <f>+'4,1 SOLS SOUPLES'!M230</f>
        <v>0</v>
      </c>
      <c r="N98" s="721">
        <f>+'4,1 SOLS SOUPLES'!N230</f>
        <v>0</v>
      </c>
      <c r="O98" s="721">
        <f>+'4,1 SOLS SOUPLES'!O230</f>
        <v>0</v>
      </c>
      <c r="P98" s="721">
        <f>+'4,1 SOLS SOUPLES'!P230</f>
        <v>0</v>
      </c>
      <c r="Q98" s="721">
        <f>+'4,1 SOLS SOUPLES'!Q230</f>
        <v>0</v>
      </c>
      <c r="R98" s="721">
        <f>+'4,1 SOLS SOUPLES'!R230</f>
        <v>0</v>
      </c>
      <c r="S98" s="722">
        <f>+'4,1 SOLS SOUPLES'!S230</f>
        <v>0</v>
      </c>
      <c r="U98"/>
      <c r="V98"/>
      <c r="W98"/>
      <c r="X98"/>
      <c r="Y98"/>
      <c r="Z98"/>
      <c r="AA98"/>
      <c r="AB98"/>
      <c r="AC98"/>
    </row>
    <row r="99" spans="1:29" s="8" customFormat="1" ht="18" customHeight="1">
      <c r="A99" s="253">
        <f>+'4,1 SOLS SOUPLES'!A238</f>
        <v>4.0999999999999996</v>
      </c>
      <c r="B99" s="254">
        <f>+'4,1 SOLS SOUPLES'!B238</f>
        <v>9</v>
      </c>
      <c r="C99" s="255">
        <f>+'4,1 SOLS SOUPLES'!C238</f>
        <v>5</v>
      </c>
      <c r="D99" s="247"/>
      <c r="E99" s="720" t="str">
        <f>+'4,1 SOLS SOUPLES'!E238</f>
        <v>TRAITEMENT DES JOINTS DE FRACTIONNEMENT</v>
      </c>
      <c r="F99" s="721">
        <f>+'4,1 SOLS SOUPLES'!F238</f>
        <v>0</v>
      </c>
      <c r="G99" s="721">
        <f>+'4,1 SOLS SOUPLES'!G238</f>
        <v>0</v>
      </c>
      <c r="H99" s="721">
        <f>+'4,1 SOLS SOUPLES'!H238</f>
        <v>0</v>
      </c>
      <c r="I99" s="721">
        <f>+'4,1 SOLS SOUPLES'!I238</f>
        <v>0</v>
      </c>
      <c r="J99" s="721">
        <f>+'4,1 SOLS SOUPLES'!J238</f>
        <v>0</v>
      </c>
      <c r="K99" s="721">
        <f>+'4,1 SOLS SOUPLES'!K238</f>
        <v>0</v>
      </c>
      <c r="L99" s="721">
        <f>+'4,1 SOLS SOUPLES'!L238</f>
        <v>0</v>
      </c>
      <c r="M99" s="721">
        <f>+'4,1 SOLS SOUPLES'!M238</f>
        <v>0</v>
      </c>
      <c r="N99" s="721">
        <f>+'4,1 SOLS SOUPLES'!N238</f>
        <v>0</v>
      </c>
      <c r="O99" s="721">
        <f>+'4,1 SOLS SOUPLES'!O238</f>
        <v>0</v>
      </c>
      <c r="P99" s="721">
        <f>+'4,1 SOLS SOUPLES'!P238</f>
        <v>0</v>
      </c>
      <c r="Q99" s="721">
        <f>+'4,1 SOLS SOUPLES'!Q238</f>
        <v>0</v>
      </c>
      <c r="R99" s="721">
        <f>+'4,1 SOLS SOUPLES'!R238</f>
        <v>0</v>
      </c>
      <c r="S99" s="722">
        <f>+'4,1 SOLS SOUPLES'!S238</f>
        <v>0</v>
      </c>
      <c r="U99"/>
      <c r="V99"/>
      <c r="W99"/>
      <c r="X99"/>
      <c r="Y99"/>
      <c r="Z99"/>
      <c r="AA99"/>
      <c r="AB99"/>
      <c r="AC99"/>
    </row>
    <row r="100" spans="1:29" s="8" customFormat="1" ht="18" customHeight="1">
      <c r="A100" s="359">
        <f>+'4,1 SOLS SOUPLES'!A247</f>
        <v>4.0999999999999996</v>
      </c>
      <c r="B100" s="254">
        <f>+'4,1 SOLS SOUPLES'!B247</f>
        <v>9</v>
      </c>
      <c r="C100" s="255">
        <f>+'4,1 SOLS SOUPLES'!C247</f>
        <v>6</v>
      </c>
      <c r="D100" s="247"/>
      <c r="E100" s="737" t="str">
        <f>+'4,1 SOLS SOUPLES'!E247</f>
        <v>BANDES D’ÉVEIL À LA VIGILANCE</v>
      </c>
      <c r="F100" s="721">
        <f>+'4,1 SOLS SOUPLES'!F247</f>
        <v>0</v>
      </c>
      <c r="G100" s="721">
        <f>+'4,1 SOLS SOUPLES'!G247</f>
        <v>0</v>
      </c>
      <c r="H100" s="721">
        <f>+'4,1 SOLS SOUPLES'!H247</f>
        <v>0</v>
      </c>
      <c r="I100" s="721">
        <f>+'4,1 SOLS SOUPLES'!I247</f>
        <v>0</v>
      </c>
      <c r="J100" s="721">
        <f>+'4,1 SOLS SOUPLES'!J247</f>
        <v>0</v>
      </c>
      <c r="K100" s="721">
        <f>+'4,1 SOLS SOUPLES'!K247</f>
        <v>0</v>
      </c>
      <c r="L100" s="721">
        <f>+'4,1 SOLS SOUPLES'!L247</f>
        <v>0</v>
      </c>
      <c r="M100" s="721">
        <f>+'4,1 SOLS SOUPLES'!M247</f>
        <v>0</v>
      </c>
      <c r="N100" s="721">
        <f>+'4,1 SOLS SOUPLES'!N247</f>
        <v>0</v>
      </c>
      <c r="O100" s="721">
        <f>+'4,1 SOLS SOUPLES'!O247</f>
        <v>0</v>
      </c>
      <c r="P100" s="721">
        <f>+'4,1 SOLS SOUPLES'!P247</f>
        <v>0</v>
      </c>
      <c r="Q100" s="721">
        <f>+'4,1 SOLS SOUPLES'!Q247</f>
        <v>0</v>
      </c>
      <c r="R100" s="721">
        <f>+'4,1 SOLS SOUPLES'!R247</f>
        <v>0</v>
      </c>
      <c r="S100" s="722">
        <f>+'4,1 SOLS SOUPLES'!S247</f>
        <v>0</v>
      </c>
      <c r="U100"/>
      <c r="V100"/>
      <c r="W100"/>
      <c r="X100"/>
      <c r="Y100"/>
      <c r="Z100"/>
      <c r="AA100"/>
      <c r="AB100"/>
      <c r="AC100"/>
    </row>
    <row r="101" spans="1:29" s="8" customFormat="1" ht="18" customHeight="1">
      <c r="A101" s="345"/>
      <c r="B101" s="346"/>
      <c r="C101" s="347"/>
      <c r="D101" s="348"/>
      <c r="E101" s="360"/>
      <c r="F101" s="361"/>
      <c r="G101" s="361"/>
      <c r="H101" s="361"/>
      <c r="I101" s="361"/>
      <c r="J101" s="361"/>
      <c r="K101" s="361"/>
      <c r="L101" s="361"/>
      <c r="M101" s="361"/>
      <c r="N101" s="361"/>
      <c r="O101" s="361"/>
      <c r="P101" s="361"/>
      <c r="Q101" s="361"/>
      <c r="R101" s="361"/>
      <c r="S101" s="362"/>
      <c r="U101"/>
      <c r="V101"/>
      <c r="W101"/>
      <c r="X101"/>
      <c r="Y101"/>
      <c r="Z101"/>
      <c r="AA101"/>
      <c r="AB101"/>
      <c r="AC101"/>
    </row>
    <row r="102" spans="1:29" s="8" customFormat="1" ht="14.25" customHeight="1">
      <c r="A102" s="246"/>
      <c r="B102" s="138"/>
      <c r="C102" s="163"/>
      <c r="D102" s="164"/>
      <c r="E102" s="732"/>
      <c r="F102" s="609"/>
      <c r="G102" s="609"/>
      <c r="H102" s="609"/>
      <c r="I102" s="609"/>
      <c r="J102" s="609"/>
      <c r="K102" s="609"/>
      <c r="L102" s="609"/>
      <c r="M102" s="609"/>
      <c r="N102" s="609"/>
      <c r="O102" s="609"/>
      <c r="P102" s="609"/>
      <c r="Q102" s="609"/>
      <c r="R102" s="609"/>
      <c r="S102" s="610"/>
      <c r="U102"/>
      <c r="V102"/>
      <c r="W102"/>
      <c r="X102"/>
      <c r="Y102"/>
      <c r="Z102"/>
      <c r="AA102"/>
      <c r="AB102"/>
      <c r="AC102"/>
    </row>
    <row r="103" spans="1:29" s="8" customFormat="1" ht="20.100000000000001" customHeight="1">
      <c r="A103" s="270">
        <f>+'4,2 PEINTURE'!A5</f>
        <v>4.2</v>
      </c>
      <c r="B103" s="256"/>
      <c r="C103" s="257"/>
      <c r="D103" s="258"/>
      <c r="E103" s="738" t="str">
        <f>+'4,2 PEINTURE'!E5</f>
        <v>PEINTURE - REVETEMENTS MURAUX</v>
      </c>
      <c r="F103" s="739">
        <f>+'4,2 PEINTURE'!F5</f>
        <v>0</v>
      </c>
      <c r="G103" s="739">
        <f>+'4,2 PEINTURE'!G5</f>
        <v>0</v>
      </c>
      <c r="H103" s="739">
        <f>+'4,2 PEINTURE'!H5</f>
        <v>0</v>
      </c>
      <c r="I103" s="739">
        <f>+'4,2 PEINTURE'!I5</f>
        <v>0</v>
      </c>
      <c r="J103" s="739">
        <f>+'4,2 PEINTURE'!J5</f>
        <v>0</v>
      </c>
      <c r="K103" s="739">
        <f>+'4,2 PEINTURE'!K5</f>
        <v>0</v>
      </c>
      <c r="L103" s="739">
        <f>+'4,2 PEINTURE'!L5</f>
        <v>0</v>
      </c>
      <c r="M103" s="739">
        <f>+'4,2 PEINTURE'!M5</f>
        <v>0</v>
      </c>
      <c r="N103" s="739">
        <f>+'4,2 PEINTURE'!N5</f>
        <v>0</v>
      </c>
      <c r="O103" s="739">
        <f>+'4,2 PEINTURE'!O5</f>
        <v>0</v>
      </c>
      <c r="P103" s="739">
        <f>+'4,2 PEINTURE'!P5</f>
        <v>0</v>
      </c>
      <c r="Q103" s="739">
        <f>+'4,2 PEINTURE'!Q5</f>
        <v>0</v>
      </c>
      <c r="R103" s="739">
        <f>+'4,2 PEINTURE'!R5</f>
        <v>0</v>
      </c>
      <c r="S103" s="740">
        <f>+'4,2 PEINTURE'!S5</f>
        <v>0</v>
      </c>
      <c r="U103"/>
      <c r="V103"/>
      <c r="W103"/>
      <c r="X103"/>
      <c r="Y103"/>
      <c r="Z103"/>
      <c r="AA103"/>
      <c r="AB103"/>
      <c r="AC103"/>
    </row>
    <row r="104" spans="1:29" s="8" customFormat="1" ht="18" customHeight="1">
      <c r="A104" s="246">
        <f>+'4,2 PEINTURE'!A11</f>
        <v>4.2</v>
      </c>
      <c r="B104" s="138" t="str">
        <f>+'4,2 PEINTURE'!B11</f>
        <v>0</v>
      </c>
      <c r="C104" s="163"/>
      <c r="D104" s="164"/>
      <c r="E104" s="732" t="str">
        <f>+'4,2 PEINTURE'!E11</f>
        <v>PRESCRIPTIONS COMPLÉMENTAIRES RELATIVES AUX TRAVAUX DE PEINTURE</v>
      </c>
      <c r="F104" s="609">
        <f>+'4,2 PEINTURE'!F11</f>
        <v>0</v>
      </c>
      <c r="G104" s="609">
        <f>+'4,2 PEINTURE'!G11</f>
        <v>0</v>
      </c>
      <c r="H104" s="609">
        <f>+'4,2 PEINTURE'!H11</f>
        <v>0</v>
      </c>
      <c r="I104" s="609">
        <f>+'4,2 PEINTURE'!I11</f>
        <v>0</v>
      </c>
      <c r="J104" s="609">
        <f>+'4,2 PEINTURE'!J11</f>
        <v>0</v>
      </c>
      <c r="K104" s="609">
        <f>+'4,2 PEINTURE'!K11</f>
        <v>0</v>
      </c>
      <c r="L104" s="609">
        <f>+'4,2 PEINTURE'!L11</f>
        <v>0</v>
      </c>
      <c r="M104" s="609">
        <f>+'4,2 PEINTURE'!M11</f>
        <v>0</v>
      </c>
      <c r="N104" s="609">
        <f>+'4,2 PEINTURE'!N11</f>
        <v>0</v>
      </c>
      <c r="O104" s="609">
        <f>+'4,2 PEINTURE'!O11</f>
        <v>0</v>
      </c>
      <c r="P104" s="609">
        <f>+'4,2 PEINTURE'!P11</f>
        <v>0</v>
      </c>
      <c r="Q104" s="609">
        <f>+'4,2 PEINTURE'!Q11</f>
        <v>0</v>
      </c>
      <c r="R104" s="609">
        <f>+'4,2 PEINTURE'!R11</f>
        <v>0</v>
      </c>
      <c r="S104" s="610">
        <f>+'4,2 PEINTURE'!S11</f>
        <v>0</v>
      </c>
      <c r="U104"/>
      <c r="V104"/>
      <c r="W104"/>
      <c r="X104"/>
      <c r="Y104"/>
      <c r="Z104"/>
      <c r="AA104"/>
      <c r="AB104"/>
      <c r="AC104"/>
    </row>
    <row r="105" spans="1:29" s="8" customFormat="1" ht="18" customHeight="1">
      <c r="A105" s="253">
        <f>+'4,2 PEINTURE'!A13</f>
        <v>4.2</v>
      </c>
      <c r="B105" s="254" t="str">
        <f>+'4,2 PEINTURE'!B13</f>
        <v>0</v>
      </c>
      <c r="C105" s="255">
        <f>+'4,2 PEINTURE'!C13</f>
        <v>1</v>
      </c>
      <c r="D105" s="247"/>
      <c r="E105" s="720" t="str">
        <f>+'4,2 PEINTURE'!E13</f>
        <v>RÈGLES D’EXÉCUTION DES OUVRAGES</v>
      </c>
      <c r="F105" s="721">
        <f>+'4,2 PEINTURE'!F13</f>
        <v>0</v>
      </c>
      <c r="G105" s="721">
        <f>+'4,2 PEINTURE'!G13</f>
        <v>0</v>
      </c>
      <c r="H105" s="721">
        <f>+'4,2 PEINTURE'!H13</f>
        <v>0</v>
      </c>
      <c r="I105" s="721">
        <f>+'4,2 PEINTURE'!I13</f>
        <v>0</v>
      </c>
      <c r="J105" s="721">
        <f>+'4,2 PEINTURE'!J13</f>
        <v>0</v>
      </c>
      <c r="K105" s="721">
        <f>+'4,2 PEINTURE'!K13</f>
        <v>0</v>
      </c>
      <c r="L105" s="721">
        <f>+'4,2 PEINTURE'!L13</f>
        <v>0</v>
      </c>
      <c r="M105" s="721">
        <f>+'4,2 PEINTURE'!M13</f>
        <v>0</v>
      </c>
      <c r="N105" s="721">
        <f>+'4,2 PEINTURE'!N13</f>
        <v>0</v>
      </c>
      <c r="O105" s="721">
        <f>+'4,2 PEINTURE'!O13</f>
        <v>0</v>
      </c>
      <c r="P105" s="721">
        <f>+'4,2 PEINTURE'!P13</f>
        <v>0</v>
      </c>
      <c r="Q105" s="721">
        <f>+'4,2 PEINTURE'!Q13</f>
        <v>0</v>
      </c>
      <c r="R105" s="721">
        <f>+'4,2 PEINTURE'!R13</f>
        <v>0</v>
      </c>
      <c r="S105" s="722">
        <f>+'4,2 PEINTURE'!S13</f>
        <v>0</v>
      </c>
      <c r="U105"/>
      <c r="V105"/>
      <c r="W105"/>
      <c r="X105"/>
      <c r="Y105"/>
      <c r="Z105"/>
      <c r="AA105"/>
      <c r="AB105"/>
      <c r="AC105"/>
    </row>
    <row r="106" spans="1:29" s="8" customFormat="1" ht="18" customHeight="1">
      <c r="A106" s="253">
        <f>+'4,2 PEINTURE'!A28</f>
        <v>4.2</v>
      </c>
      <c r="B106" s="254" t="str">
        <f>+'4,2 PEINTURE'!B28</f>
        <v>0</v>
      </c>
      <c r="C106" s="255">
        <f>+'4,2 PEINTURE'!C28</f>
        <v>2</v>
      </c>
      <c r="D106" s="247"/>
      <c r="E106" s="720" t="str">
        <f>+'4,2 PEINTURE'!E28</f>
        <v>ASPECT</v>
      </c>
      <c r="F106" s="721">
        <f>+'4,2 PEINTURE'!F28</f>
        <v>0</v>
      </c>
      <c r="G106" s="721">
        <f>+'4,2 PEINTURE'!G28</f>
        <v>0</v>
      </c>
      <c r="H106" s="721">
        <f>+'4,2 PEINTURE'!H28</f>
        <v>0</v>
      </c>
      <c r="I106" s="721">
        <f>+'4,2 PEINTURE'!I28</f>
        <v>0</v>
      </c>
      <c r="J106" s="721">
        <f>+'4,2 PEINTURE'!J28</f>
        <v>0</v>
      </c>
      <c r="K106" s="721">
        <f>+'4,2 PEINTURE'!K28</f>
        <v>0</v>
      </c>
      <c r="L106" s="721">
        <f>+'4,2 PEINTURE'!L28</f>
        <v>0</v>
      </c>
      <c r="M106" s="721">
        <f>+'4,2 PEINTURE'!M28</f>
        <v>0</v>
      </c>
      <c r="N106" s="721">
        <f>+'4,2 PEINTURE'!N28</f>
        <v>0</v>
      </c>
      <c r="O106" s="721">
        <f>+'4,2 PEINTURE'!O28</f>
        <v>0</v>
      </c>
      <c r="P106" s="721">
        <f>+'4,2 PEINTURE'!P28</f>
        <v>0</v>
      </c>
      <c r="Q106" s="721">
        <f>+'4,2 PEINTURE'!Q28</f>
        <v>0</v>
      </c>
      <c r="R106" s="721">
        <f>+'4,2 PEINTURE'!R28</f>
        <v>0</v>
      </c>
      <c r="S106" s="722">
        <f>+'4,2 PEINTURE'!S28</f>
        <v>0</v>
      </c>
      <c r="U106"/>
      <c r="V106"/>
      <c r="W106"/>
      <c r="X106"/>
      <c r="Y106"/>
      <c r="Z106"/>
      <c r="AA106"/>
      <c r="AB106"/>
      <c r="AC106"/>
    </row>
    <row r="107" spans="1:29" s="8" customFormat="1" ht="18" customHeight="1">
      <c r="A107" s="246">
        <f>+'4,2 PEINTURE'!A49</f>
        <v>4.2</v>
      </c>
      <c r="B107" s="138">
        <f>+'4,2 PEINTURE'!B49</f>
        <v>1</v>
      </c>
      <c r="C107" s="163"/>
      <c r="D107" s="164"/>
      <c r="E107" s="732" t="str">
        <f>+'4,2 PEINTURE'!E49</f>
        <v>INSTALLATIONS ET ORGANISATION DU CHANTIER</v>
      </c>
      <c r="F107" s="609">
        <f>+'4,2 PEINTURE'!F49</f>
        <v>0</v>
      </c>
      <c r="G107" s="609">
        <f>+'4,2 PEINTURE'!G49</f>
        <v>0</v>
      </c>
      <c r="H107" s="609">
        <f>+'4,2 PEINTURE'!H49</f>
        <v>0</v>
      </c>
      <c r="I107" s="609">
        <f>+'4,2 PEINTURE'!I49</f>
        <v>0</v>
      </c>
      <c r="J107" s="609">
        <f>+'4,2 PEINTURE'!J49</f>
        <v>0</v>
      </c>
      <c r="K107" s="609">
        <f>+'4,2 PEINTURE'!K49</f>
        <v>0</v>
      </c>
      <c r="L107" s="609">
        <f>+'4,2 PEINTURE'!L49</f>
        <v>0</v>
      </c>
      <c r="M107" s="609">
        <f>+'4,2 PEINTURE'!M49</f>
        <v>0</v>
      </c>
      <c r="N107" s="609">
        <f>+'4,2 PEINTURE'!N49</f>
        <v>0</v>
      </c>
      <c r="O107" s="609">
        <f>+'4,2 PEINTURE'!O49</f>
        <v>0</v>
      </c>
      <c r="P107" s="609">
        <f>+'4,2 PEINTURE'!P49</f>
        <v>0</v>
      </c>
      <c r="Q107" s="609">
        <f>+'4,2 PEINTURE'!Q49</f>
        <v>0</v>
      </c>
      <c r="R107" s="609">
        <f>+'4,2 PEINTURE'!R49</f>
        <v>0</v>
      </c>
      <c r="S107" s="610">
        <f>+'4,2 PEINTURE'!S49</f>
        <v>0</v>
      </c>
      <c r="U107"/>
      <c r="V107"/>
      <c r="W107"/>
      <c r="X107"/>
      <c r="Y107"/>
      <c r="Z107"/>
      <c r="AA107"/>
      <c r="AB107"/>
      <c r="AC107"/>
    </row>
    <row r="108" spans="1:29" s="8" customFormat="1" ht="18" customHeight="1">
      <c r="A108" s="246">
        <f>+'4,2 PEINTURE'!A52</f>
        <v>4.2</v>
      </c>
      <c r="B108" s="138">
        <f>+'4,2 PEINTURE'!B52</f>
        <v>2</v>
      </c>
      <c r="C108" s="163"/>
      <c r="D108" s="164"/>
      <c r="E108" s="732" t="str">
        <f>+'4,2 PEINTURE'!E52</f>
        <v>ETUDES</v>
      </c>
      <c r="F108" s="609">
        <f>+'4,2 PEINTURE'!F52</f>
        <v>0</v>
      </c>
      <c r="G108" s="609">
        <f>+'4,2 PEINTURE'!G52</f>
        <v>0</v>
      </c>
      <c r="H108" s="609">
        <f>+'4,2 PEINTURE'!H52</f>
        <v>0</v>
      </c>
      <c r="I108" s="609">
        <f>+'4,2 PEINTURE'!I52</f>
        <v>0</v>
      </c>
      <c r="J108" s="609">
        <f>+'4,2 PEINTURE'!J52</f>
        <v>0</v>
      </c>
      <c r="K108" s="609">
        <f>+'4,2 PEINTURE'!K52</f>
        <v>0</v>
      </c>
      <c r="L108" s="609">
        <f>+'4,2 PEINTURE'!L52</f>
        <v>0</v>
      </c>
      <c r="M108" s="609">
        <f>+'4,2 PEINTURE'!M52</f>
        <v>0</v>
      </c>
      <c r="N108" s="609">
        <f>+'4,2 PEINTURE'!N52</f>
        <v>0</v>
      </c>
      <c r="O108" s="609">
        <f>+'4,2 PEINTURE'!O52</f>
        <v>0</v>
      </c>
      <c r="P108" s="609">
        <f>+'4,2 PEINTURE'!P52</f>
        <v>0</v>
      </c>
      <c r="Q108" s="609">
        <f>+'4,2 PEINTURE'!Q52</f>
        <v>0</v>
      </c>
      <c r="R108" s="609">
        <f>+'4,2 PEINTURE'!R52</f>
        <v>0</v>
      </c>
      <c r="S108" s="610">
        <f>+'4,2 PEINTURE'!S52</f>
        <v>0</v>
      </c>
      <c r="U108"/>
      <c r="V108"/>
      <c r="W108"/>
      <c r="X108"/>
      <c r="Y108"/>
      <c r="Z108"/>
      <c r="AA108"/>
      <c r="AB108"/>
      <c r="AC108"/>
    </row>
    <row r="109" spans="1:29" s="8" customFormat="1" ht="18" customHeight="1">
      <c r="A109" s="246">
        <f>+'4,2 PEINTURE'!A56</f>
        <v>4.2</v>
      </c>
      <c r="B109" s="138">
        <f>+'4,2 PEINTURE'!B56</f>
        <v>3</v>
      </c>
      <c r="C109" s="163"/>
      <c r="D109" s="164"/>
      <c r="E109" s="732" t="str">
        <f>+'4,2 PEINTURE'!E56</f>
        <v>PEINTURE DE SOL</v>
      </c>
      <c r="F109" s="609">
        <f>+'4,2 PEINTURE'!F56</f>
        <v>0</v>
      </c>
      <c r="G109" s="609">
        <f>+'4,2 PEINTURE'!G56</f>
        <v>0</v>
      </c>
      <c r="H109" s="609">
        <f>+'4,2 PEINTURE'!H56</f>
        <v>0</v>
      </c>
      <c r="I109" s="609">
        <f>+'4,2 PEINTURE'!I56</f>
        <v>0</v>
      </c>
      <c r="J109" s="609">
        <f>+'4,2 PEINTURE'!J56</f>
        <v>0</v>
      </c>
      <c r="K109" s="609">
        <f>+'4,2 PEINTURE'!K56</f>
        <v>0</v>
      </c>
      <c r="L109" s="609">
        <f>+'4,2 PEINTURE'!L56</f>
        <v>0</v>
      </c>
      <c r="M109" s="609">
        <f>+'4,2 PEINTURE'!M56</f>
        <v>0</v>
      </c>
      <c r="N109" s="609">
        <f>+'4,2 PEINTURE'!N56</f>
        <v>0</v>
      </c>
      <c r="O109" s="609">
        <f>+'4,2 PEINTURE'!O56</f>
        <v>0</v>
      </c>
      <c r="P109" s="609">
        <f>+'4,2 PEINTURE'!P56</f>
        <v>0</v>
      </c>
      <c r="Q109" s="609">
        <f>+'4,2 PEINTURE'!Q56</f>
        <v>0</v>
      </c>
      <c r="R109" s="609">
        <f>+'4,2 PEINTURE'!R56</f>
        <v>0</v>
      </c>
      <c r="S109" s="610">
        <f>+'4,2 PEINTURE'!S56</f>
        <v>0</v>
      </c>
      <c r="U109"/>
      <c r="V109"/>
      <c r="W109"/>
      <c r="X109"/>
      <c r="Y109"/>
      <c r="Z109"/>
      <c r="AA109"/>
      <c r="AB109"/>
      <c r="AC109"/>
    </row>
    <row r="110" spans="1:29" s="8" customFormat="1" ht="18" customHeight="1">
      <c r="A110" s="246">
        <f>+'4,2 PEINTURE'!A97</f>
        <v>4.2</v>
      </c>
      <c r="B110" s="138">
        <f>+'4,2 PEINTURE'!B97</f>
        <v>4</v>
      </c>
      <c r="C110" s="163"/>
      <c r="D110" s="164"/>
      <c r="E110" s="732" t="str">
        <f>+'4,2 PEINTURE'!E97</f>
        <v>PEINTURE SUR MURS ET PLAFONDS</v>
      </c>
      <c r="F110" s="609">
        <f>+'4,2 PEINTURE'!F97</f>
        <v>0</v>
      </c>
      <c r="G110" s="609">
        <f>+'4,2 PEINTURE'!G97</f>
        <v>0</v>
      </c>
      <c r="H110" s="609">
        <f>+'4,2 PEINTURE'!H97</f>
        <v>0</v>
      </c>
      <c r="I110" s="609">
        <f>+'4,2 PEINTURE'!I97</f>
        <v>0</v>
      </c>
      <c r="J110" s="609">
        <f>+'4,2 PEINTURE'!J97</f>
        <v>0</v>
      </c>
      <c r="K110" s="609">
        <f>+'4,2 PEINTURE'!K97</f>
        <v>0</v>
      </c>
      <c r="L110" s="609">
        <f>+'4,2 PEINTURE'!L97</f>
        <v>0</v>
      </c>
      <c r="M110" s="609">
        <f>+'4,2 PEINTURE'!M97</f>
        <v>0</v>
      </c>
      <c r="N110" s="609">
        <f>+'4,2 PEINTURE'!N97</f>
        <v>0</v>
      </c>
      <c r="O110" s="609">
        <f>+'4,2 PEINTURE'!O97</f>
        <v>0</v>
      </c>
      <c r="P110" s="609">
        <f>+'4,2 PEINTURE'!P97</f>
        <v>0</v>
      </c>
      <c r="Q110" s="609">
        <f>+'4,2 PEINTURE'!Q97</f>
        <v>0</v>
      </c>
      <c r="R110" s="609">
        <f>+'4,2 PEINTURE'!R97</f>
        <v>0</v>
      </c>
      <c r="S110" s="610">
        <f>+'4,2 PEINTURE'!S97</f>
        <v>0</v>
      </c>
      <c r="U110"/>
      <c r="V110"/>
      <c r="W110"/>
      <c r="X110"/>
      <c r="Y110"/>
      <c r="Z110"/>
      <c r="AA110"/>
      <c r="AB110"/>
      <c r="AC110"/>
    </row>
    <row r="111" spans="1:29" s="8" customFormat="1" ht="18" customHeight="1">
      <c r="A111" s="253">
        <f>+'4,2 PEINTURE'!A99</f>
        <v>4.2</v>
      </c>
      <c r="B111" s="254">
        <f>+'4,2 PEINTURE'!B99</f>
        <v>4</v>
      </c>
      <c r="C111" s="255">
        <f>+'4,2 PEINTURE'!C99</f>
        <v>1</v>
      </c>
      <c r="D111" s="247"/>
      <c r="E111" s="720" t="str">
        <f>+'4,2 PEINTURE'!E99</f>
        <v>TRAVAUX PRÉPARATOIRES</v>
      </c>
      <c r="F111" s="721">
        <f>+'4,2 PEINTURE'!F99</f>
        <v>0</v>
      </c>
      <c r="G111" s="721">
        <f>+'4,2 PEINTURE'!G99</f>
        <v>0</v>
      </c>
      <c r="H111" s="721">
        <f>+'4,2 PEINTURE'!H99</f>
        <v>0</v>
      </c>
      <c r="I111" s="721">
        <f>+'4,2 PEINTURE'!I99</f>
        <v>0</v>
      </c>
      <c r="J111" s="721">
        <f>+'4,2 PEINTURE'!J99</f>
        <v>0</v>
      </c>
      <c r="K111" s="721">
        <f>+'4,2 PEINTURE'!K99</f>
        <v>0</v>
      </c>
      <c r="L111" s="721">
        <f>+'4,2 PEINTURE'!L99</f>
        <v>0</v>
      </c>
      <c r="M111" s="721">
        <f>+'4,2 PEINTURE'!M99</f>
        <v>0</v>
      </c>
      <c r="N111" s="721">
        <f>+'4,2 PEINTURE'!N99</f>
        <v>0</v>
      </c>
      <c r="O111" s="721">
        <f>+'4,2 PEINTURE'!O99</f>
        <v>0</v>
      </c>
      <c r="P111" s="721">
        <f>+'4,2 PEINTURE'!P99</f>
        <v>0</v>
      </c>
      <c r="Q111" s="721">
        <f>+'4,2 PEINTURE'!Q99</f>
        <v>0</v>
      </c>
      <c r="R111" s="721">
        <f>+'4,2 PEINTURE'!R99</f>
        <v>0</v>
      </c>
      <c r="S111" s="722">
        <f>+'4,2 PEINTURE'!S99</f>
        <v>0</v>
      </c>
      <c r="U111"/>
      <c r="V111"/>
      <c r="W111"/>
      <c r="X111"/>
      <c r="Y111"/>
      <c r="Z111"/>
      <c r="AA111"/>
      <c r="AB111"/>
      <c r="AC111"/>
    </row>
    <row r="112" spans="1:29" s="8" customFormat="1" ht="18" customHeight="1">
      <c r="A112" s="253">
        <f>+'4,2 PEINTURE'!A146</f>
        <v>4.2</v>
      </c>
      <c r="B112" s="254">
        <f>+'4,2 PEINTURE'!B146</f>
        <v>4</v>
      </c>
      <c r="C112" s="255">
        <f>+'4,2 PEINTURE'!C146</f>
        <v>2</v>
      </c>
      <c r="D112" s="247"/>
      <c r="E112" s="720" t="str">
        <f>+'4,2 PEINTURE'!E146</f>
        <v>PEINTURES SUR MURS</v>
      </c>
      <c r="F112" s="721">
        <f>+'4,2 PEINTURE'!F146</f>
        <v>0</v>
      </c>
      <c r="G112" s="721">
        <f>+'4,2 PEINTURE'!G146</f>
        <v>0</v>
      </c>
      <c r="H112" s="721">
        <f>+'4,2 PEINTURE'!H146</f>
        <v>0</v>
      </c>
      <c r="I112" s="721">
        <f>+'4,2 PEINTURE'!I146</f>
        <v>0</v>
      </c>
      <c r="J112" s="721">
        <f>+'4,2 PEINTURE'!J146</f>
        <v>0</v>
      </c>
      <c r="K112" s="721">
        <f>+'4,2 PEINTURE'!K146</f>
        <v>0</v>
      </c>
      <c r="L112" s="721">
        <f>+'4,2 PEINTURE'!L146</f>
        <v>0</v>
      </c>
      <c r="M112" s="721">
        <f>+'4,2 PEINTURE'!M146</f>
        <v>0</v>
      </c>
      <c r="N112" s="721">
        <f>+'4,2 PEINTURE'!N146</f>
        <v>0</v>
      </c>
      <c r="O112" s="721">
        <f>+'4,2 PEINTURE'!O146</f>
        <v>0</v>
      </c>
      <c r="P112" s="721">
        <f>+'4,2 PEINTURE'!P146</f>
        <v>0</v>
      </c>
      <c r="Q112" s="721">
        <f>+'4,2 PEINTURE'!Q146</f>
        <v>0</v>
      </c>
      <c r="R112" s="721">
        <f>+'4,2 PEINTURE'!R146</f>
        <v>0</v>
      </c>
      <c r="S112" s="722">
        <f>+'4,2 PEINTURE'!S146</f>
        <v>0</v>
      </c>
      <c r="U112"/>
      <c r="V112"/>
      <c r="W112"/>
      <c r="X112"/>
      <c r="Y112"/>
      <c r="Z112"/>
      <c r="AA112"/>
      <c r="AB112"/>
      <c r="AC112"/>
    </row>
    <row r="113" spans="1:29" s="8" customFormat="1" ht="18" customHeight="1">
      <c r="A113" s="253">
        <f>+'4,2 PEINTURE'!A167</f>
        <v>4.2</v>
      </c>
      <c r="B113" s="254">
        <f>+'4,2 PEINTURE'!B167</f>
        <v>4</v>
      </c>
      <c r="C113" s="255">
        <f>+'4,2 PEINTURE'!C167</f>
        <v>3</v>
      </c>
      <c r="D113" s="247"/>
      <c r="E113" s="720" t="str">
        <f>+'4,2 PEINTURE'!E167</f>
        <v xml:space="preserve">VERNIS SUR BOIS </v>
      </c>
      <c r="F113" s="721">
        <f>+'4,2 PEINTURE'!F167</f>
        <v>0</v>
      </c>
      <c r="G113" s="721">
        <f>+'4,2 PEINTURE'!G167</f>
        <v>0</v>
      </c>
      <c r="H113" s="721">
        <f>+'4,2 PEINTURE'!H167</f>
        <v>0</v>
      </c>
      <c r="I113" s="721">
        <f>+'4,2 PEINTURE'!I167</f>
        <v>0</v>
      </c>
      <c r="J113" s="721">
        <f>+'4,2 PEINTURE'!J167</f>
        <v>0</v>
      </c>
      <c r="K113" s="721">
        <f>+'4,2 PEINTURE'!K167</f>
        <v>0</v>
      </c>
      <c r="L113" s="721">
        <f>+'4,2 PEINTURE'!L167</f>
        <v>0</v>
      </c>
      <c r="M113" s="721">
        <f>+'4,2 PEINTURE'!M167</f>
        <v>0</v>
      </c>
      <c r="N113" s="721">
        <f>+'4,2 PEINTURE'!N167</f>
        <v>0</v>
      </c>
      <c r="O113" s="721">
        <f>+'4,2 PEINTURE'!O167</f>
        <v>0</v>
      </c>
      <c r="P113" s="721">
        <f>+'4,2 PEINTURE'!P167</f>
        <v>0</v>
      </c>
      <c r="Q113" s="721">
        <f>+'4,2 PEINTURE'!Q167</f>
        <v>0</v>
      </c>
      <c r="R113" s="721">
        <f>+'4,2 PEINTURE'!R167</f>
        <v>0</v>
      </c>
      <c r="S113" s="722">
        <f>+'4,2 PEINTURE'!S167</f>
        <v>0</v>
      </c>
      <c r="U113"/>
      <c r="V113"/>
      <c r="W113"/>
      <c r="X113"/>
      <c r="Y113"/>
      <c r="Z113"/>
      <c r="AA113"/>
      <c r="AB113"/>
      <c r="AC113"/>
    </row>
    <row r="114" spans="1:29" s="8" customFormat="1" ht="18" customHeight="1">
      <c r="A114" s="253">
        <f>+'4,2 PEINTURE'!A187</f>
        <v>4.2</v>
      </c>
      <c r="B114" s="254">
        <f>+'4,2 PEINTURE'!B187</f>
        <v>4</v>
      </c>
      <c r="C114" s="255">
        <f>+'4,2 PEINTURE'!C187</f>
        <v>4</v>
      </c>
      <c r="D114" s="247"/>
      <c r="E114" s="720" t="str">
        <f>+'4,2 PEINTURE'!E187</f>
        <v xml:space="preserve">REVÊTEMENT MURAL LOCAL DE NEUTRALISATION DES ARMES (SAS ARMURERIE) </v>
      </c>
      <c r="F114" s="721">
        <f>+'4,2 PEINTURE'!F187</f>
        <v>0</v>
      </c>
      <c r="G114" s="721">
        <f>+'4,2 PEINTURE'!G187</f>
        <v>0</v>
      </c>
      <c r="H114" s="721">
        <f>+'4,2 PEINTURE'!H187</f>
        <v>0</v>
      </c>
      <c r="I114" s="721">
        <f>+'4,2 PEINTURE'!I187</f>
        <v>0</v>
      </c>
      <c r="J114" s="721">
        <f>+'4,2 PEINTURE'!J187</f>
        <v>0</v>
      </c>
      <c r="K114" s="721">
        <f>+'4,2 PEINTURE'!K187</f>
        <v>0</v>
      </c>
      <c r="L114" s="721">
        <f>+'4,2 PEINTURE'!L187</f>
        <v>0</v>
      </c>
      <c r="M114" s="721">
        <f>+'4,2 PEINTURE'!M187</f>
        <v>0</v>
      </c>
      <c r="N114" s="721">
        <f>+'4,2 PEINTURE'!N187</f>
        <v>0</v>
      </c>
      <c r="O114" s="721">
        <f>+'4,2 PEINTURE'!O187</f>
        <v>0</v>
      </c>
      <c r="P114" s="721">
        <f>+'4,2 PEINTURE'!P187</f>
        <v>0</v>
      </c>
      <c r="Q114" s="721">
        <f>+'4,2 PEINTURE'!Q187</f>
        <v>0</v>
      </c>
      <c r="R114" s="721">
        <f>+'4,2 PEINTURE'!R187</f>
        <v>0</v>
      </c>
      <c r="S114" s="722">
        <f>+'4,2 PEINTURE'!S187</f>
        <v>0</v>
      </c>
      <c r="U114"/>
      <c r="V114"/>
      <c r="W114"/>
      <c r="X114"/>
      <c r="Y114"/>
      <c r="Z114"/>
      <c r="AA114"/>
      <c r="AB114"/>
      <c r="AC114"/>
    </row>
    <row r="115" spans="1:29" s="8" customFormat="1" ht="18" customHeight="1">
      <c r="A115" s="246">
        <f>+'4,2 PEINTURE'!A203</f>
        <v>4.2</v>
      </c>
      <c r="B115" s="138">
        <f>+'4,2 PEINTURE'!B203</f>
        <v>5</v>
      </c>
      <c r="C115" s="163"/>
      <c r="D115" s="164"/>
      <c r="E115" s="732" t="str">
        <f>+'4,2 PEINTURE'!E203</f>
        <v>TRAITEMENTS ANTI-GRAFFITI</v>
      </c>
      <c r="F115" s="609">
        <f>+'4,2 PEINTURE'!F203</f>
        <v>0</v>
      </c>
      <c r="G115" s="609">
        <f>+'4,2 PEINTURE'!G203</f>
        <v>0</v>
      </c>
      <c r="H115" s="609">
        <f>+'4,2 PEINTURE'!H203</f>
        <v>0</v>
      </c>
      <c r="I115" s="609">
        <f>+'4,2 PEINTURE'!I203</f>
        <v>0</v>
      </c>
      <c r="J115" s="609">
        <f>+'4,2 PEINTURE'!J203</f>
        <v>0</v>
      </c>
      <c r="K115" s="609">
        <f>+'4,2 PEINTURE'!K203</f>
        <v>0</v>
      </c>
      <c r="L115" s="609">
        <f>+'4,2 PEINTURE'!L203</f>
        <v>0</v>
      </c>
      <c r="M115" s="609">
        <f>+'4,2 PEINTURE'!M203</f>
        <v>0</v>
      </c>
      <c r="N115" s="609">
        <f>+'4,2 PEINTURE'!N203</f>
        <v>0</v>
      </c>
      <c r="O115" s="609">
        <f>+'4,2 PEINTURE'!O203</f>
        <v>0</v>
      </c>
      <c r="P115" s="609">
        <f>+'4,2 PEINTURE'!P203</f>
        <v>0</v>
      </c>
      <c r="Q115" s="609">
        <f>+'4,2 PEINTURE'!Q203</f>
        <v>0</v>
      </c>
      <c r="R115" s="609">
        <f>+'4,2 PEINTURE'!R203</f>
        <v>0</v>
      </c>
      <c r="S115" s="610">
        <f>+'4,2 PEINTURE'!S203</f>
        <v>0</v>
      </c>
      <c r="U115"/>
      <c r="V115"/>
      <c r="W115"/>
      <c r="X115"/>
      <c r="Y115"/>
      <c r="Z115"/>
      <c r="AA115"/>
      <c r="AB115"/>
      <c r="AC115"/>
    </row>
    <row r="116" spans="1:29" s="8" customFormat="1" ht="18" customHeight="1">
      <c r="A116" s="246">
        <f>+'4,2 PEINTURE'!A215</f>
        <v>4.2</v>
      </c>
      <c r="B116" s="138">
        <f>+'4,2 PEINTURE'!B215</f>
        <v>6</v>
      </c>
      <c r="C116" s="163"/>
      <c r="D116" s="164"/>
      <c r="E116" s="732" t="str">
        <f>+'4,2 PEINTURE'!E215</f>
        <v>TRAITEMENT INTERIEUR VERTICAL DES JOINTS DE FRACTIONNEMENT</v>
      </c>
      <c r="F116" s="609">
        <f>+'4,2 PEINTURE'!F215</f>
        <v>0</v>
      </c>
      <c r="G116" s="609">
        <f>+'4,2 PEINTURE'!G215</f>
        <v>0</v>
      </c>
      <c r="H116" s="609">
        <f>+'4,2 PEINTURE'!H215</f>
        <v>0</v>
      </c>
      <c r="I116" s="609">
        <f>+'4,2 PEINTURE'!I215</f>
        <v>0</v>
      </c>
      <c r="J116" s="609">
        <f>+'4,2 PEINTURE'!J215</f>
        <v>0</v>
      </c>
      <c r="K116" s="609">
        <f>+'4,2 PEINTURE'!K215</f>
        <v>0</v>
      </c>
      <c r="L116" s="609">
        <f>+'4,2 PEINTURE'!L215</f>
        <v>0</v>
      </c>
      <c r="M116" s="609">
        <f>+'4,2 PEINTURE'!M215</f>
        <v>0</v>
      </c>
      <c r="N116" s="609">
        <f>+'4,2 PEINTURE'!N215</f>
        <v>0</v>
      </c>
      <c r="O116" s="609">
        <f>+'4,2 PEINTURE'!O215</f>
        <v>0</v>
      </c>
      <c r="P116" s="609">
        <f>+'4,2 PEINTURE'!P215</f>
        <v>0</v>
      </c>
      <c r="Q116" s="609">
        <f>+'4,2 PEINTURE'!Q215</f>
        <v>0</v>
      </c>
      <c r="R116" s="609">
        <f>+'4,2 PEINTURE'!R215</f>
        <v>0</v>
      </c>
      <c r="S116" s="610">
        <f>+'4,2 PEINTURE'!S215</f>
        <v>0</v>
      </c>
      <c r="U116"/>
      <c r="V116"/>
      <c r="W116"/>
      <c r="X116"/>
      <c r="Y116"/>
      <c r="Z116"/>
      <c r="AA116"/>
      <c r="AB116"/>
      <c r="AC116"/>
    </row>
    <row r="117" spans="1:29" s="8" customFormat="1" ht="18" customHeight="1">
      <c r="A117" s="246">
        <f>+'4,2 PEINTURE'!A222</f>
        <v>4.2</v>
      </c>
      <c r="B117" s="138">
        <f>+'4,2 PEINTURE'!B222</f>
        <v>7</v>
      </c>
      <c r="C117" s="163"/>
      <c r="D117" s="164"/>
      <c r="E117" s="732" t="str">
        <f>+'4,2 PEINTURE'!E222</f>
        <v>PEINTURE DE SIGNALÉTIQUE</v>
      </c>
      <c r="F117" s="609">
        <f>+'4,2 PEINTURE'!F222</f>
        <v>0</v>
      </c>
      <c r="G117" s="609">
        <f>+'4,2 PEINTURE'!G222</f>
        <v>0</v>
      </c>
      <c r="H117" s="609">
        <f>+'4,2 PEINTURE'!H222</f>
        <v>0</v>
      </c>
      <c r="I117" s="609">
        <f>+'4,2 PEINTURE'!I222</f>
        <v>0</v>
      </c>
      <c r="J117" s="609">
        <f>+'4,2 PEINTURE'!J222</f>
        <v>0</v>
      </c>
      <c r="K117" s="609">
        <f>+'4,2 PEINTURE'!K222</f>
        <v>0</v>
      </c>
      <c r="L117" s="609">
        <f>+'4,2 PEINTURE'!L222</f>
        <v>0</v>
      </c>
      <c r="M117" s="609">
        <f>+'4,2 PEINTURE'!M222</f>
        <v>0</v>
      </c>
      <c r="N117" s="609">
        <f>+'4,2 PEINTURE'!N222</f>
        <v>0</v>
      </c>
      <c r="O117" s="609">
        <f>+'4,2 PEINTURE'!O222</f>
        <v>0</v>
      </c>
      <c r="P117" s="609">
        <f>+'4,2 PEINTURE'!P222</f>
        <v>0</v>
      </c>
      <c r="Q117" s="609">
        <f>+'4,2 PEINTURE'!Q222</f>
        <v>0</v>
      </c>
      <c r="R117" s="609">
        <f>+'4,2 PEINTURE'!R222</f>
        <v>0</v>
      </c>
      <c r="S117" s="610">
        <f>+'4,2 PEINTURE'!S222</f>
        <v>0</v>
      </c>
      <c r="U117"/>
      <c r="V117"/>
      <c r="W117"/>
      <c r="X117"/>
      <c r="Y117"/>
      <c r="Z117"/>
      <c r="AA117"/>
      <c r="AB117"/>
      <c r="AC117"/>
    </row>
    <row r="118" spans="1:29" s="8" customFormat="1" ht="18" customHeight="1">
      <c r="A118" s="246">
        <f>+'4,2 PEINTURE'!A225</f>
        <v>4.2</v>
      </c>
      <c r="B118" s="138">
        <f>+'4,2 PEINTURE'!B225</f>
        <v>8</v>
      </c>
      <c r="C118" s="163"/>
      <c r="D118" s="164"/>
      <c r="E118" s="732" t="str">
        <f>+'4,2 PEINTURE'!E225</f>
        <v>NETTOYAGES DE RÉCEPTION</v>
      </c>
      <c r="F118" s="609">
        <f>+'4,2 PEINTURE'!F225</f>
        <v>0</v>
      </c>
      <c r="G118" s="609">
        <f>+'4,2 PEINTURE'!G225</f>
        <v>0</v>
      </c>
      <c r="H118" s="609">
        <f>+'4,2 PEINTURE'!H225</f>
        <v>0</v>
      </c>
      <c r="I118" s="609">
        <f>+'4,2 PEINTURE'!I225</f>
        <v>0</v>
      </c>
      <c r="J118" s="609">
        <f>+'4,2 PEINTURE'!J225</f>
        <v>0</v>
      </c>
      <c r="K118" s="609">
        <f>+'4,2 PEINTURE'!K225</f>
        <v>0</v>
      </c>
      <c r="L118" s="609">
        <f>+'4,2 PEINTURE'!L225</f>
        <v>0</v>
      </c>
      <c r="M118" s="609">
        <f>+'4,2 PEINTURE'!M225</f>
        <v>0</v>
      </c>
      <c r="N118" s="609">
        <f>+'4,2 PEINTURE'!N225</f>
        <v>0</v>
      </c>
      <c r="O118" s="609">
        <f>+'4,2 PEINTURE'!O225</f>
        <v>0</v>
      </c>
      <c r="P118" s="609">
        <f>+'4,2 PEINTURE'!P225</f>
        <v>0</v>
      </c>
      <c r="Q118" s="609">
        <f>+'4,2 PEINTURE'!Q225</f>
        <v>0</v>
      </c>
      <c r="R118" s="609">
        <f>+'4,2 PEINTURE'!R225</f>
        <v>0</v>
      </c>
      <c r="S118" s="610">
        <f>+'4,2 PEINTURE'!S225</f>
        <v>0</v>
      </c>
      <c r="U118"/>
      <c r="V118"/>
      <c r="W118"/>
      <c r="X118"/>
      <c r="Y118"/>
      <c r="Z118"/>
      <c r="AA118"/>
      <c r="AB118"/>
      <c r="AC118"/>
    </row>
    <row r="119" spans="1:29" s="8" customFormat="1" ht="20.100000000000001" customHeight="1">
      <c r="A119" s="246"/>
      <c r="B119" s="138"/>
      <c r="C119" s="163"/>
      <c r="D119" s="164"/>
      <c r="E119" s="732"/>
      <c r="F119" s="609"/>
      <c r="G119" s="609"/>
      <c r="H119" s="609"/>
      <c r="I119" s="609"/>
      <c r="J119" s="609"/>
      <c r="K119" s="609"/>
      <c r="L119" s="609"/>
      <c r="M119" s="609"/>
      <c r="N119" s="609"/>
      <c r="O119" s="609"/>
      <c r="P119" s="609"/>
      <c r="Q119" s="609"/>
      <c r="R119" s="609"/>
      <c r="S119" s="610"/>
      <c r="U119"/>
      <c r="V119"/>
      <c r="W119"/>
      <c r="X119"/>
      <c r="Y119"/>
      <c r="Z119"/>
      <c r="AA119"/>
      <c r="AB119"/>
      <c r="AC119"/>
    </row>
    <row r="120" spans="1:29" s="8" customFormat="1" ht="20.100000000000001" customHeight="1">
      <c r="A120" s="270">
        <f>+'4,3 CARREL'!A5</f>
        <v>4.3</v>
      </c>
      <c r="B120" s="256"/>
      <c r="C120" s="257"/>
      <c r="D120" s="258"/>
      <c r="E120" s="738" t="str">
        <f>+'4,3 CARREL'!E5</f>
        <v>REVETEMENTS CARRELES</v>
      </c>
      <c r="F120" s="739">
        <f>+'4,3 CARREL'!F5</f>
        <v>0</v>
      </c>
      <c r="G120" s="739">
        <f>+'4,3 CARREL'!G5</f>
        <v>0</v>
      </c>
      <c r="H120" s="739">
        <f>+'4,3 CARREL'!H5</f>
        <v>0</v>
      </c>
      <c r="I120" s="739">
        <f>+'4,3 CARREL'!I5</f>
        <v>0</v>
      </c>
      <c r="J120" s="739">
        <f>+'4,3 CARREL'!J5</f>
        <v>0</v>
      </c>
      <c r="K120" s="739">
        <f>+'4,3 CARREL'!K5</f>
        <v>0</v>
      </c>
      <c r="L120" s="739">
        <f>+'4,3 CARREL'!L5</f>
        <v>0</v>
      </c>
      <c r="M120" s="739">
        <f>+'4,3 CARREL'!M5</f>
        <v>0</v>
      </c>
      <c r="N120" s="739">
        <f>+'4,3 CARREL'!N5</f>
        <v>0</v>
      </c>
      <c r="O120" s="739">
        <f>+'4,3 CARREL'!O5</f>
        <v>0</v>
      </c>
      <c r="P120" s="739">
        <f>+'4,3 CARREL'!P5</f>
        <v>0</v>
      </c>
      <c r="Q120" s="739">
        <f>+'4,3 CARREL'!Q5</f>
        <v>0</v>
      </c>
      <c r="R120" s="739">
        <f>+'4,3 CARREL'!R5</f>
        <v>0</v>
      </c>
      <c r="S120" s="740">
        <f>+'4,3 CARREL'!S5</f>
        <v>0</v>
      </c>
      <c r="U120"/>
      <c r="V120"/>
      <c r="W120"/>
      <c r="X120"/>
      <c r="Y120"/>
      <c r="Z120"/>
      <c r="AA120"/>
      <c r="AB120"/>
      <c r="AC120"/>
    </row>
    <row r="121" spans="1:29" s="8" customFormat="1" ht="18" customHeight="1">
      <c r="A121" s="246">
        <f>+'4,3 CARREL'!A11</f>
        <v>4.3</v>
      </c>
      <c r="B121" s="138" t="str">
        <f>+'4,3 CARREL'!B11</f>
        <v>0</v>
      </c>
      <c r="C121" s="163"/>
      <c r="D121" s="164"/>
      <c r="E121" s="732" t="str">
        <f>+'4,3 CARREL'!E11</f>
        <v>GENERALITES COMPLEMENTAIRES</v>
      </c>
      <c r="F121" s="609">
        <f>+'4,3 CARREL'!F11</f>
        <v>0</v>
      </c>
      <c r="G121" s="609">
        <f>+'4,3 CARREL'!G11</f>
        <v>0</v>
      </c>
      <c r="H121" s="609">
        <f>+'4,3 CARREL'!H11</f>
        <v>0</v>
      </c>
      <c r="I121" s="609">
        <f>+'4,3 CARREL'!I11</f>
        <v>0</v>
      </c>
      <c r="J121" s="609">
        <f>+'4,3 CARREL'!J11</f>
        <v>0</v>
      </c>
      <c r="K121" s="609">
        <f>+'4,3 CARREL'!K11</f>
        <v>0</v>
      </c>
      <c r="L121" s="609">
        <f>+'4,3 CARREL'!L11</f>
        <v>0</v>
      </c>
      <c r="M121" s="609">
        <f>+'4,3 CARREL'!M11</f>
        <v>0</v>
      </c>
      <c r="N121" s="609">
        <f>+'4,3 CARREL'!N11</f>
        <v>0</v>
      </c>
      <c r="O121" s="609">
        <f>+'4,3 CARREL'!O11</f>
        <v>0</v>
      </c>
      <c r="P121" s="609">
        <f>+'4,3 CARREL'!P11</f>
        <v>0</v>
      </c>
      <c r="Q121" s="609">
        <f>+'4,3 CARREL'!Q11</f>
        <v>0</v>
      </c>
      <c r="R121" s="609">
        <f>+'4,3 CARREL'!R11</f>
        <v>0</v>
      </c>
      <c r="S121" s="610">
        <f>+'4,3 CARREL'!S11</f>
        <v>0</v>
      </c>
      <c r="U121"/>
      <c r="V121"/>
      <c r="W121"/>
      <c r="X121"/>
      <c r="Y121"/>
      <c r="Z121"/>
      <c r="AA121"/>
      <c r="AB121"/>
      <c r="AC121"/>
    </row>
    <row r="122" spans="1:29" s="8" customFormat="1" ht="18" customHeight="1">
      <c r="A122" s="253">
        <f>+'4,3 CARREL'!A13</f>
        <v>4.3</v>
      </c>
      <c r="B122" s="254" t="str">
        <f>+'4,3 CARREL'!B13</f>
        <v>0</v>
      </c>
      <c r="C122" s="255">
        <f>+'4,3 CARREL'!C13</f>
        <v>1</v>
      </c>
      <c r="D122" s="247"/>
      <c r="E122" s="720" t="str">
        <f>+'4,3 CARREL'!E13</f>
        <v>SPÉCIFICATIONS RELATIVES À LA QUALITÉ DES MATÉRIAUX</v>
      </c>
      <c r="F122" s="721">
        <f>+'4,3 CARREL'!F13</f>
        <v>0</v>
      </c>
      <c r="G122" s="721">
        <f>+'4,3 CARREL'!G13</f>
        <v>0</v>
      </c>
      <c r="H122" s="721">
        <f>+'4,3 CARREL'!H13</f>
        <v>0</v>
      </c>
      <c r="I122" s="721">
        <f>+'4,3 CARREL'!I13</f>
        <v>0</v>
      </c>
      <c r="J122" s="721">
        <f>+'4,3 CARREL'!J13</f>
        <v>0</v>
      </c>
      <c r="K122" s="721">
        <f>+'4,3 CARREL'!K13</f>
        <v>0</v>
      </c>
      <c r="L122" s="721">
        <f>+'4,3 CARREL'!L13</f>
        <v>0</v>
      </c>
      <c r="M122" s="721">
        <f>+'4,3 CARREL'!M13</f>
        <v>0</v>
      </c>
      <c r="N122" s="721">
        <f>+'4,3 CARREL'!N13</f>
        <v>0</v>
      </c>
      <c r="O122" s="721">
        <f>+'4,3 CARREL'!O13</f>
        <v>0</v>
      </c>
      <c r="P122" s="721">
        <f>+'4,3 CARREL'!P13</f>
        <v>0</v>
      </c>
      <c r="Q122" s="721">
        <f>+'4,3 CARREL'!Q13</f>
        <v>0</v>
      </c>
      <c r="R122" s="721">
        <f>+'4,3 CARREL'!R13</f>
        <v>0</v>
      </c>
      <c r="S122" s="722">
        <f>+'4,3 CARREL'!S13</f>
        <v>0</v>
      </c>
      <c r="U122"/>
      <c r="V122"/>
      <c r="W122"/>
      <c r="X122"/>
      <c r="Y122"/>
      <c r="Z122"/>
      <c r="AA122"/>
      <c r="AB122"/>
      <c r="AC122"/>
    </row>
    <row r="123" spans="1:29" s="8" customFormat="1" ht="18" customHeight="1">
      <c r="A123" s="253">
        <f>+'4,3 CARREL'!A20</f>
        <v>4.3</v>
      </c>
      <c r="B123" s="254" t="str">
        <f>+'4,3 CARREL'!B20</f>
        <v>0</v>
      </c>
      <c r="C123" s="255">
        <f>+'4,3 CARREL'!C20</f>
        <v>2</v>
      </c>
      <c r="D123" s="247"/>
      <c r="E123" s="720" t="str">
        <f>+'4,3 CARREL'!E20</f>
        <v>MISE EN ŒUVRE DES CARRELAGES DE SOLS SCELLÉS</v>
      </c>
      <c r="F123" s="721">
        <f>+'4,3 CARREL'!F20</f>
        <v>0</v>
      </c>
      <c r="G123" s="721">
        <f>+'4,3 CARREL'!G20</f>
        <v>0</v>
      </c>
      <c r="H123" s="721">
        <f>+'4,3 CARREL'!H20</f>
        <v>0</v>
      </c>
      <c r="I123" s="721">
        <f>+'4,3 CARREL'!I20</f>
        <v>0</v>
      </c>
      <c r="J123" s="721">
        <f>+'4,3 CARREL'!J20</f>
        <v>0</v>
      </c>
      <c r="K123" s="721">
        <f>+'4,3 CARREL'!K20</f>
        <v>0</v>
      </c>
      <c r="L123" s="721">
        <f>+'4,3 CARREL'!L20</f>
        <v>0</v>
      </c>
      <c r="M123" s="721">
        <f>+'4,3 CARREL'!M20</f>
        <v>0</v>
      </c>
      <c r="N123" s="721">
        <f>+'4,3 CARREL'!N20</f>
        <v>0</v>
      </c>
      <c r="O123" s="721">
        <f>+'4,3 CARREL'!O20</f>
        <v>0</v>
      </c>
      <c r="P123" s="721">
        <f>+'4,3 CARREL'!P20</f>
        <v>0</v>
      </c>
      <c r="Q123" s="721">
        <f>+'4,3 CARREL'!Q20</f>
        <v>0</v>
      </c>
      <c r="R123" s="721">
        <f>+'4,3 CARREL'!R20</f>
        <v>0</v>
      </c>
      <c r="S123" s="722">
        <f>+'4,3 CARREL'!S20</f>
        <v>0</v>
      </c>
      <c r="U123"/>
      <c r="V123"/>
      <c r="W123"/>
      <c r="X123"/>
      <c r="Y123"/>
      <c r="Z123"/>
      <c r="AA123"/>
      <c r="AB123"/>
      <c r="AC123"/>
    </row>
    <row r="124" spans="1:29" s="8" customFormat="1" ht="18" customHeight="1">
      <c r="A124" s="253">
        <f>+'4,3 CARREL'!A76</f>
        <v>4.3</v>
      </c>
      <c r="B124" s="254" t="str">
        <f>+'4,3 CARREL'!B76</f>
        <v>0</v>
      </c>
      <c r="C124" s="255">
        <f>+'4,3 CARREL'!C76</f>
        <v>3</v>
      </c>
      <c r="D124" s="247"/>
      <c r="E124" s="720" t="str">
        <f>+'4,3 CARREL'!E76</f>
        <v>MISE EN ŒUVRE DES CARRELAGES DE SOLS COLLÉS</v>
      </c>
      <c r="F124" s="721">
        <f>+'4,3 CARREL'!F76</f>
        <v>0</v>
      </c>
      <c r="G124" s="721">
        <f>+'4,3 CARREL'!G76</f>
        <v>0</v>
      </c>
      <c r="H124" s="721">
        <f>+'4,3 CARREL'!H76</f>
        <v>0</v>
      </c>
      <c r="I124" s="721">
        <f>+'4,3 CARREL'!I76</f>
        <v>0</v>
      </c>
      <c r="J124" s="721">
        <f>+'4,3 CARREL'!J76</f>
        <v>0</v>
      </c>
      <c r="K124" s="721">
        <f>+'4,3 CARREL'!K76</f>
        <v>0</v>
      </c>
      <c r="L124" s="721">
        <f>+'4,3 CARREL'!L76</f>
        <v>0</v>
      </c>
      <c r="M124" s="721">
        <f>+'4,3 CARREL'!M76</f>
        <v>0</v>
      </c>
      <c r="N124" s="721">
        <f>+'4,3 CARREL'!N76</f>
        <v>0</v>
      </c>
      <c r="O124" s="721">
        <f>+'4,3 CARREL'!O76</f>
        <v>0</v>
      </c>
      <c r="P124" s="721">
        <f>+'4,3 CARREL'!P76</f>
        <v>0</v>
      </c>
      <c r="Q124" s="721">
        <f>+'4,3 CARREL'!Q76</f>
        <v>0</v>
      </c>
      <c r="R124" s="721">
        <f>+'4,3 CARREL'!R76</f>
        <v>0</v>
      </c>
      <c r="S124" s="722">
        <f>+'4,3 CARREL'!S76</f>
        <v>0</v>
      </c>
      <c r="U124"/>
      <c r="V124"/>
      <c r="W124"/>
      <c r="X124"/>
      <c r="Y124"/>
      <c r="Z124"/>
      <c r="AA124"/>
      <c r="AB124"/>
      <c r="AC124"/>
    </row>
    <row r="125" spans="1:29" s="8" customFormat="1" ht="18" customHeight="1">
      <c r="A125" s="253">
        <f>+'4,3 CARREL'!A133</f>
        <v>4.3</v>
      </c>
      <c r="B125" s="254" t="str">
        <f>+'4,3 CARREL'!B133</f>
        <v>0</v>
      </c>
      <c r="C125" s="255">
        <f>+'4,3 CARREL'!C133</f>
        <v>4</v>
      </c>
      <c r="D125" s="247"/>
      <c r="E125" s="720" t="str">
        <f>+'4,3 CARREL'!E133</f>
        <v>TRAITEMENT DES RELEVES</v>
      </c>
      <c r="F125" s="721">
        <f>+'4,3 CARREL'!F133</f>
        <v>0</v>
      </c>
      <c r="G125" s="721">
        <f>+'4,3 CARREL'!G133</f>
        <v>0</v>
      </c>
      <c r="H125" s="721">
        <f>+'4,3 CARREL'!H133</f>
        <v>0</v>
      </c>
      <c r="I125" s="721">
        <f>+'4,3 CARREL'!I133</f>
        <v>0</v>
      </c>
      <c r="J125" s="721">
        <f>+'4,3 CARREL'!J133</f>
        <v>0</v>
      </c>
      <c r="K125" s="721">
        <f>+'4,3 CARREL'!K133</f>
        <v>0</v>
      </c>
      <c r="L125" s="721">
        <f>+'4,3 CARREL'!L133</f>
        <v>0</v>
      </c>
      <c r="M125" s="721">
        <f>+'4,3 CARREL'!M133</f>
        <v>0</v>
      </c>
      <c r="N125" s="721">
        <f>+'4,3 CARREL'!N133</f>
        <v>0</v>
      </c>
      <c r="O125" s="721">
        <f>+'4,3 CARREL'!O133</f>
        <v>0</v>
      </c>
      <c r="P125" s="721">
        <f>+'4,3 CARREL'!P133</f>
        <v>0</v>
      </c>
      <c r="Q125" s="721">
        <f>+'4,3 CARREL'!Q133</f>
        <v>0</v>
      </c>
      <c r="R125" s="721">
        <f>+'4,3 CARREL'!R133</f>
        <v>0</v>
      </c>
      <c r="S125" s="722">
        <f>+'4,3 CARREL'!S133</f>
        <v>0</v>
      </c>
      <c r="U125"/>
      <c r="V125"/>
      <c r="W125"/>
      <c r="X125"/>
      <c r="Y125"/>
      <c r="Z125"/>
      <c r="AA125"/>
      <c r="AB125"/>
      <c r="AC125"/>
    </row>
    <row r="126" spans="1:29" s="8" customFormat="1" ht="18" customHeight="1">
      <c r="A126" s="253">
        <f>+'4,3 CARREL'!A140</f>
        <v>4.3</v>
      </c>
      <c r="B126" s="254" t="str">
        <f>+'4,3 CARREL'!B140</f>
        <v>0</v>
      </c>
      <c r="C126" s="255">
        <f>+'4,3 CARREL'!C140</f>
        <v>5</v>
      </c>
      <c r="D126" s="247"/>
      <c r="E126" s="720" t="str">
        <f>+'4,3 CARREL'!E140</f>
        <v>MISE EN ŒUVRE DES CARRELAGES MURAUX COLLÉS</v>
      </c>
      <c r="F126" s="721">
        <f>+'4,3 CARREL'!F140</f>
        <v>0</v>
      </c>
      <c r="G126" s="721">
        <f>+'4,3 CARREL'!G140</f>
        <v>0</v>
      </c>
      <c r="H126" s="721">
        <f>+'4,3 CARREL'!H140</f>
        <v>0</v>
      </c>
      <c r="I126" s="721">
        <f>+'4,3 CARREL'!I140</f>
        <v>0</v>
      </c>
      <c r="J126" s="721">
        <f>+'4,3 CARREL'!J140</f>
        <v>0</v>
      </c>
      <c r="K126" s="721">
        <f>+'4,3 CARREL'!K140</f>
        <v>0</v>
      </c>
      <c r="L126" s="721">
        <f>+'4,3 CARREL'!L140</f>
        <v>0</v>
      </c>
      <c r="M126" s="721">
        <f>+'4,3 CARREL'!M140</f>
        <v>0</v>
      </c>
      <c r="N126" s="721">
        <f>+'4,3 CARREL'!N140</f>
        <v>0</v>
      </c>
      <c r="O126" s="721">
        <f>+'4,3 CARREL'!O140</f>
        <v>0</v>
      </c>
      <c r="P126" s="721">
        <f>+'4,3 CARREL'!P140</f>
        <v>0</v>
      </c>
      <c r="Q126" s="721">
        <f>+'4,3 CARREL'!Q140</f>
        <v>0</v>
      </c>
      <c r="R126" s="721">
        <f>+'4,3 CARREL'!R140</f>
        <v>0</v>
      </c>
      <c r="S126" s="722">
        <f>+'4,3 CARREL'!S140</f>
        <v>0</v>
      </c>
      <c r="U126"/>
      <c r="V126"/>
      <c r="W126"/>
      <c r="X126"/>
      <c r="Y126"/>
      <c r="Z126"/>
      <c r="AA126"/>
      <c r="AB126"/>
      <c r="AC126"/>
    </row>
    <row r="127" spans="1:29" s="8" customFormat="1" ht="18" customHeight="1">
      <c r="A127" s="253">
        <f>+'4,3 CARREL'!A163</f>
        <v>4.3</v>
      </c>
      <c r="B127" s="254" t="str">
        <f>+'4,3 CARREL'!B163</f>
        <v>0</v>
      </c>
      <c r="C127" s="255">
        <f>+'4,3 CARREL'!C163</f>
        <v>6</v>
      </c>
      <c r="D127" s="247"/>
      <c r="E127" s="720" t="str">
        <f>+'4,3 CARREL'!E163</f>
        <v>TOLÉRANCES DES OUVRAGES FINIS</v>
      </c>
      <c r="F127" s="721">
        <f>+'4,3 CARREL'!F163</f>
        <v>0</v>
      </c>
      <c r="G127" s="721">
        <f>+'4,3 CARREL'!G163</f>
        <v>0</v>
      </c>
      <c r="H127" s="721">
        <f>+'4,3 CARREL'!H163</f>
        <v>0</v>
      </c>
      <c r="I127" s="721">
        <f>+'4,3 CARREL'!I163</f>
        <v>0</v>
      </c>
      <c r="J127" s="721">
        <f>+'4,3 CARREL'!J163</f>
        <v>0</v>
      </c>
      <c r="K127" s="721">
        <f>+'4,3 CARREL'!K163</f>
        <v>0</v>
      </c>
      <c r="L127" s="721">
        <f>+'4,3 CARREL'!L163</f>
        <v>0</v>
      </c>
      <c r="M127" s="721">
        <f>+'4,3 CARREL'!M163</f>
        <v>0</v>
      </c>
      <c r="N127" s="721">
        <f>+'4,3 CARREL'!N163</f>
        <v>0</v>
      </c>
      <c r="O127" s="721">
        <f>+'4,3 CARREL'!O163</f>
        <v>0</v>
      </c>
      <c r="P127" s="721">
        <f>+'4,3 CARREL'!P163</f>
        <v>0</v>
      </c>
      <c r="Q127" s="721">
        <f>+'4,3 CARREL'!Q163</f>
        <v>0</v>
      </c>
      <c r="R127" s="721">
        <f>+'4,3 CARREL'!R163</f>
        <v>0</v>
      </c>
      <c r="S127" s="722">
        <f>+'4,3 CARREL'!S163</f>
        <v>0</v>
      </c>
      <c r="U127"/>
      <c r="V127"/>
      <c r="W127"/>
      <c r="X127"/>
      <c r="Y127"/>
      <c r="Z127"/>
      <c r="AA127"/>
      <c r="AB127"/>
      <c r="AC127"/>
    </row>
    <row r="128" spans="1:29" s="8" customFormat="1" ht="18" customHeight="1">
      <c r="A128" s="253">
        <f>+'4,3 CARREL'!A176</f>
        <v>4.3</v>
      </c>
      <c r="B128" s="254" t="str">
        <f>+'4,3 CARREL'!B176</f>
        <v>0</v>
      </c>
      <c r="C128" s="255">
        <f>+'4,3 CARREL'!C176</f>
        <v>7</v>
      </c>
      <c r="D128" s="247"/>
      <c r="E128" s="720" t="str">
        <f>+'4,3 CARREL'!E176</f>
        <v>PROTECTIONS ET NETTOYAGES</v>
      </c>
      <c r="F128" s="721">
        <f>+'4,3 CARREL'!F176</f>
        <v>0</v>
      </c>
      <c r="G128" s="721">
        <f>+'4,3 CARREL'!G176</f>
        <v>0</v>
      </c>
      <c r="H128" s="721">
        <f>+'4,3 CARREL'!H176</f>
        <v>0</v>
      </c>
      <c r="I128" s="721">
        <f>+'4,3 CARREL'!I176</f>
        <v>0</v>
      </c>
      <c r="J128" s="721">
        <f>+'4,3 CARREL'!J176</f>
        <v>0</v>
      </c>
      <c r="K128" s="721">
        <f>+'4,3 CARREL'!K176</f>
        <v>0</v>
      </c>
      <c r="L128" s="721">
        <f>+'4,3 CARREL'!L176</f>
        <v>0</v>
      </c>
      <c r="M128" s="721">
        <f>+'4,3 CARREL'!M176</f>
        <v>0</v>
      </c>
      <c r="N128" s="721">
        <f>+'4,3 CARREL'!N176</f>
        <v>0</v>
      </c>
      <c r="O128" s="721">
        <f>+'4,3 CARREL'!O176</f>
        <v>0</v>
      </c>
      <c r="P128" s="721">
        <f>+'4,3 CARREL'!P176</f>
        <v>0</v>
      </c>
      <c r="Q128" s="721">
        <f>+'4,3 CARREL'!Q176</f>
        <v>0</v>
      </c>
      <c r="R128" s="721">
        <f>+'4,3 CARREL'!R176</f>
        <v>0</v>
      </c>
      <c r="S128" s="722">
        <f>+'4,3 CARREL'!S176</f>
        <v>0</v>
      </c>
      <c r="U128"/>
      <c r="V128"/>
      <c r="W128"/>
      <c r="X128"/>
      <c r="Y128"/>
      <c r="Z128"/>
      <c r="AA128"/>
      <c r="AB128"/>
      <c r="AC128"/>
    </row>
    <row r="129" spans="1:29" s="8" customFormat="1" ht="18" customHeight="1">
      <c r="A129" s="246">
        <f>+'4,3 CARREL'!A185</f>
        <v>4.3</v>
      </c>
      <c r="B129" s="138">
        <f>+'4,3 CARREL'!B185</f>
        <v>1</v>
      </c>
      <c r="C129" s="163"/>
      <c r="D129" s="164"/>
      <c r="E129" s="732" t="str">
        <f>+'4,3 CARREL'!E185</f>
        <v>REVÊTEMENT PIERRE À POSE SCELLÉE</v>
      </c>
      <c r="F129" s="609">
        <f>+'4,3 CARREL'!F185</f>
        <v>0</v>
      </c>
      <c r="G129" s="609">
        <f>+'4,3 CARREL'!G185</f>
        <v>0</v>
      </c>
      <c r="H129" s="609">
        <f>+'4,3 CARREL'!H185</f>
        <v>0</v>
      </c>
      <c r="I129" s="609">
        <f>+'4,3 CARREL'!I185</f>
        <v>0</v>
      </c>
      <c r="J129" s="609">
        <f>+'4,3 CARREL'!J185</f>
        <v>0</v>
      </c>
      <c r="K129" s="609">
        <f>+'4,3 CARREL'!K185</f>
        <v>0</v>
      </c>
      <c r="L129" s="609">
        <f>+'4,3 CARREL'!L185</f>
        <v>0</v>
      </c>
      <c r="M129" s="609">
        <f>+'4,3 CARREL'!M185</f>
        <v>0</v>
      </c>
      <c r="N129" s="609">
        <f>+'4,3 CARREL'!N185</f>
        <v>0</v>
      </c>
      <c r="O129" s="609">
        <f>+'4,3 CARREL'!O185</f>
        <v>0</v>
      </c>
      <c r="P129" s="609">
        <f>+'4,3 CARREL'!P185</f>
        <v>0</v>
      </c>
      <c r="Q129" s="609">
        <f>+'4,3 CARREL'!Q185</f>
        <v>0</v>
      </c>
      <c r="R129" s="609">
        <f>+'4,3 CARREL'!R185</f>
        <v>0</v>
      </c>
      <c r="S129" s="610">
        <f>+'4,3 CARREL'!S185</f>
        <v>0</v>
      </c>
      <c r="U129"/>
      <c r="V129"/>
      <c r="W129"/>
      <c r="X129"/>
      <c r="Y129"/>
      <c r="Z129"/>
      <c r="AA129"/>
      <c r="AB129"/>
      <c r="AC129"/>
    </row>
    <row r="130" spans="1:29" s="8" customFormat="1" ht="18" customHeight="1">
      <c r="A130" s="246">
        <f>+'4,3 CARREL'!A221</f>
        <v>4.3</v>
      </c>
      <c r="B130" s="138">
        <f>+'4,3 CARREL'!B221</f>
        <v>2</v>
      </c>
      <c r="C130" s="163"/>
      <c r="D130" s="164"/>
      <c r="E130" s="732" t="str">
        <f>+'4,3 CARREL'!E221</f>
        <v>ETANCHEITE SOUS CARRELAGE</v>
      </c>
      <c r="F130" s="609">
        <f>+'4,3 CARREL'!F221</f>
        <v>0</v>
      </c>
      <c r="G130" s="609">
        <f>+'4,3 CARREL'!G221</f>
        <v>0</v>
      </c>
      <c r="H130" s="609">
        <f>+'4,3 CARREL'!H221</f>
        <v>0</v>
      </c>
      <c r="I130" s="609">
        <f>+'4,3 CARREL'!I221</f>
        <v>0</v>
      </c>
      <c r="J130" s="609">
        <f>+'4,3 CARREL'!J221</f>
        <v>0</v>
      </c>
      <c r="K130" s="609">
        <f>+'4,3 CARREL'!K221</f>
        <v>0</v>
      </c>
      <c r="L130" s="609">
        <f>+'4,3 CARREL'!L221</f>
        <v>0</v>
      </c>
      <c r="M130" s="609">
        <f>+'4,3 CARREL'!M221</f>
        <v>0</v>
      </c>
      <c r="N130" s="609">
        <f>+'4,3 CARREL'!N221</f>
        <v>0</v>
      </c>
      <c r="O130" s="609">
        <f>+'4,3 CARREL'!O221</f>
        <v>0</v>
      </c>
      <c r="P130" s="609">
        <f>+'4,3 CARREL'!P221</f>
        <v>0</v>
      </c>
      <c r="Q130" s="609">
        <f>+'4,3 CARREL'!Q221</f>
        <v>0</v>
      </c>
      <c r="R130" s="609">
        <f>+'4,3 CARREL'!R221</f>
        <v>0</v>
      </c>
      <c r="S130" s="610">
        <f>+'4,3 CARREL'!S221</f>
        <v>0</v>
      </c>
      <c r="U130"/>
      <c r="V130"/>
      <c r="W130"/>
      <c r="X130"/>
      <c r="Y130"/>
      <c r="Z130"/>
      <c r="AA130"/>
      <c r="AB130"/>
      <c r="AC130"/>
    </row>
    <row r="131" spans="1:29" s="8" customFormat="1" ht="18" customHeight="1">
      <c r="A131" s="246">
        <f>+'4,3 CARREL'!A247</f>
        <v>4.3</v>
      </c>
      <c r="B131" s="138">
        <f>+'4,3 CARREL'!B247</f>
        <v>3</v>
      </c>
      <c r="C131" s="163"/>
      <c r="D131" s="164"/>
      <c r="E131" s="732" t="str">
        <f>+'4,3 CARREL'!E247</f>
        <v>SOUS-COUCHE ACOUSTIQUE</v>
      </c>
      <c r="F131" s="609">
        <f>+'4,3 CARREL'!F247</f>
        <v>0</v>
      </c>
      <c r="G131" s="609">
        <f>+'4,3 CARREL'!G247</f>
        <v>0</v>
      </c>
      <c r="H131" s="609">
        <f>+'4,3 CARREL'!H247</f>
        <v>0</v>
      </c>
      <c r="I131" s="609">
        <f>+'4,3 CARREL'!I247</f>
        <v>0</v>
      </c>
      <c r="J131" s="609">
        <f>+'4,3 CARREL'!J247</f>
        <v>0</v>
      </c>
      <c r="K131" s="609">
        <f>+'4,3 CARREL'!K247</f>
        <v>0</v>
      </c>
      <c r="L131" s="609">
        <f>+'4,3 CARREL'!L247</f>
        <v>0</v>
      </c>
      <c r="M131" s="609">
        <f>+'4,3 CARREL'!M247</f>
        <v>0</v>
      </c>
      <c r="N131" s="609">
        <f>+'4,3 CARREL'!N247</f>
        <v>0</v>
      </c>
      <c r="O131" s="609">
        <f>+'4,3 CARREL'!O247</f>
        <v>0</v>
      </c>
      <c r="P131" s="609">
        <f>+'4,3 CARREL'!P247</f>
        <v>0</v>
      </c>
      <c r="Q131" s="609">
        <f>+'4,3 CARREL'!Q247</f>
        <v>0</v>
      </c>
      <c r="R131" s="609">
        <f>+'4,3 CARREL'!R247</f>
        <v>0</v>
      </c>
      <c r="S131" s="610">
        <f>+'4,3 CARREL'!S247</f>
        <v>0</v>
      </c>
      <c r="U131"/>
      <c r="V131"/>
      <c r="W131"/>
      <c r="X131"/>
      <c r="Y131"/>
      <c r="Z131"/>
      <c r="AA131"/>
      <c r="AB131"/>
      <c r="AC131"/>
    </row>
    <row r="132" spans="1:29" s="8" customFormat="1" ht="18" customHeight="1">
      <c r="A132" s="246">
        <f>+'4,3 CARREL'!A267</f>
        <v>4.3</v>
      </c>
      <c r="B132" s="138">
        <f>+'4,3 CARREL'!B267</f>
        <v>4</v>
      </c>
      <c r="C132" s="163"/>
      <c r="D132" s="164"/>
      <c r="E132" s="732" t="str">
        <f>+'4,3 CARREL'!E267</f>
        <v>CARRELAGE DE SOL EN GRÈS CÉRAME</v>
      </c>
      <c r="F132" s="609">
        <f>+'4,3 CARREL'!F267</f>
        <v>0</v>
      </c>
      <c r="G132" s="609">
        <f>+'4,3 CARREL'!G267</f>
        <v>0</v>
      </c>
      <c r="H132" s="609">
        <f>+'4,3 CARREL'!H267</f>
        <v>0</v>
      </c>
      <c r="I132" s="609">
        <f>+'4,3 CARREL'!I267</f>
        <v>0</v>
      </c>
      <c r="J132" s="609">
        <f>+'4,3 CARREL'!J267</f>
        <v>0</v>
      </c>
      <c r="K132" s="609">
        <f>+'4,3 CARREL'!K267</f>
        <v>0</v>
      </c>
      <c r="L132" s="609">
        <f>+'4,3 CARREL'!L267</f>
        <v>0</v>
      </c>
      <c r="M132" s="609">
        <f>+'4,3 CARREL'!M267</f>
        <v>0</v>
      </c>
      <c r="N132" s="609">
        <f>+'4,3 CARREL'!N267</f>
        <v>0</v>
      </c>
      <c r="O132" s="609">
        <f>+'4,3 CARREL'!O267</f>
        <v>0</v>
      </c>
      <c r="P132" s="609">
        <f>+'4,3 CARREL'!P267</f>
        <v>0</v>
      </c>
      <c r="Q132" s="609">
        <f>+'4,3 CARREL'!Q267</f>
        <v>0</v>
      </c>
      <c r="R132" s="609">
        <f>+'4,3 CARREL'!R267</f>
        <v>0</v>
      </c>
      <c r="S132" s="610">
        <f>+'4,3 CARREL'!S267</f>
        <v>0</v>
      </c>
      <c r="U132"/>
      <c r="V132"/>
      <c r="W132"/>
      <c r="X132"/>
      <c r="Y132"/>
      <c r="Z132"/>
      <c r="AA132"/>
      <c r="AB132"/>
      <c r="AC132"/>
    </row>
    <row r="133" spans="1:29" s="8" customFormat="1" ht="18" customHeight="1">
      <c r="A133" s="246">
        <f>+'4,3 CARREL'!A290</f>
        <v>4.3</v>
      </c>
      <c r="B133" s="138">
        <f>+'4,3 CARREL'!B290</f>
        <v>5</v>
      </c>
      <c r="C133" s="163"/>
      <c r="D133" s="164"/>
      <c r="E133" s="732" t="str">
        <f>+'4,3 CARREL'!E290</f>
        <v>PLINTHES ASSORTIES :</v>
      </c>
      <c r="F133" s="609">
        <f>+'4,3 CARREL'!F290</f>
        <v>0</v>
      </c>
      <c r="G133" s="609">
        <f>+'4,3 CARREL'!G290</f>
        <v>0</v>
      </c>
      <c r="H133" s="609">
        <f>+'4,3 CARREL'!H290</f>
        <v>0</v>
      </c>
      <c r="I133" s="609">
        <f>+'4,3 CARREL'!I290</f>
        <v>0</v>
      </c>
      <c r="J133" s="609">
        <f>+'4,3 CARREL'!J290</f>
        <v>0</v>
      </c>
      <c r="K133" s="609">
        <f>+'4,3 CARREL'!K290</f>
        <v>0</v>
      </c>
      <c r="L133" s="609">
        <f>+'4,3 CARREL'!L290</f>
        <v>0</v>
      </c>
      <c r="M133" s="609">
        <f>+'4,3 CARREL'!M290</f>
        <v>0</v>
      </c>
      <c r="N133" s="609">
        <f>+'4,3 CARREL'!N290</f>
        <v>0</v>
      </c>
      <c r="O133" s="609">
        <f>+'4,3 CARREL'!O290</f>
        <v>0</v>
      </c>
      <c r="P133" s="609">
        <f>+'4,3 CARREL'!P290</f>
        <v>0</v>
      </c>
      <c r="Q133" s="609">
        <f>+'4,3 CARREL'!Q290</f>
        <v>0</v>
      </c>
      <c r="R133" s="609">
        <f>+'4,3 CARREL'!R290</f>
        <v>0</v>
      </c>
      <c r="S133" s="610">
        <f>+'4,3 CARREL'!S290</f>
        <v>0</v>
      </c>
      <c r="U133"/>
      <c r="V133"/>
      <c r="W133"/>
      <c r="X133"/>
      <c r="Y133"/>
      <c r="Z133"/>
      <c r="AA133"/>
      <c r="AB133"/>
      <c r="AC133"/>
    </row>
    <row r="134" spans="1:29" s="8" customFormat="1" ht="18" customHeight="1">
      <c r="A134" s="246">
        <f>+'4,3 CARREL'!A294</f>
        <v>4.3</v>
      </c>
      <c r="B134" s="138">
        <f>+'4,3 CARREL'!B294</f>
        <v>6</v>
      </c>
      <c r="C134" s="163"/>
      <c r="D134" s="164"/>
      <c r="E134" s="732" t="str">
        <f>+'4,3 CARREL'!E294</f>
        <v>PROFILS D’ARRÊT/CORNIÈRES/FINITION DES REVÊTEMENTS DE SOL EN PÉRIPHÉRIE</v>
      </c>
      <c r="F134" s="609">
        <f>+'4,3 CARREL'!F294</f>
        <v>0</v>
      </c>
      <c r="G134" s="609">
        <f>+'4,3 CARREL'!G294</f>
        <v>0</v>
      </c>
      <c r="H134" s="609">
        <f>+'4,3 CARREL'!H294</f>
        <v>0</v>
      </c>
      <c r="I134" s="609">
        <f>+'4,3 CARREL'!I294</f>
        <v>0</v>
      </c>
      <c r="J134" s="609">
        <f>+'4,3 CARREL'!J294</f>
        <v>0</v>
      </c>
      <c r="K134" s="609">
        <f>+'4,3 CARREL'!K294</f>
        <v>0</v>
      </c>
      <c r="L134" s="609">
        <f>+'4,3 CARREL'!L294</f>
        <v>0</v>
      </c>
      <c r="M134" s="609">
        <f>+'4,3 CARREL'!M294</f>
        <v>0</v>
      </c>
      <c r="N134" s="609">
        <f>+'4,3 CARREL'!N294</f>
        <v>0</v>
      </c>
      <c r="O134" s="609">
        <f>+'4,3 CARREL'!O294</f>
        <v>0</v>
      </c>
      <c r="P134" s="609">
        <f>+'4,3 CARREL'!P294</f>
        <v>0</v>
      </c>
      <c r="Q134" s="609">
        <f>+'4,3 CARREL'!Q294</f>
        <v>0</v>
      </c>
      <c r="R134" s="609">
        <f>+'4,3 CARREL'!R294</f>
        <v>0</v>
      </c>
      <c r="S134" s="610">
        <f>+'4,3 CARREL'!S294</f>
        <v>0</v>
      </c>
      <c r="U134"/>
      <c r="V134"/>
      <c r="W134"/>
      <c r="X134"/>
      <c r="Y134"/>
      <c r="Z134"/>
      <c r="AA134"/>
      <c r="AB134"/>
      <c r="AC134"/>
    </row>
    <row r="135" spans="1:29" s="8" customFormat="1" ht="18" customHeight="1">
      <c r="A135" s="246">
        <f>+'4,3 CARREL'!A297</f>
        <v>4.3</v>
      </c>
      <c r="B135" s="138">
        <f>+'4,3 CARREL'!B297</f>
        <v>7</v>
      </c>
      <c r="C135" s="163"/>
      <c r="D135" s="164"/>
      <c r="E135" s="732" t="str">
        <f>+'4,3 CARREL'!E297</f>
        <v>REVÊTEMENTS MURAUX EN GRÈS ÉMAILLÉ</v>
      </c>
      <c r="F135" s="609">
        <f>+'4,3 CARREL'!F297</f>
        <v>0</v>
      </c>
      <c r="G135" s="609">
        <f>+'4,3 CARREL'!G297</f>
        <v>0</v>
      </c>
      <c r="H135" s="609">
        <f>+'4,3 CARREL'!H297</f>
        <v>0</v>
      </c>
      <c r="I135" s="609">
        <f>+'4,3 CARREL'!I297</f>
        <v>0</v>
      </c>
      <c r="J135" s="609">
        <f>+'4,3 CARREL'!J297</f>
        <v>0</v>
      </c>
      <c r="K135" s="609">
        <f>+'4,3 CARREL'!K297</f>
        <v>0</v>
      </c>
      <c r="L135" s="609">
        <f>+'4,3 CARREL'!L297</f>
        <v>0</v>
      </c>
      <c r="M135" s="609">
        <f>+'4,3 CARREL'!M297</f>
        <v>0</v>
      </c>
      <c r="N135" s="609">
        <f>+'4,3 CARREL'!N297</f>
        <v>0</v>
      </c>
      <c r="O135" s="609">
        <f>+'4,3 CARREL'!O297</f>
        <v>0</v>
      </c>
      <c r="P135" s="609">
        <f>+'4,3 CARREL'!P297</f>
        <v>0</v>
      </c>
      <c r="Q135" s="609">
        <f>+'4,3 CARREL'!Q297</f>
        <v>0</v>
      </c>
      <c r="R135" s="609">
        <f>+'4,3 CARREL'!R297</f>
        <v>0</v>
      </c>
      <c r="S135" s="610">
        <f>+'4,3 CARREL'!S297</f>
        <v>0</v>
      </c>
      <c r="U135"/>
      <c r="V135"/>
      <c r="W135"/>
      <c r="X135"/>
      <c r="Y135"/>
      <c r="Z135"/>
      <c r="AA135"/>
      <c r="AB135"/>
      <c r="AC135"/>
    </row>
    <row r="136" spans="1:29" s="8" customFormat="1" ht="18" customHeight="1">
      <c r="A136" s="253">
        <f>+'4,3 CARREL'!A299</f>
        <v>4.3</v>
      </c>
      <c r="B136" s="254">
        <f>+'4,3 CARREL'!B299</f>
        <v>7</v>
      </c>
      <c r="C136" s="255">
        <f>+'4,3 CARREL'!C299</f>
        <v>1</v>
      </c>
      <c r="D136" s="247"/>
      <c r="E136" s="720" t="str">
        <f>+'4,3 CARREL'!E299</f>
        <v>REVÊTEMENTS MURAUX EN GRÈS ÉMAILLÉ</v>
      </c>
      <c r="F136" s="721">
        <f>+'4,3 CARREL'!F299</f>
        <v>0</v>
      </c>
      <c r="G136" s="721">
        <f>+'4,3 CARREL'!G299</f>
        <v>0</v>
      </c>
      <c r="H136" s="721">
        <f>+'4,3 CARREL'!H299</f>
        <v>0</v>
      </c>
      <c r="I136" s="721">
        <f>+'4,3 CARREL'!I299</f>
        <v>0</v>
      </c>
      <c r="J136" s="721">
        <f>+'4,3 CARREL'!J299</f>
        <v>0</v>
      </c>
      <c r="K136" s="721">
        <f>+'4,3 CARREL'!K299</f>
        <v>0</v>
      </c>
      <c r="L136" s="721">
        <f>+'4,3 CARREL'!L299</f>
        <v>0</v>
      </c>
      <c r="M136" s="721">
        <f>+'4,3 CARREL'!M299</f>
        <v>0</v>
      </c>
      <c r="N136" s="721">
        <f>+'4,3 CARREL'!N299</f>
        <v>0</v>
      </c>
      <c r="O136" s="721">
        <f>+'4,3 CARREL'!O299</f>
        <v>0</v>
      </c>
      <c r="P136" s="721">
        <f>+'4,3 CARREL'!P299</f>
        <v>0</v>
      </c>
      <c r="Q136" s="721">
        <f>+'4,3 CARREL'!Q299</f>
        <v>0</v>
      </c>
      <c r="R136" s="721">
        <f>+'4,3 CARREL'!R299</f>
        <v>0</v>
      </c>
      <c r="S136" s="722">
        <f>+'4,3 CARREL'!S299</f>
        <v>0</v>
      </c>
      <c r="U136"/>
      <c r="V136"/>
      <c r="W136"/>
      <c r="X136"/>
      <c r="Y136"/>
      <c r="Z136"/>
      <c r="AA136"/>
      <c r="AB136"/>
      <c r="AC136"/>
    </row>
    <row r="137" spans="1:29" s="8" customFormat="1" ht="18" customHeight="1">
      <c r="A137" s="253">
        <f>+'4,3 CARREL'!A328</f>
        <v>4.3</v>
      </c>
      <c r="B137" s="254">
        <f>+'4,3 CARREL'!B328</f>
        <v>7</v>
      </c>
      <c r="C137" s="255">
        <f>+'4,3 CARREL'!C328</f>
        <v>2</v>
      </c>
      <c r="D137" s="247"/>
      <c r="E137" s="720" t="str">
        <f>+'4,3 CARREL'!E328</f>
        <v>OUVRAGES DE FINITION</v>
      </c>
      <c r="F137" s="721">
        <f>+'4,3 CARREL'!F328</f>
        <v>0</v>
      </c>
      <c r="G137" s="721">
        <f>+'4,3 CARREL'!G328</f>
        <v>0</v>
      </c>
      <c r="H137" s="721">
        <f>+'4,3 CARREL'!H328</f>
        <v>0</v>
      </c>
      <c r="I137" s="721">
        <f>+'4,3 CARREL'!I328</f>
        <v>0</v>
      </c>
      <c r="J137" s="721">
        <f>+'4,3 CARREL'!J328</f>
        <v>0</v>
      </c>
      <c r="K137" s="721">
        <f>+'4,3 CARREL'!K328</f>
        <v>0</v>
      </c>
      <c r="L137" s="721">
        <f>+'4,3 CARREL'!L328</f>
        <v>0</v>
      </c>
      <c r="M137" s="721">
        <f>+'4,3 CARREL'!M328</f>
        <v>0</v>
      </c>
      <c r="N137" s="721">
        <f>+'4,3 CARREL'!N328</f>
        <v>0</v>
      </c>
      <c r="O137" s="721">
        <f>+'4,3 CARREL'!O328</f>
        <v>0</v>
      </c>
      <c r="P137" s="721">
        <f>+'4,3 CARREL'!P328</f>
        <v>0</v>
      </c>
      <c r="Q137" s="721">
        <f>+'4,3 CARREL'!Q328</f>
        <v>0</v>
      </c>
      <c r="R137" s="721">
        <f>+'4,3 CARREL'!R328</f>
        <v>0</v>
      </c>
      <c r="S137" s="722">
        <f>+'4,3 CARREL'!S328</f>
        <v>0</v>
      </c>
      <c r="U137"/>
      <c r="V137"/>
      <c r="W137"/>
      <c r="X137"/>
      <c r="Y137"/>
      <c r="Z137"/>
      <c r="AA137"/>
      <c r="AB137"/>
      <c r="AC137"/>
    </row>
    <row r="138" spans="1:29" s="8" customFormat="1" ht="18" customHeight="1">
      <c r="A138" s="253">
        <f>+'4,3 CARREL'!A330</f>
        <v>4.3</v>
      </c>
      <c r="B138" s="254">
        <f>+'4,3 CARREL'!B330</f>
        <v>7</v>
      </c>
      <c r="C138" s="255">
        <f>+'4,3 CARREL'!C330</f>
        <v>2</v>
      </c>
      <c r="D138" s="247">
        <f>+'4,3 CARREL'!D330</f>
        <v>1</v>
      </c>
      <c r="E138" s="720" t="str">
        <f>+'4,3 CARREL'!E330</f>
        <v>Joints d'étanchéité</v>
      </c>
      <c r="F138" s="721">
        <f>+'4,3 CARREL'!F330</f>
        <v>0</v>
      </c>
      <c r="G138" s="721">
        <f>+'4,3 CARREL'!G330</f>
        <v>0</v>
      </c>
      <c r="H138" s="721">
        <f>+'4,3 CARREL'!H330</f>
        <v>0</v>
      </c>
      <c r="I138" s="721">
        <f>+'4,3 CARREL'!I330</f>
        <v>0</v>
      </c>
      <c r="J138" s="721">
        <f>+'4,3 CARREL'!J330</f>
        <v>0</v>
      </c>
      <c r="K138" s="721">
        <f>+'4,3 CARREL'!K330</f>
        <v>0</v>
      </c>
      <c r="L138" s="721">
        <f>+'4,3 CARREL'!L330</f>
        <v>0</v>
      </c>
      <c r="M138" s="721">
        <f>+'4,3 CARREL'!M330</f>
        <v>0</v>
      </c>
      <c r="N138" s="721">
        <f>+'4,3 CARREL'!N330</f>
        <v>0</v>
      </c>
      <c r="O138" s="721">
        <f>+'4,3 CARREL'!O330</f>
        <v>0</v>
      </c>
      <c r="P138" s="721">
        <f>+'4,3 CARREL'!P330</f>
        <v>0</v>
      </c>
      <c r="Q138" s="721">
        <f>+'4,3 CARREL'!Q330</f>
        <v>0</v>
      </c>
      <c r="R138" s="721">
        <f>+'4,3 CARREL'!R330</f>
        <v>0</v>
      </c>
      <c r="S138" s="722">
        <f>+'4,3 CARREL'!S330</f>
        <v>0</v>
      </c>
      <c r="U138"/>
      <c r="V138"/>
      <c r="W138"/>
      <c r="X138"/>
      <c r="Y138"/>
      <c r="Z138"/>
      <c r="AA138"/>
      <c r="AB138"/>
      <c r="AC138"/>
    </row>
    <row r="139" spans="1:29" s="8" customFormat="1" ht="18" customHeight="1">
      <c r="A139" s="303">
        <f>+'4,3 CARREL'!A338</f>
        <v>4.3</v>
      </c>
      <c r="B139" s="254">
        <f>+'4,3 CARREL'!B338</f>
        <v>7</v>
      </c>
      <c r="C139" s="255">
        <f>+'4,3 CARREL'!C338</f>
        <v>2</v>
      </c>
      <c r="D139" s="247">
        <f>+'4,3 CARREL'!D338</f>
        <v>2</v>
      </c>
      <c r="E139" s="737" t="str">
        <f>+'4,3 CARREL'!E338</f>
        <v>Trappes de visite à carreler</v>
      </c>
      <c r="F139" s="721">
        <f>+'4,3 CARREL'!F338</f>
        <v>0</v>
      </c>
      <c r="G139" s="721">
        <f>+'4,3 CARREL'!G338</f>
        <v>0</v>
      </c>
      <c r="H139" s="721">
        <f>+'4,3 CARREL'!H338</f>
        <v>0</v>
      </c>
      <c r="I139" s="721">
        <f>+'4,3 CARREL'!I338</f>
        <v>0</v>
      </c>
      <c r="J139" s="721">
        <f>+'4,3 CARREL'!J338</f>
        <v>0</v>
      </c>
      <c r="K139" s="721">
        <f>+'4,3 CARREL'!K338</f>
        <v>0</v>
      </c>
      <c r="L139" s="721">
        <f>+'4,3 CARREL'!L338</f>
        <v>0</v>
      </c>
      <c r="M139" s="721">
        <f>+'4,3 CARREL'!M338</f>
        <v>0</v>
      </c>
      <c r="N139" s="721">
        <f>+'4,3 CARREL'!N338</f>
        <v>0</v>
      </c>
      <c r="O139" s="721">
        <f>+'4,3 CARREL'!O338</f>
        <v>0</v>
      </c>
      <c r="P139" s="721">
        <f>+'4,3 CARREL'!P338</f>
        <v>0</v>
      </c>
      <c r="Q139" s="721">
        <f>+'4,3 CARREL'!Q338</f>
        <v>0</v>
      </c>
      <c r="R139" s="721">
        <f>+'4,3 CARREL'!R338</f>
        <v>0</v>
      </c>
      <c r="S139" s="722">
        <f>+'4,3 CARREL'!S338</f>
        <v>0</v>
      </c>
      <c r="U139"/>
      <c r="V139"/>
      <c r="W139"/>
      <c r="X139"/>
      <c r="Y139"/>
      <c r="Z139"/>
      <c r="AA139"/>
      <c r="AB139"/>
      <c r="AC139"/>
    </row>
    <row r="140" spans="1:29" s="8" customFormat="1" ht="15.75">
      <c r="A140" s="349"/>
      <c r="B140" s="350"/>
      <c r="C140" s="351"/>
      <c r="D140" s="352"/>
      <c r="E140" s="748"/>
      <c r="F140" s="749"/>
      <c r="G140" s="749"/>
      <c r="H140" s="749"/>
      <c r="I140" s="749"/>
      <c r="J140" s="749"/>
      <c r="K140" s="749"/>
      <c r="L140" s="749"/>
      <c r="M140" s="749"/>
      <c r="N140" s="749"/>
      <c r="O140" s="749"/>
      <c r="P140" s="749"/>
      <c r="Q140" s="749"/>
      <c r="R140" s="749"/>
      <c r="S140" s="750"/>
      <c r="U140"/>
      <c r="V140"/>
      <c r="W140"/>
      <c r="X140"/>
      <c r="Y140"/>
      <c r="Z140"/>
      <c r="AA140"/>
      <c r="AB140"/>
      <c r="AC140"/>
    </row>
    <row r="141" spans="1:29" s="8" customFormat="1" ht="20.100000000000001" customHeight="1">
      <c r="A141" s="246"/>
      <c r="B141" s="138"/>
      <c r="C141" s="163"/>
      <c r="D141" s="164"/>
      <c r="E141" s="732"/>
      <c r="F141" s="609"/>
      <c r="G141" s="609"/>
      <c r="H141" s="609"/>
      <c r="I141" s="609"/>
      <c r="J141" s="609"/>
      <c r="K141" s="609"/>
      <c r="L141" s="609"/>
      <c r="M141" s="609"/>
      <c r="N141" s="609"/>
      <c r="O141" s="609"/>
      <c r="P141" s="609"/>
      <c r="Q141" s="609"/>
      <c r="R141" s="609"/>
      <c r="S141" s="610"/>
      <c r="U141"/>
      <c r="V141"/>
      <c r="W141"/>
      <c r="X141"/>
      <c r="Y141"/>
      <c r="Z141"/>
      <c r="AA141"/>
      <c r="AB141"/>
      <c r="AC141"/>
    </row>
    <row r="142" spans="1:29" s="44" customFormat="1" ht="18">
      <c r="A142" s="269">
        <f>+$A$59</f>
        <v>4</v>
      </c>
      <c r="B142" s="96" t="s">
        <v>14</v>
      </c>
      <c r="C142" s="61"/>
      <c r="D142" s="62"/>
      <c r="E142" s="630" t="s">
        <v>32</v>
      </c>
      <c r="F142" s="630"/>
      <c r="G142" s="630"/>
      <c r="H142" s="630"/>
      <c r="I142" s="630"/>
      <c r="J142" s="630"/>
      <c r="K142" s="630"/>
      <c r="L142" s="630"/>
      <c r="M142" s="630"/>
      <c r="N142" s="630"/>
      <c r="O142" s="630"/>
      <c r="P142" s="85"/>
      <c r="Q142" s="86"/>
      <c r="R142" s="87"/>
      <c r="S142" s="125"/>
      <c r="U142"/>
      <c r="V142"/>
      <c r="W142"/>
      <c r="X142"/>
      <c r="Y142"/>
      <c r="Z142"/>
      <c r="AA142"/>
      <c r="AB142"/>
      <c r="AC142"/>
    </row>
    <row r="143" spans="1:29" s="44" customFormat="1" ht="4.5" customHeight="1">
      <c r="A143" s="58"/>
      <c r="B143" s="59"/>
      <c r="C143" s="59"/>
      <c r="D143" s="60"/>
      <c r="E143" s="46"/>
      <c r="F143" s="46"/>
      <c r="G143" s="46"/>
      <c r="H143" s="46"/>
      <c r="I143" s="46"/>
      <c r="J143" s="46"/>
      <c r="K143" s="46"/>
      <c r="L143" s="46"/>
      <c r="M143" s="46"/>
      <c r="N143" s="46"/>
      <c r="O143" s="46"/>
      <c r="P143" s="85"/>
      <c r="Q143" s="86"/>
      <c r="R143" s="87"/>
      <c r="S143" s="125"/>
      <c r="U143"/>
      <c r="V143"/>
      <c r="W143"/>
      <c r="X143"/>
      <c r="Y143"/>
      <c r="Z143"/>
      <c r="AA143"/>
      <c r="AB143"/>
      <c r="AC143"/>
    </row>
    <row r="144" spans="1:29" s="8" customFormat="1" ht="18.75" customHeight="1">
      <c r="A144" s="269">
        <f>+$A$59</f>
        <v>4</v>
      </c>
      <c r="B144" s="30" t="str">
        <f>+$B$142</f>
        <v>0</v>
      </c>
      <c r="C144" s="194">
        <v>1</v>
      </c>
      <c r="D144" s="363"/>
      <c r="E144" s="741" t="s">
        <v>15</v>
      </c>
      <c r="F144" s="742"/>
      <c r="G144" s="742"/>
      <c r="H144" s="742"/>
      <c r="I144" s="742"/>
      <c r="J144" s="742"/>
      <c r="K144" s="742"/>
      <c r="L144" s="742"/>
      <c r="M144" s="742"/>
      <c r="N144" s="742"/>
      <c r="O144" s="742"/>
      <c r="P144" s="302"/>
      <c r="Q144" s="282"/>
      <c r="R144" s="367"/>
      <c r="S144" s="368"/>
      <c r="T144" s="3"/>
      <c r="U144"/>
      <c r="V144"/>
      <c r="W144"/>
      <c r="X144"/>
      <c r="Y144"/>
      <c r="Z144"/>
      <c r="AA144"/>
      <c r="AB144"/>
      <c r="AC144"/>
    </row>
    <row r="145" spans="1:37" s="8" customFormat="1" ht="63" customHeight="1">
      <c r="A145" s="29"/>
      <c r="B145" s="30"/>
      <c r="C145" s="142"/>
      <c r="D145" s="364"/>
      <c r="E145" s="743" t="s">
        <v>54</v>
      </c>
      <c r="F145" s="744"/>
      <c r="G145" s="744"/>
      <c r="H145" s="744"/>
      <c r="I145" s="744"/>
      <c r="J145" s="744"/>
      <c r="K145" s="744"/>
      <c r="L145" s="744"/>
      <c r="M145" s="744"/>
      <c r="N145" s="744"/>
      <c r="O145" s="744"/>
      <c r="P145" s="301"/>
      <c r="Q145" s="51"/>
      <c r="R145" s="237"/>
      <c r="S145" s="307" t="s">
        <v>34</v>
      </c>
      <c r="T145" s="42"/>
      <c r="U145"/>
      <c r="V145"/>
      <c r="W145"/>
      <c r="X145"/>
      <c r="Y145"/>
      <c r="Z145"/>
      <c r="AA145"/>
      <c r="AB145"/>
      <c r="AC145"/>
    </row>
    <row r="146" spans="1:37" s="236" customFormat="1" ht="15.75" customHeight="1">
      <c r="A146" s="273"/>
      <c r="B146" s="112"/>
      <c r="C146" s="168"/>
      <c r="D146" s="365"/>
      <c r="E146" s="745" t="s">
        <v>668</v>
      </c>
      <c r="F146" s="620"/>
      <c r="G146" s="620"/>
      <c r="H146" s="620"/>
      <c r="I146" s="620"/>
      <c r="J146" s="620"/>
      <c r="K146" s="620"/>
      <c r="L146" s="620"/>
      <c r="M146" s="620"/>
      <c r="N146" s="620"/>
      <c r="O146" s="620"/>
      <c r="P146" s="620"/>
      <c r="Q146" s="620"/>
      <c r="R146" s="620"/>
      <c r="S146" s="619"/>
      <c r="T146" s="44"/>
      <c r="U146"/>
      <c r="V146"/>
      <c r="W146"/>
      <c r="X146"/>
      <c r="Y146"/>
      <c r="Z146"/>
      <c r="AA146"/>
      <c r="AB146"/>
      <c r="AC146"/>
      <c r="AI146" s="292"/>
      <c r="AJ146" s="292"/>
      <c r="AK146" s="292"/>
    </row>
    <row r="147" spans="1:37" s="236" customFormat="1" ht="15.75" customHeight="1">
      <c r="A147" s="746" t="s">
        <v>674</v>
      </c>
      <c r="B147" s="747"/>
      <c r="C147" s="747"/>
      <c r="D147" s="747"/>
      <c r="E147" s="745" t="s">
        <v>675</v>
      </c>
      <c r="F147" s="620"/>
      <c r="G147" s="620"/>
      <c r="H147" s="620"/>
      <c r="I147" s="620"/>
      <c r="J147" s="620"/>
      <c r="K147" s="620"/>
      <c r="L147" s="620"/>
      <c r="M147" s="620"/>
      <c r="N147" s="620"/>
      <c r="O147" s="620"/>
      <c r="P147" s="620"/>
      <c r="Q147" s="620"/>
      <c r="R147" s="620"/>
      <c r="S147" s="619"/>
      <c r="T147" s="44"/>
      <c r="U147"/>
      <c r="V147"/>
      <c r="W147"/>
      <c r="X147"/>
      <c r="Y147"/>
      <c r="Z147"/>
      <c r="AA147"/>
      <c r="AB147"/>
      <c r="AC147"/>
      <c r="AI147" s="292"/>
      <c r="AJ147" s="292"/>
      <c r="AK147" s="292"/>
    </row>
    <row r="148" spans="1:37" s="8" customFormat="1" ht="15.75">
      <c r="A148" s="162"/>
      <c r="B148" s="137"/>
      <c r="C148" s="163"/>
      <c r="D148" s="366"/>
      <c r="E148" s="369"/>
      <c r="F148" s="262"/>
      <c r="G148" s="262"/>
      <c r="H148" s="262"/>
      <c r="I148" s="262"/>
      <c r="J148" s="262"/>
      <c r="K148" s="262"/>
      <c r="L148" s="262"/>
      <c r="M148" s="262"/>
      <c r="N148" s="262"/>
      <c r="O148" s="262"/>
      <c r="P148" s="301"/>
      <c r="Q148" s="51"/>
      <c r="R148" s="237"/>
      <c r="S148" s="227"/>
      <c r="T148" s="42"/>
      <c r="U148"/>
      <c r="V148"/>
      <c r="W148"/>
      <c r="X148"/>
      <c r="Y148"/>
      <c r="Z148"/>
      <c r="AA148"/>
      <c r="AB148"/>
      <c r="AC148"/>
    </row>
    <row r="149" spans="1:37" s="44" customFormat="1" ht="24.75" customHeight="1">
      <c r="A149" s="269">
        <f>+$A$59</f>
        <v>4</v>
      </c>
      <c r="B149" s="61" t="str">
        <f>+$B$142</f>
        <v>0</v>
      </c>
      <c r="C149" s="96">
        <f>+C144+1</f>
        <v>2</v>
      </c>
      <c r="D149" s="98"/>
      <c r="E149" s="630" t="s">
        <v>84</v>
      </c>
      <c r="F149" s="630"/>
      <c r="G149" s="630"/>
      <c r="H149" s="630"/>
      <c r="I149" s="630"/>
      <c r="J149" s="630"/>
      <c r="K149" s="630"/>
      <c r="L149" s="630"/>
      <c r="M149" s="630"/>
      <c r="N149" s="630"/>
      <c r="O149" s="630"/>
      <c r="P149" s="88"/>
      <c r="Q149" s="89"/>
      <c r="R149" s="90"/>
      <c r="S149" s="118"/>
      <c r="U149"/>
      <c r="V149"/>
      <c r="W149"/>
      <c r="X149"/>
      <c r="Y149"/>
      <c r="Z149"/>
      <c r="AA149"/>
      <c r="AB149"/>
      <c r="AC149"/>
    </row>
    <row r="150" spans="1:37" s="45" customFormat="1" ht="31.5" customHeight="1">
      <c r="A150" s="111"/>
      <c r="B150" s="61"/>
      <c r="C150" s="61"/>
      <c r="D150" s="62"/>
      <c r="E150" s="611" t="s">
        <v>623</v>
      </c>
      <c r="F150" s="616"/>
      <c r="G150" s="616"/>
      <c r="H150" s="616"/>
      <c r="I150" s="616"/>
      <c r="J150" s="616"/>
      <c r="K150" s="616"/>
      <c r="L150" s="616"/>
      <c r="M150" s="616"/>
      <c r="N150" s="616"/>
      <c r="O150" s="616"/>
      <c r="P150" s="616"/>
      <c r="Q150" s="616"/>
      <c r="R150" s="616"/>
      <c r="S150" s="617"/>
      <c r="U150"/>
      <c r="V150"/>
      <c r="W150"/>
      <c r="X150"/>
      <c r="Y150"/>
      <c r="Z150"/>
      <c r="AA150"/>
      <c r="AB150"/>
      <c r="AC150"/>
    </row>
    <row r="151" spans="1:37" s="45" customFormat="1" ht="8.1" customHeight="1">
      <c r="A151" s="111"/>
      <c r="B151" s="61"/>
      <c r="C151" s="61"/>
      <c r="D151" s="62"/>
      <c r="E151" s="611"/>
      <c r="F151" s="609"/>
      <c r="G151" s="609"/>
      <c r="H151" s="609"/>
      <c r="I151" s="609"/>
      <c r="J151" s="609"/>
      <c r="K151" s="609"/>
      <c r="L151" s="609"/>
      <c r="M151" s="609"/>
      <c r="N151" s="609"/>
      <c r="O151" s="609"/>
      <c r="P151" s="609"/>
      <c r="Q151" s="609"/>
      <c r="R151" s="609"/>
      <c r="S151" s="612"/>
      <c r="U151"/>
      <c r="V151"/>
      <c r="W151"/>
      <c r="X151"/>
      <c r="Y151"/>
      <c r="Z151"/>
      <c r="AA151"/>
      <c r="AB151"/>
      <c r="AC151"/>
    </row>
    <row r="152" spans="1:37" s="44" customFormat="1" ht="15.75" customHeight="1">
      <c r="A152" s="269">
        <f>+$A$59</f>
        <v>4</v>
      </c>
      <c r="B152" s="61" t="str">
        <f>+$B$142</f>
        <v>0</v>
      </c>
      <c r="C152" s="61">
        <f>+C149+1</f>
        <v>3</v>
      </c>
      <c r="D152" s="98"/>
      <c r="E152" s="630" t="s">
        <v>116</v>
      </c>
      <c r="F152" s="630"/>
      <c r="G152" s="630"/>
      <c r="H152" s="630"/>
      <c r="I152" s="630"/>
      <c r="J152" s="630"/>
      <c r="K152" s="630"/>
      <c r="L152" s="630"/>
      <c r="M152" s="630"/>
      <c r="N152" s="630"/>
      <c r="O152" s="630"/>
      <c r="P152" s="88"/>
      <c r="Q152" s="89"/>
      <c r="R152" s="90"/>
      <c r="S152" s="118"/>
      <c r="U152"/>
      <c r="V152"/>
      <c r="W152"/>
      <c r="X152"/>
      <c r="Y152"/>
      <c r="Z152"/>
      <c r="AA152"/>
      <c r="AB152"/>
      <c r="AC152"/>
    </row>
    <row r="153" spans="1:37" s="44" customFormat="1" ht="8.1" customHeight="1">
      <c r="A153" s="95"/>
      <c r="B153" s="61"/>
      <c r="C153" s="97"/>
      <c r="D153" s="98"/>
      <c r="E153" s="103"/>
      <c r="F153" s="103"/>
      <c r="G153" s="103"/>
      <c r="H153" s="103"/>
      <c r="I153" s="103"/>
      <c r="J153" s="103"/>
      <c r="K153" s="103"/>
      <c r="L153" s="103"/>
      <c r="M153" s="103"/>
      <c r="N153" s="103"/>
      <c r="O153" s="103"/>
      <c r="P153" s="88"/>
      <c r="Q153" s="89"/>
      <c r="R153" s="90"/>
      <c r="S153" s="118"/>
      <c r="U153"/>
      <c r="V153"/>
      <c r="W153"/>
      <c r="X153"/>
      <c r="Y153"/>
      <c r="Z153"/>
      <c r="AA153"/>
      <c r="AB153"/>
      <c r="AC153"/>
    </row>
    <row r="154" spans="1:37" s="44" customFormat="1" ht="16.5" customHeight="1">
      <c r="A154" s="63"/>
      <c r="B154" s="55"/>
      <c r="C154" s="56"/>
      <c r="D154" s="57"/>
      <c r="E154" s="631" t="s">
        <v>622</v>
      </c>
      <c r="F154" s="616"/>
      <c r="G154" s="616"/>
      <c r="H154" s="616"/>
      <c r="I154" s="616"/>
      <c r="J154" s="616"/>
      <c r="K154" s="616"/>
      <c r="L154" s="616"/>
      <c r="M154" s="616"/>
      <c r="N154" s="616"/>
      <c r="O154" s="616"/>
      <c r="P154" s="616"/>
      <c r="Q154" s="616"/>
      <c r="R154" s="616"/>
      <c r="S154" s="619"/>
      <c r="U154"/>
      <c r="V154"/>
      <c r="W154"/>
      <c r="X154"/>
      <c r="Y154"/>
      <c r="Z154"/>
      <c r="AA154"/>
      <c r="AB154"/>
      <c r="AC154"/>
    </row>
    <row r="155" spans="1:37" s="45" customFormat="1" ht="47.25" customHeight="1">
      <c r="A155" s="111"/>
      <c r="B155" s="61"/>
      <c r="C155" s="61"/>
      <c r="D155" s="62"/>
      <c r="E155" s="618" t="s">
        <v>55</v>
      </c>
      <c r="F155" s="616"/>
      <c r="G155" s="616"/>
      <c r="H155" s="616"/>
      <c r="I155" s="616"/>
      <c r="J155" s="616"/>
      <c r="K155" s="616"/>
      <c r="L155" s="616"/>
      <c r="M155" s="616"/>
      <c r="N155" s="616"/>
      <c r="O155" s="616"/>
      <c r="P155" s="616"/>
      <c r="Q155" s="616"/>
      <c r="R155" s="616"/>
      <c r="S155" s="619"/>
      <c r="U155"/>
      <c r="V155"/>
      <c r="W155"/>
      <c r="X155"/>
      <c r="Y155"/>
      <c r="Z155"/>
      <c r="AA155"/>
      <c r="AB155"/>
      <c r="AC155"/>
    </row>
    <row r="156" spans="1:37" s="45" customFormat="1" ht="8.1" customHeight="1">
      <c r="A156" s="111"/>
      <c r="B156" s="61"/>
      <c r="C156" s="61"/>
      <c r="D156" s="62"/>
      <c r="E156" s="104"/>
      <c r="F156" s="79"/>
      <c r="G156" s="79"/>
      <c r="H156" s="79"/>
      <c r="I156" s="79"/>
      <c r="J156" s="79"/>
      <c r="K156" s="79"/>
      <c r="L156" s="79"/>
      <c r="M156" s="79"/>
      <c r="N156" s="79"/>
      <c r="O156" s="79"/>
      <c r="P156" s="79"/>
      <c r="Q156" s="79"/>
      <c r="R156" s="79"/>
      <c r="S156" s="113"/>
      <c r="U156"/>
      <c r="V156"/>
      <c r="W156"/>
      <c r="X156"/>
      <c r="Y156"/>
      <c r="Z156"/>
      <c r="AA156"/>
      <c r="AB156"/>
      <c r="AC156"/>
    </row>
    <row r="157" spans="1:37" s="45" customFormat="1" ht="16.5" customHeight="1">
      <c r="A157" s="269">
        <f>+$A$59</f>
        <v>4</v>
      </c>
      <c r="B157" s="61" t="str">
        <f>+$B$142</f>
        <v>0</v>
      </c>
      <c r="C157" s="61">
        <f>+$C$152</f>
        <v>3</v>
      </c>
      <c r="D157" s="98">
        <v>1</v>
      </c>
      <c r="E157" s="624" t="s">
        <v>85</v>
      </c>
      <c r="F157" s="614"/>
      <c r="G157" s="614"/>
      <c r="H157" s="614"/>
      <c r="I157" s="614"/>
      <c r="J157" s="614"/>
      <c r="K157" s="614"/>
      <c r="L157" s="614"/>
      <c r="M157" s="614"/>
      <c r="N157" s="614"/>
      <c r="O157" s="614"/>
      <c r="P157" s="614"/>
      <c r="Q157" s="614"/>
      <c r="R157" s="614"/>
      <c r="S157" s="625"/>
      <c r="U157"/>
      <c r="V157"/>
      <c r="W157"/>
      <c r="X157"/>
      <c r="Y157"/>
      <c r="Z157"/>
      <c r="AA157"/>
      <c r="AB157"/>
      <c r="AC157"/>
    </row>
    <row r="158" spans="1:37" s="45" customFormat="1" ht="16.5" customHeight="1">
      <c r="A158" s="111"/>
      <c r="B158" s="61"/>
      <c r="C158" s="61"/>
      <c r="D158" s="62"/>
      <c r="E158" s="611" t="s">
        <v>56</v>
      </c>
      <c r="F158" s="609"/>
      <c r="G158" s="609"/>
      <c r="H158" s="609"/>
      <c r="I158" s="609"/>
      <c r="J158" s="609"/>
      <c r="K158" s="609"/>
      <c r="L158" s="609"/>
      <c r="M158" s="609"/>
      <c r="N158" s="609"/>
      <c r="O158" s="609"/>
      <c r="P158" s="609"/>
      <c r="Q158" s="609"/>
      <c r="R158" s="609"/>
      <c r="S158" s="612"/>
      <c r="U158"/>
      <c r="V158"/>
      <c r="W158"/>
      <c r="X158"/>
      <c r="Y158"/>
      <c r="Z158"/>
      <c r="AA158"/>
      <c r="AB158"/>
      <c r="AC158"/>
    </row>
    <row r="159" spans="1:37" s="45" customFormat="1" ht="16.5" customHeight="1">
      <c r="A159" s="111"/>
      <c r="B159" s="61"/>
      <c r="C159" s="61"/>
      <c r="D159" s="62"/>
      <c r="E159" s="611" t="s">
        <v>57</v>
      </c>
      <c r="F159" s="609"/>
      <c r="G159" s="609"/>
      <c r="H159" s="609"/>
      <c r="I159" s="609"/>
      <c r="J159" s="609"/>
      <c r="K159" s="609"/>
      <c r="L159" s="609"/>
      <c r="M159" s="609"/>
      <c r="N159" s="609"/>
      <c r="O159" s="609"/>
      <c r="P159" s="609"/>
      <c r="Q159" s="609"/>
      <c r="R159" s="609"/>
      <c r="S159" s="612"/>
      <c r="U159"/>
      <c r="V159"/>
      <c r="W159"/>
      <c r="X159"/>
      <c r="Y159"/>
      <c r="Z159"/>
      <c r="AA159"/>
      <c r="AB159"/>
      <c r="AC159"/>
    </row>
    <row r="160" spans="1:37" s="45" customFormat="1" ht="16.5" customHeight="1">
      <c r="A160" s="111"/>
      <c r="B160" s="61"/>
      <c r="C160" s="61"/>
      <c r="D160" s="62"/>
      <c r="E160" s="611" t="s">
        <v>66</v>
      </c>
      <c r="F160" s="609"/>
      <c r="G160" s="609"/>
      <c r="H160" s="609"/>
      <c r="I160" s="609"/>
      <c r="J160" s="609"/>
      <c r="K160" s="609"/>
      <c r="L160" s="609"/>
      <c r="M160" s="609"/>
      <c r="N160" s="609"/>
      <c r="O160" s="609"/>
      <c r="P160" s="609"/>
      <c r="Q160" s="609"/>
      <c r="R160" s="609"/>
      <c r="S160" s="612"/>
      <c r="U160"/>
      <c r="V160"/>
      <c r="W160"/>
      <c r="X160"/>
      <c r="Y160"/>
      <c r="Z160"/>
      <c r="AA160"/>
      <c r="AB160"/>
      <c r="AC160"/>
    </row>
    <row r="161" spans="1:29" s="45" customFormat="1" ht="16.5">
      <c r="A161" s="111"/>
      <c r="B161" s="61"/>
      <c r="C161" s="61"/>
      <c r="D161" s="62"/>
      <c r="E161" s="611" t="s">
        <v>63</v>
      </c>
      <c r="F161" s="609"/>
      <c r="G161" s="609"/>
      <c r="H161" s="609"/>
      <c r="I161" s="609"/>
      <c r="J161" s="609"/>
      <c r="K161" s="609"/>
      <c r="L161" s="609"/>
      <c r="M161" s="609"/>
      <c r="N161" s="609"/>
      <c r="O161" s="609"/>
      <c r="P161" s="609"/>
      <c r="Q161" s="609"/>
      <c r="R161" s="609"/>
      <c r="S161" s="612"/>
      <c r="U161"/>
      <c r="V161"/>
      <c r="W161"/>
      <c r="X161"/>
      <c r="Y161"/>
      <c r="Z161"/>
      <c r="AA161"/>
      <c r="AB161"/>
      <c r="AC161"/>
    </row>
    <row r="162" spans="1:29" s="45" customFormat="1" ht="16.5" customHeight="1">
      <c r="A162" s="111"/>
      <c r="B162" s="61"/>
      <c r="C162" s="61"/>
      <c r="D162" s="62"/>
      <c r="E162" s="611" t="s">
        <v>58</v>
      </c>
      <c r="F162" s="609"/>
      <c r="G162" s="609"/>
      <c r="H162" s="609"/>
      <c r="I162" s="609"/>
      <c r="J162" s="609"/>
      <c r="K162" s="609"/>
      <c r="L162" s="609"/>
      <c r="M162" s="609"/>
      <c r="N162" s="609"/>
      <c r="O162" s="609"/>
      <c r="P162" s="609"/>
      <c r="Q162" s="609"/>
      <c r="R162" s="609"/>
      <c r="S162" s="612"/>
      <c r="U162"/>
      <c r="V162"/>
      <c r="W162"/>
      <c r="X162"/>
      <c r="Y162"/>
      <c r="Z162"/>
      <c r="AA162"/>
      <c r="AB162"/>
      <c r="AC162"/>
    </row>
    <row r="163" spans="1:29" s="45" customFormat="1" ht="16.5" customHeight="1">
      <c r="A163" s="111"/>
      <c r="B163" s="61"/>
      <c r="C163" s="61"/>
      <c r="D163" s="62"/>
      <c r="E163" s="611" t="s">
        <v>59</v>
      </c>
      <c r="F163" s="609"/>
      <c r="G163" s="609"/>
      <c r="H163" s="609"/>
      <c r="I163" s="609"/>
      <c r="J163" s="609"/>
      <c r="K163" s="609"/>
      <c r="L163" s="609"/>
      <c r="M163" s="609"/>
      <c r="N163" s="609"/>
      <c r="O163" s="609"/>
      <c r="P163" s="609"/>
      <c r="Q163" s="609"/>
      <c r="R163" s="609"/>
      <c r="S163" s="612"/>
      <c r="U163"/>
      <c r="V163"/>
      <c r="W163"/>
      <c r="X163"/>
      <c r="Y163"/>
      <c r="Z163"/>
      <c r="AA163"/>
      <c r="AB163"/>
      <c r="AC163"/>
    </row>
    <row r="164" spans="1:29" s="45" customFormat="1" ht="16.5" customHeight="1">
      <c r="A164" s="111"/>
      <c r="B164" s="61"/>
      <c r="C164" s="61"/>
      <c r="D164" s="62"/>
      <c r="E164" s="611" t="s">
        <v>60</v>
      </c>
      <c r="F164" s="609"/>
      <c r="G164" s="609"/>
      <c r="H164" s="609"/>
      <c r="I164" s="609"/>
      <c r="J164" s="609"/>
      <c r="K164" s="609"/>
      <c r="L164" s="609"/>
      <c r="M164" s="609"/>
      <c r="N164" s="609"/>
      <c r="O164" s="609"/>
      <c r="P164" s="609"/>
      <c r="Q164" s="609"/>
      <c r="R164" s="609"/>
      <c r="S164" s="612"/>
      <c r="U164"/>
      <c r="V164"/>
      <c r="W164"/>
      <c r="X164"/>
      <c r="Y164"/>
      <c r="Z164"/>
      <c r="AA164"/>
      <c r="AB164"/>
      <c r="AC164"/>
    </row>
    <row r="165" spans="1:29" s="45" customFormat="1" ht="16.5" customHeight="1">
      <c r="A165" s="111"/>
      <c r="B165" s="61"/>
      <c r="C165" s="61"/>
      <c r="D165" s="62"/>
      <c r="E165" s="611" t="s">
        <v>61</v>
      </c>
      <c r="F165" s="609"/>
      <c r="G165" s="609"/>
      <c r="H165" s="609"/>
      <c r="I165" s="609"/>
      <c r="J165" s="609"/>
      <c r="K165" s="609"/>
      <c r="L165" s="609"/>
      <c r="M165" s="609"/>
      <c r="N165" s="609"/>
      <c r="O165" s="609"/>
      <c r="P165" s="609"/>
      <c r="Q165" s="609"/>
      <c r="R165" s="609"/>
      <c r="S165" s="612"/>
      <c r="U165"/>
      <c r="V165"/>
      <c r="W165"/>
      <c r="X165"/>
      <c r="Y165"/>
      <c r="Z165"/>
      <c r="AA165"/>
      <c r="AB165"/>
      <c r="AC165"/>
    </row>
    <row r="166" spans="1:29" s="45" customFormat="1" ht="16.5" customHeight="1">
      <c r="A166" s="111"/>
      <c r="B166" s="61"/>
      <c r="C166" s="61"/>
      <c r="D166" s="62"/>
      <c r="E166" s="611" t="s">
        <v>62</v>
      </c>
      <c r="F166" s="609"/>
      <c r="G166" s="609"/>
      <c r="H166" s="609"/>
      <c r="I166" s="609"/>
      <c r="J166" s="609"/>
      <c r="K166" s="609"/>
      <c r="L166" s="609"/>
      <c r="M166" s="609"/>
      <c r="N166" s="609"/>
      <c r="O166" s="609"/>
      <c r="P166" s="609"/>
      <c r="Q166" s="609"/>
      <c r="R166" s="609"/>
      <c r="S166" s="612"/>
      <c r="U166"/>
      <c r="V166"/>
      <c r="W166"/>
      <c r="X166"/>
      <c r="Y166"/>
      <c r="Z166"/>
      <c r="AA166"/>
      <c r="AB166"/>
      <c r="AC166"/>
    </row>
    <row r="167" spans="1:29" s="45" customFormat="1" ht="16.5" customHeight="1">
      <c r="A167" s="239"/>
      <c r="B167" s="61"/>
      <c r="C167" s="61"/>
      <c r="D167" s="62"/>
      <c r="E167" s="626" t="s">
        <v>627</v>
      </c>
      <c r="F167" s="609"/>
      <c r="G167" s="609"/>
      <c r="H167" s="609"/>
      <c r="I167" s="609"/>
      <c r="J167" s="609"/>
      <c r="K167" s="609"/>
      <c r="L167" s="609"/>
      <c r="M167" s="609"/>
      <c r="N167" s="609"/>
      <c r="O167" s="609"/>
      <c r="P167" s="609"/>
      <c r="Q167" s="609"/>
      <c r="R167" s="609"/>
      <c r="S167" s="610"/>
      <c r="U167"/>
      <c r="V167"/>
      <c r="W167"/>
      <c r="X167"/>
      <c r="Y167"/>
      <c r="Z167"/>
      <c r="AA167"/>
      <c r="AB167"/>
      <c r="AC167"/>
    </row>
    <row r="168" spans="1:29" s="45" customFormat="1" ht="16.5" customHeight="1">
      <c r="A168" s="239"/>
      <c r="B168" s="61"/>
      <c r="C168" s="61"/>
      <c r="D168" s="62"/>
      <c r="E168" s="626" t="s">
        <v>678</v>
      </c>
      <c r="F168" s="609"/>
      <c r="G168" s="609"/>
      <c r="H168" s="609"/>
      <c r="I168" s="609"/>
      <c r="J168" s="609"/>
      <c r="K168" s="609"/>
      <c r="L168" s="609"/>
      <c r="M168" s="609"/>
      <c r="N168" s="609"/>
      <c r="O168" s="609"/>
      <c r="P168" s="609"/>
      <c r="Q168" s="609"/>
      <c r="R168" s="609"/>
      <c r="S168" s="610"/>
      <c r="U168"/>
      <c r="V168"/>
      <c r="W168"/>
      <c r="X168"/>
      <c r="Y168"/>
      <c r="Z168"/>
      <c r="AA168"/>
      <c r="AB168"/>
      <c r="AC168"/>
    </row>
    <row r="169" spans="1:29" s="45" customFormat="1" ht="16.5" customHeight="1">
      <c r="A169" s="111"/>
      <c r="B169" s="61"/>
      <c r="C169" s="61"/>
      <c r="D169" s="62"/>
      <c r="E169" s="611" t="s">
        <v>64</v>
      </c>
      <c r="F169" s="609"/>
      <c r="G169" s="609"/>
      <c r="H169" s="609"/>
      <c r="I169" s="609"/>
      <c r="J169" s="609"/>
      <c r="K169" s="609"/>
      <c r="L169" s="609"/>
      <c r="M169" s="609"/>
      <c r="N169" s="609"/>
      <c r="O169" s="609"/>
      <c r="P169" s="609"/>
      <c r="Q169" s="609"/>
      <c r="R169" s="609"/>
      <c r="S169" s="612"/>
      <c r="U169"/>
      <c r="V169"/>
      <c r="W169"/>
      <c r="X169"/>
      <c r="Y169"/>
      <c r="Z169"/>
      <c r="AA169"/>
      <c r="AB169"/>
      <c r="AC169"/>
    </row>
    <row r="170" spans="1:29" s="45" customFormat="1" ht="16.5" customHeight="1">
      <c r="A170" s="111"/>
      <c r="B170" s="61"/>
      <c r="C170" s="61"/>
      <c r="D170" s="62"/>
      <c r="E170" s="611" t="s">
        <v>65</v>
      </c>
      <c r="F170" s="609"/>
      <c r="G170" s="609"/>
      <c r="H170" s="609"/>
      <c r="I170" s="609"/>
      <c r="J170" s="609"/>
      <c r="K170" s="609"/>
      <c r="L170" s="609"/>
      <c r="M170" s="609"/>
      <c r="N170" s="609"/>
      <c r="O170" s="609"/>
      <c r="P170" s="609"/>
      <c r="Q170" s="609"/>
      <c r="R170" s="609"/>
      <c r="S170" s="612"/>
      <c r="U170"/>
      <c r="V170"/>
      <c r="W170"/>
      <c r="X170"/>
      <c r="Y170"/>
      <c r="Z170"/>
      <c r="AA170"/>
      <c r="AB170"/>
      <c r="AC170"/>
    </row>
    <row r="171" spans="1:29" s="45" customFormat="1" ht="18" customHeight="1">
      <c r="A171" s="111"/>
      <c r="B171" s="61"/>
      <c r="C171" s="61"/>
      <c r="D171" s="62"/>
      <c r="E171" s="611"/>
      <c r="F171" s="609"/>
      <c r="G171" s="609"/>
      <c r="H171" s="609"/>
      <c r="I171" s="609"/>
      <c r="J171" s="609"/>
      <c r="K171" s="609"/>
      <c r="L171" s="609"/>
      <c r="M171" s="609"/>
      <c r="N171" s="609"/>
      <c r="O171" s="609"/>
      <c r="P171" s="609"/>
      <c r="Q171" s="609"/>
      <c r="R171" s="609"/>
      <c r="S171" s="612"/>
      <c r="U171"/>
      <c r="V171"/>
      <c r="W171"/>
      <c r="X171"/>
      <c r="Y171"/>
      <c r="Z171"/>
      <c r="AA171"/>
      <c r="AB171"/>
      <c r="AC171"/>
    </row>
    <row r="172" spans="1:29" s="45" customFormat="1" ht="16.5" customHeight="1">
      <c r="A172" s="269">
        <f>+$A$59</f>
        <v>4</v>
      </c>
      <c r="B172" s="61" t="str">
        <f>+$B$142</f>
        <v>0</v>
      </c>
      <c r="C172" s="61">
        <f>+$C$152</f>
        <v>3</v>
      </c>
      <c r="D172" s="62">
        <f>+D157+1</f>
        <v>2</v>
      </c>
      <c r="E172" s="624" t="s">
        <v>525</v>
      </c>
      <c r="F172" s="614"/>
      <c r="G172" s="614"/>
      <c r="H172" s="614"/>
      <c r="I172" s="614"/>
      <c r="J172" s="614"/>
      <c r="K172" s="614"/>
      <c r="L172" s="614"/>
      <c r="M172" s="614"/>
      <c r="N172" s="614"/>
      <c r="O172" s="614"/>
      <c r="P172" s="614"/>
      <c r="Q172" s="614"/>
      <c r="R172" s="614"/>
      <c r="S172" s="625"/>
      <c r="U172"/>
      <c r="V172"/>
      <c r="W172"/>
      <c r="X172"/>
      <c r="Y172"/>
      <c r="Z172"/>
      <c r="AA172"/>
      <c r="AB172"/>
      <c r="AC172"/>
    </row>
    <row r="173" spans="1:29" s="45" customFormat="1" ht="16.5" customHeight="1">
      <c r="A173" s="95"/>
      <c r="B173" s="61"/>
      <c r="C173" s="61"/>
      <c r="D173" s="62"/>
      <c r="E173" s="618" t="s">
        <v>529</v>
      </c>
      <c r="F173" s="616"/>
      <c r="G173" s="616"/>
      <c r="H173" s="616"/>
      <c r="I173" s="616"/>
      <c r="J173" s="616"/>
      <c r="K173" s="616"/>
      <c r="L173" s="616"/>
      <c r="M173" s="616"/>
      <c r="N173" s="616"/>
      <c r="O173" s="616"/>
      <c r="P173" s="616"/>
      <c r="Q173" s="616"/>
      <c r="R173" s="616"/>
      <c r="S173" s="619"/>
      <c r="U173"/>
      <c r="V173"/>
      <c r="W173"/>
      <c r="X173"/>
      <c r="Y173"/>
      <c r="Z173"/>
      <c r="AA173"/>
      <c r="AB173"/>
      <c r="AC173"/>
    </row>
    <row r="174" spans="1:29" s="45" customFormat="1" ht="16.5" customHeight="1">
      <c r="A174" s="95"/>
      <c r="B174" s="61"/>
      <c r="C174" s="61"/>
      <c r="D174" s="62"/>
      <c r="E174" s="618" t="s">
        <v>531</v>
      </c>
      <c r="F174" s="616"/>
      <c r="G174" s="616"/>
      <c r="H174" s="616"/>
      <c r="I174" s="616"/>
      <c r="J174" s="616"/>
      <c r="K174" s="616"/>
      <c r="L174" s="616"/>
      <c r="M174" s="616"/>
      <c r="N174" s="616"/>
      <c r="O174" s="616"/>
      <c r="P174" s="616"/>
      <c r="Q174" s="616"/>
      <c r="R174" s="616"/>
      <c r="S174" s="619"/>
      <c r="U174"/>
      <c r="V174"/>
      <c r="W174"/>
      <c r="X174"/>
      <c r="Y174"/>
      <c r="Z174"/>
      <c r="AA174"/>
      <c r="AB174"/>
      <c r="AC174"/>
    </row>
    <row r="175" spans="1:29" s="45" customFormat="1" ht="16.5" customHeight="1">
      <c r="A175" s="95"/>
      <c r="B175" s="61"/>
      <c r="C175" s="61"/>
      <c r="D175" s="62"/>
      <c r="E175" s="618" t="s">
        <v>532</v>
      </c>
      <c r="F175" s="616"/>
      <c r="G175" s="616"/>
      <c r="H175" s="616"/>
      <c r="I175" s="616"/>
      <c r="J175" s="616"/>
      <c r="K175" s="616"/>
      <c r="L175" s="616"/>
      <c r="M175" s="616"/>
      <c r="N175" s="616"/>
      <c r="O175" s="616"/>
      <c r="P175" s="616"/>
      <c r="Q175" s="616"/>
      <c r="R175" s="616"/>
      <c r="S175" s="619"/>
      <c r="U175"/>
      <c r="V175"/>
      <c r="W175"/>
      <c r="X175"/>
      <c r="Y175"/>
      <c r="Z175"/>
      <c r="AA175"/>
      <c r="AB175"/>
      <c r="AC175"/>
    </row>
    <row r="176" spans="1:29" s="45" customFormat="1" ht="31.5" customHeight="1">
      <c r="A176" s="204"/>
      <c r="B176" s="61"/>
      <c r="C176" s="61"/>
      <c r="D176" s="62"/>
      <c r="E176" s="618" t="s">
        <v>533</v>
      </c>
      <c r="F176" s="616"/>
      <c r="G176" s="616"/>
      <c r="H176" s="616"/>
      <c r="I176" s="616"/>
      <c r="J176" s="616"/>
      <c r="K176" s="616"/>
      <c r="L176" s="616"/>
      <c r="M176" s="616"/>
      <c r="N176" s="616"/>
      <c r="O176" s="616"/>
      <c r="P176" s="616"/>
      <c r="Q176" s="616"/>
      <c r="R176" s="616"/>
      <c r="S176" s="619"/>
      <c r="U176"/>
      <c r="V176"/>
      <c r="W176"/>
      <c r="X176"/>
      <c r="Y176"/>
      <c r="Z176"/>
      <c r="AA176"/>
      <c r="AB176"/>
      <c r="AC176"/>
    </row>
    <row r="177" spans="1:29" s="45" customFormat="1" ht="16.5" customHeight="1">
      <c r="A177" s="204"/>
      <c r="B177" s="61"/>
      <c r="C177" s="61"/>
      <c r="D177" s="62"/>
      <c r="E177" s="618" t="s">
        <v>534</v>
      </c>
      <c r="F177" s="616"/>
      <c r="G177" s="616"/>
      <c r="H177" s="616"/>
      <c r="I177" s="616"/>
      <c r="J177" s="616"/>
      <c r="K177" s="616"/>
      <c r="L177" s="616"/>
      <c r="M177" s="616"/>
      <c r="N177" s="616"/>
      <c r="O177" s="616"/>
      <c r="P177" s="616"/>
      <c r="Q177" s="616"/>
      <c r="R177" s="616"/>
      <c r="S177" s="619"/>
      <c r="U177"/>
      <c r="V177"/>
      <c r="W177"/>
      <c r="X177"/>
      <c r="Y177"/>
      <c r="Z177"/>
      <c r="AA177"/>
      <c r="AB177"/>
      <c r="AC177"/>
    </row>
    <row r="178" spans="1:29" s="45" customFormat="1" ht="16.5" customHeight="1">
      <c r="A178" s="204"/>
      <c r="B178" s="61"/>
      <c r="C178" s="61"/>
      <c r="D178" s="62"/>
      <c r="E178" s="618" t="s">
        <v>535</v>
      </c>
      <c r="F178" s="616"/>
      <c r="G178" s="616"/>
      <c r="H178" s="616"/>
      <c r="I178" s="616"/>
      <c r="J178" s="616"/>
      <c r="K178" s="616"/>
      <c r="L178" s="616"/>
      <c r="M178" s="616"/>
      <c r="N178" s="616"/>
      <c r="O178" s="616"/>
      <c r="P178" s="616"/>
      <c r="Q178" s="616"/>
      <c r="R178" s="616"/>
      <c r="S178" s="619"/>
      <c r="U178"/>
      <c r="V178"/>
      <c r="W178"/>
      <c r="X178"/>
      <c r="Y178"/>
      <c r="Z178"/>
      <c r="AA178"/>
      <c r="AB178"/>
      <c r="AC178"/>
    </row>
    <row r="179" spans="1:29" s="45" customFormat="1" ht="31.5" customHeight="1">
      <c r="A179" s="204"/>
      <c r="B179" s="61"/>
      <c r="C179" s="61"/>
      <c r="D179" s="62"/>
      <c r="E179" s="618" t="s">
        <v>530</v>
      </c>
      <c r="F179" s="616"/>
      <c r="G179" s="616"/>
      <c r="H179" s="616"/>
      <c r="I179" s="616"/>
      <c r="J179" s="616"/>
      <c r="K179" s="616"/>
      <c r="L179" s="616"/>
      <c r="M179" s="616"/>
      <c r="N179" s="616"/>
      <c r="O179" s="616"/>
      <c r="P179" s="616"/>
      <c r="Q179" s="616"/>
      <c r="R179" s="616"/>
      <c r="S179" s="619"/>
      <c r="U179"/>
      <c r="V179"/>
      <c r="W179"/>
      <c r="X179"/>
      <c r="Y179"/>
      <c r="Z179"/>
      <c r="AA179"/>
      <c r="AB179"/>
      <c r="AC179"/>
    </row>
    <row r="180" spans="1:29" s="45" customFormat="1" ht="16.5" customHeight="1">
      <c r="A180" s="288"/>
      <c r="B180" s="289"/>
      <c r="C180" s="289"/>
      <c r="D180" s="290"/>
      <c r="E180" s="291"/>
      <c r="F180" s="277"/>
      <c r="G180" s="277"/>
      <c r="H180" s="277"/>
      <c r="I180" s="277"/>
      <c r="J180" s="277"/>
      <c r="K180" s="277"/>
      <c r="L180" s="277"/>
      <c r="M180" s="277"/>
      <c r="N180" s="277"/>
      <c r="O180" s="277"/>
      <c r="P180" s="277"/>
      <c r="Q180" s="277"/>
      <c r="R180" s="277"/>
      <c r="S180" s="278"/>
      <c r="U180"/>
      <c r="V180"/>
      <c r="W180"/>
      <c r="X180"/>
      <c r="Y180"/>
      <c r="Z180"/>
      <c r="AA180"/>
      <c r="AB180"/>
      <c r="AC180"/>
    </row>
    <row r="181" spans="1:29" s="45" customFormat="1" ht="16.5" customHeight="1">
      <c r="A181" s="287"/>
      <c r="B181" s="61"/>
      <c r="C181" s="61"/>
      <c r="D181" s="62"/>
      <c r="E181" s="283"/>
      <c r="F181" s="274"/>
      <c r="G181" s="274"/>
      <c r="H181" s="274"/>
      <c r="I181" s="274"/>
      <c r="J181" s="274"/>
      <c r="K181" s="274"/>
      <c r="L181" s="274"/>
      <c r="M181" s="274"/>
      <c r="N181" s="274"/>
      <c r="O181" s="274"/>
      <c r="P181" s="274"/>
      <c r="Q181" s="274"/>
      <c r="R181" s="274"/>
      <c r="S181" s="275"/>
      <c r="U181"/>
      <c r="V181"/>
      <c r="W181"/>
      <c r="X181"/>
      <c r="Y181"/>
      <c r="Z181"/>
      <c r="AA181"/>
      <c r="AB181"/>
      <c r="AC181"/>
    </row>
    <row r="182" spans="1:29" s="45" customFormat="1" ht="16.5" customHeight="1">
      <c r="A182" s="204">
        <f>+$A$59</f>
        <v>4</v>
      </c>
      <c r="B182" s="61" t="str">
        <f>+$B$142</f>
        <v>0</v>
      </c>
      <c r="C182" s="61">
        <f>+$C$152</f>
        <v>3</v>
      </c>
      <c r="D182" s="62">
        <f>+D172+1</f>
        <v>3</v>
      </c>
      <c r="E182" s="613" t="s">
        <v>30</v>
      </c>
      <c r="F182" s="614"/>
      <c r="G182" s="614"/>
      <c r="H182" s="614"/>
      <c r="I182" s="614"/>
      <c r="J182" s="614"/>
      <c r="K182" s="614"/>
      <c r="L182" s="614"/>
      <c r="M182" s="614"/>
      <c r="N182" s="614"/>
      <c r="O182" s="614"/>
      <c r="P182" s="614"/>
      <c r="Q182" s="614"/>
      <c r="R182" s="614"/>
      <c r="S182" s="615"/>
      <c r="U182"/>
      <c r="V182"/>
      <c r="W182"/>
      <c r="X182"/>
      <c r="Y182"/>
      <c r="Z182"/>
      <c r="AA182"/>
      <c r="AB182"/>
      <c r="AC182"/>
    </row>
    <row r="183" spans="1:29" s="45" customFormat="1" ht="16.5">
      <c r="A183" s="95"/>
      <c r="B183" s="61"/>
      <c r="C183" s="61"/>
      <c r="D183" s="62"/>
      <c r="E183" s="611" t="s">
        <v>279</v>
      </c>
      <c r="F183" s="616"/>
      <c r="G183" s="616"/>
      <c r="H183" s="616"/>
      <c r="I183" s="616"/>
      <c r="J183" s="616"/>
      <c r="K183" s="616"/>
      <c r="L183" s="616"/>
      <c r="M183" s="616"/>
      <c r="N183" s="616"/>
      <c r="O183" s="616"/>
      <c r="P183" s="616"/>
      <c r="Q183" s="616"/>
      <c r="R183" s="616"/>
      <c r="S183" s="617"/>
      <c r="U183"/>
      <c r="V183"/>
      <c r="W183"/>
      <c r="X183"/>
      <c r="Y183"/>
      <c r="Z183"/>
      <c r="AA183"/>
      <c r="AB183"/>
      <c r="AC183"/>
    </row>
    <row r="184" spans="1:29" s="45" customFormat="1" ht="16.5">
      <c r="A184" s="95"/>
      <c r="B184" s="61"/>
      <c r="C184" s="61"/>
      <c r="D184" s="62"/>
      <c r="E184" s="611" t="s">
        <v>130</v>
      </c>
      <c r="F184" s="616"/>
      <c r="G184" s="616"/>
      <c r="H184" s="616"/>
      <c r="I184" s="616"/>
      <c r="J184" s="616"/>
      <c r="K184" s="616"/>
      <c r="L184" s="616"/>
      <c r="M184" s="616"/>
      <c r="N184" s="616"/>
      <c r="O184" s="616"/>
      <c r="P184" s="616"/>
      <c r="Q184" s="616"/>
      <c r="R184" s="616"/>
      <c r="S184" s="617"/>
      <c r="U184"/>
      <c r="V184"/>
      <c r="W184"/>
      <c r="X184"/>
      <c r="Y184"/>
      <c r="Z184"/>
      <c r="AA184"/>
      <c r="AB184"/>
      <c r="AC184"/>
    </row>
    <row r="185" spans="1:29" s="45" customFormat="1" ht="16.5">
      <c r="A185" s="95"/>
      <c r="B185" s="61"/>
      <c r="C185" s="61"/>
      <c r="D185" s="62"/>
      <c r="E185" s="611" t="s">
        <v>131</v>
      </c>
      <c r="F185" s="616"/>
      <c r="G185" s="616"/>
      <c r="H185" s="616"/>
      <c r="I185" s="616"/>
      <c r="J185" s="616"/>
      <c r="K185" s="616"/>
      <c r="L185" s="616"/>
      <c r="M185" s="616"/>
      <c r="N185" s="616"/>
      <c r="O185" s="616"/>
      <c r="P185" s="616"/>
      <c r="Q185" s="616"/>
      <c r="R185" s="616"/>
      <c r="S185" s="617"/>
      <c r="U185"/>
      <c r="V185"/>
      <c r="W185"/>
      <c r="X185"/>
      <c r="Y185"/>
      <c r="Z185"/>
      <c r="AA185"/>
      <c r="AB185"/>
      <c r="AC185"/>
    </row>
    <row r="186" spans="1:29" s="45" customFormat="1" ht="16.5">
      <c r="A186" s="287"/>
      <c r="B186" s="61"/>
      <c r="C186" s="61"/>
      <c r="D186" s="62"/>
      <c r="E186" s="618" t="s">
        <v>132</v>
      </c>
      <c r="F186" s="620"/>
      <c r="G186" s="620"/>
      <c r="H186" s="620"/>
      <c r="I186" s="620"/>
      <c r="J186" s="620"/>
      <c r="K186" s="620"/>
      <c r="L186" s="620"/>
      <c r="M186" s="620"/>
      <c r="N186" s="620"/>
      <c r="O186" s="620"/>
      <c r="P186" s="620"/>
      <c r="Q186" s="620"/>
      <c r="R186" s="620"/>
      <c r="S186" s="619"/>
      <c r="U186"/>
      <c r="V186"/>
      <c r="W186"/>
      <c r="X186"/>
      <c r="Y186"/>
      <c r="Z186"/>
      <c r="AA186"/>
      <c r="AB186"/>
      <c r="AC186"/>
    </row>
    <row r="187" spans="1:29" s="45" customFormat="1" ht="16.5">
      <c r="A187" s="95"/>
      <c r="B187" s="61"/>
      <c r="C187" s="61"/>
      <c r="D187" s="62"/>
      <c r="E187" s="611" t="s">
        <v>133</v>
      </c>
      <c r="F187" s="616"/>
      <c r="G187" s="616"/>
      <c r="H187" s="616"/>
      <c r="I187" s="616"/>
      <c r="J187" s="616"/>
      <c r="K187" s="616"/>
      <c r="L187" s="616"/>
      <c r="M187" s="616"/>
      <c r="N187" s="616"/>
      <c r="O187" s="616"/>
      <c r="P187" s="616"/>
      <c r="Q187" s="616"/>
      <c r="R187" s="616"/>
      <c r="S187" s="617"/>
      <c r="U187"/>
      <c r="V187"/>
      <c r="W187"/>
      <c r="X187"/>
      <c r="Y187"/>
      <c r="Z187"/>
      <c r="AA187"/>
      <c r="AB187"/>
      <c r="AC187"/>
    </row>
    <row r="188" spans="1:29" s="45" customFormat="1" ht="16.5">
      <c r="A188" s="95"/>
      <c r="B188" s="61"/>
      <c r="C188" s="61"/>
      <c r="D188" s="62"/>
      <c r="E188" s="611" t="s">
        <v>134</v>
      </c>
      <c r="F188" s="616"/>
      <c r="G188" s="616"/>
      <c r="H188" s="616"/>
      <c r="I188" s="616"/>
      <c r="J188" s="616"/>
      <c r="K188" s="616"/>
      <c r="L188" s="616"/>
      <c r="M188" s="616"/>
      <c r="N188" s="616"/>
      <c r="O188" s="616"/>
      <c r="P188" s="616"/>
      <c r="Q188" s="616"/>
      <c r="R188" s="616"/>
      <c r="S188" s="617"/>
      <c r="U188"/>
      <c r="V188"/>
      <c r="W188"/>
      <c r="X188"/>
      <c r="Y188"/>
      <c r="Z188"/>
      <c r="AA188"/>
      <c r="AB188"/>
      <c r="AC188"/>
    </row>
    <row r="189" spans="1:29" s="45" customFormat="1" ht="16.5">
      <c r="A189" s="95"/>
      <c r="B189" s="61"/>
      <c r="C189" s="61"/>
      <c r="D189" s="62"/>
      <c r="E189" s="611" t="s">
        <v>135</v>
      </c>
      <c r="F189" s="616"/>
      <c r="G189" s="616"/>
      <c r="H189" s="616"/>
      <c r="I189" s="616"/>
      <c r="J189" s="616"/>
      <c r="K189" s="616"/>
      <c r="L189" s="616"/>
      <c r="M189" s="616"/>
      <c r="N189" s="616"/>
      <c r="O189" s="616"/>
      <c r="P189" s="616"/>
      <c r="Q189" s="616"/>
      <c r="R189" s="616"/>
      <c r="S189" s="617"/>
      <c r="U189"/>
      <c r="V189"/>
      <c r="W189"/>
      <c r="X189"/>
      <c r="Y189"/>
      <c r="Z189"/>
      <c r="AA189"/>
      <c r="AB189"/>
      <c r="AC189"/>
    </row>
    <row r="190" spans="1:29" s="45" customFormat="1" ht="16.5">
      <c r="A190" s="95"/>
      <c r="B190" s="61"/>
      <c r="C190" s="61"/>
      <c r="D190" s="62"/>
      <c r="E190" s="611" t="s">
        <v>136</v>
      </c>
      <c r="F190" s="616"/>
      <c r="G190" s="616"/>
      <c r="H190" s="616"/>
      <c r="I190" s="616"/>
      <c r="J190" s="616"/>
      <c r="K190" s="616"/>
      <c r="L190" s="616"/>
      <c r="M190" s="616"/>
      <c r="N190" s="616"/>
      <c r="O190" s="616"/>
      <c r="P190" s="616"/>
      <c r="Q190" s="616"/>
      <c r="R190" s="616"/>
      <c r="S190" s="617"/>
      <c r="U190"/>
      <c r="V190"/>
      <c r="W190"/>
      <c r="X190"/>
      <c r="Y190"/>
      <c r="Z190"/>
      <c r="AA190"/>
      <c r="AB190"/>
      <c r="AC190"/>
    </row>
    <row r="191" spans="1:29" s="45" customFormat="1" ht="16.5" customHeight="1">
      <c r="A191" s="95"/>
      <c r="B191" s="61"/>
      <c r="C191" s="61"/>
      <c r="D191" s="62"/>
      <c r="E191" s="618" t="s">
        <v>137</v>
      </c>
      <c r="F191" s="616"/>
      <c r="G191" s="616"/>
      <c r="H191" s="616"/>
      <c r="I191" s="616"/>
      <c r="J191" s="616"/>
      <c r="K191" s="616"/>
      <c r="L191" s="616"/>
      <c r="M191" s="616"/>
      <c r="N191" s="616"/>
      <c r="O191" s="616"/>
      <c r="P191" s="616"/>
      <c r="Q191" s="616"/>
      <c r="R191" s="616"/>
      <c r="S191" s="619"/>
      <c r="U191"/>
      <c r="V191"/>
      <c r="W191"/>
      <c r="X191"/>
      <c r="Y191"/>
      <c r="Z191"/>
      <c r="AA191"/>
      <c r="AB191"/>
      <c r="AC191"/>
    </row>
    <row r="192" spans="1:29" s="45" customFormat="1" ht="16.5" customHeight="1">
      <c r="A192" s="287"/>
      <c r="B192" s="61"/>
      <c r="C192" s="61"/>
      <c r="D192" s="62"/>
      <c r="E192" s="618" t="s">
        <v>656</v>
      </c>
      <c r="F192" s="620"/>
      <c r="G192" s="620"/>
      <c r="H192" s="620"/>
      <c r="I192" s="620"/>
      <c r="J192" s="620"/>
      <c r="K192" s="620"/>
      <c r="L192" s="620"/>
      <c r="M192" s="620"/>
      <c r="N192" s="620"/>
      <c r="O192" s="620"/>
      <c r="P192" s="620"/>
      <c r="Q192" s="620"/>
      <c r="R192" s="620"/>
      <c r="S192" s="619"/>
      <c r="U192"/>
      <c r="V192"/>
      <c r="W192"/>
      <c r="X192"/>
      <c r="Y192"/>
      <c r="Z192"/>
      <c r="AA192"/>
      <c r="AB192"/>
      <c r="AC192"/>
    </row>
    <row r="193" spans="1:29" s="45" customFormat="1" ht="16.5" customHeight="1">
      <c r="A193" s="95"/>
      <c r="B193" s="61"/>
      <c r="C193" s="61"/>
      <c r="D193" s="62"/>
      <c r="E193" s="618" t="s">
        <v>138</v>
      </c>
      <c r="F193" s="616"/>
      <c r="G193" s="616"/>
      <c r="H193" s="616"/>
      <c r="I193" s="616"/>
      <c r="J193" s="616"/>
      <c r="K193" s="616"/>
      <c r="L193" s="616"/>
      <c r="M193" s="616"/>
      <c r="N193" s="616"/>
      <c r="O193" s="616"/>
      <c r="P193" s="616"/>
      <c r="Q193" s="616"/>
      <c r="R193" s="616"/>
      <c r="S193" s="619"/>
      <c r="U193"/>
      <c r="V193"/>
      <c r="W193"/>
      <c r="X193"/>
      <c r="Y193"/>
      <c r="Z193"/>
      <c r="AA193"/>
      <c r="AB193"/>
      <c r="AC193"/>
    </row>
    <row r="194" spans="1:29" s="45" customFormat="1" ht="31.5" customHeight="1">
      <c r="A194" s="95"/>
      <c r="B194" s="61"/>
      <c r="C194" s="61"/>
      <c r="D194" s="62"/>
      <c r="E194" s="618" t="s">
        <v>139</v>
      </c>
      <c r="F194" s="616"/>
      <c r="G194" s="616"/>
      <c r="H194" s="616"/>
      <c r="I194" s="616"/>
      <c r="J194" s="616"/>
      <c r="K194" s="616"/>
      <c r="L194" s="616"/>
      <c r="M194" s="616"/>
      <c r="N194" s="616"/>
      <c r="O194" s="616"/>
      <c r="P194" s="616"/>
      <c r="Q194" s="616"/>
      <c r="R194" s="616"/>
      <c r="S194" s="619"/>
      <c r="U194"/>
      <c r="V194"/>
      <c r="W194"/>
      <c r="X194"/>
      <c r="Y194"/>
      <c r="Z194"/>
      <c r="AA194"/>
      <c r="AB194"/>
      <c r="AC194"/>
    </row>
    <row r="195" spans="1:29" s="45" customFormat="1" ht="16.5" customHeight="1">
      <c r="A195" s="95"/>
      <c r="B195" s="61"/>
      <c r="C195" s="61"/>
      <c r="D195" s="62"/>
      <c r="E195" s="618" t="s">
        <v>140</v>
      </c>
      <c r="F195" s="616"/>
      <c r="G195" s="616"/>
      <c r="H195" s="616"/>
      <c r="I195" s="616"/>
      <c r="J195" s="616"/>
      <c r="K195" s="616"/>
      <c r="L195" s="616"/>
      <c r="M195" s="616"/>
      <c r="N195" s="616"/>
      <c r="O195" s="616"/>
      <c r="P195" s="616"/>
      <c r="Q195" s="616"/>
      <c r="R195" s="616"/>
      <c r="S195" s="619"/>
      <c r="U195"/>
      <c r="V195"/>
      <c r="W195"/>
      <c r="X195"/>
      <c r="Y195"/>
      <c r="Z195"/>
      <c r="AA195"/>
      <c r="AB195"/>
      <c r="AC195"/>
    </row>
    <row r="196" spans="1:29" s="45" customFormat="1" ht="31.5" customHeight="1">
      <c r="A196" s="95"/>
      <c r="B196" s="61"/>
      <c r="C196" s="61"/>
      <c r="D196" s="62"/>
      <c r="E196" s="618" t="s">
        <v>141</v>
      </c>
      <c r="F196" s="616"/>
      <c r="G196" s="616"/>
      <c r="H196" s="616"/>
      <c r="I196" s="616"/>
      <c r="J196" s="616"/>
      <c r="K196" s="616"/>
      <c r="L196" s="616"/>
      <c r="M196" s="616"/>
      <c r="N196" s="616"/>
      <c r="O196" s="616"/>
      <c r="P196" s="616"/>
      <c r="Q196" s="616"/>
      <c r="R196" s="616"/>
      <c r="S196" s="619"/>
      <c r="U196"/>
      <c r="V196"/>
      <c r="W196"/>
      <c r="X196"/>
      <c r="Y196"/>
      <c r="Z196"/>
      <c r="AA196"/>
      <c r="AB196"/>
      <c r="AC196"/>
    </row>
    <row r="197" spans="1:29" s="45" customFormat="1" ht="16.5" customHeight="1">
      <c r="A197" s="95"/>
      <c r="B197" s="61"/>
      <c r="C197" s="61"/>
      <c r="D197" s="62"/>
      <c r="E197" s="618" t="s">
        <v>142</v>
      </c>
      <c r="F197" s="616"/>
      <c r="G197" s="616"/>
      <c r="H197" s="616"/>
      <c r="I197" s="616"/>
      <c r="J197" s="616"/>
      <c r="K197" s="616"/>
      <c r="L197" s="616"/>
      <c r="M197" s="616"/>
      <c r="N197" s="616"/>
      <c r="O197" s="616"/>
      <c r="P197" s="616"/>
      <c r="Q197" s="616"/>
      <c r="R197" s="616"/>
      <c r="S197" s="619"/>
      <c r="U197"/>
      <c r="V197"/>
      <c r="W197"/>
      <c r="X197"/>
      <c r="Y197"/>
      <c r="Z197"/>
      <c r="AA197"/>
      <c r="AB197"/>
      <c r="AC197"/>
    </row>
    <row r="198" spans="1:29" s="45" customFormat="1" ht="16.5" customHeight="1">
      <c r="A198" s="95"/>
      <c r="B198" s="61"/>
      <c r="C198" s="61"/>
      <c r="D198" s="62"/>
      <c r="E198" s="618" t="s">
        <v>143</v>
      </c>
      <c r="F198" s="616"/>
      <c r="G198" s="616"/>
      <c r="H198" s="616"/>
      <c r="I198" s="616"/>
      <c r="J198" s="616"/>
      <c r="K198" s="616"/>
      <c r="L198" s="616"/>
      <c r="M198" s="616"/>
      <c r="N198" s="616"/>
      <c r="O198" s="616"/>
      <c r="P198" s="616"/>
      <c r="Q198" s="616"/>
      <c r="R198" s="616"/>
      <c r="S198" s="619"/>
      <c r="U198"/>
      <c r="V198"/>
      <c r="W198"/>
      <c r="X198"/>
      <c r="Y198"/>
      <c r="Z198"/>
      <c r="AA198"/>
      <c r="AB198"/>
      <c r="AC198"/>
    </row>
    <row r="199" spans="1:29" s="45" customFormat="1" ht="16.5" customHeight="1">
      <c r="A199" s="95"/>
      <c r="B199" s="61"/>
      <c r="C199" s="61"/>
      <c r="D199" s="62"/>
      <c r="E199" s="618" t="s">
        <v>144</v>
      </c>
      <c r="F199" s="616"/>
      <c r="G199" s="616"/>
      <c r="H199" s="616"/>
      <c r="I199" s="616"/>
      <c r="J199" s="616"/>
      <c r="K199" s="616"/>
      <c r="L199" s="616"/>
      <c r="M199" s="616"/>
      <c r="N199" s="616"/>
      <c r="O199" s="616"/>
      <c r="P199" s="616"/>
      <c r="Q199" s="616"/>
      <c r="R199" s="616"/>
      <c r="S199" s="619"/>
      <c r="U199"/>
      <c r="V199"/>
      <c r="W199"/>
      <c r="X199"/>
      <c r="Y199"/>
      <c r="Z199"/>
      <c r="AA199"/>
      <c r="AB199"/>
      <c r="AC199"/>
    </row>
    <row r="200" spans="1:29" s="45" customFormat="1" ht="16.5" customHeight="1">
      <c r="A200" s="95"/>
      <c r="B200" s="61"/>
      <c r="C200" s="61"/>
      <c r="D200" s="62"/>
      <c r="E200" s="618" t="s">
        <v>145</v>
      </c>
      <c r="F200" s="616"/>
      <c r="G200" s="616"/>
      <c r="H200" s="616"/>
      <c r="I200" s="616"/>
      <c r="J200" s="616"/>
      <c r="K200" s="616"/>
      <c r="L200" s="616"/>
      <c r="M200" s="616"/>
      <c r="N200" s="616"/>
      <c r="O200" s="616"/>
      <c r="P200" s="616"/>
      <c r="Q200" s="616"/>
      <c r="R200" s="616"/>
      <c r="S200" s="619"/>
      <c r="U200"/>
      <c r="V200"/>
      <c r="W200"/>
      <c r="X200"/>
      <c r="Y200"/>
      <c r="Z200"/>
      <c r="AA200"/>
      <c r="AB200"/>
      <c r="AC200"/>
    </row>
    <row r="201" spans="1:29" s="45" customFormat="1" ht="16.5" customHeight="1">
      <c r="A201" s="95"/>
      <c r="B201" s="61"/>
      <c r="C201" s="61"/>
      <c r="D201" s="62"/>
      <c r="E201" s="618" t="s">
        <v>146</v>
      </c>
      <c r="F201" s="616"/>
      <c r="G201" s="616"/>
      <c r="H201" s="616"/>
      <c r="I201" s="616"/>
      <c r="J201" s="616"/>
      <c r="K201" s="616"/>
      <c r="L201" s="616"/>
      <c r="M201" s="616"/>
      <c r="N201" s="616"/>
      <c r="O201" s="616"/>
      <c r="P201" s="616"/>
      <c r="Q201" s="616"/>
      <c r="R201" s="616"/>
      <c r="S201" s="619"/>
      <c r="U201"/>
      <c r="V201"/>
      <c r="W201"/>
      <c r="X201"/>
      <c r="Y201"/>
      <c r="Z201"/>
      <c r="AA201"/>
      <c r="AB201"/>
      <c r="AC201"/>
    </row>
    <row r="202" spans="1:29" s="45" customFormat="1" ht="16.5" customHeight="1">
      <c r="A202" s="95"/>
      <c r="B202" s="61"/>
      <c r="C202" s="61"/>
      <c r="D202" s="62"/>
      <c r="E202" s="618" t="s">
        <v>147</v>
      </c>
      <c r="F202" s="616"/>
      <c r="G202" s="616"/>
      <c r="H202" s="616"/>
      <c r="I202" s="616"/>
      <c r="J202" s="616"/>
      <c r="K202" s="616"/>
      <c r="L202" s="616"/>
      <c r="M202" s="616"/>
      <c r="N202" s="616"/>
      <c r="O202" s="616"/>
      <c r="P202" s="616"/>
      <c r="Q202" s="616"/>
      <c r="R202" s="616"/>
      <c r="S202" s="619"/>
      <c r="U202"/>
      <c r="V202"/>
      <c r="W202"/>
      <c r="X202"/>
      <c r="Y202"/>
      <c r="Z202"/>
      <c r="AA202"/>
      <c r="AB202"/>
      <c r="AC202"/>
    </row>
    <row r="203" spans="1:29" s="45" customFormat="1" ht="47.25" customHeight="1">
      <c r="A203" s="95"/>
      <c r="B203" s="61"/>
      <c r="C203" s="61"/>
      <c r="D203" s="62"/>
      <c r="E203" s="618" t="s">
        <v>148</v>
      </c>
      <c r="F203" s="616"/>
      <c r="G203" s="616"/>
      <c r="H203" s="616"/>
      <c r="I203" s="616"/>
      <c r="J203" s="616"/>
      <c r="K203" s="616"/>
      <c r="L203" s="616"/>
      <c r="M203" s="616"/>
      <c r="N203" s="616"/>
      <c r="O203" s="616"/>
      <c r="P203" s="616"/>
      <c r="Q203" s="616"/>
      <c r="R203" s="616"/>
      <c r="S203" s="619"/>
      <c r="U203"/>
      <c r="V203"/>
      <c r="W203"/>
      <c r="X203"/>
      <c r="Y203"/>
      <c r="Z203"/>
      <c r="AA203"/>
      <c r="AB203"/>
      <c r="AC203"/>
    </row>
    <row r="204" spans="1:29" s="45" customFormat="1" ht="16.5" customHeight="1">
      <c r="A204" s="95"/>
      <c r="B204" s="61"/>
      <c r="C204" s="61"/>
      <c r="D204" s="62"/>
      <c r="E204" s="618" t="s">
        <v>149</v>
      </c>
      <c r="F204" s="616"/>
      <c r="G204" s="616"/>
      <c r="H204" s="616"/>
      <c r="I204" s="616"/>
      <c r="J204" s="616"/>
      <c r="K204" s="616"/>
      <c r="L204" s="616"/>
      <c r="M204" s="616"/>
      <c r="N204" s="616"/>
      <c r="O204" s="616"/>
      <c r="P204" s="616"/>
      <c r="Q204" s="616"/>
      <c r="R204" s="616"/>
      <c r="S204" s="619"/>
      <c r="U204"/>
      <c r="V204"/>
      <c r="W204"/>
      <c r="X204"/>
      <c r="Y204"/>
      <c r="Z204"/>
      <c r="AA204"/>
      <c r="AB204"/>
      <c r="AC204"/>
    </row>
    <row r="205" spans="1:29" s="45" customFormat="1" ht="16.5" customHeight="1">
      <c r="A205" s="95"/>
      <c r="B205" s="61"/>
      <c r="C205" s="61"/>
      <c r="D205" s="62"/>
      <c r="E205" s="618" t="s">
        <v>150</v>
      </c>
      <c r="F205" s="616"/>
      <c r="G205" s="616"/>
      <c r="H205" s="616"/>
      <c r="I205" s="616"/>
      <c r="J205" s="616"/>
      <c r="K205" s="616"/>
      <c r="L205" s="616"/>
      <c r="M205" s="616"/>
      <c r="N205" s="616"/>
      <c r="O205" s="616"/>
      <c r="P205" s="616"/>
      <c r="Q205" s="616"/>
      <c r="R205" s="616"/>
      <c r="S205" s="619"/>
      <c r="U205"/>
      <c r="V205"/>
      <c r="W205"/>
      <c r="X205"/>
      <c r="Y205"/>
      <c r="Z205"/>
      <c r="AA205"/>
      <c r="AB205"/>
      <c r="AC205"/>
    </row>
    <row r="206" spans="1:29" s="45" customFormat="1" ht="16.5" customHeight="1">
      <c r="A206" s="145"/>
      <c r="B206" s="61"/>
      <c r="C206" s="61"/>
      <c r="D206" s="62"/>
      <c r="E206" s="618" t="s">
        <v>151</v>
      </c>
      <c r="F206" s="616"/>
      <c r="G206" s="616"/>
      <c r="H206" s="616"/>
      <c r="I206" s="616"/>
      <c r="J206" s="616"/>
      <c r="K206" s="616"/>
      <c r="L206" s="616"/>
      <c r="M206" s="616"/>
      <c r="N206" s="616"/>
      <c r="O206" s="616"/>
      <c r="P206" s="616"/>
      <c r="Q206" s="616"/>
      <c r="R206" s="616"/>
      <c r="S206" s="619"/>
      <c r="U206"/>
      <c r="V206"/>
      <c r="W206"/>
      <c r="X206"/>
      <c r="Y206"/>
      <c r="Z206"/>
      <c r="AA206"/>
      <c r="AB206"/>
      <c r="AC206"/>
    </row>
    <row r="207" spans="1:29" s="45" customFormat="1" ht="16.5">
      <c r="A207" s="111"/>
      <c r="B207" s="61"/>
      <c r="C207" s="61"/>
      <c r="D207" s="62"/>
      <c r="E207" s="116"/>
      <c r="F207"/>
      <c r="G207" s="79"/>
      <c r="H207" s="79"/>
      <c r="I207" s="79"/>
      <c r="J207" s="79"/>
      <c r="K207" s="79"/>
      <c r="L207" s="79"/>
      <c r="M207" s="79"/>
      <c r="N207" s="79"/>
      <c r="O207" s="79"/>
      <c r="P207" s="79"/>
      <c r="Q207" s="79"/>
      <c r="R207" s="79"/>
      <c r="S207" s="113"/>
      <c r="U207"/>
      <c r="V207"/>
      <c r="W207"/>
      <c r="X207"/>
      <c r="Y207"/>
      <c r="Z207"/>
      <c r="AA207"/>
      <c r="AB207"/>
      <c r="AC207"/>
    </row>
    <row r="208" spans="1:29" s="45" customFormat="1" ht="16.5" customHeight="1">
      <c r="A208" s="269">
        <f>+$A$59</f>
        <v>4</v>
      </c>
      <c r="B208" s="61" t="str">
        <f>+$B$142</f>
        <v>0</v>
      </c>
      <c r="C208" s="61">
        <f>+$C$152</f>
        <v>3</v>
      </c>
      <c r="D208" s="62">
        <f>+D182+1</f>
        <v>4</v>
      </c>
      <c r="E208" s="624" t="s">
        <v>28</v>
      </c>
      <c r="F208" s="614"/>
      <c r="G208" s="614"/>
      <c r="H208" s="614"/>
      <c r="I208" s="614"/>
      <c r="J208" s="614"/>
      <c r="K208" s="614"/>
      <c r="L208" s="614"/>
      <c r="M208" s="614"/>
      <c r="N208" s="614"/>
      <c r="O208" s="614"/>
      <c r="P208" s="614"/>
      <c r="Q208" s="614"/>
      <c r="R208" s="614"/>
      <c r="S208" s="625"/>
      <c r="U208"/>
      <c r="V208"/>
      <c r="W208"/>
      <c r="X208"/>
      <c r="Y208"/>
      <c r="Z208"/>
      <c r="AA208"/>
      <c r="AB208"/>
      <c r="AC208"/>
    </row>
    <row r="209" spans="1:29" s="45" customFormat="1" ht="31.5" customHeight="1">
      <c r="A209" s="111"/>
      <c r="B209" s="61"/>
      <c r="C209" s="61"/>
      <c r="D209" s="62"/>
      <c r="E209" s="618" t="s">
        <v>281</v>
      </c>
      <c r="F209" s="616"/>
      <c r="G209" s="616"/>
      <c r="H209" s="616"/>
      <c r="I209" s="616"/>
      <c r="J209" s="616"/>
      <c r="K209" s="616"/>
      <c r="L209" s="616"/>
      <c r="M209" s="616"/>
      <c r="N209" s="616"/>
      <c r="O209" s="616"/>
      <c r="P209" s="616"/>
      <c r="Q209" s="616"/>
      <c r="R209" s="616"/>
      <c r="S209" s="619"/>
      <c r="U209"/>
      <c r="V209"/>
      <c r="W209"/>
      <c r="X209"/>
      <c r="Y209"/>
      <c r="Z209"/>
      <c r="AA209"/>
      <c r="AB209"/>
      <c r="AC209"/>
    </row>
    <row r="210" spans="1:29" s="45" customFormat="1" ht="16.5" customHeight="1">
      <c r="A210" s="111"/>
      <c r="B210" s="61"/>
      <c r="C210" s="61"/>
      <c r="D210" s="62"/>
      <c r="E210" s="618" t="s">
        <v>282</v>
      </c>
      <c r="F210" s="616"/>
      <c r="G210" s="616"/>
      <c r="H210" s="616"/>
      <c r="I210" s="616"/>
      <c r="J210" s="616"/>
      <c r="K210" s="616"/>
      <c r="L210" s="616"/>
      <c r="M210" s="616"/>
      <c r="N210" s="616"/>
      <c r="O210" s="616"/>
      <c r="P210" s="616"/>
      <c r="Q210" s="616"/>
      <c r="R210" s="616"/>
      <c r="S210" s="619"/>
      <c r="U210"/>
      <c r="V210"/>
      <c r="W210"/>
      <c r="X210"/>
      <c r="Y210"/>
      <c r="Z210"/>
      <c r="AA210"/>
      <c r="AB210"/>
      <c r="AC210"/>
    </row>
    <row r="211" spans="1:29" s="45" customFormat="1" ht="16.5" customHeight="1">
      <c r="A211" s="111"/>
      <c r="B211" s="61"/>
      <c r="C211" s="61"/>
      <c r="D211" s="62"/>
      <c r="E211" s="618" t="s">
        <v>283</v>
      </c>
      <c r="F211" s="616"/>
      <c r="G211" s="616"/>
      <c r="H211" s="616"/>
      <c r="I211" s="616"/>
      <c r="J211" s="616"/>
      <c r="K211" s="616"/>
      <c r="L211" s="616"/>
      <c r="M211" s="616"/>
      <c r="N211" s="616"/>
      <c r="O211" s="616"/>
      <c r="P211" s="616"/>
      <c r="Q211" s="616"/>
      <c r="R211" s="616"/>
      <c r="S211" s="619"/>
      <c r="U211"/>
      <c r="V211"/>
      <c r="W211"/>
      <c r="X211"/>
      <c r="Y211"/>
      <c r="Z211"/>
      <c r="AA211"/>
      <c r="AB211"/>
      <c r="AC211"/>
    </row>
    <row r="212" spans="1:29" s="45" customFormat="1" ht="16.5" customHeight="1">
      <c r="A212" s="111"/>
      <c r="B212" s="61"/>
      <c r="C212" s="61"/>
      <c r="D212" s="62"/>
      <c r="E212" s="618" t="s">
        <v>284</v>
      </c>
      <c r="F212" s="616"/>
      <c r="G212" s="616"/>
      <c r="H212" s="616"/>
      <c r="I212" s="616"/>
      <c r="J212" s="616"/>
      <c r="K212" s="616"/>
      <c r="L212" s="616"/>
      <c r="M212" s="616"/>
      <c r="N212" s="616"/>
      <c r="O212" s="616"/>
      <c r="P212" s="616"/>
      <c r="Q212" s="616"/>
      <c r="R212" s="616"/>
      <c r="S212" s="619"/>
      <c r="U212"/>
      <c r="V212"/>
      <c r="W212"/>
      <c r="X212"/>
      <c r="Y212"/>
      <c r="Z212"/>
      <c r="AA212"/>
      <c r="AB212"/>
      <c r="AC212"/>
    </row>
    <row r="213" spans="1:29" s="45" customFormat="1" ht="16.5" customHeight="1">
      <c r="A213" s="239"/>
      <c r="B213" s="61"/>
      <c r="C213" s="61"/>
      <c r="D213" s="62"/>
      <c r="E213" s="618" t="s">
        <v>627</v>
      </c>
      <c r="F213" s="616"/>
      <c r="G213" s="616"/>
      <c r="H213" s="616"/>
      <c r="I213" s="616"/>
      <c r="J213" s="616"/>
      <c r="K213" s="616"/>
      <c r="L213" s="616"/>
      <c r="M213" s="616"/>
      <c r="N213" s="616"/>
      <c r="O213" s="616"/>
      <c r="P213" s="616"/>
      <c r="Q213" s="616"/>
      <c r="R213" s="616"/>
      <c r="S213" s="619"/>
      <c r="U213"/>
      <c r="V213"/>
      <c r="W213"/>
      <c r="X213"/>
      <c r="Y213"/>
      <c r="Z213"/>
      <c r="AA213"/>
      <c r="AB213"/>
      <c r="AC213"/>
    </row>
    <row r="214" spans="1:29" s="45" customFormat="1" ht="31.5" customHeight="1">
      <c r="A214" s="111"/>
      <c r="B214" s="61"/>
      <c r="C214" s="61"/>
      <c r="D214" s="62"/>
      <c r="E214" s="618" t="s">
        <v>285</v>
      </c>
      <c r="F214" s="616"/>
      <c r="G214" s="616"/>
      <c r="H214" s="616"/>
      <c r="I214" s="616"/>
      <c r="J214" s="616"/>
      <c r="K214" s="616"/>
      <c r="L214" s="616"/>
      <c r="M214" s="616"/>
      <c r="N214" s="616"/>
      <c r="O214" s="616"/>
      <c r="P214" s="616"/>
      <c r="Q214" s="616"/>
      <c r="R214" s="616"/>
      <c r="S214" s="619"/>
      <c r="U214"/>
      <c r="V214"/>
      <c r="W214"/>
      <c r="X214"/>
      <c r="Y214"/>
      <c r="Z214"/>
      <c r="AA214"/>
      <c r="AB214"/>
      <c r="AC214"/>
    </row>
    <row r="215" spans="1:29" s="45" customFormat="1" ht="16.5" customHeight="1">
      <c r="A215" s="111"/>
      <c r="B215" s="61"/>
      <c r="C215" s="61"/>
      <c r="D215" s="62"/>
      <c r="E215" s="618" t="s">
        <v>286</v>
      </c>
      <c r="F215" s="616"/>
      <c r="G215" s="616"/>
      <c r="H215" s="616"/>
      <c r="I215" s="616"/>
      <c r="J215" s="616"/>
      <c r="K215" s="616"/>
      <c r="L215" s="616"/>
      <c r="M215" s="616"/>
      <c r="N215" s="616"/>
      <c r="O215" s="616"/>
      <c r="P215" s="616"/>
      <c r="Q215" s="616"/>
      <c r="R215" s="616"/>
      <c r="S215" s="619"/>
      <c r="U215"/>
      <c r="V215"/>
      <c r="W215"/>
      <c r="X215"/>
      <c r="Y215"/>
      <c r="Z215"/>
      <c r="AA215"/>
      <c r="AB215"/>
      <c r="AC215"/>
    </row>
    <row r="216" spans="1:29" s="45" customFormat="1" ht="16.5" customHeight="1">
      <c r="A216" s="111"/>
      <c r="B216" s="61"/>
      <c r="C216" s="61"/>
      <c r="D216" s="62"/>
      <c r="E216" s="618" t="s">
        <v>287</v>
      </c>
      <c r="F216" s="616"/>
      <c r="G216" s="616"/>
      <c r="H216" s="616"/>
      <c r="I216" s="616"/>
      <c r="J216" s="616"/>
      <c r="K216" s="616"/>
      <c r="L216" s="616"/>
      <c r="M216" s="616"/>
      <c r="N216" s="616"/>
      <c r="O216" s="616"/>
      <c r="P216" s="616"/>
      <c r="Q216" s="616"/>
      <c r="R216" s="616"/>
      <c r="S216" s="619"/>
      <c r="U216"/>
      <c r="V216"/>
      <c r="W216"/>
      <c r="X216"/>
      <c r="Y216"/>
      <c r="Z216"/>
      <c r="AA216"/>
      <c r="AB216"/>
      <c r="AC216"/>
    </row>
    <row r="217" spans="1:29" s="45" customFormat="1" ht="31.5" customHeight="1">
      <c r="A217" s="111"/>
      <c r="B217" s="61"/>
      <c r="C217" s="61"/>
      <c r="D217" s="62"/>
      <c r="E217" s="618" t="s">
        <v>288</v>
      </c>
      <c r="F217" s="616"/>
      <c r="G217" s="616"/>
      <c r="H217" s="616"/>
      <c r="I217" s="616"/>
      <c r="J217" s="616"/>
      <c r="K217" s="616"/>
      <c r="L217" s="616"/>
      <c r="M217" s="616"/>
      <c r="N217" s="616"/>
      <c r="O217" s="616"/>
      <c r="P217" s="616"/>
      <c r="Q217" s="616"/>
      <c r="R217" s="616"/>
      <c r="S217" s="619"/>
      <c r="U217"/>
      <c r="V217"/>
      <c r="W217"/>
      <c r="X217"/>
      <c r="Y217"/>
      <c r="Z217"/>
      <c r="AA217"/>
      <c r="AB217"/>
      <c r="AC217"/>
    </row>
    <row r="218" spans="1:29" s="45" customFormat="1" ht="31.5" customHeight="1">
      <c r="A218" s="111"/>
      <c r="B218" s="61"/>
      <c r="C218" s="61"/>
      <c r="D218" s="62"/>
      <c r="E218" s="618" t="s">
        <v>289</v>
      </c>
      <c r="F218" s="616"/>
      <c r="G218" s="616"/>
      <c r="H218" s="616"/>
      <c r="I218" s="616"/>
      <c r="J218" s="616"/>
      <c r="K218" s="616"/>
      <c r="L218" s="616"/>
      <c r="M218" s="616"/>
      <c r="N218" s="616"/>
      <c r="O218" s="616"/>
      <c r="P218" s="616"/>
      <c r="Q218" s="616"/>
      <c r="R218" s="616"/>
      <c r="S218" s="619"/>
      <c r="U218"/>
      <c r="V218"/>
      <c r="W218"/>
      <c r="X218"/>
      <c r="Y218"/>
      <c r="Z218"/>
      <c r="AA218"/>
      <c r="AB218"/>
      <c r="AC218"/>
    </row>
    <row r="219" spans="1:29" s="45" customFormat="1" ht="16.5" customHeight="1">
      <c r="A219" s="111"/>
      <c r="B219" s="61"/>
      <c r="C219" s="61"/>
      <c r="D219" s="62"/>
      <c r="E219" s="618" t="s">
        <v>290</v>
      </c>
      <c r="F219" s="616"/>
      <c r="G219" s="616"/>
      <c r="H219" s="616"/>
      <c r="I219" s="616"/>
      <c r="J219" s="616"/>
      <c r="K219" s="616"/>
      <c r="L219" s="616"/>
      <c r="M219" s="616"/>
      <c r="N219" s="616"/>
      <c r="O219" s="616"/>
      <c r="P219" s="616"/>
      <c r="Q219" s="616"/>
      <c r="R219" s="616"/>
      <c r="S219" s="619"/>
      <c r="U219"/>
      <c r="V219"/>
      <c r="W219"/>
      <c r="X219"/>
      <c r="Y219"/>
      <c r="Z219"/>
      <c r="AA219"/>
      <c r="AB219"/>
      <c r="AC219"/>
    </row>
    <row r="220" spans="1:29" s="45" customFormat="1" ht="16.5" customHeight="1">
      <c r="A220" s="111"/>
      <c r="B220" s="61"/>
      <c r="C220" s="61"/>
      <c r="D220" s="62"/>
      <c r="E220" s="618" t="s">
        <v>291</v>
      </c>
      <c r="F220" s="616"/>
      <c r="G220" s="616"/>
      <c r="H220" s="616"/>
      <c r="I220" s="616"/>
      <c r="J220" s="616"/>
      <c r="K220" s="616"/>
      <c r="L220" s="616"/>
      <c r="M220" s="616"/>
      <c r="N220" s="616"/>
      <c r="O220" s="616"/>
      <c r="P220" s="616"/>
      <c r="Q220" s="616"/>
      <c r="R220" s="616"/>
      <c r="S220" s="619"/>
      <c r="U220"/>
      <c r="V220"/>
      <c r="W220"/>
      <c r="X220"/>
      <c r="Y220"/>
      <c r="Z220"/>
      <c r="AA220"/>
      <c r="AB220"/>
      <c r="AC220"/>
    </row>
    <row r="221" spans="1:29" s="45" customFormat="1" ht="16.5" customHeight="1">
      <c r="A221" s="111"/>
      <c r="B221" s="61"/>
      <c r="C221" s="61"/>
      <c r="D221" s="62"/>
      <c r="E221" s="618" t="s">
        <v>292</v>
      </c>
      <c r="F221" s="616"/>
      <c r="G221" s="616"/>
      <c r="H221" s="616"/>
      <c r="I221" s="616"/>
      <c r="J221" s="616"/>
      <c r="K221" s="616"/>
      <c r="L221" s="616"/>
      <c r="M221" s="616"/>
      <c r="N221" s="616"/>
      <c r="O221" s="616"/>
      <c r="P221" s="616"/>
      <c r="Q221" s="616"/>
      <c r="R221" s="616"/>
      <c r="S221" s="619"/>
      <c r="U221"/>
      <c r="V221"/>
      <c r="W221"/>
      <c r="X221"/>
      <c r="Y221"/>
      <c r="Z221"/>
      <c r="AA221"/>
      <c r="AB221"/>
      <c r="AC221"/>
    </row>
    <row r="222" spans="1:29" s="45" customFormat="1" ht="31.5" customHeight="1">
      <c r="A222" s="111"/>
      <c r="B222" s="61"/>
      <c r="C222" s="61"/>
      <c r="D222" s="62"/>
      <c r="E222" s="618" t="s">
        <v>293</v>
      </c>
      <c r="F222" s="616"/>
      <c r="G222" s="616"/>
      <c r="H222" s="616"/>
      <c r="I222" s="616"/>
      <c r="J222" s="616"/>
      <c r="K222" s="616"/>
      <c r="L222" s="616"/>
      <c r="M222" s="616"/>
      <c r="N222" s="616"/>
      <c r="O222" s="616"/>
      <c r="P222" s="616"/>
      <c r="Q222" s="616"/>
      <c r="R222" s="616"/>
      <c r="S222" s="619"/>
      <c r="U222"/>
      <c r="V222"/>
      <c r="W222"/>
      <c r="X222"/>
      <c r="Y222"/>
      <c r="Z222"/>
      <c r="AA222"/>
      <c r="AB222"/>
      <c r="AC222"/>
    </row>
    <row r="223" spans="1:29" s="45" customFormat="1" ht="16.5">
      <c r="A223" s="354"/>
      <c r="B223" s="355"/>
      <c r="C223" s="355"/>
      <c r="D223" s="356"/>
      <c r="E223" s="357"/>
      <c r="F223" s="328"/>
      <c r="G223" s="328"/>
      <c r="H223" s="328"/>
      <c r="I223" s="328"/>
      <c r="J223" s="328"/>
      <c r="K223" s="328"/>
      <c r="L223" s="328"/>
      <c r="M223" s="328"/>
      <c r="N223" s="328"/>
      <c r="O223" s="328"/>
      <c r="P223" s="328"/>
      <c r="Q223" s="328"/>
      <c r="R223" s="328"/>
      <c r="S223" s="358"/>
      <c r="U223"/>
      <c r="V223"/>
      <c r="W223"/>
      <c r="X223"/>
      <c r="Y223"/>
      <c r="Z223"/>
      <c r="AA223"/>
      <c r="AB223"/>
      <c r="AC223"/>
    </row>
    <row r="224" spans="1:29" s="45" customFormat="1" ht="16.5">
      <c r="A224" s="353"/>
      <c r="B224" s="61"/>
      <c r="C224" s="61"/>
      <c r="D224" s="62"/>
      <c r="E224" s="310"/>
      <c r="F224" s="298"/>
      <c r="G224" s="298"/>
      <c r="H224" s="298"/>
      <c r="I224" s="298"/>
      <c r="J224" s="298"/>
      <c r="K224" s="298"/>
      <c r="L224" s="298"/>
      <c r="M224" s="298"/>
      <c r="N224" s="298"/>
      <c r="O224" s="298"/>
      <c r="P224" s="298"/>
      <c r="Q224" s="298"/>
      <c r="R224" s="298"/>
      <c r="S224" s="297"/>
      <c r="U224"/>
      <c r="V224"/>
      <c r="W224"/>
      <c r="X224"/>
      <c r="Y224"/>
      <c r="Z224"/>
      <c r="AA224"/>
      <c r="AB224"/>
      <c r="AC224"/>
    </row>
    <row r="225" spans="1:29" customFormat="1" ht="18" customHeight="1">
      <c r="A225" s="269">
        <f>+$A$59</f>
        <v>4</v>
      </c>
      <c r="B225" s="61" t="str">
        <f>+$B$142</f>
        <v>0</v>
      </c>
      <c r="C225" s="61">
        <f>+C152+1</f>
        <v>4</v>
      </c>
      <c r="D225" s="98"/>
      <c r="E225" s="621" t="s">
        <v>5</v>
      </c>
      <c r="F225" s="622"/>
      <c r="G225" s="622"/>
      <c r="H225" s="622"/>
      <c r="I225" s="622"/>
      <c r="J225" s="622"/>
      <c r="K225" s="622"/>
      <c r="L225" s="622"/>
      <c r="M225" s="622"/>
      <c r="N225" s="622"/>
      <c r="O225" s="622"/>
      <c r="P225" s="622"/>
      <c r="Q225" s="622"/>
      <c r="R225" s="622"/>
      <c r="S225" s="623"/>
      <c r="T225" s="1"/>
    </row>
    <row r="226" spans="1:29" s="110" customFormat="1" ht="18" customHeight="1">
      <c r="A226" s="111"/>
      <c r="B226" s="61"/>
      <c r="C226" s="61"/>
      <c r="D226" s="98"/>
      <c r="E226" s="133"/>
      <c r="F226" s="127"/>
      <c r="G226" s="127"/>
      <c r="H226" s="127"/>
      <c r="I226" s="127"/>
      <c r="J226" s="127"/>
      <c r="K226" s="127"/>
      <c r="L226" s="127"/>
      <c r="M226" s="127"/>
      <c r="N226" s="127"/>
      <c r="O226" s="127"/>
      <c r="P226" s="127"/>
      <c r="Q226" s="127"/>
      <c r="R226" s="127"/>
      <c r="S226" s="134"/>
      <c r="T226" s="1"/>
      <c r="U226"/>
      <c r="V226"/>
      <c r="W226"/>
      <c r="X226"/>
      <c r="Y226"/>
      <c r="Z226"/>
      <c r="AA226"/>
      <c r="AB226"/>
      <c r="AC226"/>
    </row>
    <row r="227" spans="1:29" s="110" customFormat="1" ht="18" customHeight="1">
      <c r="A227" s="269">
        <f>+$A$59</f>
        <v>4</v>
      </c>
      <c r="B227" s="61" t="str">
        <f>+$B$142</f>
        <v>0</v>
      </c>
      <c r="C227" s="61">
        <f>+$C$225</f>
        <v>4</v>
      </c>
      <c r="D227" s="98">
        <v>1</v>
      </c>
      <c r="E227" s="135" t="s">
        <v>294</v>
      </c>
      <c r="F227" s="127"/>
      <c r="G227" s="127"/>
      <c r="H227" s="127"/>
      <c r="I227" s="127"/>
      <c r="J227" s="127"/>
      <c r="K227" s="127"/>
      <c r="L227" s="127"/>
      <c r="M227" s="127"/>
      <c r="N227" s="127"/>
      <c r="O227" s="127"/>
      <c r="P227" s="127"/>
      <c r="Q227" s="127"/>
      <c r="R227" s="127"/>
      <c r="S227" s="134"/>
      <c r="T227" s="1"/>
      <c r="U227"/>
      <c r="V227"/>
      <c r="W227"/>
      <c r="X227"/>
      <c r="Y227"/>
      <c r="Z227"/>
      <c r="AA227"/>
      <c r="AB227"/>
      <c r="AC227"/>
    </row>
    <row r="228" spans="1:29" s="110" customFormat="1" ht="18" customHeight="1">
      <c r="A228" s="111"/>
      <c r="B228" s="61"/>
      <c r="C228" s="61"/>
      <c r="D228" s="98"/>
      <c r="E228" s="135"/>
      <c r="F228" s="127"/>
      <c r="G228" s="127"/>
      <c r="H228" s="127"/>
      <c r="I228" s="127"/>
      <c r="J228" s="127"/>
      <c r="K228" s="127"/>
      <c r="L228" s="127"/>
      <c r="M228" s="127"/>
      <c r="N228" s="127"/>
      <c r="O228" s="127"/>
      <c r="P228" s="127"/>
      <c r="Q228" s="127"/>
      <c r="R228" s="127"/>
      <c r="S228" s="134"/>
      <c r="T228" s="1"/>
      <c r="U228"/>
      <c r="V228"/>
      <c r="W228"/>
      <c r="X228"/>
      <c r="Y228"/>
      <c r="Z228"/>
      <c r="AA228"/>
      <c r="AB228"/>
      <c r="AC228"/>
    </row>
    <row r="229" spans="1:29" customFormat="1" ht="15.75" customHeight="1">
      <c r="A229" s="21"/>
      <c r="B229" s="17"/>
      <c r="C229" s="17"/>
      <c r="D229" s="18"/>
      <c r="E229" s="611" t="s">
        <v>6</v>
      </c>
      <c r="F229" s="616"/>
      <c r="G229" s="616"/>
      <c r="H229" s="616"/>
      <c r="I229" s="616"/>
      <c r="J229" s="616"/>
      <c r="K229" s="616"/>
      <c r="L229" s="616"/>
      <c r="M229" s="616"/>
      <c r="N229" s="616"/>
      <c r="O229" s="616"/>
      <c r="P229" s="616"/>
      <c r="Q229" s="616"/>
      <c r="R229" s="616"/>
      <c r="S229" s="617"/>
      <c r="T229" s="1"/>
    </row>
    <row r="230" spans="1:29" customFormat="1" ht="31.5" customHeight="1">
      <c r="A230" s="21"/>
      <c r="B230" s="17"/>
      <c r="C230" s="17"/>
      <c r="D230" s="18"/>
      <c r="E230" s="611" t="s">
        <v>2</v>
      </c>
      <c r="F230" s="616"/>
      <c r="G230" s="616"/>
      <c r="H230" s="616"/>
      <c r="I230" s="616"/>
      <c r="J230" s="616"/>
      <c r="K230" s="616"/>
      <c r="L230" s="616"/>
      <c r="M230" s="616"/>
      <c r="N230" s="616"/>
      <c r="O230" s="616"/>
      <c r="P230" s="616"/>
      <c r="Q230" s="616"/>
      <c r="R230" s="616"/>
      <c r="S230" s="617"/>
      <c r="T230" s="1"/>
    </row>
    <row r="231" spans="1:29" customFormat="1" ht="31.5" customHeight="1">
      <c r="A231" s="21"/>
      <c r="B231" s="17"/>
      <c r="C231" s="17"/>
      <c r="D231" s="18"/>
      <c r="E231" s="611" t="s">
        <v>3</v>
      </c>
      <c r="F231" s="616"/>
      <c r="G231" s="616"/>
      <c r="H231" s="616"/>
      <c r="I231" s="616"/>
      <c r="J231" s="616"/>
      <c r="K231" s="616"/>
      <c r="L231" s="616"/>
      <c r="M231" s="616"/>
      <c r="N231" s="616"/>
      <c r="O231" s="616"/>
      <c r="P231" s="616"/>
      <c r="Q231" s="616"/>
      <c r="R231" s="616"/>
      <c r="S231" s="617"/>
      <c r="T231" s="1"/>
    </row>
    <row r="232" spans="1:29" customFormat="1" ht="15.75" customHeight="1">
      <c r="A232" s="21"/>
      <c r="B232" s="17"/>
      <c r="C232" s="17"/>
      <c r="D232" s="18"/>
      <c r="E232" s="611" t="s">
        <v>4</v>
      </c>
      <c r="F232" s="616"/>
      <c r="G232" s="616"/>
      <c r="H232" s="616"/>
      <c r="I232" s="616"/>
      <c r="J232" s="616"/>
      <c r="K232" s="616"/>
      <c r="L232" s="616"/>
      <c r="M232" s="616"/>
      <c r="N232" s="616"/>
      <c r="O232" s="616"/>
      <c r="P232" s="616"/>
      <c r="Q232" s="616"/>
      <c r="R232" s="616"/>
      <c r="S232" s="617"/>
      <c r="T232" s="1"/>
    </row>
    <row r="233" spans="1:29" s="8" customFormat="1" ht="16.5">
      <c r="A233" s="308"/>
      <c r="B233" s="68"/>
      <c r="C233" s="69"/>
      <c r="D233" s="70"/>
      <c r="E233" s="608"/>
      <c r="F233" s="609"/>
      <c r="G233" s="609"/>
      <c r="H233" s="609"/>
      <c r="I233" s="609"/>
      <c r="J233" s="609"/>
      <c r="K233" s="609"/>
      <c r="L233" s="609"/>
      <c r="M233" s="609"/>
      <c r="N233" s="609"/>
      <c r="O233" s="609"/>
      <c r="P233" s="609"/>
      <c r="Q233" s="609"/>
      <c r="R233" s="609"/>
      <c r="S233" s="610"/>
      <c r="U233"/>
      <c r="V233"/>
      <c r="W233"/>
      <c r="X233"/>
      <c r="Y233"/>
      <c r="Z233"/>
      <c r="AA233"/>
      <c r="AB233"/>
      <c r="AC233"/>
    </row>
    <row r="234" spans="1:29" s="45" customFormat="1" ht="16.5" customHeight="1">
      <c r="A234" s="269">
        <f>+$A$59</f>
        <v>4</v>
      </c>
      <c r="B234" s="61" t="str">
        <f>+$B$142</f>
        <v>0</v>
      </c>
      <c r="C234" s="61">
        <f>+$C$225</f>
        <v>4</v>
      </c>
      <c r="D234" s="62">
        <f>+D227+1</f>
        <v>2</v>
      </c>
      <c r="E234" s="707" t="s">
        <v>322</v>
      </c>
      <c r="F234" s="616"/>
      <c r="G234" s="616"/>
      <c r="H234" s="616"/>
      <c r="I234" s="616"/>
      <c r="J234" s="616"/>
      <c r="K234" s="616"/>
      <c r="L234" s="616"/>
      <c r="M234" s="616"/>
      <c r="N234" s="616"/>
      <c r="O234" s="616"/>
      <c r="P234" s="616"/>
      <c r="Q234" s="616"/>
      <c r="R234" s="616"/>
      <c r="S234" s="708"/>
      <c r="U234"/>
      <c r="V234"/>
      <c r="W234"/>
      <c r="X234"/>
      <c r="Y234"/>
      <c r="Z234"/>
      <c r="AA234"/>
      <c r="AB234"/>
      <c r="AC234"/>
    </row>
    <row r="235" spans="1:29" s="45" customFormat="1" ht="12.75" customHeight="1">
      <c r="A235" s="111"/>
      <c r="B235" s="61"/>
      <c r="C235" s="61"/>
      <c r="D235" s="62"/>
      <c r="E235" s="104"/>
      <c r="F235" s="79"/>
      <c r="G235" s="79"/>
      <c r="H235" s="79"/>
      <c r="I235" s="79"/>
      <c r="J235" s="79"/>
      <c r="K235" s="79"/>
      <c r="L235" s="79"/>
      <c r="M235" s="79"/>
      <c r="N235" s="79"/>
      <c r="O235" s="79"/>
      <c r="P235" s="79"/>
      <c r="Q235" s="79"/>
      <c r="R235" s="79"/>
      <c r="S235" s="113"/>
      <c r="U235"/>
      <c r="V235"/>
      <c r="W235"/>
      <c r="X235"/>
      <c r="Y235"/>
      <c r="Z235"/>
      <c r="AA235"/>
      <c r="AB235"/>
      <c r="AC235"/>
    </row>
    <row r="236" spans="1:29" s="45" customFormat="1" ht="16.5">
      <c r="A236" s="111"/>
      <c r="B236" s="61"/>
      <c r="C236" s="61"/>
      <c r="D236" s="62"/>
      <c r="E236" s="624" t="s">
        <v>323</v>
      </c>
      <c r="F236" s="709"/>
      <c r="G236" s="709"/>
      <c r="H236" s="709"/>
      <c r="I236" s="709"/>
      <c r="J236" s="709"/>
      <c r="K236" s="709"/>
      <c r="L236" s="709"/>
      <c r="M236" s="709"/>
      <c r="N236" s="709"/>
      <c r="O236" s="709"/>
      <c r="P236" s="709"/>
      <c r="Q236" s="709"/>
      <c r="R236" s="709"/>
      <c r="S236" s="710"/>
      <c r="U236"/>
      <c r="V236"/>
      <c r="W236"/>
      <c r="X236"/>
      <c r="Y236"/>
      <c r="Z236"/>
      <c r="AA236"/>
      <c r="AB236"/>
      <c r="AC236"/>
    </row>
    <row r="237" spans="1:29" s="45" customFormat="1" ht="31.5" customHeight="1">
      <c r="A237" s="111"/>
      <c r="B237" s="61"/>
      <c r="C237" s="61"/>
      <c r="D237" s="62"/>
      <c r="E237" s="618" t="s">
        <v>295</v>
      </c>
      <c r="F237" s="616"/>
      <c r="G237" s="616"/>
      <c r="H237" s="616"/>
      <c r="I237" s="616"/>
      <c r="J237" s="616"/>
      <c r="K237" s="616"/>
      <c r="L237" s="616"/>
      <c r="M237" s="616"/>
      <c r="N237" s="616"/>
      <c r="O237" s="616"/>
      <c r="P237" s="616"/>
      <c r="Q237" s="616"/>
      <c r="R237" s="616"/>
      <c r="S237" s="619"/>
      <c r="U237"/>
      <c r="V237"/>
      <c r="W237"/>
      <c r="X237"/>
      <c r="Y237"/>
      <c r="Z237"/>
      <c r="AA237"/>
      <c r="AB237"/>
      <c r="AC237"/>
    </row>
    <row r="238" spans="1:29" s="45" customFormat="1" ht="16.5" customHeight="1">
      <c r="A238" s="111"/>
      <c r="B238" s="61"/>
      <c r="C238" s="61"/>
      <c r="D238" s="62"/>
      <c r="E238" s="618" t="s">
        <v>296</v>
      </c>
      <c r="F238" s="616"/>
      <c r="G238" s="616"/>
      <c r="H238" s="616"/>
      <c r="I238" s="616"/>
      <c r="J238" s="616"/>
      <c r="K238" s="616"/>
      <c r="L238" s="616"/>
      <c r="M238" s="616"/>
      <c r="N238" s="616"/>
      <c r="O238" s="616"/>
      <c r="P238" s="616"/>
      <c r="Q238" s="616"/>
      <c r="R238" s="616"/>
      <c r="S238" s="619"/>
      <c r="U238"/>
      <c r="V238"/>
      <c r="W238"/>
      <c r="X238"/>
      <c r="Y238"/>
      <c r="Z238"/>
      <c r="AA238"/>
      <c r="AB238"/>
      <c r="AC238"/>
    </row>
    <row r="239" spans="1:29" s="45" customFormat="1" ht="16.5" customHeight="1">
      <c r="A239" s="111"/>
      <c r="B239" s="61"/>
      <c r="C239" s="61"/>
      <c r="D239" s="62"/>
      <c r="E239" s="618" t="s">
        <v>297</v>
      </c>
      <c r="F239" s="616"/>
      <c r="G239" s="616"/>
      <c r="H239" s="616"/>
      <c r="I239" s="616"/>
      <c r="J239" s="616"/>
      <c r="K239" s="616"/>
      <c r="L239" s="616"/>
      <c r="M239" s="616"/>
      <c r="N239" s="616"/>
      <c r="O239" s="616"/>
      <c r="P239" s="616"/>
      <c r="Q239" s="616"/>
      <c r="R239" s="616"/>
      <c r="S239" s="619"/>
      <c r="U239"/>
      <c r="V239"/>
      <c r="W239"/>
      <c r="X239"/>
      <c r="Y239"/>
      <c r="Z239"/>
      <c r="AA239"/>
      <c r="AB239"/>
      <c r="AC239"/>
    </row>
    <row r="240" spans="1:29" s="45" customFormat="1" ht="16.5" customHeight="1">
      <c r="A240" s="111"/>
      <c r="B240" s="61"/>
      <c r="C240" s="61"/>
      <c r="D240" s="62"/>
      <c r="E240" s="618" t="s">
        <v>298</v>
      </c>
      <c r="F240" s="616"/>
      <c r="G240" s="616"/>
      <c r="H240" s="616"/>
      <c r="I240" s="616"/>
      <c r="J240" s="616"/>
      <c r="K240" s="616"/>
      <c r="L240" s="616"/>
      <c r="M240" s="616"/>
      <c r="N240" s="616"/>
      <c r="O240" s="616"/>
      <c r="P240" s="616"/>
      <c r="Q240" s="616"/>
      <c r="R240" s="616"/>
      <c r="S240" s="619"/>
      <c r="U240"/>
      <c r="V240"/>
      <c r="W240"/>
      <c r="X240"/>
      <c r="Y240"/>
      <c r="Z240"/>
      <c r="AA240"/>
      <c r="AB240"/>
      <c r="AC240"/>
    </row>
    <row r="241" spans="1:29" s="45" customFormat="1" ht="31.5" customHeight="1">
      <c r="A241" s="111"/>
      <c r="B241" s="61"/>
      <c r="C241" s="61"/>
      <c r="D241" s="62"/>
      <c r="E241" s="618" t="s">
        <v>299</v>
      </c>
      <c r="F241" s="616"/>
      <c r="G241" s="616"/>
      <c r="H241" s="616"/>
      <c r="I241" s="616"/>
      <c r="J241" s="616"/>
      <c r="K241" s="616"/>
      <c r="L241" s="616"/>
      <c r="M241" s="616"/>
      <c r="N241" s="616"/>
      <c r="O241" s="616"/>
      <c r="P241" s="616"/>
      <c r="Q241" s="616"/>
      <c r="R241" s="616"/>
      <c r="S241" s="619"/>
      <c r="U241"/>
      <c r="V241"/>
      <c r="W241"/>
      <c r="X241"/>
      <c r="Y241"/>
      <c r="Z241"/>
      <c r="AA241"/>
      <c r="AB241"/>
      <c r="AC241"/>
    </row>
    <row r="242" spans="1:29" s="45" customFormat="1" ht="16.5" customHeight="1">
      <c r="A242" s="111"/>
      <c r="B242" s="61"/>
      <c r="C242" s="61"/>
      <c r="D242" s="62"/>
      <c r="E242" s="618" t="s">
        <v>300</v>
      </c>
      <c r="F242" s="616"/>
      <c r="G242" s="616"/>
      <c r="H242" s="616"/>
      <c r="I242" s="616"/>
      <c r="J242" s="616"/>
      <c r="K242" s="616"/>
      <c r="L242" s="616"/>
      <c r="M242" s="616"/>
      <c r="N242" s="616"/>
      <c r="O242" s="616"/>
      <c r="P242" s="616"/>
      <c r="Q242" s="616"/>
      <c r="R242" s="616"/>
      <c r="S242" s="619"/>
      <c r="U242"/>
      <c r="V242"/>
      <c r="W242"/>
      <c r="X242"/>
      <c r="Y242"/>
      <c r="Z242"/>
      <c r="AA242"/>
      <c r="AB242"/>
      <c r="AC242"/>
    </row>
    <row r="243" spans="1:29" s="45" customFormat="1" ht="16.5" customHeight="1">
      <c r="A243" s="111"/>
      <c r="B243" s="61"/>
      <c r="C243" s="61"/>
      <c r="D243" s="62"/>
      <c r="E243" s="618" t="s">
        <v>301</v>
      </c>
      <c r="F243" s="616"/>
      <c r="G243" s="616"/>
      <c r="H243" s="616"/>
      <c r="I243" s="616"/>
      <c r="J243" s="616"/>
      <c r="K243" s="616"/>
      <c r="L243" s="616"/>
      <c r="M243" s="616"/>
      <c r="N243" s="616"/>
      <c r="O243" s="616"/>
      <c r="P243" s="616"/>
      <c r="Q243" s="616"/>
      <c r="R243" s="616"/>
      <c r="S243" s="619"/>
      <c r="U243"/>
      <c r="V243"/>
      <c r="W243"/>
      <c r="X243"/>
      <c r="Y243"/>
      <c r="Z243"/>
      <c r="AA243"/>
      <c r="AB243"/>
      <c r="AC243"/>
    </row>
    <row r="244" spans="1:29" s="45" customFormat="1" ht="16.5" customHeight="1">
      <c r="A244" s="111"/>
      <c r="B244" s="61"/>
      <c r="C244" s="61"/>
      <c r="D244" s="62"/>
      <c r="E244" s="618" t="s">
        <v>302</v>
      </c>
      <c r="F244" s="616"/>
      <c r="G244" s="616"/>
      <c r="H244" s="616"/>
      <c r="I244" s="616"/>
      <c r="J244" s="616"/>
      <c r="K244" s="616"/>
      <c r="L244" s="616"/>
      <c r="M244" s="616"/>
      <c r="N244" s="616"/>
      <c r="O244" s="616"/>
      <c r="P244" s="616"/>
      <c r="Q244" s="616"/>
      <c r="R244" s="616"/>
      <c r="S244" s="619"/>
      <c r="U244"/>
      <c r="V244"/>
      <c r="W244"/>
      <c r="X244"/>
      <c r="Y244"/>
      <c r="Z244"/>
      <c r="AA244"/>
      <c r="AB244"/>
      <c r="AC244"/>
    </row>
    <row r="245" spans="1:29" s="45" customFormat="1" ht="9" customHeight="1">
      <c r="A245" s="111"/>
      <c r="B245" s="61"/>
      <c r="C245" s="61"/>
      <c r="D245" s="62"/>
      <c r="E245" s="132"/>
      <c r="F245" s="107"/>
      <c r="G245" s="107"/>
      <c r="H245" s="107"/>
      <c r="I245" s="107"/>
      <c r="J245" s="107"/>
      <c r="K245" s="107"/>
      <c r="L245" s="107"/>
      <c r="M245" s="107"/>
      <c r="N245" s="107"/>
      <c r="O245" s="107"/>
      <c r="P245" s="107"/>
      <c r="Q245" s="107"/>
      <c r="R245" s="107"/>
      <c r="S245" s="108"/>
      <c r="U245"/>
      <c r="V245"/>
      <c r="W245"/>
      <c r="X245"/>
      <c r="Y245"/>
      <c r="Z245"/>
      <c r="AA245"/>
      <c r="AB245"/>
      <c r="AC245"/>
    </row>
    <row r="246" spans="1:29" s="45" customFormat="1" ht="16.5">
      <c r="A246" s="111"/>
      <c r="B246" s="61"/>
      <c r="C246" s="61"/>
      <c r="D246" s="62"/>
      <c r="E246" s="624" t="s">
        <v>324</v>
      </c>
      <c r="F246" s="709"/>
      <c r="G246" s="709"/>
      <c r="H246" s="709"/>
      <c r="I246" s="709"/>
      <c r="J246" s="709"/>
      <c r="K246" s="709"/>
      <c r="L246" s="709"/>
      <c r="M246" s="709"/>
      <c r="N246" s="709"/>
      <c r="O246" s="709"/>
      <c r="P246" s="709"/>
      <c r="Q246" s="709"/>
      <c r="R246" s="709"/>
      <c r="S246" s="710"/>
      <c r="U246"/>
      <c r="V246"/>
      <c r="W246"/>
      <c r="X246"/>
      <c r="Y246"/>
      <c r="Z246"/>
      <c r="AA246"/>
      <c r="AB246"/>
      <c r="AC246"/>
    </row>
    <row r="247" spans="1:29" s="45" customFormat="1" ht="16.5">
      <c r="A247" s="111"/>
      <c r="B247" s="61"/>
      <c r="C247" s="61"/>
      <c r="D247" s="62"/>
      <c r="E247" s="611" t="s">
        <v>303</v>
      </c>
      <c r="F247" s="616"/>
      <c r="G247" s="616"/>
      <c r="H247" s="616"/>
      <c r="I247" s="616"/>
      <c r="J247" s="616"/>
      <c r="K247" s="616"/>
      <c r="L247" s="616"/>
      <c r="M247" s="616"/>
      <c r="N247" s="616"/>
      <c r="O247" s="616"/>
      <c r="P247" s="616"/>
      <c r="Q247" s="616"/>
      <c r="R247" s="616"/>
      <c r="S247" s="617"/>
      <c r="U247"/>
      <c r="V247"/>
      <c r="W247"/>
      <c r="X247"/>
      <c r="Y247"/>
      <c r="Z247"/>
      <c r="AA247"/>
      <c r="AB247"/>
      <c r="AC247"/>
    </row>
    <row r="248" spans="1:29" s="45" customFormat="1" ht="16.5">
      <c r="A248" s="111"/>
      <c r="B248" s="61"/>
      <c r="C248" s="61"/>
      <c r="D248" s="62"/>
      <c r="E248" s="611" t="s">
        <v>304</v>
      </c>
      <c r="F248" s="616"/>
      <c r="G248" s="616"/>
      <c r="H248" s="616"/>
      <c r="I248" s="616"/>
      <c r="J248" s="616"/>
      <c r="K248" s="616"/>
      <c r="L248" s="616"/>
      <c r="M248" s="616"/>
      <c r="N248" s="616"/>
      <c r="O248" s="616"/>
      <c r="P248" s="616"/>
      <c r="Q248" s="616"/>
      <c r="R248" s="616"/>
      <c r="S248" s="617"/>
      <c r="U248"/>
      <c r="V248"/>
      <c r="W248"/>
      <c r="X248"/>
      <c r="Y248"/>
      <c r="Z248"/>
      <c r="AA248"/>
      <c r="AB248"/>
      <c r="AC248"/>
    </row>
    <row r="249" spans="1:29" s="45" customFormat="1" ht="16.5">
      <c r="A249" s="111"/>
      <c r="B249" s="61"/>
      <c r="C249" s="61"/>
      <c r="D249" s="62"/>
      <c r="E249" s="611" t="s">
        <v>305</v>
      </c>
      <c r="F249" s="616"/>
      <c r="G249" s="616"/>
      <c r="H249" s="616"/>
      <c r="I249" s="616"/>
      <c r="J249" s="616"/>
      <c r="K249" s="616"/>
      <c r="L249" s="616"/>
      <c r="M249" s="616"/>
      <c r="N249" s="616"/>
      <c r="O249" s="616"/>
      <c r="P249" s="616"/>
      <c r="Q249" s="616"/>
      <c r="R249" s="616"/>
      <c r="S249" s="617"/>
      <c r="U249"/>
      <c r="V249"/>
      <c r="W249"/>
      <c r="X249"/>
      <c r="Y249"/>
      <c r="Z249"/>
      <c r="AA249"/>
      <c r="AB249"/>
      <c r="AC249"/>
    </row>
    <row r="250" spans="1:29" s="45" customFormat="1" ht="16.5">
      <c r="A250" s="111"/>
      <c r="B250" s="61"/>
      <c r="C250" s="61"/>
      <c r="D250" s="62"/>
      <c r="E250" s="611" t="s">
        <v>321</v>
      </c>
      <c r="F250" s="616"/>
      <c r="G250" s="616"/>
      <c r="H250" s="616"/>
      <c r="I250" s="616"/>
      <c r="J250" s="616"/>
      <c r="K250" s="616"/>
      <c r="L250" s="616"/>
      <c r="M250" s="616"/>
      <c r="N250" s="616"/>
      <c r="O250" s="616"/>
      <c r="P250" s="616"/>
      <c r="Q250" s="616"/>
      <c r="R250" s="616"/>
      <c r="S250" s="617"/>
      <c r="U250"/>
      <c r="V250"/>
      <c r="W250"/>
      <c r="X250"/>
      <c r="Y250"/>
      <c r="Z250"/>
      <c r="AA250"/>
      <c r="AB250"/>
      <c r="AC250"/>
    </row>
    <row r="251" spans="1:29" s="45" customFormat="1" ht="16.5">
      <c r="A251" s="111"/>
      <c r="B251" s="61"/>
      <c r="C251" s="61"/>
      <c r="D251" s="62"/>
      <c r="E251" s="611" t="s">
        <v>310</v>
      </c>
      <c r="F251" s="616"/>
      <c r="G251" s="616"/>
      <c r="H251" s="616"/>
      <c r="I251" s="616"/>
      <c r="J251" s="616"/>
      <c r="K251" s="616"/>
      <c r="L251" s="616"/>
      <c r="M251" s="616"/>
      <c r="N251" s="616"/>
      <c r="O251" s="616"/>
      <c r="P251" s="616"/>
      <c r="Q251" s="616"/>
      <c r="R251" s="616"/>
      <c r="S251" s="617"/>
      <c r="U251"/>
      <c r="V251"/>
      <c r="W251"/>
      <c r="X251"/>
      <c r="Y251"/>
      <c r="Z251"/>
      <c r="AA251"/>
      <c r="AB251"/>
      <c r="AC251"/>
    </row>
    <row r="252" spans="1:29" s="45" customFormat="1" ht="16.5">
      <c r="A252" s="111"/>
      <c r="B252" s="61"/>
      <c r="C252" s="61"/>
      <c r="D252" s="62"/>
      <c r="E252" s="611" t="s">
        <v>306</v>
      </c>
      <c r="F252" s="616"/>
      <c r="G252" s="616"/>
      <c r="H252" s="616"/>
      <c r="I252" s="616"/>
      <c r="J252" s="616"/>
      <c r="K252" s="616"/>
      <c r="L252" s="616"/>
      <c r="M252" s="616"/>
      <c r="N252" s="616"/>
      <c r="O252" s="616"/>
      <c r="P252" s="616"/>
      <c r="Q252" s="616"/>
      <c r="R252" s="616"/>
      <c r="S252" s="617"/>
      <c r="U252"/>
      <c r="V252"/>
      <c r="W252"/>
      <c r="X252"/>
      <c r="Y252"/>
      <c r="Z252"/>
      <c r="AA252"/>
      <c r="AB252"/>
      <c r="AC252"/>
    </row>
    <row r="253" spans="1:29" s="45" customFormat="1" ht="9" customHeight="1">
      <c r="A253" s="204"/>
      <c r="B253" s="61"/>
      <c r="C253" s="61"/>
      <c r="D253" s="62"/>
      <c r="E253" s="197"/>
      <c r="F253" s="196"/>
      <c r="G253" s="196"/>
      <c r="H253" s="196"/>
      <c r="I253" s="196"/>
      <c r="J253" s="196"/>
      <c r="K253" s="196"/>
      <c r="L253" s="196"/>
      <c r="M253" s="196"/>
      <c r="N253" s="196"/>
      <c r="O253" s="196"/>
      <c r="P253" s="196"/>
      <c r="Q253" s="196"/>
      <c r="R253" s="196"/>
      <c r="S253" s="195"/>
      <c r="U253"/>
      <c r="V253"/>
      <c r="W253"/>
      <c r="X253"/>
      <c r="Y253"/>
      <c r="Z253"/>
      <c r="AA253"/>
      <c r="AB253"/>
      <c r="AC253"/>
    </row>
    <row r="254" spans="1:29" s="45" customFormat="1" ht="16.5">
      <c r="A254" s="111"/>
      <c r="B254" s="61"/>
      <c r="C254" s="61"/>
      <c r="D254" s="62"/>
      <c r="E254" s="624" t="s">
        <v>325</v>
      </c>
      <c r="F254" s="709"/>
      <c r="G254" s="709"/>
      <c r="H254" s="709"/>
      <c r="I254" s="709"/>
      <c r="J254" s="709"/>
      <c r="K254" s="709"/>
      <c r="L254" s="709"/>
      <c r="M254" s="709"/>
      <c r="N254" s="709"/>
      <c r="O254" s="709"/>
      <c r="P254" s="709"/>
      <c r="Q254" s="709"/>
      <c r="R254" s="709"/>
      <c r="S254" s="710"/>
      <c r="U254"/>
      <c r="V254"/>
      <c r="W254"/>
      <c r="X254"/>
      <c r="Y254"/>
      <c r="Z254"/>
      <c r="AA254"/>
      <c r="AB254"/>
      <c r="AC254"/>
    </row>
    <row r="255" spans="1:29" s="45" customFormat="1" ht="16.5" customHeight="1">
      <c r="A255" s="111"/>
      <c r="B255" s="61"/>
      <c r="C255" s="61"/>
      <c r="D255" s="62"/>
      <c r="E255" s="618" t="s">
        <v>307</v>
      </c>
      <c r="F255" s="616"/>
      <c r="G255" s="616"/>
      <c r="H255" s="616"/>
      <c r="I255" s="616"/>
      <c r="J255" s="616"/>
      <c r="K255" s="616"/>
      <c r="L255" s="616"/>
      <c r="M255" s="616"/>
      <c r="N255" s="616"/>
      <c r="O255" s="616"/>
      <c r="P255" s="616"/>
      <c r="Q255" s="616"/>
      <c r="R255" s="616"/>
      <c r="S255" s="619"/>
      <c r="U255"/>
      <c r="V255"/>
      <c r="W255"/>
      <c r="X255"/>
      <c r="Y255"/>
      <c r="Z255"/>
      <c r="AA255"/>
      <c r="AB255"/>
      <c r="AC255"/>
    </row>
    <row r="256" spans="1:29" s="45" customFormat="1" ht="16.5" customHeight="1">
      <c r="A256" s="111"/>
      <c r="B256" s="61"/>
      <c r="C256" s="61"/>
      <c r="D256" s="62"/>
      <c r="E256" s="618" t="s">
        <v>304</v>
      </c>
      <c r="F256" s="616"/>
      <c r="G256" s="616"/>
      <c r="H256" s="616"/>
      <c r="I256" s="616"/>
      <c r="J256" s="616"/>
      <c r="K256" s="616"/>
      <c r="L256" s="616"/>
      <c r="M256" s="616"/>
      <c r="N256" s="616"/>
      <c r="O256" s="616"/>
      <c r="P256" s="616"/>
      <c r="Q256" s="616"/>
      <c r="R256" s="616"/>
      <c r="S256" s="619"/>
      <c r="U256"/>
      <c r="V256"/>
      <c r="W256"/>
      <c r="X256"/>
      <c r="Y256"/>
      <c r="Z256"/>
      <c r="AA256"/>
      <c r="AB256"/>
      <c r="AC256"/>
    </row>
    <row r="257" spans="1:29" s="45" customFormat="1" ht="31.5" customHeight="1">
      <c r="A257" s="111"/>
      <c r="B257" s="61"/>
      <c r="C257" s="61"/>
      <c r="D257" s="62"/>
      <c r="E257" s="618" t="s">
        <v>308</v>
      </c>
      <c r="F257" s="616"/>
      <c r="G257" s="616"/>
      <c r="H257" s="616"/>
      <c r="I257" s="616"/>
      <c r="J257" s="616"/>
      <c r="K257" s="616"/>
      <c r="L257" s="616"/>
      <c r="M257" s="616"/>
      <c r="N257" s="616"/>
      <c r="O257" s="616"/>
      <c r="P257" s="616"/>
      <c r="Q257" s="616"/>
      <c r="R257" s="616"/>
      <c r="S257" s="619"/>
      <c r="U257"/>
      <c r="V257"/>
      <c r="W257"/>
      <c r="X257"/>
      <c r="Y257"/>
      <c r="Z257"/>
      <c r="AA257"/>
      <c r="AB257"/>
      <c r="AC257"/>
    </row>
    <row r="258" spans="1:29" s="45" customFormat="1" ht="16.5" customHeight="1">
      <c r="A258" s="111"/>
      <c r="B258" s="61"/>
      <c r="C258" s="61"/>
      <c r="D258" s="62"/>
      <c r="E258" s="618" t="s">
        <v>309</v>
      </c>
      <c r="F258" s="616"/>
      <c r="G258" s="616"/>
      <c r="H258" s="616"/>
      <c r="I258" s="616"/>
      <c r="J258" s="616"/>
      <c r="K258" s="616"/>
      <c r="L258" s="616"/>
      <c r="M258" s="616"/>
      <c r="N258" s="616"/>
      <c r="O258" s="616"/>
      <c r="P258" s="616"/>
      <c r="Q258" s="616"/>
      <c r="R258" s="616"/>
      <c r="S258" s="619"/>
      <c r="U258"/>
      <c r="V258"/>
      <c r="W258"/>
      <c r="X258"/>
      <c r="Y258"/>
      <c r="Z258"/>
      <c r="AA258"/>
      <c r="AB258"/>
      <c r="AC258"/>
    </row>
    <row r="259" spans="1:29" s="45" customFormat="1" ht="16.5" customHeight="1">
      <c r="A259" s="111"/>
      <c r="B259" s="61"/>
      <c r="C259" s="61"/>
      <c r="D259" s="62"/>
      <c r="E259" s="618" t="s">
        <v>310</v>
      </c>
      <c r="F259" s="616"/>
      <c r="G259" s="616"/>
      <c r="H259" s="616"/>
      <c r="I259" s="616"/>
      <c r="J259" s="616"/>
      <c r="K259" s="616"/>
      <c r="L259" s="616"/>
      <c r="M259" s="616"/>
      <c r="N259" s="616"/>
      <c r="O259" s="616"/>
      <c r="P259" s="616"/>
      <c r="Q259" s="616"/>
      <c r="R259" s="616"/>
      <c r="S259" s="619"/>
      <c r="U259"/>
      <c r="V259"/>
      <c r="W259"/>
      <c r="X259"/>
      <c r="Y259"/>
      <c r="Z259"/>
      <c r="AA259"/>
      <c r="AB259"/>
      <c r="AC259"/>
    </row>
    <row r="260" spans="1:29" s="45" customFormat="1" ht="16.5" customHeight="1">
      <c r="A260" s="111"/>
      <c r="B260" s="61"/>
      <c r="C260" s="61"/>
      <c r="D260" s="62"/>
      <c r="E260" s="618" t="s">
        <v>311</v>
      </c>
      <c r="F260" s="616"/>
      <c r="G260" s="616"/>
      <c r="H260" s="616"/>
      <c r="I260" s="616"/>
      <c r="J260" s="616"/>
      <c r="K260" s="616"/>
      <c r="L260" s="616"/>
      <c r="M260" s="616"/>
      <c r="N260" s="616"/>
      <c r="O260" s="616"/>
      <c r="P260" s="616"/>
      <c r="Q260" s="616"/>
      <c r="R260" s="616"/>
      <c r="S260" s="619"/>
      <c r="U260"/>
      <c r="V260"/>
      <c r="W260"/>
      <c r="X260"/>
      <c r="Y260"/>
      <c r="Z260"/>
      <c r="AA260"/>
      <c r="AB260"/>
      <c r="AC260"/>
    </row>
    <row r="261" spans="1:29" s="45" customFormat="1" ht="16.5" customHeight="1">
      <c r="A261" s="111"/>
      <c r="B261" s="61"/>
      <c r="C261" s="61"/>
      <c r="D261" s="62"/>
      <c r="E261" s="618" t="s">
        <v>297</v>
      </c>
      <c r="F261" s="616"/>
      <c r="G261" s="616"/>
      <c r="H261" s="616"/>
      <c r="I261" s="616"/>
      <c r="J261" s="616"/>
      <c r="K261" s="616"/>
      <c r="L261" s="616"/>
      <c r="M261" s="616"/>
      <c r="N261" s="616"/>
      <c r="O261" s="616"/>
      <c r="P261" s="616"/>
      <c r="Q261" s="616"/>
      <c r="R261" s="616"/>
      <c r="S261" s="619"/>
      <c r="U261"/>
      <c r="V261"/>
      <c r="W261"/>
      <c r="X261"/>
      <c r="Y261"/>
      <c r="Z261"/>
      <c r="AA261"/>
      <c r="AB261"/>
      <c r="AC261"/>
    </row>
    <row r="262" spans="1:29" s="45" customFormat="1" ht="16.5" customHeight="1">
      <c r="A262" s="111"/>
      <c r="B262" s="61"/>
      <c r="C262" s="61"/>
      <c r="D262" s="62"/>
      <c r="E262" s="618" t="s">
        <v>312</v>
      </c>
      <c r="F262" s="616"/>
      <c r="G262" s="616"/>
      <c r="H262" s="616"/>
      <c r="I262" s="616"/>
      <c r="J262" s="616"/>
      <c r="K262" s="616"/>
      <c r="L262" s="616"/>
      <c r="M262" s="616"/>
      <c r="N262" s="616"/>
      <c r="O262" s="616"/>
      <c r="P262" s="616"/>
      <c r="Q262" s="616"/>
      <c r="R262" s="616"/>
      <c r="S262" s="619"/>
      <c r="U262"/>
      <c r="V262"/>
      <c r="W262"/>
      <c r="X262"/>
      <c r="Y262"/>
      <c r="Z262"/>
      <c r="AA262"/>
      <c r="AB262"/>
      <c r="AC262"/>
    </row>
    <row r="263" spans="1:29" s="45" customFormat="1" ht="16.5" customHeight="1">
      <c r="A263" s="111"/>
      <c r="B263" s="61"/>
      <c r="C263" s="61"/>
      <c r="D263" s="62"/>
      <c r="E263" s="618" t="s">
        <v>313</v>
      </c>
      <c r="F263" s="616"/>
      <c r="G263" s="616"/>
      <c r="H263" s="616"/>
      <c r="I263" s="616"/>
      <c r="J263" s="616"/>
      <c r="K263" s="616"/>
      <c r="L263" s="616"/>
      <c r="M263" s="616"/>
      <c r="N263" s="616"/>
      <c r="O263" s="616"/>
      <c r="P263" s="616"/>
      <c r="Q263" s="616"/>
      <c r="R263" s="616"/>
      <c r="S263" s="619"/>
      <c r="U263"/>
      <c r="V263"/>
      <c r="W263"/>
      <c r="X263"/>
      <c r="Y263"/>
      <c r="Z263"/>
      <c r="AA263"/>
      <c r="AB263"/>
      <c r="AC263"/>
    </row>
    <row r="264" spans="1:29" s="45" customFormat="1" ht="16.5" customHeight="1">
      <c r="A264" s="111"/>
      <c r="B264" s="61"/>
      <c r="C264" s="61"/>
      <c r="D264" s="62"/>
      <c r="E264" s="618" t="s">
        <v>314</v>
      </c>
      <c r="F264" s="616"/>
      <c r="G264" s="616"/>
      <c r="H264" s="616"/>
      <c r="I264" s="616"/>
      <c r="J264" s="616"/>
      <c r="K264" s="616"/>
      <c r="L264" s="616"/>
      <c r="M264" s="616"/>
      <c r="N264" s="616"/>
      <c r="O264" s="616"/>
      <c r="P264" s="616"/>
      <c r="Q264" s="616"/>
      <c r="R264" s="616"/>
      <c r="S264" s="619"/>
      <c r="U264"/>
      <c r="V264"/>
      <c r="W264"/>
      <c r="X264"/>
      <c r="Y264"/>
      <c r="Z264"/>
      <c r="AA264"/>
      <c r="AB264"/>
      <c r="AC264"/>
    </row>
    <row r="265" spans="1:29" s="45" customFormat="1" ht="16.5" customHeight="1">
      <c r="A265" s="111"/>
      <c r="B265" s="61"/>
      <c r="C265" s="61"/>
      <c r="D265" s="62"/>
      <c r="E265" s="618" t="s">
        <v>315</v>
      </c>
      <c r="F265" s="616"/>
      <c r="G265" s="616"/>
      <c r="H265" s="616"/>
      <c r="I265" s="616"/>
      <c r="J265" s="616"/>
      <c r="K265" s="616"/>
      <c r="L265" s="616"/>
      <c r="M265" s="616"/>
      <c r="N265" s="616"/>
      <c r="O265" s="616"/>
      <c r="P265" s="616"/>
      <c r="Q265" s="616"/>
      <c r="R265" s="616"/>
      <c r="S265" s="619"/>
      <c r="U265"/>
      <c r="V265"/>
      <c r="W265"/>
      <c r="X265"/>
      <c r="Y265"/>
      <c r="Z265"/>
      <c r="AA265"/>
      <c r="AB265"/>
      <c r="AC265"/>
    </row>
    <row r="266" spans="1:29" s="45" customFormat="1" ht="16.5" customHeight="1">
      <c r="A266" s="111"/>
      <c r="B266" s="61"/>
      <c r="C266" s="61"/>
      <c r="D266" s="62"/>
      <c r="E266" s="618" t="s">
        <v>316</v>
      </c>
      <c r="F266" s="616"/>
      <c r="G266" s="616"/>
      <c r="H266" s="616"/>
      <c r="I266" s="616"/>
      <c r="J266" s="616"/>
      <c r="K266" s="616"/>
      <c r="L266" s="616"/>
      <c r="M266" s="616"/>
      <c r="N266" s="616"/>
      <c r="O266" s="616"/>
      <c r="P266" s="616"/>
      <c r="Q266" s="616"/>
      <c r="R266" s="616"/>
      <c r="S266" s="619"/>
      <c r="U266"/>
      <c r="V266"/>
      <c r="W266"/>
      <c r="X266"/>
      <c r="Y266"/>
      <c r="Z266"/>
      <c r="AA266"/>
      <c r="AB266"/>
      <c r="AC266"/>
    </row>
    <row r="267" spans="1:29" s="45" customFormat="1" ht="16.5" customHeight="1">
      <c r="A267" s="111"/>
      <c r="B267" s="61"/>
      <c r="C267" s="61"/>
      <c r="D267" s="62"/>
      <c r="E267" s="618" t="s">
        <v>310</v>
      </c>
      <c r="F267" s="616"/>
      <c r="G267" s="616"/>
      <c r="H267" s="616"/>
      <c r="I267" s="616"/>
      <c r="J267" s="616"/>
      <c r="K267" s="616"/>
      <c r="L267" s="616"/>
      <c r="M267" s="616"/>
      <c r="N267" s="616"/>
      <c r="O267" s="616"/>
      <c r="P267" s="616"/>
      <c r="Q267" s="616"/>
      <c r="R267" s="616"/>
      <c r="S267" s="619"/>
      <c r="U267"/>
      <c r="V267"/>
      <c r="W267"/>
      <c r="X267"/>
      <c r="Y267"/>
      <c r="Z267"/>
      <c r="AA267"/>
      <c r="AB267"/>
      <c r="AC267"/>
    </row>
    <row r="268" spans="1:29" s="45" customFormat="1" ht="16.5">
      <c r="A268" s="354"/>
      <c r="B268" s="355"/>
      <c r="C268" s="355"/>
      <c r="D268" s="356"/>
      <c r="E268" s="357"/>
      <c r="F268" s="328"/>
      <c r="G268" s="328"/>
      <c r="H268" s="328"/>
      <c r="I268" s="328"/>
      <c r="J268" s="328"/>
      <c r="K268" s="328"/>
      <c r="L268" s="328"/>
      <c r="M268" s="328"/>
      <c r="N268" s="328"/>
      <c r="O268" s="328"/>
      <c r="P268" s="328"/>
      <c r="Q268" s="328"/>
      <c r="R268" s="328"/>
      <c r="S268" s="358"/>
      <c r="U268"/>
      <c r="V268"/>
      <c r="W268"/>
      <c r="X268"/>
      <c r="Y268"/>
      <c r="Z268"/>
      <c r="AA268"/>
      <c r="AB268"/>
      <c r="AC268"/>
    </row>
    <row r="269" spans="1:29" s="45" customFormat="1" ht="16.5">
      <c r="A269" s="353"/>
      <c r="B269" s="61"/>
      <c r="C269" s="61"/>
      <c r="D269" s="62"/>
      <c r="E269" s="310"/>
      <c r="F269" s="298"/>
      <c r="G269" s="298"/>
      <c r="H269" s="298"/>
      <c r="I269" s="298"/>
      <c r="J269" s="298"/>
      <c r="K269" s="298"/>
      <c r="L269" s="298"/>
      <c r="M269" s="298"/>
      <c r="N269" s="298"/>
      <c r="O269" s="298"/>
      <c r="P269" s="298"/>
      <c r="Q269" s="298"/>
      <c r="R269" s="298"/>
      <c r="S269" s="297"/>
      <c r="U269"/>
      <c r="V269"/>
      <c r="W269"/>
      <c r="X269"/>
      <c r="Y269"/>
      <c r="Z269"/>
      <c r="AA269"/>
      <c r="AB269"/>
      <c r="AC269"/>
    </row>
    <row r="270" spans="1:29" s="45" customFormat="1" ht="16.5">
      <c r="A270" s="111"/>
      <c r="B270" s="61"/>
      <c r="C270" s="61"/>
      <c r="D270" s="62"/>
      <c r="E270" s="624" t="s">
        <v>36</v>
      </c>
      <c r="F270" s="709"/>
      <c r="G270" s="709"/>
      <c r="H270" s="709"/>
      <c r="I270" s="709"/>
      <c r="J270" s="709"/>
      <c r="K270" s="709"/>
      <c r="L270" s="709"/>
      <c r="M270" s="709"/>
      <c r="N270" s="709"/>
      <c r="O270" s="709"/>
      <c r="P270" s="709"/>
      <c r="Q270" s="709"/>
      <c r="R270" s="709"/>
      <c r="S270" s="710"/>
      <c r="U270"/>
      <c r="V270"/>
      <c r="W270"/>
      <c r="X270"/>
      <c r="Y270"/>
      <c r="Z270"/>
      <c r="AA270"/>
      <c r="AB270"/>
      <c r="AC270"/>
    </row>
    <row r="271" spans="1:29" s="45" customFormat="1" ht="16.5" customHeight="1">
      <c r="A271" s="111"/>
      <c r="B271" s="61"/>
      <c r="C271" s="61"/>
      <c r="D271" s="62"/>
      <c r="E271" s="618" t="s">
        <v>304</v>
      </c>
      <c r="F271" s="616"/>
      <c r="G271" s="616"/>
      <c r="H271" s="616"/>
      <c r="I271" s="616"/>
      <c r="J271" s="616"/>
      <c r="K271" s="616"/>
      <c r="L271" s="616"/>
      <c r="M271" s="616"/>
      <c r="N271" s="616"/>
      <c r="O271" s="616"/>
      <c r="P271" s="616"/>
      <c r="Q271" s="616"/>
      <c r="R271" s="616"/>
      <c r="S271" s="619"/>
      <c r="U271"/>
      <c r="V271"/>
      <c r="W271"/>
      <c r="X271"/>
      <c r="Y271"/>
      <c r="Z271"/>
      <c r="AA271"/>
      <c r="AB271"/>
      <c r="AC271"/>
    </row>
    <row r="272" spans="1:29" s="45" customFormat="1" ht="31.5" customHeight="1">
      <c r="A272" s="111"/>
      <c r="B272" s="61"/>
      <c r="C272" s="61"/>
      <c r="D272" s="62"/>
      <c r="E272" s="618" t="s">
        <v>317</v>
      </c>
      <c r="F272" s="616"/>
      <c r="G272" s="616"/>
      <c r="H272" s="616"/>
      <c r="I272" s="616"/>
      <c r="J272" s="616"/>
      <c r="K272" s="616"/>
      <c r="L272" s="616"/>
      <c r="M272" s="616"/>
      <c r="N272" s="616"/>
      <c r="O272" s="616"/>
      <c r="P272" s="616"/>
      <c r="Q272" s="616"/>
      <c r="R272" s="616"/>
      <c r="S272" s="619"/>
      <c r="U272"/>
      <c r="V272"/>
      <c r="W272"/>
      <c r="X272"/>
      <c r="Y272"/>
      <c r="Z272"/>
      <c r="AA272"/>
      <c r="AB272"/>
      <c r="AC272"/>
    </row>
    <row r="273" spans="1:29" s="45" customFormat="1" ht="31.5" customHeight="1">
      <c r="A273" s="111"/>
      <c r="B273" s="61"/>
      <c r="C273" s="61"/>
      <c r="D273" s="62"/>
      <c r="E273" s="618" t="s">
        <v>318</v>
      </c>
      <c r="F273" s="616"/>
      <c r="G273" s="616"/>
      <c r="H273" s="616"/>
      <c r="I273" s="616"/>
      <c r="J273" s="616"/>
      <c r="K273" s="616"/>
      <c r="L273" s="616"/>
      <c r="M273" s="616"/>
      <c r="N273" s="616"/>
      <c r="O273" s="616"/>
      <c r="P273" s="616"/>
      <c r="Q273" s="616"/>
      <c r="R273" s="616"/>
      <c r="S273" s="619"/>
      <c r="U273"/>
      <c r="V273"/>
      <c r="W273"/>
      <c r="X273"/>
      <c r="Y273"/>
      <c r="Z273"/>
      <c r="AA273"/>
      <c r="AB273"/>
      <c r="AC273"/>
    </row>
    <row r="274" spans="1:29" s="45" customFormat="1" ht="12.75" customHeight="1">
      <c r="A274" s="111"/>
      <c r="B274" s="61"/>
      <c r="C274" s="61"/>
      <c r="D274" s="62"/>
      <c r="E274" s="132"/>
      <c r="F274" s="107"/>
      <c r="G274" s="107"/>
      <c r="H274" s="107"/>
      <c r="I274" s="107"/>
      <c r="J274" s="107"/>
      <c r="K274" s="107"/>
      <c r="L274" s="107"/>
      <c r="M274" s="107"/>
      <c r="N274" s="107"/>
      <c r="O274" s="107"/>
      <c r="P274" s="107"/>
      <c r="Q274" s="107"/>
      <c r="R274" s="107"/>
      <c r="S274" s="108"/>
      <c r="U274"/>
      <c r="V274"/>
      <c r="W274"/>
      <c r="X274"/>
      <c r="Y274"/>
      <c r="Z274"/>
      <c r="AA274"/>
      <c r="AB274"/>
      <c r="AC274"/>
    </row>
    <row r="275" spans="1:29" s="45" customFormat="1" ht="16.5" customHeight="1">
      <c r="A275" s="111"/>
      <c r="B275" s="61"/>
      <c r="C275" s="61"/>
      <c r="D275" s="62"/>
      <c r="E275" s="719" t="s">
        <v>326</v>
      </c>
      <c r="F275" s="616"/>
      <c r="G275" s="616"/>
      <c r="H275" s="616"/>
      <c r="I275" s="616"/>
      <c r="J275" s="616"/>
      <c r="K275" s="616"/>
      <c r="L275" s="616"/>
      <c r="M275" s="616"/>
      <c r="N275" s="616"/>
      <c r="O275" s="616"/>
      <c r="P275" s="616"/>
      <c r="Q275" s="616"/>
      <c r="R275" s="616"/>
      <c r="S275" s="619"/>
      <c r="U275"/>
      <c r="V275"/>
      <c r="W275"/>
      <c r="X275"/>
      <c r="Y275"/>
      <c r="Z275"/>
      <c r="AA275"/>
      <c r="AB275"/>
      <c r="AC275"/>
    </row>
    <row r="276" spans="1:29" s="45" customFormat="1" ht="16.5" customHeight="1">
      <c r="A276" s="111"/>
      <c r="B276" s="61"/>
      <c r="C276" s="61"/>
      <c r="D276" s="62"/>
      <c r="E276" s="618" t="s">
        <v>304</v>
      </c>
      <c r="F276" s="616"/>
      <c r="G276" s="616"/>
      <c r="H276" s="616"/>
      <c r="I276" s="616"/>
      <c r="J276" s="616"/>
      <c r="K276" s="616"/>
      <c r="L276" s="616"/>
      <c r="M276" s="616"/>
      <c r="N276" s="616"/>
      <c r="O276" s="616"/>
      <c r="P276" s="616"/>
      <c r="Q276" s="616"/>
      <c r="R276" s="616"/>
      <c r="S276" s="619"/>
      <c r="U276"/>
      <c r="V276"/>
      <c r="W276"/>
      <c r="X276"/>
      <c r="Y276"/>
      <c r="Z276"/>
      <c r="AA276"/>
      <c r="AB276"/>
      <c r="AC276"/>
    </row>
    <row r="277" spans="1:29" s="45" customFormat="1" ht="31.5" customHeight="1">
      <c r="A277" s="111"/>
      <c r="B277" s="61"/>
      <c r="C277" s="61"/>
      <c r="D277" s="62"/>
      <c r="E277" s="618" t="s">
        <v>319</v>
      </c>
      <c r="F277" s="616"/>
      <c r="G277" s="616"/>
      <c r="H277" s="616"/>
      <c r="I277" s="616"/>
      <c r="J277" s="616"/>
      <c r="K277" s="616"/>
      <c r="L277" s="616"/>
      <c r="M277" s="616"/>
      <c r="N277" s="616"/>
      <c r="O277" s="616"/>
      <c r="P277" s="616"/>
      <c r="Q277" s="616"/>
      <c r="R277" s="616"/>
      <c r="S277" s="619"/>
      <c r="U277"/>
      <c r="V277"/>
      <c r="W277"/>
      <c r="X277"/>
      <c r="Y277"/>
      <c r="Z277"/>
      <c r="AA277"/>
      <c r="AB277"/>
      <c r="AC277"/>
    </row>
    <row r="278" spans="1:29" s="45" customFormat="1" ht="16.5" customHeight="1">
      <c r="A278" s="111"/>
      <c r="B278" s="61"/>
      <c r="C278" s="61"/>
      <c r="D278" s="62"/>
      <c r="E278" s="618" t="s">
        <v>320</v>
      </c>
      <c r="F278" s="616"/>
      <c r="G278" s="616"/>
      <c r="H278" s="616"/>
      <c r="I278" s="616"/>
      <c r="J278" s="616"/>
      <c r="K278" s="616"/>
      <c r="L278" s="616"/>
      <c r="M278" s="616"/>
      <c r="N278" s="616"/>
      <c r="O278" s="616"/>
      <c r="P278" s="616"/>
      <c r="Q278" s="616"/>
      <c r="R278" s="616"/>
      <c r="S278" s="619"/>
      <c r="U278"/>
      <c r="V278"/>
      <c r="W278"/>
      <c r="X278"/>
      <c r="Y278"/>
      <c r="Z278"/>
      <c r="AA278"/>
      <c r="AB278"/>
      <c r="AC278"/>
    </row>
    <row r="279" spans="1:29" s="45" customFormat="1" ht="19.5" customHeight="1">
      <c r="A279" s="354"/>
      <c r="B279" s="355"/>
      <c r="C279" s="355"/>
      <c r="D279" s="356"/>
      <c r="E279" s="357"/>
      <c r="F279" s="328"/>
      <c r="G279" s="328"/>
      <c r="H279" s="328"/>
      <c r="I279" s="328"/>
      <c r="J279" s="328"/>
      <c r="K279" s="328"/>
      <c r="L279" s="328"/>
      <c r="M279" s="328"/>
      <c r="N279" s="328"/>
      <c r="O279" s="328"/>
      <c r="P279" s="328"/>
      <c r="Q279" s="328"/>
      <c r="R279" s="328"/>
      <c r="S279" s="358"/>
      <c r="U279"/>
      <c r="V279"/>
      <c r="W279"/>
      <c r="X279"/>
      <c r="Y279"/>
      <c r="Z279"/>
      <c r="AA279"/>
      <c r="AB279"/>
      <c r="AC279"/>
    </row>
  </sheetData>
  <sheetProtection selectLockedCells="1" selectUnlockedCells="1"/>
  <customSheetViews>
    <customSheetView guid="{FEDF866F-7E91-4768-B7AB-11E2CB49804F}" printArea="1" view="pageBreakPreview">
      <selection activeCell="E164" sqref="A164:S164"/>
      <rowBreaks count="6" manualBreakCount="6">
        <brk id="57" max="18" man="1"/>
        <brk id="101" max="18" man="1"/>
        <brk id="141" max="18" man="1"/>
        <brk id="182" max="18" man="1"/>
        <brk id="225" max="18" man="1"/>
        <brk id="271" max="18" man="1"/>
      </rowBreaks>
      <pageMargins left="0.55118110236220474" right="0.15748031496062992" top="0.6692913385826772" bottom="0.74803149606299213" header="0.35433070866141736" footer="0.35433070866141736"/>
      <printOptions horizontalCentered="1"/>
      <pageSetup paperSize="9" scale="79" firstPageNumber="0" orientation="portrait" horizontalDpi="300" verticalDpi="300" r:id="rId1"/>
      <headerFooter alignWithMargins="0">
        <oddHeader xml:space="preserve">&amp;L&amp;8MONNET-LE DRIAN-DERVAIN-GRONTMIJ-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customSheetView>
    <customSheetView guid="{45C8D6C3-577A-467C-A9EC-1E2120034D87}" printArea="1" topLeftCell="A4">
      <selection activeCell="E8" sqref="E8:R8"/>
      <rowBreaks count="6" manualBreakCount="6">
        <brk id="57" max="18" man="1"/>
        <brk id="101" max="18" man="1"/>
        <brk id="141" max="18" man="1"/>
        <brk id="182" max="18" man="1"/>
        <brk id="225" max="18" man="1"/>
        <brk id="271" max="18" man="1"/>
      </rowBreaks>
      <pageMargins left="0.55118110236220474" right="0.15748031496062992" top="0.6692913385826772" bottom="0.74803149606299213" header="0.35433070866141736" footer="0.35433070866141736"/>
      <printOptions horizontalCentered="1"/>
      <pageSetup paperSize="9" scale="79" firstPageNumber="0" orientation="portrait" horizontalDpi="300" verticalDpi="300" r:id="rId2"/>
      <headerFooter alignWithMargins="0">
        <oddHeader xml:space="preserve">&amp;L&amp;8MONNET-LE DRIAN-DERVAIN-GRONTMIJ-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customSheetView>
  </customSheetViews>
  <mergeCells count="245">
    <mergeCell ref="E144:O144"/>
    <mergeCell ref="E145:O145"/>
    <mergeCell ref="E146:S146"/>
    <mergeCell ref="A147:D147"/>
    <mergeCell ref="E147:S147"/>
    <mergeCell ref="E72:S72"/>
    <mergeCell ref="E141:S141"/>
    <mergeCell ref="E80:S80"/>
    <mergeCell ref="E104:S104"/>
    <mergeCell ref="E113:S113"/>
    <mergeCell ref="E114:S114"/>
    <mergeCell ref="E115:S115"/>
    <mergeCell ref="E136:S136"/>
    <mergeCell ref="E137:S137"/>
    <mergeCell ref="E138:S138"/>
    <mergeCell ref="E139:S139"/>
    <mergeCell ref="E140:S140"/>
    <mergeCell ref="E127:S127"/>
    <mergeCell ref="E128:S128"/>
    <mergeCell ref="E129:S129"/>
    <mergeCell ref="E130:S130"/>
    <mergeCell ref="E131:S131"/>
    <mergeCell ref="E132:S132"/>
    <mergeCell ref="E133:S133"/>
    <mergeCell ref="E134:S134"/>
    <mergeCell ref="E135:S135"/>
    <mergeCell ref="E118:S118"/>
    <mergeCell ref="E119:S119"/>
    <mergeCell ref="E120:S120"/>
    <mergeCell ref="E121:S121"/>
    <mergeCell ref="E122:S122"/>
    <mergeCell ref="E123:S123"/>
    <mergeCell ref="E124:S124"/>
    <mergeCell ref="E125:S125"/>
    <mergeCell ref="E126:S126"/>
    <mergeCell ref="E109:S109"/>
    <mergeCell ref="E110:S110"/>
    <mergeCell ref="E111:S111"/>
    <mergeCell ref="E112:S112"/>
    <mergeCell ref="E116:S116"/>
    <mergeCell ref="E117:S117"/>
    <mergeCell ref="E98:S98"/>
    <mergeCell ref="E99:S99"/>
    <mergeCell ref="E100:S100"/>
    <mergeCell ref="E102:S102"/>
    <mergeCell ref="E103:S103"/>
    <mergeCell ref="E105:S105"/>
    <mergeCell ref="E106:S106"/>
    <mergeCell ref="E107:S107"/>
    <mergeCell ref="E108:S108"/>
    <mergeCell ref="E89:S89"/>
    <mergeCell ref="E90:S90"/>
    <mergeCell ref="E91:S91"/>
    <mergeCell ref="E92:S92"/>
    <mergeCell ref="E93:S93"/>
    <mergeCell ref="E94:S94"/>
    <mergeCell ref="E95:S95"/>
    <mergeCell ref="E96:S96"/>
    <mergeCell ref="E97:S97"/>
    <mergeCell ref="E81:S81"/>
    <mergeCell ref="E82:S82"/>
    <mergeCell ref="E83:S83"/>
    <mergeCell ref="E84:S84"/>
    <mergeCell ref="E85:S85"/>
    <mergeCell ref="E86:S86"/>
    <mergeCell ref="E87:S87"/>
    <mergeCell ref="E88:S88"/>
    <mergeCell ref="E69:O69"/>
    <mergeCell ref="E71:S71"/>
    <mergeCell ref="E73:S73"/>
    <mergeCell ref="E74:S74"/>
    <mergeCell ref="E75:S75"/>
    <mergeCell ref="E76:S76"/>
    <mergeCell ref="E77:S77"/>
    <mergeCell ref="E78:S78"/>
    <mergeCell ref="E79:S79"/>
    <mergeCell ref="E262:S262"/>
    <mergeCell ref="E263:S263"/>
    <mergeCell ref="E264:S264"/>
    <mergeCell ref="E265:S265"/>
    <mergeCell ref="E266:S266"/>
    <mergeCell ref="E257:S257"/>
    <mergeCell ref="E258:S258"/>
    <mergeCell ref="E259:S259"/>
    <mergeCell ref="E260:S260"/>
    <mergeCell ref="E261:S261"/>
    <mergeCell ref="E275:S275"/>
    <mergeCell ref="E276:S276"/>
    <mergeCell ref="E277:S277"/>
    <mergeCell ref="E278:S278"/>
    <mergeCell ref="E267:S267"/>
    <mergeCell ref="E270:S270"/>
    <mergeCell ref="E271:S271"/>
    <mergeCell ref="E272:S272"/>
    <mergeCell ref="E273:S273"/>
    <mergeCell ref="E255:S255"/>
    <mergeCell ref="E256:S256"/>
    <mergeCell ref="E246:S246"/>
    <mergeCell ref="E247:S247"/>
    <mergeCell ref="E248:S248"/>
    <mergeCell ref="E249:S249"/>
    <mergeCell ref="E250:S250"/>
    <mergeCell ref="E240:S240"/>
    <mergeCell ref="E241:S241"/>
    <mergeCell ref="E242:S242"/>
    <mergeCell ref="E243:S243"/>
    <mergeCell ref="E244:S244"/>
    <mergeCell ref="E251:S251"/>
    <mergeCell ref="E252:S252"/>
    <mergeCell ref="E254:S254"/>
    <mergeCell ref="E234:S234"/>
    <mergeCell ref="E236:S236"/>
    <mergeCell ref="E237:S237"/>
    <mergeCell ref="E238:S238"/>
    <mergeCell ref="E239:S239"/>
    <mergeCell ref="E16:R16"/>
    <mergeCell ref="E17:R17"/>
    <mergeCell ref="E18:R18"/>
    <mergeCell ref="E19:R19"/>
    <mergeCell ref="E218:S218"/>
    <mergeCell ref="E219:S219"/>
    <mergeCell ref="E220:S220"/>
    <mergeCell ref="E221:S221"/>
    <mergeCell ref="E222:S222"/>
    <mergeCell ref="E214:S214"/>
    <mergeCell ref="E215:S215"/>
    <mergeCell ref="E216:S216"/>
    <mergeCell ref="E217:S217"/>
    <mergeCell ref="E20:R20"/>
    <mergeCell ref="E21:R21"/>
    <mergeCell ref="E22:R22"/>
    <mergeCell ref="E23:R23"/>
    <mergeCell ref="E24:R24"/>
    <mergeCell ref="E27:R27"/>
    <mergeCell ref="E34:I34"/>
    <mergeCell ref="K34:R34"/>
    <mergeCell ref="E31:I31"/>
    <mergeCell ref="K31:R31"/>
    <mergeCell ref="E15:R15"/>
    <mergeCell ref="E4:Q4"/>
    <mergeCell ref="E5:R5"/>
    <mergeCell ref="E6:R6"/>
    <mergeCell ref="E7:R7"/>
    <mergeCell ref="E8:R8"/>
    <mergeCell ref="E9:R9"/>
    <mergeCell ref="E10:R10"/>
    <mergeCell ref="E11:R11"/>
    <mergeCell ref="E12:R12"/>
    <mergeCell ref="E13:R13"/>
    <mergeCell ref="E14:R14"/>
    <mergeCell ref="E32:I32"/>
    <mergeCell ref="K32:R32"/>
    <mergeCell ref="E33:I33"/>
    <mergeCell ref="K33:R33"/>
    <mergeCell ref="E29:I29"/>
    <mergeCell ref="K29:R29"/>
    <mergeCell ref="P25:R25"/>
    <mergeCell ref="E25:O25"/>
    <mergeCell ref="A58:S58"/>
    <mergeCell ref="E66:S66"/>
    <mergeCell ref="F51:G51"/>
    <mergeCell ref="H51:R51"/>
    <mergeCell ref="F52:G52"/>
    <mergeCell ref="H52:R52"/>
    <mergeCell ref="F53:G53"/>
    <mergeCell ref="H53:R53"/>
    <mergeCell ref="F54:G54"/>
    <mergeCell ref="H54:R54"/>
    <mergeCell ref="F55:G55"/>
    <mergeCell ref="H55:R55"/>
    <mergeCell ref="E61:S61"/>
    <mergeCell ref="I63:S63"/>
    <mergeCell ref="I64:S64"/>
    <mergeCell ref="E60:S60"/>
    <mergeCell ref="E62:H63"/>
    <mergeCell ref="I62:S62"/>
    <mergeCell ref="E64:H64"/>
    <mergeCell ref="E67:S67"/>
    <mergeCell ref="E142:O142"/>
    <mergeCell ref="E184:S184"/>
    <mergeCell ref="E185:S185"/>
    <mergeCell ref="E149:O149"/>
    <mergeCell ref="E150:S150"/>
    <mergeCell ref="E157:S157"/>
    <mergeCell ref="E164:S164"/>
    <mergeCell ref="E165:S165"/>
    <mergeCell ref="E166:S166"/>
    <mergeCell ref="E169:S169"/>
    <mergeCell ref="E161:S161"/>
    <mergeCell ref="E162:S162"/>
    <mergeCell ref="E163:S163"/>
    <mergeCell ref="E170:S170"/>
    <mergeCell ref="E155:S155"/>
    <mergeCell ref="E158:S158"/>
    <mergeCell ref="E151:S151"/>
    <mergeCell ref="E152:O152"/>
    <mergeCell ref="E172:S172"/>
    <mergeCell ref="E173:S173"/>
    <mergeCell ref="E174:S174"/>
    <mergeCell ref="E175:S175"/>
    <mergeCell ref="E154:S154"/>
    <mergeCell ref="E225:S225"/>
    <mergeCell ref="E229:S229"/>
    <mergeCell ref="E230:S230"/>
    <mergeCell ref="E231:S231"/>
    <mergeCell ref="E159:S159"/>
    <mergeCell ref="E160:S160"/>
    <mergeCell ref="E204:S204"/>
    <mergeCell ref="E209:S209"/>
    <mergeCell ref="E210:S210"/>
    <mergeCell ref="E212:S212"/>
    <mergeCell ref="E208:S208"/>
    <mergeCell ref="E211:S211"/>
    <mergeCell ref="E176:S176"/>
    <mergeCell ref="E177:S177"/>
    <mergeCell ref="E178:S178"/>
    <mergeCell ref="E179:S179"/>
    <mergeCell ref="E167:S167"/>
    <mergeCell ref="E213:S213"/>
    <mergeCell ref="E193:S193"/>
    <mergeCell ref="E168:S168"/>
    <mergeCell ref="E233:S233"/>
    <mergeCell ref="E171:S171"/>
    <mergeCell ref="E182:S182"/>
    <mergeCell ref="E183:S183"/>
    <mergeCell ref="E232:S232"/>
    <mergeCell ref="E198:S198"/>
    <mergeCell ref="E186:S186"/>
    <mergeCell ref="E187:S187"/>
    <mergeCell ref="E188:S188"/>
    <mergeCell ref="E189:S189"/>
    <mergeCell ref="E190:S190"/>
    <mergeCell ref="E191:S191"/>
    <mergeCell ref="E192:S192"/>
    <mergeCell ref="E194:S194"/>
    <mergeCell ref="E195:S195"/>
    <mergeCell ref="E196:S196"/>
    <mergeCell ref="E197:S197"/>
    <mergeCell ref="E205:S205"/>
    <mergeCell ref="E206:S206"/>
    <mergeCell ref="E199:S199"/>
    <mergeCell ref="E200:S200"/>
    <mergeCell ref="E201:S201"/>
    <mergeCell ref="E202:S202"/>
    <mergeCell ref="E203:S203"/>
  </mergeCells>
  <printOptions horizontalCentered="1"/>
  <pageMargins left="0.55118110236220474" right="0.15748031496062992" top="0.6692913385826772" bottom="0.74803149606299213" header="0.35433070866141736" footer="0.35433070866141736"/>
  <pageSetup paperSize="9" scale="79" firstPageNumber="0" orientation="portrait" horizontalDpi="300" verticalDpi="300" r:id="rId3"/>
  <headerFooter alignWithMargins="0">
    <oddHeader xml:space="preserve">&amp;L&amp;8MONNET-LE DRIAN-DERVAIN-OTEIS-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rowBreaks count="6" manualBreakCount="6">
    <brk id="57" max="18" man="1"/>
    <brk id="101" max="18" man="1"/>
    <brk id="140" max="18" man="1"/>
    <brk id="180" max="18" man="1"/>
    <brk id="223" max="18" man="1"/>
    <brk id="268" max="18" man="1"/>
  </rowBreaks>
  <drawing r:id="rId4"/>
</worksheet>
</file>

<file path=xl/worksheets/sheet2.xml><?xml version="1.0" encoding="utf-8"?>
<worksheet xmlns="http://schemas.openxmlformats.org/spreadsheetml/2006/main" xmlns:r="http://schemas.openxmlformats.org/officeDocument/2006/relationships">
  <sheetPr codeName="Feuil35">
    <pageSetUpPr autoPageBreaks="0"/>
  </sheetPr>
  <dimension ref="A1:AJ265"/>
  <sheetViews>
    <sheetView view="pageBreakPreview" zoomScale="80" zoomScaleNormal="100" zoomScaleSheetLayoutView="80" workbookViewId="0">
      <pane xSplit="4" ySplit="5" topLeftCell="E246" activePane="bottomRight" state="frozen"/>
      <selection activeCell="E98" sqref="E98:S98"/>
      <selection pane="topRight" activeCell="E98" sqref="E98:S98"/>
      <selection pane="bottomLeft" activeCell="E98" sqref="E98:S98"/>
      <selection pane="bottomRight" activeCell="E98" sqref="E98:S98"/>
    </sheetView>
  </sheetViews>
  <sheetFormatPr baseColWidth="10" defaultColWidth="12" defaultRowHeight="15.75"/>
  <cols>
    <col min="1" max="1" width="5.83203125" style="224" customWidth="1"/>
    <col min="2" max="2" width="4.33203125" style="224" bestFit="1" customWidth="1"/>
    <col min="3" max="4" width="3.33203125" style="224" customWidth="1"/>
    <col min="5" max="15" width="8.1640625" style="114" customWidth="1"/>
    <col min="16" max="16" width="10.83203125" style="43" customWidth="1"/>
    <col min="17" max="17" width="4.1640625" style="43" customWidth="1"/>
    <col min="18" max="18" width="10.1640625" style="43" customWidth="1"/>
    <col min="19" max="19" width="13.33203125" style="43" customWidth="1"/>
    <col min="20" max="20" width="2.5" style="114" customWidth="1"/>
    <col min="25" max="25" width="10.1640625" customWidth="1"/>
  </cols>
  <sheetData>
    <row r="1" spans="1:20" s="34" customFormat="1" ht="18.75" customHeight="1">
      <c r="A1" s="48">
        <f ca="1">CELL("largeur",A1)</f>
        <v>5</v>
      </c>
      <c r="B1" s="48">
        <f t="shared" ref="B1:S1" ca="1" si="0">CELL("largeur",B1)</f>
        <v>4</v>
      </c>
      <c r="C1" s="48">
        <f t="shared" ca="1" si="0"/>
        <v>3</v>
      </c>
      <c r="D1" s="48">
        <f t="shared" ca="1" si="0"/>
        <v>3</v>
      </c>
      <c r="E1" s="119">
        <f t="shared" ca="1" si="0"/>
        <v>7</v>
      </c>
      <c r="F1" s="119">
        <f t="shared" ca="1" si="0"/>
        <v>7</v>
      </c>
      <c r="G1" s="119">
        <f t="shared" ca="1" si="0"/>
        <v>7</v>
      </c>
      <c r="H1" s="119">
        <f t="shared" ca="1" si="0"/>
        <v>7</v>
      </c>
      <c r="I1" s="119">
        <f t="shared" ca="1" si="0"/>
        <v>7</v>
      </c>
      <c r="J1" s="119">
        <f t="shared" ca="1" si="0"/>
        <v>7</v>
      </c>
      <c r="K1" s="119">
        <f t="shared" ca="1" si="0"/>
        <v>7</v>
      </c>
      <c r="L1" s="119">
        <f t="shared" ca="1" si="0"/>
        <v>7</v>
      </c>
      <c r="M1" s="119">
        <f t="shared" ca="1" si="0"/>
        <v>7</v>
      </c>
      <c r="N1" s="119">
        <f t="shared" ca="1" si="0"/>
        <v>7</v>
      </c>
      <c r="O1" s="119">
        <f t="shared" ca="1" si="0"/>
        <v>7</v>
      </c>
      <c r="P1" s="154">
        <f t="shared" ca="1" si="0"/>
        <v>10</v>
      </c>
      <c r="Q1" s="154">
        <f t="shared" ca="1" si="0"/>
        <v>3</v>
      </c>
      <c r="R1" s="154">
        <f t="shared" ca="1" si="0"/>
        <v>9</v>
      </c>
      <c r="S1" s="154">
        <f t="shared" ca="1" si="0"/>
        <v>13</v>
      </c>
      <c r="T1" s="121"/>
    </row>
    <row r="2" spans="1:20" s="34" customFormat="1" ht="18.75" customHeight="1">
      <c r="A2" s="217">
        <v>5</v>
      </c>
      <c r="B2" s="217">
        <v>3</v>
      </c>
      <c r="C2" s="217">
        <v>3</v>
      </c>
      <c r="D2" s="217">
        <v>3</v>
      </c>
      <c r="E2" s="83">
        <v>8</v>
      </c>
      <c r="F2" s="83">
        <v>8</v>
      </c>
      <c r="G2" s="82">
        <v>8</v>
      </c>
      <c r="H2" s="83">
        <v>8</v>
      </c>
      <c r="I2" s="83">
        <v>8</v>
      </c>
      <c r="J2" s="82">
        <v>8</v>
      </c>
      <c r="K2" s="83">
        <v>8</v>
      </c>
      <c r="L2" s="83">
        <v>8</v>
      </c>
      <c r="M2" s="83">
        <v>8</v>
      </c>
      <c r="N2" s="83">
        <v>8</v>
      </c>
      <c r="O2" s="83">
        <v>8</v>
      </c>
      <c r="P2" s="174">
        <v>8</v>
      </c>
      <c r="Q2" s="174">
        <v>3</v>
      </c>
      <c r="R2" s="174">
        <v>9</v>
      </c>
      <c r="S2" s="174">
        <v>12</v>
      </c>
      <c r="T2" s="121"/>
    </row>
    <row r="3" spans="1:20" ht="47.25" customHeight="1">
      <c r="A3" s="768" t="s">
        <v>10</v>
      </c>
      <c r="B3" s="768"/>
      <c r="C3" s="768"/>
      <c r="D3" s="769"/>
      <c r="E3" s="768"/>
      <c r="F3" s="768"/>
      <c r="G3" s="768"/>
      <c r="H3" s="768"/>
      <c r="I3" s="768"/>
      <c r="J3" s="768"/>
      <c r="K3" s="768"/>
      <c r="L3" s="768"/>
      <c r="M3" s="768"/>
      <c r="N3" s="768"/>
      <c r="O3" s="768"/>
      <c r="P3" s="788" t="s">
        <v>37</v>
      </c>
      <c r="Q3" s="789"/>
      <c r="R3" s="789"/>
      <c r="S3" s="790"/>
      <c r="T3" s="10"/>
    </row>
    <row r="4" spans="1:20" s="105" customFormat="1" ht="32.25" customHeight="1">
      <c r="A4" s="218" t="s">
        <v>11</v>
      </c>
      <c r="B4" s="219"/>
      <c r="C4" s="219"/>
      <c r="D4" s="220"/>
      <c r="E4" s="213" t="s">
        <v>49</v>
      </c>
      <c r="F4" s="213"/>
      <c r="G4" s="213"/>
      <c r="H4" s="213"/>
      <c r="I4" s="213"/>
      <c r="J4" s="213"/>
      <c r="K4" s="213"/>
      <c r="L4" s="213"/>
      <c r="M4" s="213"/>
      <c r="N4" s="213"/>
      <c r="O4" s="299"/>
      <c r="P4" s="336" t="s">
        <v>12</v>
      </c>
      <c r="Q4" s="337"/>
      <c r="R4" s="101" t="s">
        <v>13</v>
      </c>
      <c r="S4" s="99" t="s">
        <v>669</v>
      </c>
      <c r="T4" s="4"/>
    </row>
    <row r="5" spans="1:20" s="76" customFormat="1" ht="31.5" customHeight="1">
      <c r="A5" s="514">
        <v>4.0999999999999996</v>
      </c>
      <c r="B5" s="515"/>
      <c r="C5" s="516"/>
      <c r="D5" s="517"/>
      <c r="E5" s="518" t="s">
        <v>29</v>
      </c>
      <c r="F5" s="519"/>
      <c r="G5" s="518"/>
      <c r="H5" s="519"/>
      <c r="I5" s="519"/>
      <c r="J5" s="519"/>
      <c r="K5" s="519"/>
      <c r="L5" s="520"/>
      <c r="M5" s="520"/>
      <c r="N5" s="520"/>
      <c r="O5" s="520"/>
      <c r="P5" s="521"/>
      <c r="Q5" s="509"/>
      <c r="R5" s="439"/>
      <c r="S5" s="522"/>
      <c r="T5" s="2"/>
    </row>
    <row r="6" spans="1:20" s="236" customFormat="1" ht="53.25" customHeight="1">
      <c r="A6" s="523"/>
      <c r="B6" s="524"/>
      <c r="C6" s="524"/>
      <c r="D6" s="525"/>
      <c r="E6" s="793" t="s">
        <v>728</v>
      </c>
      <c r="F6" s="794"/>
      <c r="G6" s="794"/>
      <c r="H6" s="794"/>
      <c r="I6" s="794"/>
      <c r="J6" s="794"/>
      <c r="K6" s="794"/>
      <c r="L6" s="794"/>
      <c r="M6" s="794"/>
      <c r="N6" s="794"/>
      <c r="O6" s="795"/>
      <c r="P6" s="505"/>
      <c r="Q6" s="506"/>
      <c r="R6" s="507"/>
      <c r="S6" s="508"/>
    </row>
    <row r="7" spans="1:20" s="8" customFormat="1" ht="9" customHeight="1">
      <c r="A7" s="489"/>
      <c r="B7" s="137"/>
      <c r="C7" s="163"/>
      <c r="D7" s="164"/>
      <c r="E7" s="47"/>
      <c r="F7" s="47"/>
      <c r="G7" s="47"/>
      <c r="H7" s="47"/>
      <c r="I7" s="47"/>
      <c r="J7" s="47"/>
      <c r="K7" s="47"/>
      <c r="L7" s="47"/>
      <c r="M7" s="47"/>
      <c r="N7" s="47"/>
      <c r="O7" s="47"/>
      <c r="P7" s="314"/>
      <c r="Q7" s="321"/>
      <c r="R7" s="375"/>
      <c r="S7" s="306"/>
      <c r="T7" s="42"/>
    </row>
    <row r="8" spans="1:20" s="8" customFormat="1" ht="33" customHeight="1">
      <c r="A8" s="489"/>
      <c r="B8" s="137"/>
      <c r="C8" s="163"/>
      <c r="D8" s="164"/>
      <c r="E8" s="774" t="s">
        <v>53</v>
      </c>
      <c r="F8" s="775"/>
      <c r="G8" s="775"/>
      <c r="H8" s="775"/>
      <c r="I8" s="775"/>
      <c r="J8" s="775"/>
      <c r="K8" s="775"/>
      <c r="L8" s="775"/>
      <c r="M8" s="775"/>
      <c r="N8" s="775"/>
      <c r="O8" s="775"/>
      <c r="P8" s="314"/>
      <c r="Q8" s="321"/>
      <c r="R8" s="330"/>
      <c r="S8" s="306"/>
      <c r="T8" s="42"/>
    </row>
    <row r="9" spans="1:20" s="8" customFormat="1" ht="31.5" customHeight="1">
      <c r="A9" s="489"/>
      <c r="B9" s="137"/>
      <c r="C9" s="163"/>
      <c r="D9" s="164"/>
      <c r="E9" s="626" t="s">
        <v>51</v>
      </c>
      <c r="F9" s="744"/>
      <c r="G9" s="744"/>
      <c r="H9" s="744"/>
      <c r="I9" s="744"/>
      <c r="J9" s="744"/>
      <c r="K9" s="744"/>
      <c r="L9" s="744"/>
      <c r="M9" s="744"/>
      <c r="N9" s="744"/>
      <c r="O9" s="744"/>
      <c r="P9" s="314"/>
      <c r="Q9" s="321"/>
      <c r="R9" s="330"/>
      <c r="S9" s="306"/>
      <c r="T9" s="42"/>
    </row>
    <row r="10" spans="1:20" s="8" customFormat="1" ht="9.75" customHeight="1">
      <c r="A10" s="489"/>
      <c r="B10" s="137"/>
      <c r="C10" s="163"/>
      <c r="D10" s="164"/>
      <c r="E10" s="47"/>
      <c r="F10" s="47"/>
      <c r="G10" s="47"/>
      <c r="H10" s="47"/>
      <c r="I10" s="47"/>
      <c r="J10" s="47"/>
      <c r="K10" s="47"/>
      <c r="L10" s="47"/>
      <c r="M10" s="47"/>
      <c r="N10" s="47"/>
      <c r="O10" s="47"/>
      <c r="P10" s="314"/>
      <c r="Q10" s="321"/>
      <c r="R10" s="330"/>
      <c r="S10" s="306"/>
      <c r="T10" s="42"/>
    </row>
    <row r="11" spans="1:20" s="8" customFormat="1" ht="18">
      <c r="A11" s="478"/>
      <c r="B11" s="171"/>
      <c r="C11" s="168"/>
      <c r="D11" s="169"/>
      <c r="E11" s="622" t="s">
        <v>524</v>
      </c>
      <c r="F11" s="771"/>
      <c r="G11" s="771"/>
      <c r="H11" s="771"/>
      <c r="I11" s="771"/>
      <c r="J11" s="771"/>
      <c r="K11" s="771"/>
      <c r="L11" s="771"/>
      <c r="M11" s="771"/>
      <c r="N11" s="771"/>
      <c r="O11" s="771"/>
      <c r="P11" s="315"/>
      <c r="Q11" s="321"/>
      <c r="R11" s="330"/>
      <c r="S11" s="306"/>
      <c r="T11" s="10"/>
    </row>
    <row r="12" spans="1:20" s="8" customFormat="1" ht="9.9499999999999993" customHeight="1">
      <c r="A12" s="489"/>
      <c r="B12" s="137"/>
      <c r="C12" s="163"/>
      <c r="D12" s="164"/>
      <c r="E12" s="47"/>
      <c r="F12" s="47"/>
      <c r="G12" s="47"/>
      <c r="H12" s="47"/>
      <c r="I12" s="47"/>
      <c r="J12" s="47"/>
      <c r="K12" s="47"/>
      <c r="L12" s="47"/>
      <c r="M12" s="47"/>
      <c r="N12" s="47"/>
      <c r="O12" s="47"/>
      <c r="P12" s="314"/>
      <c r="Q12" s="321"/>
      <c r="R12" s="330"/>
      <c r="S12" s="306"/>
      <c r="T12" s="42"/>
    </row>
    <row r="13" spans="1:20" s="8" customFormat="1" ht="18" customHeight="1">
      <c r="A13" s="490">
        <f>+$A$5</f>
        <v>4.0999999999999996</v>
      </c>
      <c r="B13" s="142">
        <v>1</v>
      </c>
      <c r="C13" s="138"/>
      <c r="D13" s="139"/>
      <c r="E13" s="742" t="s">
        <v>16</v>
      </c>
      <c r="F13" s="742"/>
      <c r="G13" s="742"/>
      <c r="H13" s="742"/>
      <c r="I13" s="742"/>
      <c r="J13" s="742"/>
      <c r="K13" s="742"/>
      <c r="L13" s="742"/>
      <c r="M13" s="742"/>
      <c r="N13" s="742"/>
      <c r="O13" s="742"/>
      <c r="P13" s="316"/>
      <c r="Q13" s="322"/>
      <c r="R13" s="331"/>
      <c r="S13" s="479"/>
      <c r="T13" s="4"/>
    </row>
    <row r="14" spans="1:20" s="8" customFormat="1" ht="18" customHeight="1">
      <c r="A14" s="490">
        <f>+$A$5</f>
        <v>4.0999999999999996</v>
      </c>
      <c r="B14" s="30">
        <f>+$B$13</f>
        <v>1</v>
      </c>
      <c r="C14" s="142">
        <v>1</v>
      </c>
      <c r="D14" s="80"/>
      <c r="E14" s="772" t="s">
        <v>38</v>
      </c>
      <c r="F14" s="772"/>
      <c r="G14" s="772"/>
      <c r="H14" s="772"/>
      <c r="I14" s="772"/>
      <c r="J14" s="772"/>
      <c r="K14" s="772"/>
      <c r="L14" s="772"/>
      <c r="M14" s="772"/>
      <c r="N14" s="772"/>
      <c r="O14" s="772"/>
      <c r="P14" s="379">
        <v>1</v>
      </c>
      <c r="Q14" s="321" t="s">
        <v>17</v>
      </c>
      <c r="R14" s="305"/>
      <c r="S14" s="304">
        <f>ROUND(P14*R14,2)</f>
        <v>0</v>
      </c>
      <c r="T14" s="42"/>
    </row>
    <row r="15" spans="1:20" s="8" customFormat="1" ht="18" customHeight="1">
      <c r="A15" s="490">
        <f>+$A$5</f>
        <v>4.0999999999999996</v>
      </c>
      <c r="B15" s="30">
        <f>+$B$13</f>
        <v>1</v>
      </c>
      <c r="C15" s="142">
        <f>+C14+1</f>
        <v>2</v>
      </c>
      <c r="D15" s="80"/>
      <c r="E15" s="772" t="s">
        <v>50</v>
      </c>
      <c r="F15" s="772"/>
      <c r="G15" s="772"/>
      <c r="H15" s="772"/>
      <c r="I15" s="772"/>
      <c r="J15" s="772"/>
      <c r="K15" s="772"/>
      <c r="L15" s="772"/>
      <c r="M15" s="772"/>
      <c r="N15" s="772"/>
      <c r="O15" s="772"/>
      <c r="P15" s="379">
        <v>1</v>
      </c>
      <c r="Q15" s="321" t="s">
        <v>17</v>
      </c>
      <c r="R15" s="305"/>
      <c r="S15" s="304">
        <f>ROUND(P15*R15,2)</f>
        <v>0</v>
      </c>
      <c r="T15" s="42"/>
    </row>
    <row r="16" spans="1:20" ht="12.75" customHeight="1">
      <c r="A16" s="491"/>
      <c r="B16" s="24"/>
      <c r="C16" s="24"/>
      <c r="D16" s="25"/>
      <c r="E16" s="398"/>
      <c r="F16" s="398"/>
      <c r="G16" s="398"/>
      <c r="H16" s="398"/>
      <c r="I16" s="398"/>
      <c r="J16" s="398"/>
      <c r="K16" s="398"/>
      <c r="L16" s="398"/>
      <c r="M16" s="398"/>
      <c r="N16" s="398"/>
      <c r="O16" s="398"/>
      <c r="P16" s="317"/>
      <c r="Q16" s="320"/>
      <c r="R16" s="329"/>
      <c r="S16" s="325"/>
      <c r="T16" s="2"/>
    </row>
    <row r="17" spans="1:35" ht="18" customHeight="1">
      <c r="A17" s="490">
        <f>+$A$5</f>
        <v>4.0999999999999996</v>
      </c>
      <c r="B17" s="30">
        <f>+B13+1</f>
        <v>2</v>
      </c>
      <c r="C17" s="30"/>
      <c r="D17" s="80"/>
      <c r="E17" s="115" t="s">
        <v>33</v>
      </c>
      <c r="F17" s="106"/>
      <c r="G17" s="106"/>
      <c r="H17" s="106"/>
      <c r="I17" s="106"/>
      <c r="J17" s="106"/>
      <c r="K17" s="106"/>
      <c r="L17" s="106"/>
      <c r="M17" s="106"/>
      <c r="N17" s="106"/>
      <c r="O17" s="106"/>
      <c r="P17" s="317"/>
      <c r="Q17" s="320"/>
      <c r="R17" s="329"/>
      <c r="S17" s="325"/>
      <c r="T17" s="2"/>
    </row>
    <row r="18" spans="1:35" s="236" customFormat="1" ht="18" customHeight="1">
      <c r="A18" s="490"/>
      <c r="B18" s="30"/>
      <c r="C18" s="30"/>
      <c r="D18" s="80"/>
      <c r="E18" s="751" t="s">
        <v>757</v>
      </c>
      <c r="F18" s="752"/>
      <c r="G18" s="752"/>
      <c r="H18" s="752"/>
      <c r="I18" s="752"/>
      <c r="J18" s="752"/>
      <c r="K18" s="752"/>
      <c r="L18" s="752"/>
      <c r="M18" s="752"/>
      <c r="N18" s="752"/>
      <c r="O18" s="752"/>
      <c r="P18" s="317"/>
      <c r="Q18" s="320"/>
      <c r="R18" s="329"/>
      <c r="S18" s="325"/>
      <c r="T18" s="2"/>
    </row>
    <row r="19" spans="1:35" s="236" customFormat="1" ht="18" customHeight="1">
      <c r="A19" s="544"/>
      <c r="B19" s="545"/>
      <c r="C19" s="545"/>
      <c r="D19" s="546"/>
      <c r="E19" s="751" t="s">
        <v>766</v>
      </c>
      <c r="F19" s="752"/>
      <c r="G19" s="752"/>
      <c r="H19" s="752"/>
      <c r="I19" s="752"/>
      <c r="J19" s="752"/>
      <c r="K19" s="752"/>
      <c r="L19" s="752"/>
      <c r="M19" s="752"/>
      <c r="N19" s="752"/>
      <c r="O19" s="752"/>
      <c r="P19" s="547"/>
      <c r="Q19" s="548"/>
      <c r="R19" s="549"/>
      <c r="S19" s="550"/>
      <c r="T19" s="2"/>
    </row>
    <row r="20" spans="1:35" s="236" customFormat="1" ht="66.75" customHeight="1">
      <c r="A20" s="544"/>
      <c r="B20" s="545"/>
      <c r="C20" s="545"/>
      <c r="D20" s="546"/>
      <c r="E20" s="751" t="s">
        <v>759</v>
      </c>
      <c r="F20" s="752"/>
      <c r="G20" s="752"/>
      <c r="H20" s="752"/>
      <c r="I20" s="752"/>
      <c r="J20" s="752"/>
      <c r="K20" s="752"/>
      <c r="L20" s="752"/>
      <c r="M20" s="752"/>
      <c r="N20" s="752"/>
      <c r="O20" s="752"/>
      <c r="P20" s="547"/>
      <c r="Q20" s="548"/>
      <c r="R20" s="549"/>
      <c r="S20" s="550"/>
      <c r="T20" s="2"/>
      <c r="X20"/>
      <c r="Y20"/>
      <c r="Z20"/>
      <c r="AA20"/>
      <c r="AB20"/>
      <c r="AC20"/>
      <c r="AD20"/>
      <c r="AE20"/>
      <c r="AF20"/>
      <c r="AG20"/>
      <c r="AH20"/>
      <c r="AI20"/>
    </row>
    <row r="21" spans="1:35" s="236" customFormat="1" ht="34.5" customHeight="1">
      <c r="A21" s="544"/>
      <c r="B21" s="545"/>
      <c r="C21" s="545"/>
      <c r="D21" s="546"/>
      <c r="E21" s="751" t="s">
        <v>760</v>
      </c>
      <c r="F21" s="752"/>
      <c r="G21" s="752"/>
      <c r="H21" s="752"/>
      <c r="I21" s="752"/>
      <c r="J21" s="752"/>
      <c r="K21" s="752"/>
      <c r="L21" s="752"/>
      <c r="M21" s="752"/>
      <c r="N21" s="752"/>
      <c r="O21" s="752"/>
      <c r="P21" s="547"/>
      <c r="Q21" s="548"/>
      <c r="R21" s="549"/>
      <c r="S21" s="550"/>
      <c r="T21" s="2"/>
      <c r="X21"/>
      <c r="Y21"/>
      <c r="Z21"/>
      <c r="AA21"/>
      <c r="AB21"/>
      <c r="AC21"/>
      <c r="AD21"/>
      <c r="AE21"/>
      <c r="AF21"/>
      <c r="AG21"/>
      <c r="AH21"/>
      <c r="AI21"/>
    </row>
    <row r="22" spans="1:35" s="236" customFormat="1" ht="18.75" customHeight="1">
      <c r="A22" s="544"/>
      <c r="B22" s="545"/>
      <c r="C22" s="545"/>
      <c r="D22" s="546"/>
      <c r="E22" s="751" t="s">
        <v>761</v>
      </c>
      <c r="F22" s="752"/>
      <c r="G22" s="752"/>
      <c r="H22" s="752"/>
      <c r="I22" s="752"/>
      <c r="J22" s="752"/>
      <c r="K22" s="752"/>
      <c r="L22" s="752"/>
      <c r="M22" s="752"/>
      <c r="N22" s="752"/>
      <c r="O22" s="752"/>
      <c r="P22" s="547"/>
      <c r="Q22" s="548"/>
      <c r="R22" s="549"/>
      <c r="S22" s="550"/>
      <c r="T22" s="2"/>
      <c r="X22"/>
      <c r="Y22"/>
      <c r="Z22"/>
      <c r="AA22"/>
      <c r="AB22"/>
      <c r="AC22"/>
      <c r="AD22"/>
      <c r="AE22"/>
      <c r="AF22"/>
      <c r="AG22"/>
      <c r="AH22"/>
      <c r="AI22"/>
    </row>
    <row r="23" spans="1:35" s="236" customFormat="1" ht="34.5" customHeight="1">
      <c r="A23" s="544"/>
      <c r="B23" s="545"/>
      <c r="C23" s="545"/>
      <c r="D23" s="546"/>
      <c r="E23" s="751" t="s">
        <v>762</v>
      </c>
      <c r="F23" s="752"/>
      <c r="G23" s="752"/>
      <c r="H23" s="752"/>
      <c r="I23" s="752"/>
      <c r="J23" s="752"/>
      <c r="K23" s="752"/>
      <c r="L23" s="752"/>
      <c r="M23" s="752"/>
      <c r="N23" s="752"/>
      <c r="O23" s="752"/>
      <c r="P23" s="547"/>
      <c r="Q23" s="548"/>
      <c r="R23" s="549"/>
      <c r="S23" s="550"/>
      <c r="T23" s="2"/>
      <c r="X23"/>
      <c r="Y23"/>
      <c r="Z23"/>
      <c r="AA23"/>
      <c r="AB23"/>
      <c r="AC23"/>
      <c r="AD23"/>
      <c r="AE23"/>
      <c r="AF23"/>
      <c r="AG23"/>
      <c r="AH23"/>
      <c r="AI23"/>
    </row>
    <row r="24" spans="1:35" s="236" customFormat="1" ht="34.5" customHeight="1">
      <c r="A24" s="544"/>
      <c r="B24" s="545"/>
      <c r="C24" s="545"/>
      <c r="D24" s="546"/>
      <c r="E24" s="757" t="s">
        <v>767</v>
      </c>
      <c r="F24" s="758"/>
      <c r="G24" s="758"/>
      <c r="H24" s="758"/>
      <c r="I24" s="758"/>
      <c r="J24" s="758"/>
      <c r="K24" s="758"/>
      <c r="L24" s="758"/>
      <c r="M24" s="758"/>
      <c r="N24" s="758"/>
      <c r="O24" s="758"/>
      <c r="P24" s="547"/>
      <c r="Q24" s="548"/>
      <c r="R24" s="549"/>
      <c r="S24" s="550"/>
      <c r="T24" s="2"/>
      <c r="X24"/>
      <c r="Y24"/>
      <c r="Z24"/>
      <c r="AA24"/>
      <c r="AB24"/>
      <c r="AC24"/>
      <c r="AD24"/>
      <c r="AE24"/>
      <c r="AF24"/>
      <c r="AG24"/>
      <c r="AH24"/>
      <c r="AI24"/>
    </row>
    <row r="25" spans="1:35" s="236" customFormat="1" ht="9" customHeight="1">
      <c r="A25" s="544"/>
      <c r="B25" s="545"/>
      <c r="C25" s="545"/>
      <c r="D25" s="546"/>
      <c r="E25" s="751"/>
      <c r="F25" s="752"/>
      <c r="G25" s="752"/>
      <c r="H25" s="752"/>
      <c r="I25" s="752"/>
      <c r="J25" s="752"/>
      <c r="K25" s="752"/>
      <c r="L25" s="752"/>
      <c r="M25" s="752"/>
      <c r="N25" s="752"/>
      <c r="O25" s="752"/>
      <c r="P25" s="547"/>
      <c r="Q25" s="548"/>
      <c r="R25" s="549"/>
      <c r="S25" s="550"/>
      <c r="T25" s="2"/>
      <c r="Y25" s="551"/>
    </row>
    <row r="26" spans="1:35" ht="18.75" customHeight="1">
      <c r="A26" s="491"/>
      <c r="B26" s="24"/>
      <c r="C26" s="24"/>
      <c r="D26" s="25"/>
      <c r="E26" s="776" t="s">
        <v>769</v>
      </c>
      <c r="F26" s="776"/>
      <c r="G26" s="776"/>
      <c r="H26" s="776"/>
      <c r="I26" s="776"/>
      <c r="J26" s="776"/>
      <c r="K26" s="776"/>
      <c r="L26" s="776"/>
      <c r="M26" s="776"/>
      <c r="N26" s="776"/>
      <c r="O26" s="776"/>
      <c r="P26" s="324">
        <v>685</v>
      </c>
      <c r="Q26" s="321" t="s">
        <v>18</v>
      </c>
      <c r="R26" s="378"/>
      <c r="S26" s="304">
        <f>ROUND(P26*R26,2)</f>
        <v>0</v>
      </c>
      <c r="T26" s="2"/>
      <c r="Y26" s="551"/>
    </row>
    <row r="27" spans="1:35" s="236" customFormat="1" ht="9" customHeight="1">
      <c r="A27" s="537"/>
      <c r="B27" s="538"/>
      <c r="C27" s="538"/>
      <c r="D27" s="539"/>
      <c r="E27" s="543"/>
      <c r="F27" s="543"/>
      <c r="G27" s="543"/>
      <c r="H27" s="543"/>
      <c r="I27" s="543"/>
      <c r="J27" s="543"/>
      <c r="K27" s="543"/>
      <c r="L27" s="543"/>
      <c r="M27" s="543"/>
      <c r="N27" s="543"/>
      <c r="O27" s="543"/>
      <c r="P27" s="542"/>
      <c r="Q27" s="531"/>
      <c r="R27" s="541"/>
      <c r="S27" s="540"/>
      <c r="T27" s="2"/>
      <c r="U27" s="371"/>
      <c r="V27" s="276"/>
      <c r="Y27" s="551"/>
    </row>
    <row r="28" spans="1:35" s="236" customFormat="1" ht="20.25" customHeight="1">
      <c r="A28" s="537"/>
      <c r="B28" s="538"/>
      <c r="C28" s="538"/>
      <c r="D28" s="539"/>
      <c r="E28" s="776" t="s">
        <v>765</v>
      </c>
      <c r="F28" s="776"/>
      <c r="G28" s="776"/>
      <c r="H28" s="776"/>
      <c r="I28" s="776"/>
      <c r="J28" s="776"/>
      <c r="K28" s="776"/>
      <c r="L28" s="776"/>
      <c r="M28" s="776"/>
      <c r="N28" s="776"/>
      <c r="O28" s="776"/>
      <c r="P28" s="324">
        <v>125</v>
      </c>
      <c r="Q28" s="321" t="s">
        <v>18</v>
      </c>
      <c r="R28" s="378"/>
      <c r="S28" s="304">
        <f>ROUND(P28*R28,2)</f>
        <v>0</v>
      </c>
      <c r="T28" s="2"/>
      <c r="U28" s="371"/>
      <c r="V28" s="276"/>
      <c r="Y28" s="551"/>
    </row>
    <row r="29" spans="1:35" s="236" customFormat="1" ht="9" customHeight="1">
      <c r="A29" s="537"/>
      <c r="B29" s="538"/>
      <c r="C29" s="538"/>
      <c r="D29" s="539"/>
      <c r="E29" s="543"/>
      <c r="F29" s="543"/>
      <c r="G29" s="543"/>
      <c r="H29" s="543"/>
      <c r="I29" s="543"/>
      <c r="J29" s="543"/>
      <c r="K29" s="543"/>
      <c r="L29" s="543"/>
      <c r="M29" s="543"/>
      <c r="N29" s="543"/>
      <c r="O29" s="543"/>
      <c r="P29" s="542"/>
      <c r="Q29" s="531"/>
      <c r="R29" s="541"/>
      <c r="S29" s="540"/>
      <c r="T29" s="2"/>
      <c r="U29" s="371"/>
      <c r="V29" s="276"/>
      <c r="Y29" s="551"/>
    </row>
    <row r="30" spans="1:35" s="236" customFormat="1" ht="33" customHeight="1">
      <c r="A30" s="537"/>
      <c r="B30" s="538"/>
      <c r="C30" s="538"/>
      <c r="D30" s="539"/>
      <c r="E30" s="776" t="s">
        <v>768</v>
      </c>
      <c r="F30" s="776"/>
      <c r="G30" s="776"/>
      <c r="H30" s="776"/>
      <c r="I30" s="776"/>
      <c r="J30" s="776"/>
      <c r="K30" s="776"/>
      <c r="L30" s="776"/>
      <c r="M30" s="776"/>
      <c r="N30" s="776"/>
      <c r="O30" s="776"/>
      <c r="P30" s="324">
        <v>132</v>
      </c>
      <c r="Q30" s="321" t="s">
        <v>18</v>
      </c>
      <c r="R30" s="378"/>
      <c r="S30" s="304">
        <f>ROUND(P30*R30,2)</f>
        <v>0</v>
      </c>
      <c r="T30" s="2"/>
      <c r="U30" s="371"/>
      <c r="V30" s="276"/>
      <c r="Y30" s="551"/>
    </row>
    <row r="31" spans="1:35" s="236" customFormat="1" ht="9" customHeight="1">
      <c r="A31" s="537"/>
      <c r="B31" s="538"/>
      <c r="C31" s="538"/>
      <c r="D31" s="539"/>
      <c r="E31" s="543"/>
      <c r="F31" s="543"/>
      <c r="G31" s="543"/>
      <c r="H31" s="543"/>
      <c r="I31" s="543"/>
      <c r="J31" s="543"/>
      <c r="K31" s="543"/>
      <c r="L31" s="543"/>
      <c r="M31" s="543"/>
      <c r="N31" s="543"/>
      <c r="O31" s="543"/>
      <c r="P31" s="542"/>
      <c r="Q31" s="531"/>
      <c r="R31" s="541"/>
      <c r="S31" s="540"/>
      <c r="T31" s="2"/>
      <c r="U31" s="371"/>
      <c r="V31" s="276"/>
      <c r="Y31" s="551"/>
    </row>
    <row r="32" spans="1:35" s="236" customFormat="1" ht="16.5" customHeight="1">
      <c r="A32" s="544"/>
      <c r="B32" s="545"/>
      <c r="C32" s="545"/>
      <c r="D32" s="546"/>
      <c r="E32" s="751" t="s">
        <v>764</v>
      </c>
      <c r="F32" s="752"/>
      <c r="G32" s="752"/>
      <c r="H32" s="752"/>
      <c r="I32" s="752"/>
      <c r="J32" s="752"/>
      <c r="K32" s="752"/>
      <c r="L32" s="752"/>
      <c r="M32" s="752"/>
      <c r="N32" s="752"/>
      <c r="O32" s="752"/>
      <c r="P32" s="547"/>
      <c r="Q32" s="548"/>
      <c r="R32" s="549"/>
      <c r="S32" s="550"/>
      <c r="T32" s="2"/>
      <c r="Y32" s="551"/>
    </row>
    <row r="33" spans="1:25" s="236" customFormat="1" ht="33.75" customHeight="1">
      <c r="A33" s="491"/>
      <c r="B33" s="24"/>
      <c r="C33" s="24"/>
      <c r="D33" s="25"/>
      <c r="E33" s="751" t="s">
        <v>763</v>
      </c>
      <c r="F33" s="752"/>
      <c r="G33" s="752"/>
      <c r="H33" s="752"/>
      <c r="I33" s="752"/>
      <c r="J33" s="752"/>
      <c r="K33" s="752"/>
      <c r="L33" s="752"/>
      <c r="M33" s="752"/>
      <c r="N33" s="752"/>
      <c r="O33" s="752"/>
      <c r="P33" s="317"/>
      <c r="Q33" s="320"/>
      <c r="R33" s="329"/>
      <c r="S33" s="325"/>
      <c r="T33" s="2"/>
      <c r="Y33" s="551"/>
    </row>
    <row r="34" spans="1:25" s="236" customFormat="1" ht="50.25" customHeight="1">
      <c r="A34" s="491"/>
      <c r="B34" s="24"/>
      <c r="C34" s="24"/>
      <c r="D34" s="25"/>
      <c r="E34" s="761" t="s">
        <v>7</v>
      </c>
      <c r="F34" s="761"/>
      <c r="G34" s="761"/>
      <c r="H34" s="761"/>
      <c r="I34" s="761"/>
      <c r="J34" s="761"/>
      <c r="K34" s="761"/>
      <c r="L34" s="761"/>
      <c r="M34" s="761"/>
      <c r="N34" s="761"/>
      <c r="O34" s="761"/>
      <c r="P34" s="317"/>
      <c r="Q34" s="320"/>
      <c r="R34" s="329"/>
      <c r="S34" s="325"/>
      <c r="T34" s="2"/>
      <c r="Y34" s="551"/>
    </row>
    <row r="35" spans="1:25" s="236" customFormat="1" ht="36" customHeight="1">
      <c r="A35" s="491"/>
      <c r="B35" s="24"/>
      <c r="C35" s="24"/>
      <c r="D35" s="25"/>
      <c r="E35" s="761" t="s">
        <v>8</v>
      </c>
      <c r="F35" s="761"/>
      <c r="G35" s="761"/>
      <c r="H35" s="761"/>
      <c r="I35" s="761"/>
      <c r="J35" s="761"/>
      <c r="K35" s="761"/>
      <c r="L35" s="761"/>
      <c r="M35" s="761"/>
      <c r="N35" s="761"/>
      <c r="O35" s="761"/>
      <c r="P35" s="338"/>
      <c r="Q35" s="320"/>
      <c r="R35" s="378"/>
      <c r="S35" s="372"/>
      <c r="T35" s="2"/>
      <c r="Y35" s="551"/>
    </row>
    <row r="36" spans="1:25" s="236" customFormat="1" ht="35.25" customHeight="1">
      <c r="A36" s="491"/>
      <c r="B36" s="24"/>
      <c r="C36" s="24"/>
      <c r="D36" s="25"/>
      <c r="E36" s="761" t="s">
        <v>9</v>
      </c>
      <c r="F36" s="761"/>
      <c r="G36" s="761"/>
      <c r="H36" s="761"/>
      <c r="I36" s="761"/>
      <c r="J36" s="761"/>
      <c r="K36" s="761"/>
      <c r="L36" s="761"/>
      <c r="M36" s="761"/>
      <c r="N36" s="761"/>
      <c r="O36" s="761"/>
      <c r="P36" s="317"/>
      <c r="Q36" s="320"/>
      <c r="R36" s="329"/>
      <c r="S36" s="325"/>
      <c r="T36" s="2"/>
      <c r="U36" s="499"/>
      <c r="V36" s="499"/>
      <c r="Y36" s="551"/>
    </row>
    <row r="37" spans="1:25" s="236" customFormat="1">
      <c r="A37" s="537"/>
      <c r="B37" s="538"/>
      <c r="C37" s="538"/>
      <c r="D37" s="539"/>
      <c r="E37" s="776" t="s">
        <v>688</v>
      </c>
      <c r="F37" s="776"/>
      <c r="G37" s="776"/>
      <c r="H37" s="776"/>
      <c r="I37" s="776"/>
      <c r="J37" s="776"/>
      <c r="K37" s="776"/>
      <c r="L37" s="776"/>
      <c r="M37" s="776"/>
      <c r="N37" s="776"/>
      <c r="O37" s="776"/>
      <c r="P37" s="542">
        <v>6052</v>
      </c>
      <c r="Q37" s="531" t="s">
        <v>18</v>
      </c>
      <c r="R37" s="541"/>
      <c r="S37" s="540">
        <f>ROUND(P37*R37,2)</f>
        <v>0</v>
      </c>
      <c r="T37" s="2"/>
      <c r="U37" s="371"/>
      <c r="V37" s="276"/>
      <c r="Y37" s="551"/>
    </row>
    <row r="38" spans="1:25" s="102" customFormat="1" ht="9" customHeight="1">
      <c r="A38" s="495"/>
      <c r="B38" s="484"/>
      <c r="C38" s="484"/>
      <c r="D38" s="485"/>
      <c r="E38" s="558"/>
      <c r="F38" s="558"/>
      <c r="G38" s="558"/>
      <c r="H38" s="558"/>
      <c r="I38" s="558"/>
      <c r="J38" s="558"/>
      <c r="K38" s="558"/>
      <c r="L38" s="558"/>
      <c r="M38" s="558"/>
      <c r="N38" s="558"/>
      <c r="O38" s="558"/>
      <c r="P38" s="557"/>
      <c r="Q38" s="555"/>
      <c r="R38" s="556"/>
      <c r="S38" s="557"/>
      <c r="T38" s="2"/>
      <c r="Y38" s="551"/>
    </row>
    <row r="39" spans="1:25" s="102" customFormat="1" ht="18">
      <c r="A39" s="490">
        <f>+$A$5</f>
        <v>4.0999999999999996</v>
      </c>
      <c r="B39" s="30">
        <f>+B17+1</f>
        <v>3</v>
      </c>
      <c r="C39" s="142">
        <v>1</v>
      </c>
      <c r="D39" s="80"/>
      <c r="E39" s="207" t="s">
        <v>548</v>
      </c>
      <c r="F39" s="398"/>
      <c r="G39" s="398"/>
      <c r="H39" s="398"/>
      <c r="I39" s="398"/>
      <c r="J39" s="398"/>
      <c r="K39" s="398"/>
      <c r="L39" s="398"/>
      <c r="M39" s="398"/>
      <c r="N39" s="398"/>
      <c r="O39" s="398"/>
      <c r="P39" s="304"/>
      <c r="Q39" s="321"/>
      <c r="R39" s="378"/>
      <c r="S39" s="304"/>
      <c r="T39" s="2"/>
    </row>
    <row r="40" spans="1:25" s="102" customFormat="1" ht="6" customHeight="1">
      <c r="A40" s="489"/>
      <c r="B40" s="138"/>
      <c r="C40" s="138"/>
      <c r="D40" s="139"/>
      <c r="E40" s="146"/>
      <c r="F40" s="398"/>
      <c r="G40" s="398"/>
      <c r="H40" s="398"/>
      <c r="I40" s="398"/>
      <c r="J40" s="398"/>
      <c r="K40" s="398"/>
      <c r="L40" s="398"/>
      <c r="M40" s="398"/>
      <c r="N40" s="398"/>
      <c r="O40" s="398"/>
      <c r="P40" s="304"/>
      <c r="Q40" s="321"/>
      <c r="R40" s="378"/>
      <c r="S40" s="304"/>
      <c r="T40" s="2"/>
      <c r="U40" s="276"/>
    </row>
    <row r="41" spans="1:25" s="102" customFormat="1">
      <c r="A41" s="489"/>
      <c r="B41" s="138"/>
      <c r="C41" s="138"/>
      <c r="D41" s="139"/>
      <c r="E41" s="761" t="s">
        <v>67</v>
      </c>
      <c r="F41" s="761"/>
      <c r="G41" s="761"/>
      <c r="H41" s="761"/>
      <c r="I41" s="761"/>
      <c r="J41" s="761"/>
      <c r="K41" s="761"/>
      <c r="L41" s="761"/>
      <c r="M41" s="761"/>
      <c r="N41" s="761"/>
      <c r="O41" s="761"/>
      <c r="P41" s="304"/>
      <c r="Q41" s="321"/>
      <c r="R41" s="378"/>
      <c r="S41" s="304"/>
      <c r="T41" s="2"/>
      <c r="U41" s="276"/>
    </row>
    <row r="42" spans="1:25" s="102" customFormat="1">
      <c r="A42" s="489"/>
      <c r="B42" s="138"/>
      <c r="C42" s="138"/>
      <c r="D42" s="139"/>
      <c r="E42" s="761" t="s">
        <v>670</v>
      </c>
      <c r="F42" s="761"/>
      <c r="G42" s="761"/>
      <c r="H42" s="761"/>
      <c r="I42" s="761"/>
      <c r="J42" s="761"/>
      <c r="K42" s="761"/>
      <c r="L42" s="761"/>
      <c r="M42" s="761"/>
      <c r="N42" s="761"/>
      <c r="O42" s="761"/>
      <c r="P42" s="304"/>
      <c r="Q42" s="321"/>
      <c r="R42" s="378"/>
      <c r="S42" s="304"/>
      <c r="T42" s="2"/>
      <c r="U42" s="276"/>
    </row>
    <row r="43" spans="1:25" s="102" customFormat="1">
      <c r="A43" s="489"/>
      <c r="B43" s="138"/>
      <c r="C43" s="138"/>
      <c r="D43" s="139"/>
      <c r="E43" s="761" t="s">
        <v>80</v>
      </c>
      <c r="F43" s="761"/>
      <c r="G43" s="761"/>
      <c r="H43" s="761"/>
      <c r="I43" s="761"/>
      <c r="J43" s="761"/>
      <c r="K43" s="761"/>
      <c r="L43" s="761"/>
      <c r="M43" s="761"/>
      <c r="N43" s="761"/>
      <c r="O43" s="761"/>
      <c r="P43" s="304"/>
      <c r="Q43" s="321"/>
      <c r="R43" s="378"/>
      <c r="S43" s="304"/>
      <c r="T43" s="2"/>
      <c r="U43" s="276"/>
    </row>
    <row r="44" spans="1:25" s="102" customFormat="1">
      <c r="A44" s="489"/>
      <c r="B44" s="138"/>
      <c r="C44" s="138"/>
      <c r="D44" s="139"/>
      <c r="E44" s="761" t="s">
        <v>73</v>
      </c>
      <c r="F44" s="761"/>
      <c r="G44" s="761"/>
      <c r="H44" s="761"/>
      <c r="I44" s="761"/>
      <c r="J44" s="761"/>
      <c r="K44" s="761"/>
      <c r="L44" s="761"/>
      <c r="M44" s="761"/>
      <c r="N44" s="761"/>
      <c r="O44" s="761"/>
      <c r="P44" s="304"/>
      <c r="Q44" s="321"/>
      <c r="R44" s="378"/>
      <c r="S44" s="304"/>
      <c r="T44" s="2"/>
      <c r="U44" s="276"/>
    </row>
    <row r="45" spans="1:25" s="102" customFormat="1">
      <c r="A45" s="489"/>
      <c r="B45" s="138"/>
      <c r="C45" s="138"/>
      <c r="D45" s="139"/>
      <c r="E45" s="761" t="s">
        <v>74</v>
      </c>
      <c r="F45" s="761"/>
      <c r="G45" s="761"/>
      <c r="H45" s="761"/>
      <c r="I45" s="761"/>
      <c r="J45" s="761"/>
      <c r="K45" s="761"/>
      <c r="L45" s="761"/>
      <c r="M45" s="761"/>
      <c r="N45" s="761"/>
      <c r="O45" s="761"/>
      <c r="P45" s="304"/>
      <c r="Q45" s="321"/>
      <c r="R45" s="378"/>
      <c r="S45" s="304"/>
      <c r="T45" s="2"/>
      <c r="U45" s="276"/>
    </row>
    <row r="46" spans="1:25" s="102" customFormat="1">
      <c r="A46" s="489"/>
      <c r="B46" s="138"/>
      <c r="C46" s="138"/>
      <c r="D46" s="139"/>
      <c r="E46" s="776" t="s">
        <v>687</v>
      </c>
      <c r="F46" s="776"/>
      <c r="G46" s="776"/>
      <c r="H46" s="776"/>
      <c r="I46" s="776"/>
      <c r="J46" s="776"/>
      <c r="K46" s="776"/>
      <c r="L46" s="776"/>
      <c r="M46" s="776"/>
      <c r="N46" s="776"/>
      <c r="O46" s="776"/>
      <c r="P46" s="304"/>
      <c r="Q46" s="321"/>
      <c r="R46" s="378"/>
      <c r="S46" s="304"/>
      <c r="T46" s="2"/>
      <c r="U46" s="276"/>
    </row>
    <row r="47" spans="1:25" s="102" customFormat="1">
      <c r="A47" s="489"/>
      <c r="B47" s="138"/>
      <c r="C47" s="138"/>
      <c r="D47" s="139"/>
      <c r="E47" s="761" t="s">
        <v>68</v>
      </c>
      <c r="F47" s="761"/>
      <c r="G47" s="761"/>
      <c r="H47" s="761"/>
      <c r="I47" s="761"/>
      <c r="J47" s="761"/>
      <c r="K47" s="761"/>
      <c r="L47" s="761"/>
      <c r="M47" s="761"/>
      <c r="N47" s="761"/>
      <c r="O47" s="761"/>
      <c r="P47" s="304"/>
      <c r="Q47" s="321"/>
      <c r="R47" s="378"/>
      <c r="S47" s="304"/>
      <c r="T47" s="2"/>
      <c r="U47" s="276"/>
    </row>
    <row r="48" spans="1:25" s="102" customFormat="1" ht="21.75" customHeight="1">
      <c r="A48" s="489"/>
      <c r="B48" s="138"/>
      <c r="C48" s="138"/>
      <c r="D48" s="139"/>
      <c r="E48" s="751" t="s">
        <v>69</v>
      </c>
      <c r="F48" s="761"/>
      <c r="G48" s="761"/>
      <c r="H48" s="761"/>
      <c r="I48" s="761"/>
      <c r="J48" s="761"/>
      <c r="K48" s="761"/>
      <c r="L48" s="761"/>
      <c r="M48" s="761"/>
      <c r="N48" s="761"/>
      <c r="O48" s="773"/>
      <c r="P48" s="304"/>
      <c r="Q48" s="321"/>
      <c r="R48" s="378"/>
      <c r="S48" s="304"/>
      <c r="T48" s="2"/>
      <c r="U48" s="276"/>
    </row>
    <row r="49" spans="1:36" s="102" customFormat="1">
      <c r="A49" s="489"/>
      <c r="B49" s="138"/>
      <c r="C49" s="138"/>
      <c r="D49" s="139"/>
      <c r="E49" s="761" t="s">
        <v>70</v>
      </c>
      <c r="F49" s="761"/>
      <c r="G49" s="761"/>
      <c r="H49" s="761"/>
      <c r="I49" s="761"/>
      <c r="J49" s="761"/>
      <c r="K49" s="761"/>
      <c r="L49" s="761"/>
      <c r="M49" s="761"/>
      <c r="N49" s="761"/>
      <c r="O49" s="761"/>
      <c r="P49" s="304"/>
      <c r="Q49" s="321"/>
      <c r="R49" s="378"/>
      <c r="S49" s="304"/>
      <c r="T49" s="2"/>
      <c r="U49" s="276"/>
    </row>
    <row r="50" spans="1:36" s="102" customFormat="1">
      <c r="A50" s="489"/>
      <c r="B50" s="138"/>
      <c r="C50" s="138"/>
      <c r="D50" s="139"/>
      <c r="E50" s="761" t="s">
        <v>71</v>
      </c>
      <c r="F50" s="761"/>
      <c r="G50" s="761"/>
      <c r="H50" s="761"/>
      <c r="I50" s="761"/>
      <c r="J50" s="761"/>
      <c r="K50" s="761"/>
      <c r="L50" s="761"/>
      <c r="M50" s="761"/>
      <c r="N50" s="761"/>
      <c r="O50" s="761"/>
      <c r="P50" s="304"/>
      <c r="Q50" s="321"/>
      <c r="R50" s="378"/>
      <c r="S50" s="304"/>
      <c r="T50" s="2"/>
      <c r="U50" s="276"/>
    </row>
    <row r="51" spans="1:36" s="102" customFormat="1">
      <c r="A51" s="489"/>
      <c r="B51" s="138"/>
      <c r="C51" s="138"/>
      <c r="D51" s="139"/>
      <c r="E51" s="761" t="s">
        <v>72</v>
      </c>
      <c r="F51" s="761"/>
      <c r="G51" s="761"/>
      <c r="H51" s="761"/>
      <c r="I51" s="761"/>
      <c r="J51" s="761"/>
      <c r="K51" s="761"/>
      <c r="L51" s="761"/>
      <c r="M51" s="761"/>
      <c r="N51" s="761"/>
      <c r="O51" s="761"/>
      <c r="P51" s="304"/>
      <c r="Q51" s="321"/>
      <c r="R51" s="378"/>
      <c r="S51" s="304"/>
      <c r="T51" s="2"/>
      <c r="U51" s="276"/>
    </row>
    <row r="52" spans="1:36" s="102" customFormat="1">
      <c r="A52" s="489"/>
      <c r="B52" s="138"/>
      <c r="C52" s="138"/>
      <c r="D52" s="139"/>
      <c r="E52" s="761" t="s">
        <v>75</v>
      </c>
      <c r="F52" s="761"/>
      <c r="G52" s="761"/>
      <c r="H52" s="761"/>
      <c r="I52" s="761"/>
      <c r="J52" s="761"/>
      <c r="K52" s="761"/>
      <c r="L52" s="761"/>
      <c r="M52" s="761"/>
      <c r="N52" s="761"/>
      <c r="O52" s="761"/>
      <c r="P52" s="304"/>
      <c r="Q52" s="321"/>
      <c r="R52" s="378"/>
      <c r="S52" s="304"/>
      <c r="T52" s="2"/>
      <c r="U52" s="276"/>
    </row>
    <row r="53" spans="1:36" s="102" customFormat="1">
      <c r="A53" s="489"/>
      <c r="B53" s="138"/>
      <c r="C53" s="138"/>
      <c r="D53" s="139"/>
      <c r="E53" s="761" t="s">
        <v>76</v>
      </c>
      <c r="F53" s="761"/>
      <c r="G53" s="761"/>
      <c r="H53" s="761"/>
      <c r="I53" s="761"/>
      <c r="J53" s="761"/>
      <c r="K53" s="761"/>
      <c r="L53" s="761"/>
      <c r="M53" s="761"/>
      <c r="N53" s="761"/>
      <c r="O53" s="761"/>
      <c r="P53" s="304"/>
      <c r="Q53" s="321"/>
      <c r="R53" s="378"/>
      <c r="S53" s="304"/>
      <c r="T53" s="2"/>
      <c r="U53" s="276"/>
    </row>
    <row r="54" spans="1:36" s="102" customFormat="1">
      <c r="A54" s="489"/>
      <c r="B54" s="138"/>
      <c r="C54" s="138"/>
      <c r="D54" s="139"/>
      <c r="E54" s="761" t="s">
        <v>77</v>
      </c>
      <c r="F54" s="761"/>
      <c r="G54" s="761"/>
      <c r="H54" s="761"/>
      <c r="I54" s="761"/>
      <c r="J54" s="761"/>
      <c r="K54" s="761"/>
      <c r="L54" s="761"/>
      <c r="M54" s="761"/>
      <c r="N54" s="761"/>
      <c r="O54" s="761"/>
      <c r="P54" s="304"/>
      <c r="Q54" s="321"/>
      <c r="R54" s="378"/>
      <c r="S54" s="304"/>
      <c r="T54" s="2"/>
      <c r="U54" s="276"/>
    </row>
    <row r="55" spans="1:36" s="8" customFormat="1" ht="31.5" customHeight="1">
      <c r="A55" s="333"/>
      <c r="B55" s="160"/>
      <c r="C55" s="161"/>
      <c r="D55" s="170"/>
      <c r="E55" s="761" t="s">
        <v>681</v>
      </c>
      <c r="F55" s="761"/>
      <c r="G55" s="761"/>
      <c r="H55" s="761"/>
      <c r="I55" s="761"/>
      <c r="J55" s="761"/>
      <c r="K55" s="761"/>
      <c r="L55" s="761"/>
      <c r="M55" s="761"/>
      <c r="N55" s="761"/>
      <c r="O55" s="761"/>
      <c r="P55" s="326"/>
      <c r="Q55" s="315"/>
      <c r="R55" s="42"/>
      <c r="S55" s="330"/>
      <c r="T55" s="500"/>
      <c r="U55" s="276"/>
      <c r="V55"/>
    </row>
    <row r="56" spans="1:36" s="102" customFormat="1">
      <c r="A56" s="489"/>
      <c r="B56" s="138"/>
      <c r="C56" s="138"/>
      <c r="D56" s="139"/>
      <c r="E56" s="761" t="s">
        <v>78</v>
      </c>
      <c r="F56" s="761"/>
      <c r="G56" s="761"/>
      <c r="H56" s="761"/>
      <c r="I56" s="761"/>
      <c r="J56" s="761"/>
      <c r="K56" s="761"/>
      <c r="L56" s="761"/>
      <c r="M56" s="761"/>
      <c r="N56" s="761"/>
      <c r="O56" s="761"/>
      <c r="P56" s="304"/>
      <c r="Q56" s="321"/>
      <c r="R56" s="378"/>
      <c r="S56" s="304"/>
      <c r="T56" s="512"/>
      <c r="U56" s="276"/>
      <c r="V56"/>
    </row>
    <row r="57" spans="1:36" s="102" customFormat="1">
      <c r="A57" s="489"/>
      <c r="B57" s="138"/>
      <c r="C57" s="138"/>
      <c r="D57" s="139"/>
      <c r="E57" s="761" t="s">
        <v>79</v>
      </c>
      <c r="F57" s="761"/>
      <c r="G57" s="761"/>
      <c r="H57" s="761"/>
      <c r="I57" s="761"/>
      <c r="J57" s="761"/>
      <c r="K57" s="761"/>
      <c r="L57" s="761"/>
      <c r="M57" s="761"/>
      <c r="N57" s="761"/>
      <c r="O57" s="761"/>
      <c r="P57" s="304"/>
      <c r="Q57" s="321"/>
      <c r="R57" s="378"/>
      <c r="S57" s="304"/>
      <c r="T57" s="512"/>
      <c r="U57" s="276"/>
      <c r="V57"/>
    </row>
    <row r="58" spans="1:36" s="276" customFormat="1" ht="6" customHeight="1">
      <c r="A58" s="489"/>
      <c r="B58" s="138"/>
      <c r="C58" s="138"/>
      <c r="D58" s="139"/>
      <c r="E58" s="398"/>
      <c r="F58" s="398"/>
      <c r="G58" s="398"/>
      <c r="H58" s="398"/>
      <c r="I58" s="398"/>
      <c r="J58" s="398"/>
      <c r="K58" s="398"/>
      <c r="L58" s="398"/>
      <c r="M58" s="398"/>
      <c r="N58" s="398"/>
      <c r="O58" s="398"/>
      <c r="P58" s="304"/>
      <c r="Q58" s="321"/>
      <c r="R58" s="378"/>
      <c r="S58" s="304"/>
      <c r="T58" s="512"/>
      <c r="V58"/>
    </row>
    <row r="59" spans="1:36" s="276" customFormat="1" ht="15.75" customHeight="1">
      <c r="A59" s="489"/>
      <c r="B59" s="138"/>
      <c r="C59" s="138"/>
      <c r="D59" s="139"/>
      <c r="E59" s="761" t="s">
        <v>40</v>
      </c>
      <c r="F59" s="761"/>
      <c r="G59" s="761"/>
      <c r="H59" s="761"/>
      <c r="I59" s="761"/>
      <c r="J59" s="761"/>
      <c r="K59" s="761"/>
      <c r="L59" s="761"/>
      <c r="M59" s="761"/>
      <c r="N59" s="761"/>
      <c r="O59" s="761"/>
      <c r="P59" s="304"/>
      <c r="Q59" s="321"/>
      <c r="R59" s="378"/>
      <c r="S59" s="304"/>
      <c r="T59" s="512"/>
      <c r="V59" s="236"/>
    </row>
    <row r="60" spans="1:36" s="102" customFormat="1" ht="18" customHeight="1">
      <c r="A60" s="489"/>
      <c r="B60" s="138"/>
      <c r="C60" s="138"/>
      <c r="D60" s="139"/>
      <c r="E60" s="751" t="s">
        <v>546</v>
      </c>
      <c r="F60" s="754"/>
      <c r="G60" s="754"/>
      <c r="H60" s="754"/>
      <c r="I60" s="754"/>
      <c r="J60" s="754"/>
      <c r="K60" s="754"/>
      <c r="L60" s="754"/>
      <c r="M60" s="754"/>
      <c r="N60" s="754"/>
      <c r="O60" s="754"/>
      <c r="P60" s="324">
        <v>4516</v>
      </c>
      <c r="Q60" s="332" t="s">
        <v>18</v>
      </c>
      <c r="R60" s="378"/>
      <c r="S60" s="304">
        <f>ROUND(P60*R60,2)</f>
        <v>0</v>
      </c>
      <c r="T60" s="512"/>
      <c r="U60" s="276"/>
      <c r="V60"/>
    </row>
    <row r="61" spans="1:36" s="276" customFormat="1" ht="6" customHeight="1">
      <c r="A61" s="489"/>
      <c r="B61" s="138"/>
      <c r="C61" s="138"/>
      <c r="D61" s="139"/>
      <c r="E61" s="761"/>
      <c r="F61" s="761"/>
      <c r="G61" s="761"/>
      <c r="H61" s="761"/>
      <c r="I61" s="761"/>
      <c r="J61" s="761"/>
      <c r="K61" s="761"/>
      <c r="L61" s="761"/>
      <c r="M61" s="761"/>
      <c r="N61" s="761"/>
      <c r="O61" s="761"/>
      <c r="P61" s="304"/>
      <c r="Q61" s="321"/>
      <c r="R61" s="378"/>
      <c r="S61" s="304"/>
      <c r="T61" s="512"/>
      <c r="V61" s="236"/>
    </row>
    <row r="62" spans="1:36" s="276" customFormat="1" ht="18">
      <c r="A62" s="490">
        <f>+$A$5</f>
        <v>4.0999999999999996</v>
      </c>
      <c r="B62" s="30">
        <f>B39</f>
        <v>3</v>
      </c>
      <c r="C62" s="142">
        <f>C39+1</f>
        <v>2</v>
      </c>
      <c r="D62" s="80"/>
      <c r="E62" s="207" t="s">
        <v>738</v>
      </c>
      <c r="F62" s="536"/>
      <c r="G62" s="536"/>
      <c r="H62" s="536"/>
      <c r="I62" s="536"/>
      <c r="J62" s="536"/>
      <c r="K62" s="536"/>
      <c r="L62" s="536"/>
      <c r="M62" s="536"/>
      <c r="N62" s="536"/>
      <c r="O62" s="536"/>
      <c r="P62" s="304"/>
      <c r="Q62" s="321"/>
      <c r="R62" s="378"/>
      <c r="S62" s="304"/>
      <c r="T62" s="2"/>
      <c r="V62" s="102"/>
      <c r="W62" s="377"/>
      <c r="X62" s="377"/>
      <c r="Y62" s="377"/>
      <c r="Z62" s="181"/>
      <c r="AA62" s="102"/>
    </row>
    <row r="63" spans="1:36" s="276" customFormat="1" ht="31.5" customHeight="1">
      <c r="A63" s="489"/>
      <c r="B63" s="138"/>
      <c r="C63" s="138"/>
      <c r="D63" s="139"/>
      <c r="E63" s="776" t="s">
        <v>745</v>
      </c>
      <c r="F63" s="776"/>
      <c r="G63" s="776"/>
      <c r="H63" s="776"/>
      <c r="I63" s="776"/>
      <c r="J63" s="776"/>
      <c r="K63" s="776"/>
      <c r="L63" s="776"/>
      <c r="M63" s="776"/>
      <c r="N63" s="776"/>
      <c r="O63" s="776"/>
      <c r="P63" s="304"/>
      <c r="Q63" s="321"/>
      <c r="R63" s="378"/>
      <c r="S63" s="304"/>
      <c r="T63" s="2"/>
      <c r="W63" s="377"/>
      <c r="X63" s="377"/>
      <c r="Y63" s="377"/>
      <c r="Z63" s="181"/>
    </row>
    <row r="64" spans="1:36" s="276" customFormat="1" ht="51.75" customHeight="1">
      <c r="A64" s="489"/>
      <c r="B64" s="138"/>
      <c r="C64" s="138"/>
      <c r="D64" s="139"/>
      <c r="E64" s="761" t="s">
        <v>743</v>
      </c>
      <c r="F64" s="761"/>
      <c r="G64" s="761"/>
      <c r="H64" s="761"/>
      <c r="I64" s="761"/>
      <c r="J64" s="761"/>
      <c r="K64" s="761"/>
      <c r="L64" s="761"/>
      <c r="M64" s="761"/>
      <c r="N64" s="761"/>
      <c r="O64" s="761"/>
      <c r="P64" s="304"/>
      <c r="Q64" s="321"/>
      <c r="R64" s="378"/>
      <c r="S64" s="304"/>
      <c r="T64" s="2"/>
      <c r="W64" s="377"/>
      <c r="X64" s="377"/>
      <c r="Y64" s="377"/>
      <c r="Z64" s="181"/>
      <c r="AA64" s="181"/>
      <c r="AB64" s="9"/>
      <c r="AC64" s="9"/>
      <c r="AD64" s="9"/>
      <c r="AE64" s="9"/>
      <c r="AF64" s="9"/>
      <c r="AG64" s="9"/>
      <c r="AH64" s="9"/>
      <c r="AI64" s="9"/>
      <c r="AJ64" s="9"/>
    </row>
    <row r="65" spans="1:36" s="276" customFormat="1" ht="82.5" customHeight="1">
      <c r="A65" s="537"/>
      <c r="B65" s="538"/>
      <c r="C65" s="538"/>
      <c r="D65" s="539"/>
      <c r="E65" s="779" t="s">
        <v>740</v>
      </c>
      <c r="F65" s="761"/>
      <c r="G65" s="761"/>
      <c r="H65" s="761"/>
      <c r="I65" s="761"/>
      <c r="J65" s="761"/>
      <c r="K65" s="761"/>
      <c r="L65" s="761"/>
      <c r="M65" s="761"/>
      <c r="N65" s="761"/>
      <c r="O65" s="773"/>
      <c r="P65" s="540"/>
      <c r="Q65" s="531"/>
      <c r="R65" s="541"/>
      <c r="S65" s="540"/>
      <c r="T65" s="2"/>
      <c r="V65" s="377"/>
      <c r="W65" s="377"/>
      <c r="X65" s="377"/>
      <c r="Y65" s="377"/>
      <c r="Z65" s="181"/>
      <c r="AA65" s="380"/>
      <c r="AB65" s="9"/>
      <c r="AC65" s="9"/>
      <c r="AD65" s="9"/>
      <c r="AE65" s="9"/>
      <c r="AF65" s="9"/>
      <c r="AG65" s="9"/>
      <c r="AH65" s="9"/>
      <c r="AI65" s="9"/>
      <c r="AJ65" s="9"/>
    </row>
    <row r="66" spans="1:36" s="276" customFormat="1" ht="15.75" customHeight="1">
      <c r="A66" s="489"/>
      <c r="B66" s="138"/>
      <c r="C66" s="138"/>
      <c r="D66" s="139"/>
      <c r="E66" s="779" t="s">
        <v>742</v>
      </c>
      <c r="F66" s="761"/>
      <c r="G66" s="761"/>
      <c r="H66" s="761"/>
      <c r="I66" s="761"/>
      <c r="J66" s="761"/>
      <c r="K66" s="761"/>
      <c r="L66" s="761"/>
      <c r="M66" s="761"/>
      <c r="N66" s="761"/>
      <c r="O66" s="773"/>
      <c r="P66" s="304"/>
      <c r="Q66" s="321"/>
      <c r="R66" s="378"/>
      <c r="S66" s="304"/>
      <c r="T66" s="2"/>
      <c r="AB66" s="9"/>
      <c r="AC66" s="9"/>
      <c r="AD66" s="9"/>
      <c r="AE66" s="9"/>
      <c r="AF66" s="9"/>
      <c r="AG66" s="9"/>
      <c r="AH66" s="9"/>
      <c r="AI66" s="9"/>
      <c r="AJ66" s="9"/>
    </row>
    <row r="67" spans="1:36" s="276" customFormat="1">
      <c r="A67" s="489"/>
      <c r="B67" s="138"/>
      <c r="C67" s="138"/>
      <c r="D67" s="139"/>
      <c r="E67" s="761" t="s">
        <v>80</v>
      </c>
      <c r="F67" s="761"/>
      <c r="G67" s="761"/>
      <c r="H67" s="761"/>
      <c r="I67" s="761"/>
      <c r="J67" s="761"/>
      <c r="K67" s="761"/>
      <c r="L67" s="761"/>
      <c r="M67" s="761"/>
      <c r="N67" s="761"/>
      <c r="O67" s="761"/>
      <c r="P67" s="304"/>
      <c r="Q67" s="321"/>
      <c r="R67" s="378"/>
      <c r="S67" s="304"/>
      <c r="T67" s="2"/>
      <c r="AB67" s="9"/>
      <c r="AC67" s="9"/>
      <c r="AD67" s="9"/>
      <c r="AE67" s="9"/>
      <c r="AF67" s="9"/>
      <c r="AG67" s="9"/>
      <c r="AH67" s="9"/>
      <c r="AI67" s="9"/>
      <c r="AJ67" s="9"/>
    </row>
    <row r="68" spans="1:36" s="276" customFormat="1">
      <c r="A68" s="489"/>
      <c r="B68" s="138"/>
      <c r="C68" s="138"/>
      <c r="D68" s="139"/>
      <c r="E68" s="761" t="s">
        <v>741</v>
      </c>
      <c r="F68" s="761"/>
      <c r="G68" s="761"/>
      <c r="H68" s="761"/>
      <c r="I68" s="761"/>
      <c r="J68" s="761"/>
      <c r="K68" s="761"/>
      <c r="L68" s="761"/>
      <c r="M68" s="761"/>
      <c r="N68" s="761"/>
      <c r="O68" s="761"/>
      <c r="P68" s="304"/>
      <c r="Q68" s="321"/>
      <c r="R68" s="378"/>
      <c r="S68" s="304"/>
      <c r="T68" s="2"/>
      <c r="AB68" s="9"/>
      <c r="AC68" s="9"/>
      <c r="AD68" s="9"/>
      <c r="AE68" s="9"/>
      <c r="AF68" s="9"/>
      <c r="AG68" s="9"/>
      <c r="AH68" s="9"/>
      <c r="AI68" s="9"/>
      <c r="AJ68" s="9"/>
    </row>
    <row r="69" spans="1:36" s="276" customFormat="1">
      <c r="A69" s="489"/>
      <c r="B69" s="138"/>
      <c r="C69" s="138"/>
      <c r="D69" s="139"/>
      <c r="E69" s="776" t="s">
        <v>744</v>
      </c>
      <c r="F69" s="776"/>
      <c r="G69" s="776"/>
      <c r="H69" s="776"/>
      <c r="I69" s="776"/>
      <c r="J69" s="776"/>
      <c r="K69" s="776"/>
      <c r="L69" s="776"/>
      <c r="M69" s="776"/>
      <c r="N69" s="776"/>
      <c r="O69" s="776"/>
      <c r="P69" s="304"/>
      <c r="Q69" s="321"/>
      <c r="R69" s="378"/>
      <c r="S69" s="304"/>
      <c r="T69" s="2"/>
      <c r="AB69" s="9"/>
      <c r="AC69" s="9"/>
      <c r="AD69" s="9"/>
      <c r="AE69" s="9"/>
      <c r="AF69" s="9"/>
      <c r="AG69" s="9"/>
      <c r="AH69" s="9"/>
      <c r="AI69" s="9"/>
      <c r="AJ69" s="9"/>
    </row>
    <row r="70" spans="1:36" s="276" customFormat="1">
      <c r="A70" s="489"/>
      <c r="B70" s="138"/>
      <c r="C70" s="138"/>
      <c r="D70" s="139"/>
      <c r="E70" s="761" t="s">
        <v>68</v>
      </c>
      <c r="F70" s="761"/>
      <c r="G70" s="761"/>
      <c r="H70" s="761"/>
      <c r="I70" s="761"/>
      <c r="J70" s="761"/>
      <c r="K70" s="761"/>
      <c r="L70" s="761"/>
      <c r="M70" s="761"/>
      <c r="N70" s="761"/>
      <c r="O70" s="761"/>
      <c r="P70" s="304"/>
      <c r="Q70" s="321"/>
      <c r="R70" s="378"/>
      <c r="S70" s="304"/>
      <c r="T70" s="2"/>
      <c r="AB70" s="9"/>
      <c r="AC70" s="9"/>
      <c r="AD70" s="9"/>
      <c r="AE70" s="9"/>
      <c r="AF70" s="9"/>
      <c r="AG70" s="9"/>
      <c r="AH70" s="9"/>
      <c r="AI70" s="9"/>
      <c r="AJ70" s="9"/>
    </row>
    <row r="71" spans="1:36" s="276" customFormat="1" ht="21" customHeight="1">
      <c r="A71" s="489"/>
      <c r="B71" s="138"/>
      <c r="C71" s="138"/>
      <c r="D71" s="139"/>
      <c r="E71" s="751" t="s">
        <v>69</v>
      </c>
      <c r="F71" s="761"/>
      <c r="G71" s="761"/>
      <c r="H71" s="761"/>
      <c r="I71" s="761"/>
      <c r="J71" s="761"/>
      <c r="K71" s="761"/>
      <c r="L71" s="761"/>
      <c r="M71" s="761"/>
      <c r="N71" s="761"/>
      <c r="O71" s="773"/>
      <c r="P71" s="304"/>
      <c r="Q71" s="321"/>
      <c r="R71" s="378"/>
      <c r="S71" s="304"/>
      <c r="T71" s="2"/>
      <c r="AB71" s="9"/>
      <c r="AC71" s="9"/>
      <c r="AD71" s="9"/>
      <c r="AE71" s="9"/>
      <c r="AF71" s="9"/>
      <c r="AG71" s="9"/>
      <c r="AH71" s="9"/>
      <c r="AI71" s="9"/>
      <c r="AJ71" s="9"/>
    </row>
    <row r="72" spans="1:36" s="276" customFormat="1">
      <c r="A72" s="489"/>
      <c r="B72" s="138"/>
      <c r="C72" s="138"/>
      <c r="D72" s="139"/>
      <c r="E72" s="761" t="s">
        <v>70</v>
      </c>
      <c r="F72" s="761"/>
      <c r="G72" s="761"/>
      <c r="H72" s="761"/>
      <c r="I72" s="761"/>
      <c r="J72" s="761"/>
      <c r="K72" s="761"/>
      <c r="L72" s="761"/>
      <c r="M72" s="761"/>
      <c r="N72" s="761"/>
      <c r="O72" s="761"/>
      <c r="P72" s="304"/>
      <c r="Q72" s="321"/>
      <c r="R72" s="378"/>
      <c r="S72" s="304"/>
      <c r="T72" s="2"/>
      <c r="AB72" s="9"/>
      <c r="AC72" s="9"/>
      <c r="AD72" s="9"/>
      <c r="AE72" s="9"/>
      <c r="AF72" s="9"/>
      <c r="AG72" s="9"/>
      <c r="AH72" s="9"/>
      <c r="AI72" s="9"/>
      <c r="AJ72" s="9"/>
    </row>
    <row r="73" spans="1:36" s="276" customFormat="1">
      <c r="A73" s="489"/>
      <c r="B73" s="138"/>
      <c r="C73" s="138"/>
      <c r="D73" s="139"/>
      <c r="E73" s="761" t="s">
        <v>71</v>
      </c>
      <c r="F73" s="761"/>
      <c r="G73" s="761"/>
      <c r="H73" s="761"/>
      <c r="I73" s="761"/>
      <c r="J73" s="761"/>
      <c r="K73" s="761"/>
      <c r="L73" s="761"/>
      <c r="M73" s="761"/>
      <c r="N73" s="761"/>
      <c r="O73" s="761"/>
      <c r="P73" s="304"/>
      <c r="Q73" s="321"/>
      <c r="R73" s="378"/>
      <c r="S73" s="304"/>
      <c r="T73" s="2"/>
      <c r="AB73" s="9"/>
      <c r="AC73" s="9"/>
      <c r="AD73" s="9"/>
      <c r="AE73" s="9"/>
      <c r="AF73" s="9"/>
      <c r="AG73" s="9"/>
      <c r="AH73" s="9"/>
      <c r="AI73" s="9"/>
      <c r="AJ73" s="9"/>
    </row>
    <row r="74" spans="1:36" s="276" customFormat="1">
      <c r="A74" s="489"/>
      <c r="B74" s="138"/>
      <c r="C74" s="138"/>
      <c r="D74" s="139"/>
      <c r="E74" s="761" t="s">
        <v>72</v>
      </c>
      <c r="F74" s="761"/>
      <c r="G74" s="761"/>
      <c r="H74" s="761"/>
      <c r="I74" s="761"/>
      <c r="J74" s="761"/>
      <c r="K74" s="761"/>
      <c r="L74" s="761"/>
      <c r="M74" s="761"/>
      <c r="N74" s="761"/>
      <c r="O74" s="761"/>
      <c r="P74" s="304"/>
      <c r="Q74" s="321"/>
      <c r="R74" s="378"/>
      <c r="S74" s="304"/>
      <c r="T74" s="2"/>
      <c r="V74" s="9"/>
      <c r="W74" s="9"/>
      <c r="X74" s="9"/>
      <c r="Y74" s="9"/>
      <c r="Z74" s="9"/>
      <c r="AA74" s="9"/>
      <c r="AB74" s="9"/>
      <c r="AC74" s="9"/>
      <c r="AD74" s="9"/>
      <c r="AE74" s="9"/>
      <c r="AF74" s="9"/>
      <c r="AG74" s="9"/>
      <c r="AH74" s="9"/>
      <c r="AI74" s="9"/>
      <c r="AJ74" s="9"/>
    </row>
    <row r="75" spans="1:36" s="276" customFormat="1">
      <c r="A75" s="489"/>
      <c r="B75" s="138"/>
      <c r="C75" s="138"/>
      <c r="D75" s="139"/>
      <c r="E75" s="761" t="s">
        <v>747</v>
      </c>
      <c r="F75" s="761"/>
      <c r="G75" s="761"/>
      <c r="H75" s="761"/>
      <c r="I75" s="761"/>
      <c r="J75" s="761"/>
      <c r="K75" s="761"/>
      <c r="L75" s="761"/>
      <c r="M75" s="761"/>
      <c r="N75" s="761"/>
      <c r="O75" s="761"/>
      <c r="P75" s="304"/>
      <c r="Q75" s="321"/>
      <c r="R75" s="378"/>
      <c r="S75" s="304"/>
      <c r="T75" s="2"/>
      <c r="AB75" s="9"/>
      <c r="AC75" s="9"/>
      <c r="AD75" s="9"/>
      <c r="AE75" s="9"/>
      <c r="AF75" s="9"/>
      <c r="AG75" s="9"/>
      <c r="AH75" s="9"/>
      <c r="AI75" s="9"/>
      <c r="AJ75" s="9"/>
    </row>
    <row r="76" spans="1:36" s="276" customFormat="1">
      <c r="A76" s="489"/>
      <c r="B76" s="138"/>
      <c r="C76" s="138"/>
      <c r="D76" s="139"/>
      <c r="E76" s="761" t="s">
        <v>77</v>
      </c>
      <c r="F76" s="761"/>
      <c r="G76" s="761"/>
      <c r="H76" s="761"/>
      <c r="I76" s="761"/>
      <c r="J76" s="761"/>
      <c r="K76" s="761"/>
      <c r="L76" s="761"/>
      <c r="M76" s="761"/>
      <c r="N76" s="761"/>
      <c r="O76" s="761"/>
      <c r="P76" s="304"/>
      <c r="Q76" s="321"/>
      <c r="R76" s="378"/>
      <c r="S76" s="304"/>
      <c r="T76" s="2"/>
      <c r="AB76" s="9"/>
      <c r="AC76" s="9"/>
      <c r="AD76" s="9"/>
      <c r="AE76" s="9"/>
      <c r="AF76" s="9"/>
      <c r="AG76" s="9"/>
      <c r="AH76" s="9"/>
      <c r="AI76" s="9"/>
      <c r="AJ76" s="9"/>
    </row>
    <row r="77" spans="1:36" s="276" customFormat="1">
      <c r="A77" s="489"/>
      <c r="B77" s="138"/>
      <c r="C77" s="138"/>
      <c r="D77" s="139"/>
      <c r="E77" s="761" t="s">
        <v>746</v>
      </c>
      <c r="F77" s="761"/>
      <c r="G77" s="761"/>
      <c r="H77" s="761"/>
      <c r="I77" s="761"/>
      <c r="J77" s="761"/>
      <c r="K77" s="761"/>
      <c r="L77" s="761"/>
      <c r="M77" s="761"/>
      <c r="N77" s="761"/>
      <c r="O77" s="761"/>
      <c r="P77" s="304"/>
      <c r="Q77" s="321"/>
      <c r="R77" s="378"/>
      <c r="S77" s="304"/>
      <c r="T77" s="512"/>
      <c r="AB77" s="9"/>
      <c r="AC77" s="9"/>
      <c r="AD77" s="9"/>
      <c r="AE77" s="9"/>
      <c r="AF77" s="9"/>
      <c r="AG77" s="9"/>
      <c r="AH77" s="9"/>
      <c r="AI77" s="9"/>
      <c r="AJ77" s="9"/>
    </row>
    <row r="78" spans="1:36" s="276" customFormat="1" ht="11.25" customHeight="1">
      <c r="A78" s="489"/>
      <c r="B78" s="138"/>
      <c r="C78" s="138"/>
      <c r="D78" s="139"/>
      <c r="E78" s="536"/>
      <c r="F78" s="536"/>
      <c r="G78" s="536"/>
      <c r="H78" s="536"/>
      <c r="I78" s="536"/>
      <c r="J78" s="536"/>
      <c r="K78" s="536"/>
      <c r="L78" s="536"/>
      <c r="M78" s="536"/>
      <c r="N78" s="536"/>
      <c r="O78" s="536"/>
      <c r="P78" s="304"/>
      <c r="Q78" s="321"/>
      <c r="R78" s="378"/>
      <c r="S78" s="304"/>
      <c r="T78" s="512"/>
      <c r="AB78" s="9"/>
      <c r="AC78" s="9"/>
      <c r="AD78" s="9"/>
      <c r="AE78" s="9"/>
      <c r="AF78" s="9"/>
      <c r="AG78" s="9"/>
      <c r="AH78" s="9"/>
      <c r="AI78" s="9"/>
      <c r="AJ78" s="9"/>
    </row>
    <row r="79" spans="1:36" s="276" customFormat="1" ht="15.75" customHeight="1">
      <c r="A79" s="489"/>
      <c r="B79" s="138"/>
      <c r="C79" s="138"/>
      <c r="D79" s="139"/>
      <c r="E79" s="761" t="s">
        <v>40</v>
      </c>
      <c r="F79" s="761"/>
      <c r="G79" s="761"/>
      <c r="H79" s="761"/>
      <c r="I79" s="761"/>
      <c r="J79" s="761"/>
      <c r="K79" s="761"/>
      <c r="L79" s="761"/>
      <c r="M79" s="761"/>
      <c r="N79" s="761"/>
      <c r="O79" s="761"/>
      <c r="P79" s="304"/>
      <c r="Q79" s="321"/>
      <c r="R79" s="378"/>
      <c r="S79" s="304"/>
      <c r="T79" s="512"/>
      <c r="AB79" s="9"/>
      <c r="AC79" s="9"/>
      <c r="AD79" s="9"/>
      <c r="AE79" s="9"/>
      <c r="AF79" s="9"/>
      <c r="AG79" s="9"/>
      <c r="AH79" s="9"/>
      <c r="AI79" s="9"/>
      <c r="AJ79" s="9"/>
    </row>
    <row r="80" spans="1:36" s="276" customFormat="1" ht="21" customHeight="1">
      <c r="A80" s="489"/>
      <c r="B80" s="138"/>
      <c r="C80" s="138"/>
      <c r="D80" s="139"/>
      <c r="E80" s="751" t="s">
        <v>739</v>
      </c>
      <c r="F80" s="754"/>
      <c r="G80" s="754"/>
      <c r="H80" s="754"/>
      <c r="I80" s="754"/>
      <c r="J80" s="754"/>
      <c r="K80" s="754"/>
      <c r="L80" s="754"/>
      <c r="M80" s="754"/>
      <c r="N80" s="754"/>
      <c r="O80" s="754"/>
      <c r="P80" s="324">
        <v>327</v>
      </c>
      <c r="Q80" s="332" t="s">
        <v>18</v>
      </c>
      <c r="R80" s="378"/>
      <c r="S80" s="304">
        <f>ROUND(P80*R80,2)</f>
        <v>0</v>
      </c>
      <c r="T80" s="512"/>
      <c r="AB80" s="9"/>
      <c r="AC80" s="9"/>
      <c r="AD80" s="9"/>
      <c r="AE80" s="9"/>
      <c r="AF80" s="9"/>
      <c r="AG80" s="9"/>
      <c r="AH80" s="9"/>
      <c r="AI80" s="9"/>
      <c r="AJ80" s="9"/>
    </row>
    <row r="81" spans="1:36" s="102" customFormat="1" ht="10.5" customHeight="1">
      <c r="A81" s="445"/>
      <c r="B81" s="350"/>
      <c r="C81" s="350"/>
      <c r="D81" s="447"/>
      <c r="E81" s="785"/>
      <c r="F81" s="785"/>
      <c r="G81" s="785"/>
      <c r="H81" s="785"/>
      <c r="I81" s="785"/>
      <c r="J81" s="785"/>
      <c r="K81" s="785"/>
      <c r="L81" s="785"/>
      <c r="M81" s="785"/>
      <c r="N81" s="785"/>
      <c r="O81" s="785"/>
      <c r="P81" s="476"/>
      <c r="Q81" s="559"/>
      <c r="R81" s="477"/>
      <c r="S81" s="476"/>
      <c r="T81" s="512"/>
      <c r="U81" s="276"/>
      <c r="AB81" s="9"/>
      <c r="AC81" s="9"/>
      <c r="AD81" s="9"/>
      <c r="AE81" s="9"/>
      <c r="AF81" s="9"/>
      <c r="AG81" s="9"/>
      <c r="AH81" s="9"/>
      <c r="AI81" s="9"/>
      <c r="AJ81" s="9"/>
    </row>
    <row r="82" spans="1:36" s="153" customFormat="1" ht="18">
      <c r="A82" s="490">
        <f>+$A$5</f>
        <v>4.0999999999999996</v>
      </c>
      <c r="B82" s="30">
        <f>+B39+1</f>
        <v>4</v>
      </c>
      <c r="C82" s="30"/>
      <c r="D82" s="80"/>
      <c r="E82" s="207" t="s">
        <v>573</v>
      </c>
      <c r="F82" s="398"/>
      <c r="G82" s="398"/>
      <c r="H82" s="398"/>
      <c r="I82" s="398"/>
      <c r="J82" s="398"/>
      <c r="K82" s="398"/>
      <c r="L82" s="398"/>
      <c r="M82" s="398"/>
      <c r="N82" s="398"/>
      <c r="O82" s="398"/>
      <c r="P82" s="304"/>
      <c r="Q82" s="321"/>
      <c r="R82" s="378"/>
      <c r="S82" s="304"/>
      <c r="T82" s="512"/>
      <c r="U82" s="276"/>
      <c r="AB82" s="9"/>
      <c r="AC82" s="9"/>
      <c r="AD82" s="9"/>
      <c r="AE82" s="9"/>
      <c r="AF82" s="9"/>
      <c r="AG82" s="9"/>
      <c r="AH82" s="9"/>
      <c r="AI82" s="9"/>
      <c r="AJ82" s="9"/>
    </row>
    <row r="83" spans="1:36" s="117" customFormat="1" ht="6" customHeight="1">
      <c r="A83" s="490"/>
      <c r="B83" s="30"/>
      <c r="C83" s="30"/>
      <c r="D83" s="80"/>
      <c r="E83" s="146"/>
      <c r="F83" s="398"/>
      <c r="G83" s="398"/>
      <c r="H83" s="398"/>
      <c r="I83" s="398"/>
      <c r="J83" s="398"/>
      <c r="K83" s="398"/>
      <c r="L83" s="398"/>
      <c r="M83" s="398"/>
      <c r="N83" s="398"/>
      <c r="O83" s="398"/>
      <c r="P83" s="304"/>
      <c r="Q83" s="321"/>
      <c r="R83" s="378"/>
      <c r="S83" s="304"/>
      <c r="T83" s="512"/>
      <c r="U83" s="276"/>
      <c r="AB83" s="9"/>
      <c r="AC83" s="9"/>
      <c r="AD83" s="9"/>
      <c r="AE83" s="9"/>
      <c r="AF83" s="9"/>
      <c r="AG83" s="9"/>
      <c r="AH83" s="9"/>
      <c r="AI83" s="9"/>
      <c r="AJ83" s="9"/>
    </row>
    <row r="84" spans="1:36" s="153" customFormat="1" ht="31.5" customHeight="1">
      <c r="A84" s="489"/>
      <c r="B84" s="138"/>
      <c r="C84" s="138"/>
      <c r="D84" s="139"/>
      <c r="E84" s="751" t="s">
        <v>577</v>
      </c>
      <c r="F84" s="752"/>
      <c r="G84" s="752"/>
      <c r="H84" s="752"/>
      <c r="I84" s="752"/>
      <c r="J84" s="752"/>
      <c r="K84" s="752"/>
      <c r="L84" s="752"/>
      <c r="M84" s="752"/>
      <c r="N84" s="752"/>
      <c r="O84" s="752"/>
      <c r="P84" s="304"/>
      <c r="Q84" s="321"/>
      <c r="R84" s="378"/>
      <c r="S84" s="304"/>
      <c r="T84" s="512"/>
      <c r="U84" s="276"/>
      <c r="AB84" s="9"/>
      <c r="AC84" s="9"/>
      <c r="AD84" s="9"/>
      <c r="AE84" s="9"/>
      <c r="AF84" s="9"/>
      <c r="AG84" s="9"/>
      <c r="AH84" s="9"/>
      <c r="AI84" s="9"/>
      <c r="AJ84" s="9"/>
    </row>
    <row r="85" spans="1:36" s="153" customFormat="1" ht="15.75" customHeight="1">
      <c r="A85" s="489"/>
      <c r="B85" s="138"/>
      <c r="C85" s="138"/>
      <c r="D85" s="139"/>
      <c r="E85" s="760" t="s">
        <v>575</v>
      </c>
      <c r="F85" s="770"/>
      <c r="G85" s="770"/>
      <c r="H85" s="770"/>
      <c r="I85" s="770"/>
      <c r="J85" s="770"/>
      <c r="K85" s="770"/>
      <c r="L85" s="770"/>
      <c r="M85" s="770"/>
      <c r="N85" s="770"/>
      <c r="O85" s="770"/>
      <c r="P85" s="304"/>
      <c r="Q85" s="321"/>
      <c r="R85" s="378"/>
      <c r="S85" s="304"/>
      <c r="T85" s="512"/>
      <c r="U85" s="276"/>
      <c r="V85" s="9"/>
      <c r="W85" s="9"/>
      <c r="X85" s="9"/>
      <c r="Y85" s="9"/>
      <c r="Z85" s="9"/>
      <c r="AA85" s="9"/>
      <c r="AB85" s="9"/>
      <c r="AC85" s="9"/>
      <c r="AD85" s="9"/>
      <c r="AE85" s="9"/>
      <c r="AF85" s="9"/>
      <c r="AG85" s="9"/>
      <c r="AH85" s="9"/>
      <c r="AI85" s="9"/>
      <c r="AJ85" s="9"/>
    </row>
    <row r="86" spans="1:36" s="153" customFormat="1" ht="15.75" customHeight="1">
      <c r="A86" s="489"/>
      <c r="B86" s="138"/>
      <c r="C86" s="138"/>
      <c r="D86" s="139"/>
      <c r="E86" s="760" t="s">
        <v>576</v>
      </c>
      <c r="F86" s="770"/>
      <c r="G86" s="770"/>
      <c r="H86" s="770"/>
      <c r="I86" s="770"/>
      <c r="J86" s="770"/>
      <c r="K86" s="770"/>
      <c r="L86" s="770"/>
      <c r="M86" s="770"/>
      <c r="N86" s="770"/>
      <c r="O86" s="770"/>
      <c r="P86" s="304"/>
      <c r="Q86" s="321"/>
      <c r="R86" s="378"/>
      <c r="S86" s="304"/>
      <c r="T86" s="512"/>
      <c r="U86" s="276"/>
      <c r="V86" s="9"/>
      <c r="W86" s="9"/>
      <c r="X86" s="9"/>
      <c r="Y86" s="9"/>
      <c r="Z86" s="9"/>
      <c r="AA86" s="9"/>
      <c r="AB86" s="9"/>
      <c r="AC86" s="9"/>
      <c r="AD86" s="9"/>
      <c r="AE86" s="9"/>
      <c r="AF86" s="9"/>
      <c r="AG86" s="9"/>
      <c r="AH86" s="9"/>
      <c r="AI86" s="9"/>
      <c r="AJ86" s="9"/>
    </row>
    <row r="87" spans="1:36" s="153" customFormat="1" ht="15.75" customHeight="1">
      <c r="A87" s="489"/>
      <c r="B87" s="138"/>
      <c r="C87" s="138"/>
      <c r="D87" s="139"/>
      <c r="E87" s="760" t="s">
        <v>574</v>
      </c>
      <c r="F87" s="770"/>
      <c r="G87" s="770"/>
      <c r="H87" s="770"/>
      <c r="I87" s="770"/>
      <c r="J87" s="770"/>
      <c r="K87" s="770"/>
      <c r="L87" s="770"/>
      <c r="M87" s="770"/>
      <c r="N87" s="770"/>
      <c r="O87" s="770"/>
      <c r="P87" s="304"/>
      <c r="Q87" s="321"/>
      <c r="R87" s="378"/>
      <c r="S87" s="304"/>
      <c r="T87" s="512"/>
      <c r="U87" s="276"/>
      <c r="V87" s="9"/>
      <c r="W87" s="9"/>
      <c r="X87" s="9"/>
      <c r="Y87" s="9"/>
      <c r="Z87" s="9"/>
      <c r="AA87" s="9"/>
      <c r="AB87" s="9"/>
      <c r="AC87" s="9"/>
      <c r="AD87" s="9"/>
      <c r="AE87" s="9"/>
      <c r="AF87" s="9"/>
      <c r="AG87" s="9"/>
      <c r="AH87" s="9"/>
      <c r="AI87" s="9"/>
      <c r="AJ87" s="9"/>
    </row>
    <row r="88" spans="1:36" s="8" customFormat="1" ht="31.5" customHeight="1">
      <c r="A88" s="333"/>
      <c r="B88" s="160"/>
      <c r="C88" s="161"/>
      <c r="D88" s="170"/>
      <c r="E88" s="761" t="s">
        <v>681</v>
      </c>
      <c r="F88" s="761"/>
      <c r="G88" s="761"/>
      <c r="H88" s="761"/>
      <c r="I88" s="761"/>
      <c r="J88" s="761"/>
      <c r="K88" s="761"/>
      <c r="L88" s="761"/>
      <c r="M88" s="761"/>
      <c r="N88" s="761"/>
      <c r="O88" s="761"/>
      <c r="P88" s="326"/>
      <c r="Q88" s="315"/>
      <c r="R88" s="42"/>
      <c r="S88" s="330"/>
      <c r="T88" s="500"/>
      <c r="U88" s="276"/>
      <c r="V88" s="9"/>
      <c r="W88" s="9"/>
      <c r="X88" s="9"/>
      <c r="Y88" s="9"/>
      <c r="Z88" s="9"/>
      <c r="AA88" s="9"/>
      <c r="AB88" s="9"/>
      <c r="AC88" s="9"/>
      <c r="AD88" s="9"/>
      <c r="AE88" s="9"/>
      <c r="AF88" s="9"/>
      <c r="AG88" s="9"/>
      <c r="AH88" s="9"/>
      <c r="AI88" s="9"/>
      <c r="AJ88" s="9"/>
    </row>
    <row r="89" spans="1:36" s="153" customFormat="1">
      <c r="A89" s="489"/>
      <c r="B89" s="138"/>
      <c r="C89" s="138"/>
      <c r="D89" s="139"/>
      <c r="E89" s="761" t="s">
        <v>40</v>
      </c>
      <c r="F89" s="761"/>
      <c r="G89" s="761"/>
      <c r="H89" s="761"/>
      <c r="I89" s="761"/>
      <c r="J89" s="761"/>
      <c r="K89" s="761"/>
      <c r="L89" s="761"/>
      <c r="M89" s="761"/>
      <c r="N89" s="761"/>
      <c r="O89" s="761"/>
      <c r="P89" s="304"/>
      <c r="Q89" s="321"/>
      <c r="R89" s="378"/>
      <c r="S89" s="304"/>
      <c r="T89" s="2"/>
      <c r="V89" s="9"/>
      <c r="W89" s="9"/>
      <c r="X89" s="9"/>
      <c r="Y89" s="9"/>
      <c r="Z89" s="9"/>
      <c r="AA89" s="9"/>
      <c r="AB89" s="9"/>
      <c r="AC89" s="9"/>
      <c r="AD89" s="9"/>
      <c r="AE89" s="9"/>
      <c r="AF89" s="9"/>
      <c r="AG89" s="9"/>
      <c r="AH89" s="9"/>
      <c r="AI89" s="9"/>
      <c r="AJ89" s="9"/>
    </row>
    <row r="90" spans="1:36" s="153" customFormat="1" ht="19.5" customHeight="1">
      <c r="A90" s="489"/>
      <c r="B90" s="138"/>
      <c r="C90" s="138"/>
      <c r="D90" s="139"/>
      <c r="E90" s="751" t="s">
        <v>546</v>
      </c>
      <c r="F90" s="754"/>
      <c r="G90" s="754"/>
      <c r="H90" s="754"/>
      <c r="I90" s="754"/>
      <c r="J90" s="754"/>
      <c r="K90" s="754"/>
      <c r="L90" s="754"/>
      <c r="M90" s="754"/>
      <c r="N90" s="754"/>
      <c r="O90" s="754"/>
      <c r="P90" s="324">
        <v>158</v>
      </c>
      <c r="Q90" s="332" t="s">
        <v>18</v>
      </c>
      <c r="R90" s="378"/>
      <c r="S90" s="304">
        <f>ROUND(P90*R90,2)</f>
        <v>0</v>
      </c>
      <c r="T90" s="2"/>
    </row>
    <row r="91" spans="1:36" s="102" customFormat="1" ht="18">
      <c r="A91" s="490">
        <f>+$A$5</f>
        <v>4.0999999999999996</v>
      </c>
      <c r="B91" s="30">
        <f>+B82+1</f>
        <v>5</v>
      </c>
      <c r="C91" s="30"/>
      <c r="D91" s="80"/>
      <c r="E91" s="207" t="s">
        <v>549</v>
      </c>
      <c r="F91" s="398"/>
      <c r="G91" s="398"/>
      <c r="H91" s="398"/>
      <c r="I91" s="398"/>
      <c r="J91" s="398"/>
      <c r="K91" s="398"/>
      <c r="L91" s="398"/>
      <c r="M91" s="398"/>
      <c r="N91" s="398"/>
      <c r="O91" s="398"/>
      <c r="P91" s="304"/>
      <c r="Q91" s="321"/>
      <c r="R91" s="378"/>
      <c r="S91" s="304"/>
      <c r="T91" s="2"/>
    </row>
    <row r="92" spans="1:36" s="117" customFormat="1" ht="9" customHeight="1">
      <c r="A92" s="490"/>
      <c r="B92" s="30"/>
      <c r="C92" s="30"/>
      <c r="D92" s="80"/>
      <c r="E92" s="146"/>
      <c r="F92" s="398"/>
      <c r="G92" s="398"/>
      <c r="H92" s="398"/>
      <c r="I92" s="398"/>
      <c r="J92" s="398"/>
      <c r="K92" s="398"/>
      <c r="L92" s="398"/>
      <c r="M92" s="398"/>
      <c r="N92" s="398"/>
      <c r="O92" s="398"/>
      <c r="P92" s="304"/>
      <c r="Q92" s="321"/>
      <c r="R92" s="378"/>
      <c r="S92" s="304"/>
      <c r="T92" s="2"/>
    </row>
    <row r="93" spans="1:36" s="102" customFormat="1" ht="15.75" customHeight="1">
      <c r="A93" s="489"/>
      <c r="B93" s="138"/>
      <c r="C93" s="138"/>
      <c r="D93" s="139"/>
      <c r="E93" s="751" t="s">
        <v>81</v>
      </c>
      <c r="F93" s="754"/>
      <c r="G93" s="754"/>
      <c r="H93" s="754"/>
      <c r="I93" s="754"/>
      <c r="J93" s="754"/>
      <c r="K93" s="754"/>
      <c r="L93" s="754"/>
      <c r="M93" s="754"/>
      <c r="N93" s="754"/>
      <c r="O93" s="754"/>
      <c r="P93" s="304"/>
      <c r="Q93" s="321"/>
      <c r="R93" s="378"/>
      <c r="S93" s="304"/>
      <c r="T93" s="2"/>
    </row>
    <row r="94" spans="1:36" s="102" customFormat="1" ht="15.75" customHeight="1">
      <c r="A94" s="489"/>
      <c r="B94" s="138"/>
      <c r="C94" s="138"/>
      <c r="D94" s="139"/>
      <c r="E94" s="751" t="s">
        <v>82</v>
      </c>
      <c r="F94" s="754"/>
      <c r="G94" s="754"/>
      <c r="H94" s="754"/>
      <c r="I94" s="754"/>
      <c r="J94" s="754"/>
      <c r="K94" s="754"/>
      <c r="L94" s="754"/>
      <c r="M94" s="754"/>
      <c r="N94" s="754"/>
      <c r="O94" s="754"/>
      <c r="P94" s="304"/>
      <c r="Q94" s="321"/>
      <c r="R94" s="378"/>
      <c r="S94" s="304"/>
      <c r="T94" s="2"/>
    </row>
    <row r="95" spans="1:36" s="102" customFormat="1" ht="15.75" customHeight="1">
      <c r="A95" s="489"/>
      <c r="B95" s="138"/>
      <c r="C95" s="138"/>
      <c r="D95" s="139"/>
      <c r="E95" s="751" t="s">
        <v>80</v>
      </c>
      <c r="F95" s="754"/>
      <c r="G95" s="754"/>
      <c r="H95" s="754"/>
      <c r="I95" s="754"/>
      <c r="J95" s="754"/>
      <c r="K95" s="754"/>
      <c r="L95" s="754"/>
      <c r="M95" s="754"/>
      <c r="N95" s="754"/>
      <c r="O95" s="754"/>
      <c r="P95" s="304"/>
      <c r="Q95" s="321"/>
      <c r="R95" s="378"/>
      <c r="S95" s="304"/>
      <c r="T95" s="2"/>
    </row>
    <row r="96" spans="1:36" s="102" customFormat="1" ht="15.75" customHeight="1">
      <c r="A96" s="489"/>
      <c r="B96" s="138"/>
      <c r="C96" s="138"/>
      <c r="D96" s="139"/>
      <c r="E96" s="751" t="s">
        <v>73</v>
      </c>
      <c r="F96" s="754"/>
      <c r="G96" s="754"/>
      <c r="H96" s="754"/>
      <c r="I96" s="754"/>
      <c r="J96" s="754"/>
      <c r="K96" s="754"/>
      <c r="L96" s="754"/>
      <c r="M96" s="754"/>
      <c r="N96" s="754"/>
      <c r="O96" s="754"/>
      <c r="P96" s="304"/>
      <c r="Q96" s="321"/>
      <c r="R96" s="378"/>
      <c r="S96" s="304"/>
      <c r="T96" s="2"/>
    </row>
    <row r="97" spans="1:20" s="102" customFormat="1" ht="15.75" customHeight="1">
      <c r="A97" s="489"/>
      <c r="B97" s="138"/>
      <c r="C97" s="138"/>
      <c r="D97" s="139"/>
      <c r="E97" s="751" t="s">
        <v>83</v>
      </c>
      <c r="F97" s="754"/>
      <c r="G97" s="754"/>
      <c r="H97" s="754"/>
      <c r="I97" s="754"/>
      <c r="J97" s="754"/>
      <c r="K97" s="754"/>
      <c r="L97" s="754"/>
      <c r="M97" s="754"/>
      <c r="N97" s="754"/>
      <c r="O97" s="754"/>
      <c r="P97" s="304"/>
      <c r="Q97" s="321"/>
      <c r="R97" s="378"/>
      <c r="S97" s="304"/>
      <c r="T97" s="2"/>
    </row>
    <row r="98" spans="1:20" s="102" customFormat="1" ht="9.9499999999999993" customHeight="1">
      <c r="A98" s="489"/>
      <c r="B98" s="138"/>
      <c r="C98" s="138"/>
      <c r="D98" s="139"/>
      <c r="E98" s="751"/>
      <c r="F98" s="754"/>
      <c r="G98" s="754"/>
      <c r="H98" s="754"/>
      <c r="I98" s="754"/>
      <c r="J98" s="754"/>
      <c r="K98" s="754"/>
      <c r="L98" s="754"/>
      <c r="M98" s="754"/>
      <c r="N98" s="754"/>
      <c r="O98" s="754"/>
      <c r="P98" s="304"/>
      <c r="Q98" s="321"/>
      <c r="R98" s="378"/>
      <c r="S98" s="304"/>
      <c r="T98" s="2"/>
    </row>
    <row r="99" spans="1:20" s="102" customFormat="1" ht="15.75" customHeight="1">
      <c r="A99" s="489"/>
      <c r="B99" s="138"/>
      <c r="C99" s="138"/>
      <c r="D99" s="139"/>
      <c r="E99" s="751" t="s">
        <v>68</v>
      </c>
      <c r="F99" s="754"/>
      <c r="G99" s="754"/>
      <c r="H99" s="754"/>
      <c r="I99" s="754"/>
      <c r="J99" s="754"/>
      <c r="K99" s="754"/>
      <c r="L99" s="754"/>
      <c r="M99" s="754"/>
      <c r="N99" s="754"/>
      <c r="O99" s="754"/>
      <c r="P99" s="304"/>
      <c r="Q99" s="321"/>
      <c r="R99" s="378"/>
      <c r="S99" s="304"/>
      <c r="T99" s="2"/>
    </row>
    <row r="100" spans="1:20" s="102" customFormat="1" ht="21" customHeight="1">
      <c r="A100" s="489"/>
      <c r="B100" s="138"/>
      <c r="C100" s="138"/>
      <c r="D100" s="139"/>
      <c r="E100" s="751" t="s">
        <v>69</v>
      </c>
      <c r="F100" s="754"/>
      <c r="G100" s="754"/>
      <c r="H100" s="754"/>
      <c r="I100" s="754"/>
      <c r="J100" s="754"/>
      <c r="K100" s="754"/>
      <c r="L100" s="754"/>
      <c r="M100" s="754"/>
      <c r="N100" s="754"/>
      <c r="O100" s="754"/>
      <c r="P100" s="304"/>
      <c r="Q100" s="321"/>
      <c r="R100" s="378"/>
      <c r="S100" s="304"/>
      <c r="T100" s="2"/>
    </row>
    <row r="101" spans="1:20" s="102" customFormat="1" ht="15.75" customHeight="1">
      <c r="A101" s="489"/>
      <c r="B101" s="138"/>
      <c r="C101" s="138"/>
      <c r="D101" s="139"/>
      <c r="E101" s="751" t="s">
        <v>71</v>
      </c>
      <c r="F101" s="754"/>
      <c r="G101" s="754"/>
      <c r="H101" s="754"/>
      <c r="I101" s="754"/>
      <c r="J101" s="754"/>
      <c r="K101" s="754"/>
      <c r="L101" s="754"/>
      <c r="M101" s="754"/>
      <c r="N101" s="754"/>
      <c r="O101" s="754"/>
      <c r="P101" s="304"/>
      <c r="Q101" s="321"/>
      <c r="R101" s="378"/>
      <c r="S101" s="304"/>
      <c r="T101" s="2"/>
    </row>
    <row r="102" spans="1:20" s="102" customFormat="1" ht="9.9499999999999993" customHeight="1">
      <c r="A102" s="489"/>
      <c r="B102" s="138"/>
      <c r="C102" s="138"/>
      <c r="D102" s="139"/>
      <c r="E102" s="751"/>
      <c r="F102" s="754"/>
      <c r="G102" s="754"/>
      <c r="H102" s="754"/>
      <c r="I102" s="754"/>
      <c r="J102" s="754"/>
      <c r="K102" s="754"/>
      <c r="L102" s="754"/>
      <c r="M102" s="754"/>
      <c r="N102" s="754"/>
      <c r="O102" s="754"/>
      <c r="P102" s="304"/>
      <c r="Q102" s="321"/>
      <c r="R102" s="378"/>
      <c r="S102" s="304"/>
      <c r="T102" s="2"/>
    </row>
    <row r="103" spans="1:20" s="102" customFormat="1" ht="15.75" customHeight="1">
      <c r="A103" s="489"/>
      <c r="B103" s="138"/>
      <c r="C103" s="138"/>
      <c r="D103" s="139"/>
      <c r="E103" s="751" t="s">
        <v>72</v>
      </c>
      <c r="F103" s="754"/>
      <c r="G103" s="754"/>
      <c r="H103" s="754"/>
      <c r="I103" s="754"/>
      <c r="J103" s="754"/>
      <c r="K103" s="754"/>
      <c r="L103" s="754"/>
      <c r="M103" s="754"/>
      <c r="N103" s="754"/>
      <c r="O103" s="754"/>
      <c r="P103" s="304"/>
      <c r="Q103" s="321"/>
      <c r="R103" s="378"/>
      <c r="S103" s="304"/>
      <c r="T103" s="2"/>
    </row>
    <row r="104" spans="1:20" s="102" customFormat="1" ht="18.75" customHeight="1">
      <c r="A104" s="489"/>
      <c r="B104" s="138"/>
      <c r="C104" s="138"/>
      <c r="D104" s="139"/>
      <c r="E104" s="779" t="s">
        <v>775</v>
      </c>
      <c r="F104" s="761"/>
      <c r="G104" s="761"/>
      <c r="H104" s="761"/>
      <c r="I104" s="761"/>
      <c r="J104" s="761"/>
      <c r="K104" s="761"/>
      <c r="L104" s="761"/>
      <c r="M104" s="761"/>
      <c r="N104" s="761"/>
      <c r="O104" s="773"/>
      <c r="P104" s="304"/>
      <c r="Q104" s="321"/>
      <c r="R104" s="378"/>
      <c r="S104" s="304"/>
      <c r="T104" s="2"/>
    </row>
    <row r="105" spans="1:20" s="102" customFormat="1" ht="15.75" customHeight="1">
      <c r="A105" s="489"/>
      <c r="B105" s="138"/>
      <c r="C105" s="138"/>
      <c r="D105" s="139"/>
      <c r="E105" s="751" t="s">
        <v>76</v>
      </c>
      <c r="F105" s="754"/>
      <c r="G105" s="754"/>
      <c r="H105" s="754"/>
      <c r="I105" s="754"/>
      <c r="J105" s="754"/>
      <c r="K105" s="754"/>
      <c r="L105" s="754"/>
      <c r="M105" s="754"/>
      <c r="N105" s="754"/>
      <c r="O105" s="754"/>
      <c r="P105" s="304"/>
      <c r="Q105" s="321"/>
      <c r="R105" s="378"/>
      <c r="S105" s="304"/>
      <c r="T105" s="2"/>
    </row>
    <row r="106" spans="1:20" s="102" customFormat="1" ht="15.75" customHeight="1">
      <c r="A106" s="489"/>
      <c r="B106" s="138"/>
      <c r="C106" s="138"/>
      <c r="D106" s="139"/>
      <c r="E106" s="751" t="s">
        <v>77</v>
      </c>
      <c r="F106" s="754"/>
      <c r="G106" s="754"/>
      <c r="H106" s="754"/>
      <c r="I106" s="754"/>
      <c r="J106" s="754"/>
      <c r="K106" s="754"/>
      <c r="L106" s="754"/>
      <c r="M106" s="754"/>
      <c r="N106" s="754"/>
      <c r="O106" s="754"/>
      <c r="P106" s="304"/>
      <c r="Q106" s="321"/>
      <c r="R106" s="378"/>
      <c r="S106" s="304"/>
      <c r="T106" s="2"/>
    </row>
    <row r="107" spans="1:20" s="102" customFormat="1" ht="31.5" customHeight="1">
      <c r="A107" s="489"/>
      <c r="B107" s="138"/>
      <c r="C107" s="138"/>
      <c r="D107" s="139"/>
      <c r="E107" s="751" t="s">
        <v>78</v>
      </c>
      <c r="F107" s="754"/>
      <c r="G107" s="754"/>
      <c r="H107" s="754"/>
      <c r="I107" s="754"/>
      <c r="J107" s="754"/>
      <c r="K107" s="754"/>
      <c r="L107" s="754"/>
      <c r="M107" s="754"/>
      <c r="N107" s="754"/>
      <c r="O107" s="754"/>
      <c r="P107" s="304"/>
      <c r="Q107" s="321"/>
      <c r="R107" s="378"/>
      <c r="S107" s="304"/>
      <c r="T107" s="2"/>
    </row>
    <row r="108" spans="1:20" s="102" customFormat="1" ht="15.75" customHeight="1">
      <c r="A108" s="489"/>
      <c r="B108" s="138"/>
      <c r="C108" s="138"/>
      <c r="D108" s="139"/>
      <c r="E108" s="751" t="s">
        <v>79</v>
      </c>
      <c r="F108" s="754"/>
      <c r="G108" s="754"/>
      <c r="H108" s="754"/>
      <c r="I108" s="754"/>
      <c r="J108" s="754"/>
      <c r="K108" s="754"/>
      <c r="L108" s="754"/>
      <c r="M108" s="754"/>
      <c r="N108" s="754"/>
      <c r="O108" s="754"/>
      <c r="P108" s="304"/>
      <c r="Q108" s="321"/>
      <c r="R108" s="378"/>
      <c r="S108" s="304"/>
      <c r="T108" s="2"/>
    </row>
    <row r="109" spans="1:20" s="153" customFormat="1">
      <c r="A109" s="489"/>
      <c r="B109" s="138"/>
      <c r="C109" s="138"/>
      <c r="D109" s="139"/>
      <c r="E109" s="761" t="s">
        <v>40</v>
      </c>
      <c r="F109" s="761"/>
      <c r="G109" s="761"/>
      <c r="H109" s="761"/>
      <c r="I109" s="761"/>
      <c r="J109" s="761"/>
      <c r="K109" s="761"/>
      <c r="L109" s="761"/>
      <c r="M109" s="761"/>
      <c r="N109" s="761"/>
      <c r="O109" s="761"/>
      <c r="P109" s="304"/>
      <c r="Q109" s="321"/>
      <c r="R109" s="378"/>
      <c r="S109" s="304"/>
      <c r="T109" s="2"/>
    </row>
    <row r="110" spans="1:20" s="276" customFormat="1">
      <c r="A110" s="489"/>
      <c r="B110" s="138"/>
      <c r="C110" s="138"/>
      <c r="D110" s="139"/>
      <c r="E110" s="751" t="s">
        <v>689</v>
      </c>
      <c r="F110" s="752"/>
      <c r="G110" s="752"/>
      <c r="H110" s="752"/>
      <c r="I110" s="752"/>
      <c r="J110" s="752"/>
      <c r="K110" s="752"/>
      <c r="L110" s="752"/>
      <c r="M110" s="752"/>
      <c r="N110" s="752"/>
      <c r="O110" s="752"/>
      <c r="P110" s="304"/>
      <c r="Q110" s="321"/>
      <c r="R110" s="378"/>
      <c r="S110" s="304"/>
      <c r="T110" s="2"/>
    </row>
    <row r="111" spans="1:20" s="153" customFormat="1" ht="15.75" customHeight="1">
      <c r="A111" s="489"/>
      <c r="B111" s="138"/>
      <c r="C111" s="138"/>
      <c r="D111" s="139"/>
      <c r="E111" s="751" t="s">
        <v>546</v>
      </c>
      <c r="F111" s="752"/>
      <c r="G111" s="752"/>
      <c r="H111" s="752"/>
      <c r="I111" s="752"/>
      <c r="J111" s="752"/>
      <c r="K111" s="752"/>
      <c r="L111" s="752"/>
      <c r="M111" s="752"/>
      <c r="N111" s="752"/>
      <c r="O111" s="752"/>
      <c r="P111" s="324">
        <v>138</v>
      </c>
      <c r="Q111" s="332" t="s">
        <v>18</v>
      </c>
      <c r="R111" s="378"/>
      <c r="S111" s="304">
        <f>ROUND(P111*R111,2)</f>
        <v>0</v>
      </c>
      <c r="T111" s="2"/>
    </row>
    <row r="112" spans="1:20" s="102" customFormat="1" ht="9.9499999999999993" customHeight="1">
      <c r="A112" s="489"/>
      <c r="B112" s="138"/>
      <c r="C112" s="138"/>
      <c r="D112" s="139"/>
      <c r="E112" s="398"/>
      <c r="F112" s="398"/>
      <c r="G112" s="398"/>
      <c r="H112" s="398"/>
      <c r="I112" s="398"/>
      <c r="J112" s="398"/>
      <c r="K112" s="398"/>
      <c r="L112" s="398"/>
      <c r="M112" s="398"/>
      <c r="N112" s="398"/>
      <c r="O112" s="398"/>
      <c r="P112" s="304"/>
      <c r="Q112" s="321"/>
      <c r="R112" s="378"/>
      <c r="S112" s="304"/>
      <c r="T112" s="2"/>
    </row>
    <row r="113" spans="1:20" s="102" customFormat="1" ht="18">
      <c r="A113" s="490">
        <f>+$A$5</f>
        <v>4.0999999999999996</v>
      </c>
      <c r="B113" s="30">
        <f>+B91+1</f>
        <v>6</v>
      </c>
      <c r="C113" s="30"/>
      <c r="D113" s="80"/>
      <c r="E113" s="777" t="s">
        <v>684</v>
      </c>
      <c r="F113" s="778"/>
      <c r="G113" s="778"/>
      <c r="H113" s="778"/>
      <c r="I113" s="778"/>
      <c r="J113" s="778"/>
      <c r="K113" s="778"/>
      <c r="L113" s="778"/>
      <c r="M113" s="778"/>
      <c r="N113" s="778"/>
      <c r="O113" s="778"/>
      <c r="P113" s="304"/>
      <c r="Q113" s="321"/>
      <c r="R113" s="378"/>
      <c r="S113" s="304"/>
      <c r="T113" s="2"/>
    </row>
    <row r="114" spans="1:20" s="102" customFormat="1" ht="8.25" customHeight="1">
      <c r="A114" s="489"/>
      <c r="B114" s="138"/>
      <c r="C114" s="138"/>
      <c r="D114" s="139"/>
      <c r="E114" s="480"/>
      <c r="F114" s="206"/>
      <c r="G114" s="206"/>
      <c r="H114" s="206"/>
      <c r="I114" s="206"/>
      <c r="J114" s="206"/>
      <c r="K114" s="206"/>
      <c r="L114" s="206"/>
      <c r="M114" s="206"/>
      <c r="N114" s="206"/>
      <c r="O114" s="206"/>
      <c r="P114" s="304"/>
      <c r="Q114" s="321"/>
      <c r="R114" s="378"/>
      <c r="S114" s="304"/>
      <c r="T114" s="2"/>
    </row>
    <row r="115" spans="1:20" s="102" customFormat="1">
      <c r="A115" s="489"/>
      <c r="B115" s="138"/>
      <c r="C115" s="138"/>
      <c r="D115" s="139"/>
      <c r="E115" s="751" t="s">
        <v>86</v>
      </c>
      <c r="F115" s="754"/>
      <c r="G115" s="754"/>
      <c r="H115" s="754"/>
      <c r="I115" s="754"/>
      <c r="J115" s="754"/>
      <c r="K115" s="754"/>
      <c r="L115" s="754"/>
      <c r="M115" s="754"/>
      <c r="N115" s="754"/>
      <c r="O115" s="754"/>
      <c r="P115" s="304"/>
      <c r="Q115" s="321"/>
      <c r="R115" s="378"/>
      <c r="S115" s="304"/>
      <c r="T115" s="2"/>
    </row>
    <row r="116" spans="1:20" s="102" customFormat="1">
      <c r="A116" s="489"/>
      <c r="B116" s="138"/>
      <c r="C116" s="138"/>
      <c r="D116" s="139"/>
      <c r="E116" s="751" t="s">
        <v>100</v>
      </c>
      <c r="F116" s="754"/>
      <c r="G116" s="754"/>
      <c r="H116" s="754"/>
      <c r="I116" s="754"/>
      <c r="J116" s="754"/>
      <c r="K116" s="754"/>
      <c r="L116" s="754"/>
      <c r="M116" s="754"/>
      <c r="N116" s="754"/>
      <c r="O116" s="754"/>
      <c r="P116" s="304"/>
      <c r="Q116" s="321"/>
      <c r="R116" s="378"/>
      <c r="S116" s="304"/>
      <c r="T116" s="2"/>
    </row>
    <row r="117" spans="1:20" s="102" customFormat="1">
      <c r="A117" s="489"/>
      <c r="B117" s="138"/>
      <c r="C117" s="138"/>
      <c r="D117" s="139"/>
      <c r="E117" s="751" t="s">
        <v>101</v>
      </c>
      <c r="F117" s="754"/>
      <c r="G117" s="754"/>
      <c r="H117" s="754"/>
      <c r="I117" s="754"/>
      <c r="J117" s="754"/>
      <c r="K117" s="754"/>
      <c r="L117" s="754"/>
      <c r="M117" s="754"/>
      <c r="N117" s="754"/>
      <c r="O117" s="754"/>
      <c r="P117" s="304"/>
      <c r="Q117" s="321"/>
      <c r="R117" s="378"/>
      <c r="S117" s="304"/>
      <c r="T117" s="2"/>
    </row>
    <row r="118" spans="1:20" s="102" customFormat="1">
      <c r="A118" s="489"/>
      <c r="B118" s="138"/>
      <c r="C118" s="138"/>
      <c r="D118" s="139"/>
      <c r="E118" s="751" t="s">
        <v>102</v>
      </c>
      <c r="F118" s="754"/>
      <c r="G118" s="754"/>
      <c r="H118" s="754"/>
      <c r="I118" s="754"/>
      <c r="J118" s="754"/>
      <c r="K118" s="754"/>
      <c r="L118" s="754"/>
      <c r="M118" s="754"/>
      <c r="N118" s="754"/>
      <c r="O118" s="754"/>
      <c r="P118" s="304"/>
      <c r="Q118" s="321"/>
      <c r="R118" s="378"/>
      <c r="S118" s="304"/>
      <c r="T118" s="2"/>
    </row>
    <row r="119" spans="1:20" s="102" customFormat="1">
      <c r="A119" s="489"/>
      <c r="B119" s="138"/>
      <c r="C119" s="138"/>
      <c r="D119" s="139"/>
      <c r="E119" s="751" t="s">
        <v>103</v>
      </c>
      <c r="F119" s="754"/>
      <c r="G119" s="754"/>
      <c r="H119" s="754"/>
      <c r="I119" s="754"/>
      <c r="J119" s="754"/>
      <c r="K119" s="754"/>
      <c r="L119" s="754"/>
      <c r="M119" s="754"/>
      <c r="N119" s="754"/>
      <c r="O119" s="754"/>
      <c r="P119" s="304"/>
      <c r="Q119" s="321"/>
      <c r="R119" s="378"/>
      <c r="S119" s="304"/>
      <c r="T119" s="2"/>
    </row>
    <row r="120" spans="1:20" s="102" customFormat="1">
      <c r="A120" s="489"/>
      <c r="B120" s="138"/>
      <c r="C120" s="138"/>
      <c r="D120" s="139"/>
      <c r="E120" s="751" t="s">
        <v>104</v>
      </c>
      <c r="F120" s="754"/>
      <c r="G120" s="754"/>
      <c r="H120" s="754"/>
      <c r="I120" s="754"/>
      <c r="J120" s="754"/>
      <c r="K120" s="754"/>
      <c r="L120" s="754"/>
      <c r="M120" s="754"/>
      <c r="N120" s="754"/>
      <c r="O120" s="754"/>
      <c r="P120" s="304"/>
      <c r="Q120" s="321"/>
      <c r="R120" s="378"/>
      <c r="S120" s="304"/>
      <c r="T120" s="2"/>
    </row>
    <row r="121" spans="1:20" s="102" customFormat="1">
      <c r="A121" s="489"/>
      <c r="B121" s="138"/>
      <c r="C121" s="138"/>
      <c r="D121" s="139"/>
      <c r="E121" s="751" t="s">
        <v>105</v>
      </c>
      <c r="F121" s="754"/>
      <c r="G121" s="754"/>
      <c r="H121" s="754"/>
      <c r="I121" s="754"/>
      <c r="J121" s="754"/>
      <c r="K121" s="754"/>
      <c r="L121" s="754"/>
      <c r="M121" s="754"/>
      <c r="N121" s="754"/>
      <c r="O121" s="754"/>
      <c r="P121" s="304"/>
      <c r="Q121" s="321"/>
      <c r="R121" s="378"/>
      <c r="S121" s="304"/>
      <c r="T121" s="2"/>
    </row>
    <row r="122" spans="1:20" s="276" customFormat="1" ht="7.5" customHeight="1">
      <c r="A122" s="489"/>
      <c r="B122" s="138"/>
      <c r="C122" s="138"/>
      <c r="D122" s="139"/>
      <c r="E122" s="399"/>
      <c r="F122" s="402"/>
      <c r="G122" s="402"/>
      <c r="H122" s="402"/>
      <c r="I122" s="402"/>
      <c r="J122" s="402"/>
      <c r="K122" s="402"/>
      <c r="L122" s="402"/>
      <c r="M122" s="402"/>
      <c r="N122" s="402"/>
      <c r="O122" s="402"/>
      <c r="P122" s="304"/>
      <c r="Q122" s="321"/>
      <c r="R122" s="378"/>
      <c r="S122" s="304"/>
      <c r="T122" s="2"/>
    </row>
    <row r="123" spans="1:20" s="102" customFormat="1">
      <c r="A123" s="489"/>
      <c r="B123" s="138"/>
      <c r="C123" s="138"/>
      <c r="D123" s="139"/>
      <c r="E123" s="751" t="s">
        <v>69</v>
      </c>
      <c r="F123" s="754"/>
      <c r="G123" s="754"/>
      <c r="H123" s="754"/>
      <c r="I123" s="754"/>
      <c r="J123" s="754"/>
      <c r="K123" s="754"/>
      <c r="L123" s="754"/>
      <c r="M123" s="754"/>
      <c r="N123" s="754"/>
      <c r="O123" s="754"/>
      <c r="P123" s="304"/>
      <c r="Q123" s="321"/>
      <c r="R123" s="378"/>
      <c r="S123" s="304"/>
      <c r="T123" s="2"/>
    </row>
    <row r="124" spans="1:20" s="102" customFormat="1">
      <c r="A124" s="489"/>
      <c r="B124" s="138"/>
      <c r="C124" s="138"/>
      <c r="D124" s="139"/>
      <c r="E124" s="751" t="s">
        <v>72</v>
      </c>
      <c r="F124" s="754"/>
      <c r="G124" s="754"/>
      <c r="H124" s="754"/>
      <c r="I124" s="754"/>
      <c r="J124" s="754"/>
      <c r="K124" s="754"/>
      <c r="L124" s="754"/>
      <c r="M124" s="754"/>
      <c r="N124" s="754"/>
      <c r="O124" s="754"/>
      <c r="P124" s="304"/>
      <c r="Q124" s="321"/>
      <c r="R124" s="378"/>
      <c r="S124" s="304"/>
      <c r="T124" s="2"/>
    </row>
    <row r="125" spans="1:20" s="102" customFormat="1">
      <c r="A125" s="489"/>
      <c r="B125" s="138"/>
      <c r="C125" s="138"/>
      <c r="D125" s="139"/>
      <c r="E125" s="751" t="s">
        <v>106</v>
      </c>
      <c r="F125" s="754"/>
      <c r="G125" s="754"/>
      <c r="H125" s="754"/>
      <c r="I125" s="754"/>
      <c r="J125" s="754"/>
      <c r="K125" s="754"/>
      <c r="L125" s="754"/>
      <c r="M125" s="754"/>
      <c r="N125" s="754"/>
      <c r="O125" s="754"/>
      <c r="P125" s="304"/>
      <c r="Q125" s="321"/>
      <c r="R125" s="378"/>
      <c r="S125" s="304"/>
      <c r="T125" s="2"/>
    </row>
    <row r="126" spans="1:20" s="102" customFormat="1">
      <c r="A126" s="489"/>
      <c r="B126" s="138"/>
      <c r="C126" s="138"/>
      <c r="D126" s="139"/>
      <c r="E126" s="751" t="s">
        <v>107</v>
      </c>
      <c r="F126" s="754"/>
      <c r="G126" s="754"/>
      <c r="H126" s="754"/>
      <c r="I126" s="754"/>
      <c r="J126" s="754"/>
      <c r="K126" s="754"/>
      <c r="L126" s="754"/>
      <c r="M126" s="754"/>
      <c r="N126" s="754"/>
      <c r="O126" s="754"/>
      <c r="P126" s="304"/>
      <c r="Q126" s="321"/>
      <c r="R126" s="378"/>
      <c r="S126" s="304"/>
      <c r="T126" s="2"/>
    </row>
    <row r="127" spans="1:20" s="153" customFormat="1" ht="6" customHeight="1">
      <c r="A127" s="489"/>
      <c r="B127" s="138"/>
      <c r="C127" s="138"/>
      <c r="D127" s="139"/>
      <c r="E127" s="399"/>
      <c r="F127" s="402"/>
      <c r="G127" s="402"/>
      <c r="H127" s="402"/>
      <c r="I127" s="402"/>
      <c r="J127" s="402"/>
      <c r="K127" s="402"/>
      <c r="L127" s="402"/>
      <c r="M127" s="402"/>
      <c r="N127" s="402"/>
      <c r="O127" s="402"/>
      <c r="P127" s="304"/>
      <c r="Q127" s="321"/>
      <c r="R127" s="378"/>
      <c r="S127" s="304"/>
      <c r="T127" s="2"/>
    </row>
    <row r="128" spans="1:20" s="102" customFormat="1">
      <c r="A128" s="489"/>
      <c r="B128" s="138"/>
      <c r="C128" s="138"/>
      <c r="D128" s="139"/>
      <c r="E128" s="751" t="s">
        <v>40</v>
      </c>
      <c r="F128" s="752"/>
      <c r="G128" s="752"/>
      <c r="H128" s="752"/>
      <c r="I128" s="752"/>
      <c r="J128" s="752"/>
      <c r="K128" s="752"/>
      <c r="L128" s="752"/>
      <c r="M128" s="752"/>
      <c r="N128" s="752"/>
      <c r="O128" s="752"/>
      <c r="P128" s="304"/>
      <c r="Q128" s="321"/>
      <c r="R128" s="378"/>
      <c r="S128" s="304"/>
      <c r="T128" s="2"/>
    </row>
    <row r="129" spans="1:20" s="102" customFormat="1" ht="16.5" customHeight="1">
      <c r="A129" s="489"/>
      <c r="B129" s="138"/>
      <c r="C129" s="138"/>
      <c r="D129" s="139"/>
      <c r="E129" s="780" t="s">
        <v>685</v>
      </c>
      <c r="F129" s="752"/>
      <c r="G129" s="752"/>
      <c r="H129" s="752"/>
      <c r="I129" s="752"/>
      <c r="J129" s="752"/>
      <c r="K129" s="752"/>
      <c r="L129" s="752"/>
      <c r="M129" s="752"/>
      <c r="N129" s="752"/>
      <c r="O129" s="752"/>
      <c r="P129" s="324">
        <v>1.1000000000000001</v>
      </c>
      <c r="Q129" s="332" t="s">
        <v>18</v>
      </c>
      <c r="R129" s="378"/>
      <c r="S129" s="304">
        <f>ROUND(P129*R129,2)</f>
        <v>0</v>
      </c>
      <c r="T129" s="2"/>
    </row>
    <row r="130" spans="1:20" s="276" customFormat="1" ht="6.75" customHeight="1">
      <c r="A130" s="445"/>
      <c r="B130" s="350"/>
      <c r="C130" s="350"/>
      <c r="D130" s="447"/>
      <c r="E130" s="560"/>
      <c r="F130" s="561"/>
      <c r="G130" s="561"/>
      <c r="H130" s="561"/>
      <c r="I130" s="561"/>
      <c r="J130" s="561"/>
      <c r="K130" s="561"/>
      <c r="L130" s="561"/>
      <c r="M130" s="561"/>
      <c r="N130" s="561"/>
      <c r="O130" s="561"/>
      <c r="P130" s="476"/>
      <c r="Q130" s="562"/>
      <c r="R130" s="477"/>
      <c r="S130" s="476"/>
      <c r="T130" s="2"/>
    </row>
    <row r="131" spans="1:20" s="175" customFormat="1" ht="18">
      <c r="A131" s="490">
        <f>+$A$5</f>
        <v>4.0999999999999996</v>
      </c>
      <c r="B131" s="172">
        <f>+B113+1</f>
        <v>7</v>
      </c>
      <c r="C131" s="172"/>
      <c r="D131" s="173"/>
      <c r="E131" s="205" t="s">
        <v>525</v>
      </c>
      <c r="F131" s="396"/>
      <c r="G131" s="396"/>
      <c r="H131" s="396"/>
      <c r="I131" s="396"/>
      <c r="J131" s="396"/>
      <c r="K131" s="396"/>
      <c r="L131" s="6"/>
      <c r="M131" s="6"/>
      <c r="N131" s="6"/>
      <c r="O131" s="6"/>
      <c r="P131" s="316"/>
      <c r="Q131" s="322"/>
      <c r="R131" s="481"/>
      <c r="S131" s="372"/>
      <c r="T131" s="10"/>
    </row>
    <row r="132" spans="1:20" s="236" customFormat="1" ht="18">
      <c r="A132" s="490"/>
      <c r="B132" s="172"/>
      <c r="C132" s="172"/>
      <c r="D132" s="173"/>
      <c r="E132" s="755"/>
      <c r="F132" s="756"/>
      <c r="G132" s="756"/>
      <c r="H132" s="756"/>
      <c r="I132" s="756"/>
      <c r="J132" s="756"/>
      <c r="K132" s="756"/>
      <c r="L132" s="756"/>
      <c r="M132" s="756"/>
      <c r="N132" s="756"/>
      <c r="O132" s="756"/>
      <c r="P132" s="316"/>
      <c r="Q132" s="322"/>
      <c r="R132" s="481"/>
      <c r="S132" s="372"/>
      <c r="T132" s="10"/>
    </row>
    <row r="133" spans="1:20" s="236" customFormat="1" ht="16.5" customHeight="1">
      <c r="A133" s="490">
        <f>+$A$5</f>
        <v>4.0999999999999996</v>
      </c>
      <c r="B133" s="30">
        <f>+$B$131</f>
        <v>7</v>
      </c>
      <c r="C133" s="142">
        <v>1</v>
      </c>
      <c r="D133" s="80"/>
      <c r="E133" s="786" t="s">
        <v>657</v>
      </c>
      <c r="F133" s="787"/>
      <c r="G133" s="787"/>
      <c r="H133" s="787"/>
      <c r="I133" s="787"/>
      <c r="J133" s="787"/>
      <c r="K133" s="787"/>
      <c r="L133" s="787"/>
      <c r="M133" s="787"/>
      <c r="N133" s="787"/>
      <c r="O133" s="787"/>
      <c r="P133" s="316"/>
      <c r="Q133" s="322"/>
      <c r="R133" s="481"/>
      <c r="S133" s="372"/>
      <c r="T133" s="10"/>
    </row>
    <row r="134" spans="1:20" s="236" customFormat="1" ht="10.5" customHeight="1">
      <c r="A134" s="490"/>
      <c r="B134" s="172"/>
      <c r="C134" s="172"/>
      <c r="D134" s="173"/>
      <c r="E134" s="755"/>
      <c r="F134" s="756"/>
      <c r="G134" s="756"/>
      <c r="H134" s="756"/>
      <c r="I134" s="756"/>
      <c r="J134" s="756"/>
      <c r="K134" s="756"/>
      <c r="L134" s="756"/>
      <c r="M134" s="756"/>
      <c r="N134" s="756"/>
      <c r="O134" s="756"/>
      <c r="P134" s="316"/>
      <c r="Q134" s="322"/>
      <c r="R134" s="481"/>
      <c r="S134" s="372"/>
      <c r="T134" s="10"/>
    </row>
    <row r="135" spans="1:20" s="236" customFormat="1" ht="47.25" customHeight="1">
      <c r="A135" s="490"/>
      <c r="B135" s="172"/>
      <c r="C135" s="172"/>
      <c r="D135" s="173"/>
      <c r="E135" s="753" t="s">
        <v>658</v>
      </c>
      <c r="F135" s="752"/>
      <c r="G135" s="752"/>
      <c r="H135" s="752"/>
      <c r="I135" s="752"/>
      <c r="J135" s="752"/>
      <c r="K135" s="752"/>
      <c r="L135" s="752"/>
      <c r="M135" s="752"/>
      <c r="N135" s="752"/>
      <c r="O135" s="752"/>
      <c r="P135" s="316"/>
      <c r="Q135" s="322"/>
      <c r="R135" s="481"/>
      <c r="S135" s="372"/>
      <c r="T135" s="10"/>
    </row>
    <row r="136" spans="1:20" s="236" customFormat="1" ht="15.75" customHeight="1">
      <c r="A136" s="490"/>
      <c r="B136" s="172"/>
      <c r="C136" s="172"/>
      <c r="D136" s="173"/>
      <c r="E136" s="753" t="s">
        <v>632</v>
      </c>
      <c r="F136" s="752"/>
      <c r="G136" s="752"/>
      <c r="H136" s="752"/>
      <c r="I136" s="752"/>
      <c r="J136" s="752"/>
      <c r="K136" s="752"/>
      <c r="L136" s="752"/>
      <c r="M136" s="752"/>
      <c r="N136" s="752"/>
      <c r="O136" s="752"/>
      <c r="P136" s="316"/>
      <c r="Q136" s="322"/>
      <c r="R136" s="481"/>
      <c r="S136" s="372"/>
      <c r="T136" s="10"/>
    </row>
    <row r="137" spans="1:20" s="236" customFormat="1" ht="36" customHeight="1">
      <c r="A137" s="490"/>
      <c r="B137" s="172"/>
      <c r="C137" s="172"/>
      <c r="D137" s="173"/>
      <c r="E137" s="753" t="s">
        <v>633</v>
      </c>
      <c r="F137" s="754"/>
      <c r="G137" s="754"/>
      <c r="H137" s="754"/>
      <c r="I137" s="754"/>
      <c r="J137" s="754"/>
      <c r="K137" s="754"/>
      <c r="L137" s="754"/>
      <c r="M137" s="754"/>
      <c r="N137" s="754"/>
      <c r="O137" s="754"/>
      <c r="P137" s="316"/>
      <c r="Q137" s="322"/>
      <c r="R137" s="481"/>
      <c r="S137" s="372"/>
      <c r="T137" s="10"/>
    </row>
    <row r="138" spans="1:20" s="236" customFormat="1" ht="18" customHeight="1">
      <c r="A138" s="490"/>
      <c r="B138" s="172"/>
      <c r="C138" s="172"/>
      <c r="D138" s="173"/>
      <c r="E138" s="753" t="s">
        <v>634</v>
      </c>
      <c r="F138" s="754"/>
      <c r="G138" s="754"/>
      <c r="H138" s="754"/>
      <c r="I138" s="754"/>
      <c r="J138" s="754"/>
      <c r="K138" s="754"/>
      <c r="L138" s="754"/>
      <c r="M138" s="754"/>
      <c r="N138" s="754"/>
      <c r="O138" s="754"/>
      <c r="P138" s="316"/>
      <c r="Q138" s="322"/>
      <c r="R138" s="481"/>
      <c r="S138" s="372"/>
      <c r="T138" s="10"/>
    </row>
    <row r="139" spans="1:20" s="236" customFormat="1" ht="18" customHeight="1">
      <c r="A139" s="490"/>
      <c r="B139" s="172"/>
      <c r="C139" s="172"/>
      <c r="D139" s="173"/>
      <c r="E139" s="753" t="s">
        <v>635</v>
      </c>
      <c r="F139" s="754"/>
      <c r="G139" s="754"/>
      <c r="H139" s="754"/>
      <c r="I139" s="754"/>
      <c r="J139" s="754"/>
      <c r="K139" s="754"/>
      <c r="L139" s="754"/>
      <c r="M139" s="754"/>
      <c r="N139" s="754"/>
      <c r="O139" s="754"/>
      <c r="P139" s="316"/>
      <c r="Q139" s="322"/>
      <c r="R139" s="481"/>
      <c r="S139" s="372"/>
      <c r="T139" s="10"/>
    </row>
    <row r="140" spans="1:20" s="236" customFormat="1" ht="18" customHeight="1">
      <c r="A140" s="490"/>
      <c r="B140" s="172"/>
      <c r="C140" s="172"/>
      <c r="D140" s="173"/>
      <c r="E140" s="753" t="s">
        <v>636</v>
      </c>
      <c r="F140" s="754"/>
      <c r="G140" s="754"/>
      <c r="H140" s="754"/>
      <c r="I140" s="754"/>
      <c r="J140" s="754"/>
      <c r="K140" s="754"/>
      <c r="L140" s="754"/>
      <c r="M140" s="754"/>
      <c r="N140" s="754"/>
      <c r="O140" s="754"/>
      <c r="P140" s="316"/>
      <c r="Q140" s="322"/>
      <c r="R140" s="481"/>
      <c r="S140" s="372"/>
      <c r="T140" s="10"/>
    </row>
    <row r="141" spans="1:20" s="236" customFormat="1" ht="18">
      <c r="A141" s="490"/>
      <c r="B141" s="172"/>
      <c r="C141" s="172"/>
      <c r="D141" s="173"/>
      <c r="E141" s="755"/>
      <c r="F141" s="756"/>
      <c r="G141" s="756"/>
      <c r="H141" s="756"/>
      <c r="I141" s="756"/>
      <c r="J141" s="756"/>
      <c r="K141" s="756"/>
      <c r="L141" s="756"/>
      <c r="M141" s="756"/>
      <c r="N141" s="756"/>
      <c r="O141" s="756"/>
      <c r="P141" s="316"/>
      <c r="Q141" s="322"/>
      <c r="R141" s="481"/>
      <c r="S141" s="372"/>
      <c r="T141" s="10"/>
    </row>
    <row r="142" spans="1:20" s="198" customFormat="1" ht="16.5" customHeight="1">
      <c r="A142" s="492">
        <f>+$A$5</f>
        <v>4.0999999999999996</v>
      </c>
      <c r="B142" s="138">
        <f>+$B$131</f>
        <v>7</v>
      </c>
      <c r="C142" s="138">
        <f>+$C$133</f>
        <v>1</v>
      </c>
      <c r="D142" s="245">
        <v>1</v>
      </c>
      <c r="E142" s="751" t="s">
        <v>551</v>
      </c>
      <c r="F142" s="752"/>
      <c r="G142" s="752"/>
      <c r="H142" s="752"/>
      <c r="I142" s="752"/>
      <c r="J142" s="752"/>
      <c r="K142" s="752"/>
      <c r="L142" s="752"/>
      <c r="M142" s="752"/>
      <c r="N142" s="752"/>
      <c r="O142" s="752"/>
      <c r="P142" s="316"/>
      <c r="Q142" s="322"/>
      <c r="R142" s="481"/>
      <c r="S142" s="372"/>
      <c r="T142" s="10"/>
    </row>
    <row r="143" spans="1:20" s="198" customFormat="1" ht="31.5" customHeight="1">
      <c r="A143" s="489"/>
      <c r="B143" s="138"/>
      <c r="C143" s="138"/>
      <c r="D143" s="139"/>
      <c r="E143" s="751" t="s">
        <v>553</v>
      </c>
      <c r="F143" s="752"/>
      <c r="G143" s="752"/>
      <c r="H143" s="752"/>
      <c r="I143" s="752"/>
      <c r="J143" s="752"/>
      <c r="K143" s="752"/>
      <c r="L143" s="752"/>
      <c r="M143" s="752"/>
      <c r="N143" s="752"/>
      <c r="O143" s="752"/>
      <c r="P143" s="316"/>
      <c r="Q143" s="322"/>
      <c r="R143" s="481"/>
      <c r="S143" s="372"/>
      <c r="T143" s="10"/>
    </row>
    <row r="144" spans="1:20" s="198" customFormat="1" ht="63" customHeight="1">
      <c r="A144" s="489"/>
      <c r="B144" s="138"/>
      <c r="C144" s="138"/>
      <c r="D144" s="139"/>
      <c r="E144" s="751" t="s">
        <v>554</v>
      </c>
      <c r="F144" s="752"/>
      <c r="G144" s="752"/>
      <c r="H144" s="752"/>
      <c r="I144" s="752"/>
      <c r="J144" s="752"/>
      <c r="K144" s="752"/>
      <c r="L144" s="752"/>
      <c r="M144" s="752"/>
      <c r="N144" s="752"/>
      <c r="O144" s="752"/>
      <c r="P144" s="316"/>
      <c r="Q144" s="322"/>
      <c r="R144" s="481"/>
      <c r="S144" s="372"/>
      <c r="T144" s="10"/>
    </row>
    <row r="145" spans="1:20" s="198" customFormat="1" ht="16.5" customHeight="1">
      <c r="A145" s="489"/>
      <c r="B145" s="138"/>
      <c r="C145" s="138"/>
      <c r="D145" s="139"/>
      <c r="E145" s="751" t="s">
        <v>555</v>
      </c>
      <c r="F145" s="752"/>
      <c r="G145" s="752"/>
      <c r="H145" s="752"/>
      <c r="I145" s="752"/>
      <c r="J145" s="752"/>
      <c r="K145" s="752"/>
      <c r="L145" s="752"/>
      <c r="M145" s="752"/>
      <c r="N145" s="752"/>
      <c r="O145" s="752"/>
      <c r="P145" s="316"/>
      <c r="Q145" s="322"/>
      <c r="R145" s="481"/>
      <c r="S145" s="372"/>
      <c r="T145" s="10"/>
    </row>
    <row r="146" spans="1:20" s="198" customFormat="1" ht="31.5" customHeight="1">
      <c r="A146" s="489"/>
      <c r="B146" s="138"/>
      <c r="C146" s="138"/>
      <c r="D146" s="139"/>
      <c r="E146" s="751" t="s">
        <v>556</v>
      </c>
      <c r="F146" s="752"/>
      <c r="G146" s="752"/>
      <c r="H146" s="752"/>
      <c r="I146" s="752"/>
      <c r="J146" s="752"/>
      <c r="K146" s="752"/>
      <c r="L146" s="752"/>
      <c r="M146" s="752"/>
      <c r="N146" s="752"/>
      <c r="O146" s="752"/>
      <c r="P146" s="316"/>
      <c r="Q146" s="322"/>
      <c r="R146" s="481"/>
      <c r="S146" s="372"/>
      <c r="T146" s="10"/>
    </row>
    <row r="147" spans="1:20" s="198" customFormat="1" ht="31.5" customHeight="1">
      <c r="A147" s="489"/>
      <c r="B147" s="138"/>
      <c r="C147" s="138"/>
      <c r="D147" s="139"/>
      <c r="E147" s="751" t="s">
        <v>557</v>
      </c>
      <c r="F147" s="752"/>
      <c r="G147" s="752"/>
      <c r="H147" s="752"/>
      <c r="I147" s="752"/>
      <c r="J147" s="752"/>
      <c r="K147" s="752"/>
      <c r="L147" s="752"/>
      <c r="M147" s="752"/>
      <c r="N147" s="752"/>
      <c r="O147" s="752"/>
      <c r="P147" s="316"/>
      <c r="Q147" s="322"/>
      <c r="R147" s="481"/>
      <c r="S147" s="372"/>
      <c r="T147" s="10"/>
    </row>
    <row r="148" spans="1:20" s="198" customFormat="1" ht="10.5" customHeight="1">
      <c r="A148" s="489"/>
      <c r="B148" s="138"/>
      <c r="C148" s="138"/>
      <c r="D148" s="139"/>
      <c r="E148" s="751"/>
      <c r="F148" s="752"/>
      <c r="G148" s="752"/>
      <c r="H148" s="752"/>
      <c r="I148" s="752"/>
      <c r="J148" s="752"/>
      <c r="K148" s="752"/>
      <c r="L148" s="752"/>
      <c r="M148" s="752"/>
      <c r="N148" s="752"/>
      <c r="O148" s="752"/>
      <c r="P148" s="316"/>
      <c r="Q148" s="322"/>
      <c r="R148" s="481"/>
      <c r="S148" s="372"/>
      <c r="T148" s="10"/>
    </row>
    <row r="149" spans="1:20" s="198" customFormat="1" ht="16.5" customHeight="1">
      <c r="A149" s="492">
        <f>+$A$5</f>
        <v>4.0999999999999996</v>
      </c>
      <c r="B149" s="138">
        <f>+$B$131</f>
        <v>7</v>
      </c>
      <c r="C149" s="138">
        <f>+$C$133</f>
        <v>1</v>
      </c>
      <c r="D149" s="139">
        <f>+D142+1</f>
        <v>2</v>
      </c>
      <c r="E149" s="751" t="s">
        <v>568</v>
      </c>
      <c r="F149" s="752"/>
      <c r="G149" s="752"/>
      <c r="H149" s="752"/>
      <c r="I149" s="752"/>
      <c r="J149" s="752"/>
      <c r="K149" s="752"/>
      <c r="L149" s="752"/>
      <c r="M149" s="752"/>
      <c r="N149" s="752"/>
      <c r="O149" s="752"/>
      <c r="P149" s="316"/>
      <c r="Q149" s="322"/>
      <c r="R149" s="481"/>
      <c r="S149" s="372"/>
      <c r="T149" s="10"/>
    </row>
    <row r="150" spans="1:20" s="198" customFormat="1" ht="31.5" customHeight="1">
      <c r="A150" s="489"/>
      <c r="B150" s="138"/>
      <c r="C150" s="138"/>
      <c r="D150" s="139"/>
      <c r="E150" s="751" t="s">
        <v>558</v>
      </c>
      <c r="F150" s="752"/>
      <c r="G150" s="752"/>
      <c r="H150" s="752"/>
      <c r="I150" s="752"/>
      <c r="J150" s="752"/>
      <c r="K150" s="752"/>
      <c r="L150" s="752"/>
      <c r="M150" s="752"/>
      <c r="N150" s="752"/>
      <c r="O150" s="752"/>
      <c r="P150" s="316"/>
      <c r="Q150" s="322"/>
      <c r="R150" s="481"/>
      <c r="S150" s="372"/>
      <c r="T150" s="10"/>
    </row>
    <row r="151" spans="1:20" s="198" customFormat="1" ht="16.5" customHeight="1">
      <c r="A151" s="489"/>
      <c r="B151" s="138"/>
      <c r="C151" s="138"/>
      <c r="D151" s="139"/>
      <c r="E151" s="751" t="s">
        <v>559</v>
      </c>
      <c r="F151" s="752"/>
      <c r="G151" s="752"/>
      <c r="H151" s="752"/>
      <c r="I151" s="752"/>
      <c r="J151" s="752"/>
      <c r="K151" s="752"/>
      <c r="L151" s="752"/>
      <c r="M151" s="752"/>
      <c r="N151" s="752"/>
      <c r="O151" s="752"/>
      <c r="P151" s="316"/>
      <c r="Q151" s="322"/>
      <c r="R151" s="481"/>
      <c r="S151" s="372"/>
      <c r="T151" s="10"/>
    </row>
    <row r="152" spans="1:20" s="198" customFormat="1" ht="16.5" customHeight="1">
      <c r="A152" s="489"/>
      <c r="B152" s="138"/>
      <c r="C152" s="138"/>
      <c r="D152" s="139"/>
      <c r="E152" s="751" t="s">
        <v>560</v>
      </c>
      <c r="F152" s="752"/>
      <c r="G152" s="752"/>
      <c r="H152" s="752"/>
      <c r="I152" s="752"/>
      <c r="J152" s="752"/>
      <c r="K152" s="752"/>
      <c r="L152" s="752"/>
      <c r="M152" s="752"/>
      <c r="N152" s="752"/>
      <c r="O152" s="752"/>
      <c r="P152" s="316"/>
      <c r="Q152" s="322"/>
      <c r="R152" s="481"/>
      <c r="S152" s="372"/>
      <c r="T152" s="10"/>
    </row>
    <row r="153" spans="1:20" s="198" customFormat="1" ht="16.5" customHeight="1">
      <c r="A153" s="489"/>
      <c r="B153" s="138"/>
      <c r="C153" s="138"/>
      <c r="D153" s="139"/>
      <c r="E153" s="751" t="s">
        <v>561</v>
      </c>
      <c r="F153" s="752"/>
      <c r="G153" s="752"/>
      <c r="H153" s="752"/>
      <c r="I153" s="752"/>
      <c r="J153" s="752"/>
      <c r="K153" s="752"/>
      <c r="L153" s="752"/>
      <c r="M153" s="752"/>
      <c r="N153" s="752"/>
      <c r="O153" s="752"/>
      <c r="P153" s="316"/>
      <c r="Q153" s="322"/>
      <c r="R153" s="481"/>
      <c r="S153" s="372"/>
      <c r="T153" s="10"/>
    </row>
    <row r="154" spans="1:20" s="198" customFormat="1" ht="16.5" customHeight="1">
      <c r="A154" s="489"/>
      <c r="B154" s="138"/>
      <c r="C154" s="138"/>
      <c r="D154" s="139"/>
      <c r="E154" s="751" t="s">
        <v>562</v>
      </c>
      <c r="F154" s="752"/>
      <c r="G154" s="752"/>
      <c r="H154" s="752"/>
      <c r="I154" s="752"/>
      <c r="J154" s="752"/>
      <c r="K154" s="752"/>
      <c r="L154" s="752"/>
      <c r="M154" s="752"/>
      <c r="N154" s="752"/>
      <c r="O154" s="752"/>
      <c r="P154" s="316"/>
      <c r="Q154" s="322"/>
      <c r="R154" s="481"/>
      <c r="S154" s="372"/>
      <c r="T154" s="10"/>
    </row>
    <row r="155" spans="1:20" s="198" customFormat="1" ht="8.25" customHeight="1">
      <c r="A155" s="489"/>
      <c r="B155" s="138"/>
      <c r="C155" s="138"/>
      <c r="D155" s="139"/>
      <c r="E155" s="751"/>
      <c r="F155" s="752"/>
      <c r="G155" s="752"/>
      <c r="H155" s="752"/>
      <c r="I155" s="752"/>
      <c r="J155" s="752"/>
      <c r="K155" s="752"/>
      <c r="L155" s="752"/>
      <c r="M155" s="752"/>
      <c r="N155" s="752"/>
      <c r="O155" s="752"/>
      <c r="P155" s="316"/>
      <c r="Q155" s="322"/>
      <c r="R155" s="481"/>
      <c r="S155" s="372"/>
      <c r="T155" s="10"/>
    </row>
    <row r="156" spans="1:20" s="198" customFormat="1" ht="16.5" customHeight="1">
      <c r="A156" s="492">
        <f>+$A$5</f>
        <v>4.0999999999999996</v>
      </c>
      <c r="B156" s="138">
        <f>+$B$131</f>
        <v>7</v>
      </c>
      <c r="C156" s="138">
        <f>+$C$133</f>
        <v>1</v>
      </c>
      <c r="D156" s="139">
        <f>+D149+1</f>
        <v>3</v>
      </c>
      <c r="E156" s="751" t="s">
        <v>567</v>
      </c>
      <c r="F156" s="752"/>
      <c r="G156" s="752"/>
      <c r="H156" s="752"/>
      <c r="I156" s="752"/>
      <c r="J156" s="752"/>
      <c r="K156" s="752"/>
      <c r="L156" s="752"/>
      <c r="M156" s="752"/>
      <c r="N156" s="752"/>
      <c r="O156" s="752"/>
      <c r="P156" s="316"/>
      <c r="Q156" s="322"/>
      <c r="R156" s="481"/>
      <c r="S156" s="372"/>
      <c r="T156" s="10"/>
    </row>
    <row r="157" spans="1:20" s="236" customFormat="1" ht="33.75" customHeight="1">
      <c r="A157" s="493"/>
      <c r="B157" s="31"/>
      <c r="C157" s="31"/>
      <c r="D157" s="32"/>
      <c r="E157" s="751" t="s">
        <v>630</v>
      </c>
      <c r="F157" s="752"/>
      <c r="G157" s="752"/>
      <c r="H157" s="752"/>
      <c r="I157" s="752"/>
      <c r="J157" s="752"/>
      <c r="K157" s="752"/>
      <c r="L157" s="752"/>
      <c r="M157" s="752"/>
      <c r="N157" s="752"/>
      <c r="O157" s="752"/>
      <c r="P157" s="327"/>
      <c r="Q157" s="323"/>
      <c r="R157" s="483"/>
      <c r="S157" s="482"/>
      <c r="T157" s="10"/>
    </row>
    <row r="158" spans="1:20" s="236" customFormat="1" ht="8.25" customHeight="1">
      <c r="A158" s="493"/>
      <c r="B158" s="31"/>
      <c r="C158" s="31"/>
      <c r="D158" s="32"/>
      <c r="E158" s="399"/>
      <c r="F158" s="394"/>
      <c r="G158" s="394"/>
      <c r="H158" s="394"/>
      <c r="I158" s="394"/>
      <c r="J158" s="394"/>
      <c r="K158" s="394"/>
      <c r="L158" s="394"/>
      <c r="M158" s="394"/>
      <c r="N158" s="394"/>
      <c r="O158" s="394"/>
      <c r="P158" s="327"/>
      <c r="Q158" s="323"/>
      <c r="R158" s="483"/>
      <c r="S158" s="482"/>
      <c r="T158" s="10"/>
    </row>
    <row r="159" spans="1:20" s="198" customFormat="1" ht="47.25" customHeight="1">
      <c r="A159" s="490"/>
      <c r="B159" s="172"/>
      <c r="C159" s="172"/>
      <c r="D159" s="173"/>
      <c r="E159" s="751" t="s">
        <v>563</v>
      </c>
      <c r="F159" s="752"/>
      <c r="G159" s="752"/>
      <c r="H159" s="752"/>
      <c r="I159" s="752"/>
      <c r="J159" s="752"/>
      <c r="K159" s="752"/>
      <c r="L159" s="752"/>
      <c r="M159" s="752"/>
      <c r="N159" s="752"/>
      <c r="O159" s="752"/>
      <c r="P159" s="316"/>
      <c r="Q159" s="322"/>
      <c r="R159" s="481"/>
      <c r="S159" s="372"/>
      <c r="T159" s="10"/>
    </row>
    <row r="160" spans="1:20" s="198" customFormat="1" ht="11.25" customHeight="1">
      <c r="A160" s="490"/>
      <c r="B160" s="172"/>
      <c r="C160" s="172"/>
      <c r="D160" s="173"/>
      <c r="E160" s="399"/>
      <c r="F160" s="394"/>
      <c r="G160" s="394"/>
      <c r="H160" s="394"/>
      <c r="I160" s="394"/>
      <c r="J160" s="394"/>
      <c r="K160" s="394"/>
      <c r="L160" s="394"/>
      <c r="M160" s="394"/>
      <c r="N160" s="394"/>
      <c r="O160" s="394"/>
      <c r="P160" s="316"/>
      <c r="Q160" s="322"/>
      <c r="R160" s="481"/>
      <c r="S160" s="372"/>
      <c r="T160" s="10"/>
    </row>
    <row r="161" spans="1:20" s="198" customFormat="1" ht="16.5" customHeight="1">
      <c r="A161" s="490"/>
      <c r="B161" s="172"/>
      <c r="C161" s="172"/>
      <c r="D161" s="173"/>
      <c r="E161" s="751" t="s">
        <v>578</v>
      </c>
      <c r="F161" s="752"/>
      <c r="G161" s="752"/>
      <c r="H161" s="752"/>
      <c r="I161" s="752"/>
      <c r="J161" s="752"/>
      <c r="K161" s="752"/>
      <c r="L161" s="752"/>
      <c r="M161" s="752"/>
      <c r="N161" s="752"/>
      <c r="O161" s="752"/>
      <c r="P161" s="316"/>
      <c r="Q161" s="322"/>
      <c r="R161" s="481"/>
      <c r="S161" s="372"/>
      <c r="T161" s="10"/>
    </row>
    <row r="162" spans="1:20" s="198" customFormat="1" ht="21.75" customHeight="1">
      <c r="A162" s="490"/>
      <c r="B162" s="172"/>
      <c r="C162" s="172"/>
      <c r="D162" s="173"/>
      <c r="E162" s="751" t="s">
        <v>564</v>
      </c>
      <c r="F162" s="752"/>
      <c r="G162" s="752"/>
      <c r="H162" s="752"/>
      <c r="I162" s="752"/>
      <c r="J162" s="752"/>
      <c r="K162" s="752"/>
      <c r="L162" s="752"/>
      <c r="M162" s="752"/>
      <c r="N162" s="752"/>
      <c r="O162" s="752"/>
      <c r="P162" s="316"/>
      <c r="Q162" s="322"/>
      <c r="R162" s="481"/>
      <c r="S162" s="372"/>
      <c r="T162" s="10"/>
    </row>
    <row r="163" spans="1:20" s="198" customFormat="1" ht="36.75" customHeight="1">
      <c r="A163" s="490"/>
      <c r="B163" s="172"/>
      <c r="C163" s="172"/>
      <c r="D163" s="173"/>
      <c r="E163" s="751" t="s">
        <v>565</v>
      </c>
      <c r="F163" s="752"/>
      <c r="G163" s="752"/>
      <c r="H163" s="752"/>
      <c r="I163" s="752"/>
      <c r="J163" s="752"/>
      <c r="K163" s="752"/>
      <c r="L163" s="752"/>
      <c r="M163" s="752"/>
      <c r="N163" s="752"/>
      <c r="O163" s="752"/>
      <c r="P163" s="316"/>
      <c r="Q163" s="322"/>
      <c r="R163" s="481"/>
      <c r="S163" s="372"/>
      <c r="T163" s="10"/>
    </row>
    <row r="164" spans="1:20" s="198" customFormat="1" ht="16.5" customHeight="1">
      <c r="A164" s="490"/>
      <c r="B164" s="172"/>
      <c r="C164" s="172"/>
      <c r="D164" s="173"/>
      <c r="E164" s="751" t="s">
        <v>566</v>
      </c>
      <c r="F164" s="752"/>
      <c r="G164" s="752"/>
      <c r="H164" s="752"/>
      <c r="I164" s="752"/>
      <c r="J164" s="752"/>
      <c r="K164" s="752"/>
      <c r="L164" s="752"/>
      <c r="M164" s="752"/>
      <c r="N164" s="752"/>
      <c r="O164" s="752"/>
      <c r="P164" s="316"/>
      <c r="Q164" s="322"/>
      <c r="R164" s="481"/>
      <c r="S164" s="372"/>
      <c r="T164" s="10"/>
    </row>
    <row r="165" spans="1:20" s="236" customFormat="1" ht="10.5" customHeight="1">
      <c r="A165" s="563"/>
      <c r="B165" s="564"/>
      <c r="C165" s="564"/>
      <c r="D165" s="565"/>
      <c r="E165" s="566"/>
      <c r="F165" s="561"/>
      <c r="G165" s="561"/>
      <c r="H165" s="561"/>
      <c r="I165" s="561"/>
      <c r="J165" s="561"/>
      <c r="K165" s="561"/>
      <c r="L165" s="561"/>
      <c r="M165" s="561"/>
      <c r="N165" s="561"/>
      <c r="O165" s="561"/>
      <c r="P165" s="567"/>
      <c r="Q165" s="568"/>
      <c r="R165" s="569"/>
      <c r="S165" s="570"/>
      <c r="T165" s="10"/>
    </row>
    <row r="166" spans="1:20" s="175" customFormat="1" ht="15.75" customHeight="1">
      <c r="A166" s="492">
        <f>+$A$5</f>
        <v>4.0999999999999996</v>
      </c>
      <c r="B166" s="138">
        <f>+$B$131</f>
        <v>7</v>
      </c>
      <c r="C166" s="138">
        <f>+$C$133</f>
        <v>1</v>
      </c>
      <c r="D166" s="139">
        <f>+D156+1</f>
        <v>4</v>
      </c>
      <c r="E166" s="751" t="s">
        <v>552</v>
      </c>
      <c r="F166" s="752"/>
      <c r="G166" s="752"/>
      <c r="H166" s="752"/>
      <c r="I166" s="752"/>
      <c r="J166" s="752"/>
      <c r="K166" s="752"/>
      <c r="L166" s="752"/>
      <c r="M166" s="752"/>
      <c r="N166" s="752"/>
      <c r="O166" s="752"/>
      <c r="P166" s="327"/>
      <c r="Q166" s="323"/>
      <c r="R166" s="483"/>
      <c r="S166" s="482"/>
      <c r="T166" s="10"/>
    </row>
    <row r="167" spans="1:20" s="198" customFormat="1" ht="15.75" customHeight="1">
      <c r="A167" s="493"/>
      <c r="B167" s="31"/>
      <c r="C167" s="31"/>
      <c r="D167" s="32"/>
      <c r="E167" s="751" t="s">
        <v>536</v>
      </c>
      <c r="F167" s="752"/>
      <c r="G167" s="752"/>
      <c r="H167" s="752"/>
      <c r="I167" s="752"/>
      <c r="J167" s="752"/>
      <c r="K167" s="752"/>
      <c r="L167" s="752"/>
      <c r="M167" s="752"/>
      <c r="N167" s="752"/>
      <c r="O167" s="752"/>
      <c r="P167" s="327"/>
      <c r="Q167" s="323"/>
      <c r="R167" s="483"/>
      <c r="S167" s="482"/>
      <c r="T167" s="10"/>
    </row>
    <row r="168" spans="1:20" s="198" customFormat="1" ht="31.5" customHeight="1">
      <c r="A168" s="493"/>
      <c r="B168" s="31"/>
      <c r="C168" s="31"/>
      <c r="D168" s="32"/>
      <c r="E168" s="751" t="s">
        <v>542</v>
      </c>
      <c r="F168" s="752"/>
      <c r="G168" s="752"/>
      <c r="H168" s="752"/>
      <c r="I168" s="752"/>
      <c r="J168" s="752"/>
      <c r="K168" s="752"/>
      <c r="L168" s="752"/>
      <c r="M168" s="752"/>
      <c r="N168" s="752"/>
      <c r="O168" s="752"/>
      <c r="P168" s="327"/>
      <c r="Q168" s="323"/>
      <c r="R168" s="483"/>
      <c r="S168" s="482"/>
      <c r="T168" s="10"/>
    </row>
    <row r="169" spans="1:20" s="198" customFormat="1" ht="15.75" customHeight="1">
      <c r="A169" s="493"/>
      <c r="B169" s="31"/>
      <c r="C169" s="31"/>
      <c r="D169" s="32"/>
      <c r="E169" s="751" t="s">
        <v>543</v>
      </c>
      <c r="F169" s="752"/>
      <c r="G169" s="752"/>
      <c r="H169" s="752"/>
      <c r="I169" s="752"/>
      <c r="J169" s="752"/>
      <c r="K169" s="752"/>
      <c r="L169" s="752"/>
      <c r="M169" s="752"/>
      <c r="N169" s="752"/>
      <c r="O169" s="752"/>
      <c r="P169" s="327"/>
      <c r="Q169" s="323"/>
      <c r="R169" s="483"/>
      <c r="S169" s="482"/>
      <c r="T169" s="10"/>
    </row>
    <row r="170" spans="1:20" s="198" customFormat="1" ht="31.5" customHeight="1">
      <c r="A170" s="493"/>
      <c r="B170" s="31"/>
      <c r="C170" s="31"/>
      <c r="D170" s="32"/>
      <c r="E170" s="751" t="s">
        <v>544</v>
      </c>
      <c r="F170" s="752"/>
      <c r="G170" s="752"/>
      <c r="H170" s="752"/>
      <c r="I170" s="752"/>
      <c r="J170" s="752"/>
      <c r="K170" s="752"/>
      <c r="L170" s="752"/>
      <c r="M170" s="752"/>
      <c r="N170" s="752"/>
      <c r="O170" s="752"/>
      <c r="P170" s="327"/>
      <c r="Q170" s="323"/>
      <c r="R170" s="483"/>
      <c r="S170" s="482"/>
      <c r="T170" s="10"/>
    </row>
    <row r="171" spans="1:20" s="198" customFormat="1" ht="15.75" customHeight="1">
      <c r="A171" s="493"/>
      <c r="B171" s="31"/>
      <c r="C171" s="31"/>
      <c r="D171" s="32"/>
      <c r="E171" s="751" t="s">
        <v>629</v>
      </c>
      <c r="F171" s="752"/>
      <c r="G171" s="752"/>
      <c r="H171" s="752"/>
      <c r="I171" s="752"/>
      <c r="J171" s="752"/>
      <c r="K171" s="752"/>
      <c r="L171" s="752"/>
      <c r="M171" s="752"/>
      <c r="N171" s="752"/>
      <c r="O171" s="752"/>
      <c r="P171" s="327"/>
      <c r="Q171" s="323"/>
      <c r="R171" s="483"/>
      <c r="S171" s="482"/>
      <c r="T171" s="10"/>
    </row>
    <row r="172" spans="1:20" s="236" customFormat="1" ht="34.5" customHeight="1">
      <c r="A172" s="493"/>
      <c r="B172" s="31"/>
      <c r="C172" s="31"/>
      <c r="D172" s="32"/>
      <c r="E172" s="751" t="s">
        <v>628</v>
      </c>
      <c r="F172" s="752"/>
      <c r="G172" s="752"/>
      <c r="H172" s="752"/>
      <c r="I172" s="752"/>
      <c r="J172" s="752"/>
      <c r="K172" s="752"/>
      <c r="L172" s="752"/>
      <c r="M172" s="752"/>
      <c r="N172" s="752"/>
      <c r="O172" s="752"/>
      <c r="P172" s="327"/>
      <c r="Q172" s="323"/>
      <c r="R172" s="483"/>
      <c r="S172" s="482"/>
      <c r="T172" s="10"/>
    </row>
    <row r="173" spans="1:20" s="198" customFormat="1" ht="15.75" customHeight="1">
      <c r="A173" s="493"/>
      <c r="B173" s="31"/>
      <c r="C173" s="31"/>
      <c r="D173" s="32"/>
      <c r="E173" s="751" t="s">
        <v>545</v>
      </c>
      <c r="F173" s="752"/>
      <c r="G173" s="752"/>
      <c r="H173" s="752"/>
      <c r="I173" s="752"/>
      <c r="J173" s="752"/>
      <c r="K173" s="752"/>
      <c r="L173" s="752"/>
      <c r="M173" s="752"/>
      <c r="N173" s="752"/>
      <c r="O173" s="752"/>
      <c r="P173" s="327"/>
      <c r="Q173" s="323"/>
      <c r="R173" s="483"/>
      <c r="S173" s="482"/>
      <c r="T173" s="10"/>
    </row>
    <row r="174" spans="1:20" s="198" customFormat="1" ht="15.75" customHeight="1">
      <c r="A174" s="493"/>
      <c r="B174" s="31"/>
      <c r="C174" s="31"/>
      <c r="D174" s="32"/>
      <c r="E174" s="751" t="s">
        <v>550</v>
      </c>
      <c r="F174" s="752"/>
      <c r="G174" s="752"/>
      <c r="H174" s="752"/>
      <c r="I174" s="752"/>
      <c r="J174" s="752"/>
      <c r="K174" s="752"/>
      <c r="L174" s="752"/>
      <c r="M174" s="752"/>
      <c r="N174" s="752"/>
      <c r="O174" s="752"/>
      <c r="P174" s="327"/>
      <c r="Q174" s="323"/>
      <c r="R174" s="483"/>
      <c r="S174" s="482"/>
      <c r="T174" s="10"/>
    </row>
    <row r="175" spans="1:20" s="198" customFormat="1" ht="15.75" customHeight="1">
      <c r="A175" s="493"/>
      <c r="B175" s="31"/>
      <c r="C175" s="31"/>
      <c r="D175" s="32"/>
      <c r="E175" s="751" t="s">
        <v>537</v>
      </c>
      <c r="F175" s="752"/>
      <c r="G175" s="752"/>
      <c r="H175" s="752"/>
      <c r="I175" s="752"/>
      <c r="J175" s="752"/>
      <c r="K175" s="752"/>
      <c r="L175" s="752"/>
      <c r="M175" s="752"/>
      <c r="N175" s="752"/>
      <c r="O175" s="752"/>
      <c r="P175" s="327"/>
      <c r="Q175" s="323"/>
      <c r="R175" s="483"/>
      <c r="S175" s="482"/>
      <c r="T175" s="10"/>
    </row>
    <row r="176" spans="1:20" s="198" customFormat="1" ht="9.9499999999999993" customHeight="1">
      <c r="A176" s="493"/>
      <c r="B176" s="31"/>
      <c r="C176" s="31"/>
      <c r="D176" s="32"/>
      <c r="E176" s="751"/>
      <c r="F176" s="752"/>
      <c r="G176" s="752"/>
      <c r="H176" s="752"/>
      <c r="I176" s="752"/>
      <c r="J176" s="752"/>
      <c r="K176" s="752"/>
      <c r="L176" s="752"/>
      <c r="M176" s="752"/>
      <c r="N176" s="752"/>
      <c r="O176" s="752"/>
      <c r="P176" s="327"/>
      <c r="Q176" s="323"/>
      <c r="R176" s="483"/>
      <c r="S176" s="482"/>
      <c r="T176" s="10"/>
    </row>
    <row r="177" spans="1:20" s="198" customFormat="1" ht="15.75" customHeight="1">
      <c r="A177" s="493"/>
      <c r="B177" s="31"/>
      <c r="C177" s="31"/>
      <c r="D177" s="32"/>
      <c r="E177" s="751" t="s">
        <v>538</v>
      </c>
      <c r="F177" s="752"/>
      <c r="G177" s="752"/>
      <c r="H177" s="752"/>
      <c r="I177" s="752"/>
      <c r="J177" s="752"/>
      <c r="K177" s="752"/>
      <c r="L177" s="752"/>
      <c r="M177" s="752"/>
      <c r="N177" s="752"/>
      <c r="O177" s="752"/>
      <c r="P177" s="327"/>
      <c r="Q177" s="323"/>
      <c r="R177" s="483"/>
      <c r="S177" s="482"/>
      <c r="T177" s="10"/>
    </row>
    <row r="178" spans="1:20" s="198" customFormat="1" ht="31.5" customHeight="1">
      <c r="A178" s="493"/>
      <c r="B178" s="31"/>
      <c r="C178" s="31"/>
      <c r="D178" s="32"/>
      <c r="E178" s="751" t="s">
        <v>539</v>
      </c>
      <c r="F178" s="752"/>
      <c r="G178" s="752"/>
      <c r="H178" s="752"/>
      <c r="I178" s="752"/>
      <c r="J178" s="752"/>
      <c r="K178" s="752"/>
      <c r="L178" s="752"/>
      <c r="M178" s="752"/>
      <c r="N178" s="752"/>
      <c r="O178" s="752"/>
      <c r="P178" s="327"/>
      <c r="Q178" s="323"/>
      <c r="R178" s="483"/>
      <c r="S178" s="482"/>
      <c r="T178" s="10"/>
    </row>
    <row r="179" spans="1:20" s="198" customFormat="1" ht="31.5" customHeight="1">
      <c r="A179" s="493"/>
      <c r="B179" s="31"/>
      <c r="C179" s="31"/>
      <c r="D179" s="32"/>
      <c r="E179" s="751" t="s">
        <v>540</v>
      </c>
      <c r="F179" s="752"/>
      <c r="G179" s="752"/>
      <c r="H179" s="752"/>
      <c r="I179" s="752"/>
      <c r="J179" s="752"/>
      <c r="K179" s="752"/>
      <c r="L179" s="752"/>
      <c r="M179" s="752"/>
      <c r="N179" s="752"/>
      <c r="O179" s="752"/>
      <c r="P179" s="327"/>
      <c r="Q179" s="323"/>
      <c r="R179" s="483"/>
      <c r="S179" s="482"/>
      <c r="T179" s="10"/>
    </row>
    <row r="180" spans="1:20" s="198" customFormat="1" ht="47.25" customHeight="1">
      <c r="A180" s="493"/>
      <c r="B180" s="31"/>
      <c r="C180" s="31"/>
      <c r="D180" s="32"/>
      <c r="E180" s="751" t="s">
        <v>547</v>
      </c>
      <c r="F180" s="752"/>
      <c r="G180" s="752"/>
      <c r="H180" s="752"/>
      <c r="I180" s="752"/>
      <c r="J180" s="752"/>
      <c r="K180" s="752"/>
      <c r="L180" s="752"/>
      <c r="M180" s="752"/>
      <c r="N180" s="752"/>
      <c r="O180" s="752"/>
      <c r="P180" s="327"/>
      <c r="Q180" s="323"/>
      <c r="R180" s="483"/>
      <c r="S180" s="482"/>
      <c r="T180" s="10"/>
    </row>
    <row r="181" spans="1:20" s="198" customFormat="1" ht="31.5" customHeight="1">
      <c r="A181" s="493"/>
      <c r="B181" s="31"/>
      <c r="C181" s="31"/>
      <c r="D181" s="32"/>
      <c r="E181" s="751" t="s">
        <v>541</v>
      </c>
      <c r="F181" s="752"/>
      <c r="G181" s="752"/>
      <c r="H181" s="752"/>
      <c r="I181" s="752"/>
      <c r="J181" s="752"/>
      <c r="K181" s="752"/>
      <c r="L181" s="752"/>
      <c r="M181" s="752"/>
      <c r="N181" s="752"/>
      <c r="O181" s="752"/>
      <c r="P181" s="327"/>
      <c r="Q181" s="323"/>
      <c r="R181" s="483"/>
      <c r="S181" s="482"/>
      <c r="T181" s="10"/>
    </row>
    <row r="182" spans="1:20" s="198" customFormat="1" ht="31.5" customHeight="1">
      <c r="A182" s="493"/>
      <c r="B182" s="31"/>
      <c r="C182" s="31"/>
      <c r="D182" s="32"/>
      <c r="E182" s="751" t="s">
        <v>631</v>
      </c>
      <c r="F182" s="752"/>
      <c r="G182" s="752"/>
      <c r="H182" s="752"/>
      <c r="I182" s="752"/>
      <c r="J182" s="752"/>
      <c r="K182" s="752"/>
      <c r="L182" s="752"/>
      <c r="M182" s="752"/>
      <c r="N182" s="752"/>
      <c r="O182" s="752"/>
      <c r="P182" s="327"/>
      <c r="Q182" s="323"/>
      <c r="R182" s="483"/>
      <c r="S182" s="482"/>
      <c r="T182" s="10"/>
    </row>
    <row r="183" spans="1:20" s="198" customFormat="1" ht="9.9499999999999993" customHeight="1">
      <c r="A183" s="493"/>
      <c r="B183" s="31"/>
      <c r="C183" s="31"/>
      <c r="D183" s="32"/>
      <c r="E183" s="751"/>
      <c r="F183" s="752"/>
      <c r="G183" s="752"/>
      <c r="H183" s="752"/>
      <c r="I183" s="752"/>
      <c r="J183" s="752"/>
      <c r="K183" s="752"/>
      <c r="L183" s="752"/>
      <c r="M183" s="752"/>
      <c r="N183" s="752"/>
      <c r="O183" s="752"/>
      <c r="P183" s="327"/>
      <c r="Q183" s="323"/>
      <c r="R183" s="483"/>
      <c r="S183" s="482"/>
      <c r="T183" s="10"/>
    </row>
    <row r="184" spans="1:20" s="153" customFormat="1" ht="16.5" customHeight="1">
      <c r="A184" s="489"/>
      <c r="B184" s="138"/>
      <c r="C184" s="138"/>
      <c r="D184" s="139"/>
      <c r="E184" s="751" t="s">
        <v>40</v>
      </c>
      <c r="F184" s="752"/>
      <c r="G184" s="752"/>
      <c r="H184" s="752"/>
      <c r="I184" s="752"/>
      <c r="J184" s="752"/>
      <c r="K184" s="752"/>
      <c r="L184" s="752"/>
      <c r="M184" s="752"/>
      <c r="N184" s="752"/>
      <c r="O184" s="752"/>
      <c r="P184" s="304"/>
      <c r="Q184" s="321"/>
      <c r="R184" s="378"/>
      <c r="S184" s="304"/>
      <c r="T184" s="2"/>
    </row>
    <row r="185" spans="1:20" s="153" customFormat="1" ht="16.5" customHeight="1">
      <c r="A185" s="489"/>
      <c r="B185" s="138"/>
      <c r="C185" s="138"/>
      <c r="D185" s="139"/>
      <c r="E185" s="751" t="s">
        <v>546</v>
      </c>
      <c r="F185" s="752"/>
      <c r="G185" s="752"/>
      <c r="H185" s="752"/>
      <c r="I185" s="752"/>
      <c r="J185" s="752"/>
      <c r="K185" s="752"/>
      <c r="L185" s="752"/>
      <c r="M185" s="752"/>
      <c r="N185" s="752"/>
      <c r="O185" s="752"/>
      <c r="P185" s="324">
        <v>175</v>
      </c>
      <c r="Q185" s="321" t="s">
        <v>18</v>
      </c>
      <c r="R185" s="378"/>
      <c r="S185" s="304">
        <f>ROUND(P185*R185,2)</f>
        <v>0</v>
      </c>
      <c r="T185" s="2"/>
    </row>
    <row r="186" spans="1:20" s="276" customFormat="1" ht="16.5" customHeight="1">
      <c r="A186" s="489"/>
      <c r="B186" s="138"/>
      <c r="C186" s="138"/>
      <c r="D186" s="139"/>
      <c r="E186" s="398"/>
      <c r="F186" s="394"/>
      <c r="G186" s="394"/>
      <c r="H186" s="394"/>
      <c r="I186" s="394"/>
      <c r="J186" s="394"/>
      <c r="K186" s="394"/>
      <c r="L186" s="394"/>
      <c r="M186" s="394"/>
      <c r="N186" s="394"/>
      <c r="O186" s="394"/>
      <c r="P186" s="324"/>
      <c r="Q186" s="321"/>
      <c r="R186" s="378"/>
      <c r="S186" s="304"/>
      <c r="T186" s="2"/>
    </row>
    <row r="187" spans="1:20" s="153" customFormat="1" ht="18">
      <c r="A187" s="490">
        <f>+$A$5</f>
        <v>4.0999999999999996</v>
      </c>
      <c r="B187" s="30">
        <f>+B131+1</f>
        <v>8</v>
      </c>
      <c r="C187" s="30"/>
      <c r="D187" s="80"/>
      <c r="E187" s="777" t="s">
        <v>587</v>
      </c>
      <c r="F187" s="778"/>
      <c r="G187" s="778"/>
      <c r="H187" s="778"/>
      <c r="I187" s="778"/>
      <c r="J187" s="778"/>
      <c r="K187" s="778"/>
      <c r="L187" s="778"/>
      <c r="M187" s="778"/>
      <c r="N187" s="778"/>
      <c r="O187" s="778"/>
      <c r="P187" s="304"/>
      <c r="Q187" s="321"/>
      <c r="R187" s="378"/>
      <c r="S187" s="304"/>
      <c r="T187" s="2"/>
    </row>
    <row r="188" spans="1:20" s="153" customFormat="1" ht="36" customHeight="1">
      <c r="A188" s="490"/>
      <c r="B188" s="30"/>
      <c r="C188" s="30"/>
      <c r="D188" s="80"/>
      <c r="E188" s="780" t="s">
        <v>588</v>
      </c>
      <c r="F188" s="754"/>
      <c r="G188" s="754"/>
      <c r="H188" s="754"/>
      <c r="I188" s="754"/>
      <c r="J188" s="754"/>
      <c r="K188" s="754"/>
      <c r="L188" s="754"/>
      <c r="M188" s="754"/>
      <c r="N188" s="754"/>
      <c r="O188" s="754"/>
      <c r="P188" s="304"/>
      <c r="Q188" s="321"/>
      <c r="R188" s="378"/>
      <c r="S188" s="304"/>
      <c r="T188" s="2"/>
    </row>
    <row r="189" spans="1:20" s="153" customFormat="1" ht="18" customHeight="1">
      <c r="A189" s="490"/>
      <c r="B189" s="30"/>
      <c r="C189" s="30"/>
      <c r="D189" s="80"/>
      <c r="E189" s="780" t="s">
        <v>589</v>
      </c>
      <c r="F189" s="754"/>
      <c r="G189" s="754"/>
      <c r="H189" s="754"/>
      <c r="I189" s="754"/>
      <c r="J189" s="754"/>
      <c r="K189" s="754"/>
      <c r="L189" s="754"/>
      <c r="M189" s="754"/>
      <c r="N189" s="754"/>
      <c r="O189" s="754"/>
      <c r="P189" s="304"/>
      <c r="Q189" s="321"/>
      <c r="R189" s="378"/>
      <c r="S189" s="304"/>
      <c r="T189" s="2"/>
    </row>
    <row r="190" spans="1:20" s="153" customFormat="1" ht="35.25" customHeight="1">
      <c r="A190" s="490"/>
      <c r="B190" s="30"/>
      <c r="C190" s="30"/>
      <c r="D190" s="80"/>
      <c r="E190" s="780" t="s">
        <v>591</v>
      </c>
      <c r="F190" s="754"/>
      <c r="G190" s="754"/>
      <c r="H190" s="754"/>
      <c r="I190" s="754"/>
      <c r="J190" s="754"/>
      <c r="K190" s="754"/>
      <c r="L190" s="754"/>
      <c r="M190" s="754"/>
      <c r="N190" s="754"/>
      <c r="O190" s="754"/>
      <c r="P190" s="304"/>
      <c r="Q190" s="321"/>
      <c r="R190" s="378"/>
      <c r="S190" s="304"/>
      <c r="T190" s="2"/>
    </row>
    <row r="191" spans="1:20" s="153" customFormat="1" ht="18" customHeight="1">
      <c r="A191" s="490"/>
      <c r="B191" s="30"/>
      <c r="C191" s="30"/>
      <c r="D191" s="80"/>
      <c r="E191" s="780" t="s">
        <v>590</v>
      </c>
      <c r="F191" s="754"/>
      <c r="G191" s="754"/>
      <c r="H191" s="754"/>
      <c r="I191" s="754"/>
      <c r="J191" s="754"/>
      <c r="K191" s="754"/>
      <c r="L191" s="754"/>
      <c r="M191" s="754"/>
      <c r="N191" s="754"/>
      <c r="O191" s="754"/>
      <c r="P191" s="304"/>
      <c r="Q191" s="321"/>
      <c r="R191" s="378"/>
      <c r="S191" s="304"/>
      <c r="T191" s="2"/>
    </row>
    <row r="192" spans="1:20" s="263" customFormat="1" ht="18" customHeight="1">
      <c r="A192" s="490"/>
      <c r="B192" s="30"/>
      <c r="C192" s="30"/>
      <c r="D192" s="80"/>
      <c r="E192" s="404"/>
      <c r="F192" s="402"/>
      <c r="G192" s="402"/>
      <c r="H192" s="402"/>
      <c r="I192" s="402"/>
      <c r="J192" s="784"/>
      <c r="K192" s="784"/>
      <c r="L192" s="784"/>
      <c r="M192" s="784"/>
      <c r="N192" s="402"/>
      <c r="O192" s="402"/>
      <c r="P192" s="304"/>
      <c r="Q192" s="321"/>
      <c r="R192" s="378"/>
      <c r="S192" s="304"/>
      <c r="T192" s="2"/>
    </row>
    <row r="193" spans="1:20" s="153" customFormat="1" ht="18" customHeight="1">
      <c r="A193" s="490"/>
      <c r="B193" s="30"/>
      <c r="C193" s="30"/>
      <c r="D193" s="80"/>
      <c r="E193" s="751" t="s">
        <v>655</v>
      </c>
      <c r="F193" s="761"/>
      <c r="G193" s="761"/>
      <c r="H193" s="761"/>
      <c r="I193" s="761"/>
      <c r="J193" s="761"/>
      <c r="K193" s="761"/>
      <c r="L193" s="761"/>
      <c r="M193" s="402"/>
      <c r="N193" s="783" t="s">
        <v>523</v>
      </c>
      <c r="O193" s="783"/>
      <c r="P193" s="304">
        <f>SUM(N195:N199)</f>
        <v>29</v>
      </c>
      <c r="Q193" s="332" t="s">
        <v>18</v>
      </c>
      <c r="R193" s="378"/>
      <c r="S193" s="304">
        <f>ROUND(P193*R193,2)</f>
        <v>0</v>
      </c>
      <c r="T193" s="2"/>
    </row>
    <row r="194" spans="1:20" s="153" customFormat="1" ht="18" customHeight="1">
      <c r="A194" s="490"/>
      <c r="B194" s="30"/>
      <c r="C194" s="30"/>
      <c r="D194" s="80"/>
      <c r="E194" s="780" t="s">
        <v>597</v>
      </c>
      <c r="F194" s="759"/>
      <c r="G194" s="759"/>
      <c r="H194" s="759"/>
      <c r="I194" s="759"/>
      <c r="J194" s="488">
        <v>8</v>
      </c>
      <c r="K194" s="417" t="s">
        <v>596</v>
      </c>
      <c r="L194" s="276"/>
      <c r="M194" s="276"/>
      <c r="N194" s="276"/>
      <c r="O194" s="276"/>
      <c r="P194" s="304"/>
      <c r="Q194" s="321"/>
      <c r="R194" s="378"/>
      <c r="S194" s="304"/>
      <c r="T194" s="2"/>
    </row>
    <row r="195" spans="1:20" s="263" customFormat="1" ht="18" customHeight="1">
      <c r="A195" s="490"/>
      <c r="B195" s="30"/>
      <c r="C195" s="30"/>
      <c r="D195" s="80"/>
      <c r="E195" s="780" t="s">
        <v>653</v>
      </c>
      <c r="F195" s="759"/>
      <c r="G195" s="759" t="s">
        <v>654</v>
      </c>
      <c r="H195" s="759"/>
      <c r="I195" s="759"/>
      <c r="J195" s="759"/>
      <c r="K195" s="759"/>
      <c r="L195" s="759"/>
      <c r="M195" s="759"/>
      <c r="N195" s="424">
        <f>1.5*J194</f>
        <v>12</v>
      </c>
      <c r="O195" s="417" t="s">
        <v>18</v>
      </c>
      <c r="P195" s="304"/>
      <c r="Q195" s="321"/>
      <c r="R195" s="378"/>
      <c r="S195" s="304"/>
      <c r="T195" s="2"/>
    </row>
    <row r="196" spans="1:20" s="263" customFormat="1" ht="18" customHeight="1">
      <c r="A196" s="490"/>
      <c r="B196" s="30"/>
      <c r="C196" s="30"/>
      <c r="D196" s="80"/>
      <c r="E196" s="404"/>
      <c r="F196" s="417"/>
      <c r="G196" s="759"/>
      <c r="H196" s="759"/>
      <c r="I196" s="759"/>
      <c r="J196" s="759"/>
      <c r="K196" s="759"/>
      <c r="L196" s="759"/>
      <c r="M196" s="759"/>
      <c r="N196" s="424"/>
      <c r="O196" s="417"/>
      <c r="P196" s="304"/>
      <c r="Q196" s="321"/>
      <c r="R196" s="378"/>
      <c r="S196" s="304"/>
      <c r="T196" s="2"/>
    </row>
    <row r="197" spans="1:20" s="153" customFormat="1" ht="18" customHeight="1">
      <c r="A197" s="490"/>
      <c r="B197" s="30"/>
      <c r="C197" s="30"/>
      <c r="D197" s="80"/>
      <c r="E197" s="780" t="s">
        <v>592</v>
      </c>
      <c r="F197" s="759"/>
      <c r="G197" s="759"/>
      <c r="H197" s="759" t="s">
        <v>594</v>
      </c>
      <c r="I197" s="759"/>
      <c r="J197" s="417"/>
      <c r="K197" s="417"/>
      <c r="L197" s="417"/>
      <c r="M197" s="417"/>
      <c r="N197" s="450">
        <v>8</v>
      </c>
      <c r="O197" s="417" t="s">
        <v>18</v>
      </c>
      <c r="P197" s="304"/>
      <c r="Q197" s="321"/>
      <c r="R197" s="378"/>
      <c r="S197" s="304"/>
      <c r="T197" s="2"/>
    </row>
    <row r="198" spans="1:20" s="153" customFormat="1" ht="18" customHeight="1">
      <c r="A198" s="490"/>
      <c r="B198" s="30"/>
      <c r="C198" s="30"/>
      <c r="D198" s="80"/>
      <c r="E198" s="404"/>
      <c r="F198" s="402"/>
      <c r="G198" s="402"/>
      <c r="H198" s="759" t="s">
        <v>593</v>
      </c>
      <c r="I198" s="759"/>
      <c r="J198" s="402"/>
      <c r="K198" s="402"/>
      <c r="L198" s="402"/>
      <c r="M198" s="402"/>
      <c r="N198" s="450">
        <v>6.6</v>
      </c>
      <c r="O198" s="402" t="s">
        <v>18</v>
      </c>
      <c r="P198" s="304"/>
      <c r="Q198" s="321"/>
      <c r="R198" s="378"/>
      <c r="S198" s="304"/>
      <c r="T198" s="2"/>
    </row>
    <row r="199" spans="1:20" s="153" customFormat="1" ht="18" customHeight="1">
      <c r="A199" s="490"/>
      <c r="B199" s="30"/>
      <c r="C199" s="30"/>
      <c r="D199" s="80"/>
      <c r="E199" s="404"/>
      <c r="F199" s="402"/>
      <c r="G199" s="402"/>
      <c r="H199" s="759" t="s">
        <v>595</v>
      </c>
      <c r="I199" s="759"/>
      <c r="J199" s="487">
        <v>1.2</v>
      </c>
      <c r="K199" s="402" t="s">
        <v>39</v>
      </c>
      <c r="L199" s="487">
        <v>2</v>
      </c>
      <c r="M199" s="402"/>
      <c r="N199" s="406">
        <f>+J199*L199</f>
        <v>2.4</v>
      </c>
      <c r="O199" s="402" t="s">
        <v>18</v>
      </c>
      <c r="P199" s="304"/>
      <c r="Q199" s="321"/>
      <c r="R199" s="378"/>
      <c r="S199" s="304"/>
      <c r="T199" s="2"/>
    </row>
    <row r="200" spans="1:20" s="153" customFormat="1" ht="16.5" customHeight="1">
      <c r="A200" s="445"/>
      <c r="B200" s="350"/>
      <c r="C200" s="350"/>
      <c r="D200" s="447"/>
      <c r="E200" s="781"/>
      <c r="F200" s="782"/>
      <c r="G200" s="782"/>
      <c r="H200" s="782"/>
      <c r="I200" s="782"/>
      <c r="J200" s="782"/>
      <c r="K200" s="782"/>
      <c r="L200" s="782"/>
      <c r="M200" s="782"/>
      <c r="N200" s="782"/>
      <c r="O200" s="782"/>
      <c r="P200" s="476"/>
      <c r="Q200" s="559"/>
      <c r="R200" s="477"/>
      <c r="S200" s="476"/>
      <c r="T200" s="2"/>
    </row>
    <row r="201" spans="1:20" s="102" customFormat="1" ht="18">
      <c r="A201" s="490">
        <f>+$A$5</f>
        <v>4.0999999999999996</v>
      </c>
      <c r="B201" s="30">
        <f>+B187+1</f>
        <v>9</v>
      </c>
      <c r="C201" s="30"/>
      <c r="D201" s="80"/>
      <c r="E201" s="777" t="s">
        <v>113</v>
      </c>
      <c r="F201" s="778"/>
      <c r="G201" s="778"/>
      <c r="H201" s="778"/>
      <c r="I201" s="778"/>
      <c r="J201" s="778"/>
      <c r="K201" s="778"/>
      <c r="L201" s="778"/>
      <c r="M201" s="778"/>
      <c r="N201" s="778"/>
      <c r="O201" s="778"/>
      <c r="P201" s="304"/>
      <c r="Q201" s="321"/>
      <c r="R201" s="378"/>
      <c r="S201" s="304"/>
      <c r="T201" s="2"/>
    </row>
    <row r="202" spans="1:20" s="102" customFormat="1" ht="9.9499999999999993" customHeight="1">
      <c r="A202" s="489"/>
      <c r="B202" s="138"/>
      <c r="C202" s="138"/>
      <c r="D202" s="139"/>
      <c r="E202" s="480"/>
      <c r="F202" s="402"/>
      <c r="G202" s="402"/>
      <c r="H202" s="402"/>
      <c r="I202" s="402"/>
      <c r="J202" s="402"/>
      <c r="K202" s="402"/>
      <c r="L202" s="402"/>
      <c r="M202" s="402"/>
      <c r="N202" s="402"/>
      <c r="O202" s="402"/>
      <c r="P202" s="304"/>
      <c r="Q202" s="321"/>
      <c r="R202" s="378"/>
      <c r="S202" s="304"/>
      <c r="T202" s="2"/>
    </row>
    <row r="203" spans="1:20" s="276" customFormat="1">
      <c r="A203" s="490">
        <f>+$A$5</f>
        <v>4.0999999999999996</v>
      </c>
      <c r="B203" s="30">
        <f>+$B$201</f>
        <v>9</v>
      </c>
      <c r="C203" s="142">
        <v>1</v>
      </c>
      <c r="D203" s="80"/>
      <c r="E203" s="765" t="s">
        <v>693</v>
      </c>
      <c r="F203" s="766"/>
      <c r="G203" s="766"/>
      <c r="H203" s="766"/>
      <c r="I203" s="766"/>
      <c r="J203" s="766"/>
      <c r="K203" s="766"/>
      <c r="L203" s="766"/>
      <c r="M203" s="766"/>
      <c r="N203" s="766"/>
      <c r="O203" s="766"/>
      <c r="P203" s="304"/>
      <c r="Q203" s="321"/>
      <c r="R203" s="378"/>
      <c r="S203" s="304"/>
      <c r="T203" s="2"/>
    </row>
    <row r="204" spans="1:20" s="276" customFormat="1">
      <c r="A204" s="489"/>
      <c r="B204" s="138"/>
      <c r="C204" s="138"/>
      <c r="D204" s="139"/>
      <c r="E204" s="757" t="s">
        <v>696</v>
      </c>
      <c r="F204" s="758"/>
      <c r="G204" s="758"/>
      <c r="H204" s="758"/>
      <c r="I204" s="758"/>
      <c r="J204" s="758"/>
      <c r="K204" s="758"/>
      <c r="L204" s="758"/>
      <c r="M204" s="758"/>
      <c r="N204" s="758"/>
      <c r="O204" s="758"/>
      <c r="P204" s="304"/>
      <c r="Q204" s="321"/>
      <c r="R204" s="378"/>
      <c r="S204" s="304"/>
      <c r="T204" s="2"/>
    </row>
    <row r="205" spans="1:20" s="276" customFormat="1">
      <c r="A205" s="489"/>
      <c r="B205" s="138"/>
      <c r="C205" s="138"/>
      <c r="D205" s="139"/>
      <c r="E205" s="757" t="s">
        <v>694</v>
      </c>
      <c r="F205" s="758"/>
      <c r="G205" s="758"/>
      <c r="H205" s="758"/>
      <c r="I205" s="758"/>
      <c r="J205" s="758"/>
      <c r="K205" s="758"/>
      <c r="L205" s="758"/>
      <c r="M205" s="758"/>
      <c r="N205" s="758"/>
      <c r="O205" s="758"/>
      <c r="P205" s="304"/>
      <c r="Q205" s="321"/>
      <c r="R205" s="378"/>
      <c r="S205" s="304"/>
      <c r="T205" s="2"/>
    </row>
    <row r="206" spans="1:20" s="276" customFormat="1" ht="16.5" customHeight="1">
      <c r="A206" s="489"/>
      <c r="B206" s="138"/>
      <c r="C206" s="138"/>
      <c r="D206" s="139"/>
      <c r="E206" s="757" t="s">
        <v>698</v>
      </c>
      <c r="F206" s="758"/>
      <c r="G206" s="758"/>
      <c r="H206" s="758"/>
      <c r="I206" s="758"/>
      <c r="J206" s="758"/>
      <c r="K206" s="758"/>
      <c r="L206" s="758"/>
      <c r="M206" s="758"/>
      <c r="N206" s="758"/>
      <c r="O206" s="758"/>
      <c r="P206" s="304"/>
      <c r="Q206" s="321"/>
      <c r="R206" s="378"/>
      <c r="S206" s="304"/>
      <c r="T206" s="2"/>
    </row>
    <row r="207" spans="1:20" s="276" customFormat="1" ht="18" customHeight="1">
      <c r="A207" s="489"/>
      <c r="B207" s="138"/>
      <c r="C207" s="138"/>
      <c r="D207" s="139"/>
      <c r="E207" s="757" t="s">
        <v>699</v>
      </c>
      <c r="F207" s="767"/>
      <c r="G207" s="767"/>
      <c r="H207" s="767"/>
      <c r="I207" s="767"/>
      <c r="J207" s="767"/>
      <c r="K207" s="767"/>
      <c r="L207" s="767"/>
      <c r="M207" s="767"/>
      <c r="N207" s="767"/>
      <c r="O207" s="767"/>
      <c r="P207" s="304"/>
      <c r="Q207" s="321"/>
      <c r="R207" s="378"/>
      <c r="S207" s="304"/>
      <c r="T207" s="2"/>
    </row>
    <row r="208" spans="1:20" s="276" customFormat="1">
      <c r="A208" s="489"/>
      <c r="B208" s="138"/>
      <c r="C208" s="138"/>
      <c r="D208" s="139"/>
      <c r="E208" s="757" t="s">
        <v>695</v>
      </c>
      <c r="F208" s="767"/>
      <c r="G208" s="767"/>
      <c r="H208" s="767"/>
      <c r="I208" s="767"/>
      <c r="J208" s="767"/>
      <c r="K208" s="767"/>
      <c r="L208" s="767"/>
      <c r="M208" s="767"/>
      <c r="N208" s="767"/>
      <c r="O208" s="767"/>
      <c r="P208" s="304"/>
      <c r="Q208" s="321"/>
      <c r="R208" s="378"/>
      <c r="S208" s="304"/>
      <c r="T208" s="2"/>
    </row>
    <row r="209" spans="1:20" s="276" customFormat="1">
      <c r="A209" s="489"/>
      <c r="B209" s="138"/>
      <c r="C209" s="138"/>
      <c r="D209" s="139"/>
      <c r="E209" s="418"/>
      <c r="F209" s="419"/>
      <c r="G209" s="419"/>
      <c r="H209" s="419"/>
      <c r="I209" s="419"/>
      <c r="J209" s="419"/>
      <c r="K209" s="419"/>
      <c r="L209" s="419"/>
      <c r="M209" s="419"/>
      <c r="N209" s="419"/>
      <c r="O209" s="419"/>
      <c r="P209" s="304"/>
      <c r="Q209" s="321"/>
      <c r="R209" s="378"/>
      <c r="S209" s="304"/>
      <c r="T209" s="2"/>
    </row>
    <row r="210" spans="1:20" s="276" customFormat="1" ht="16.5" customHeight="1">
      <c r="A210" s="489"/>
      <c r="B210" s="138"/>
      <c r="C210" s="138"/>
      <c r="D210" s="139"/>
      <c r="E210" s="757" t="s">
        <v>1</v>
      </c>
      <c r="F210" s="758"/>
      <c r="G210" s="758"/>
      <c r="H210" s="758"/>
      <c r="I210" s="758"/>
      <c r="J210" s="758"/>
      <c r="K210" s="758"/>
      <c r="L210" s="758"/>
      <c r="M210" s="758"/>
      <c r="N210" s="758"/>
      <c r="O210" s="758"/>
      <c r="P210" s="304"/>
      <c r="Q210" s="321"/>
      <c r="R210" s="378"/>
      <c r="S210" s="304"/>
      <c r="T210" s="2"/>
    </row>
    <row r="211" spans="1:20" s="276" customFormat="1" ht="16.5" customHeight="1">
      <c r="A211" s="489"/>
      <c r="B211" s="138"/>
      <c r="C211" s="138"/>
      <c r="D211" s="139"/>
      <c r="E211" s="757" t="s">
        <v>697</v>
      </c>
      <c r="F211" s="758"/>
      <c r="G211" s="758"/>
      <c r="H211" s="758"/>
      <c r="I211" s="758"/>
      <c r="J211" s="758"/>
      <c r="K211" s="758"/>
      <c r="L211" s="758"/>
      <c r="M211" s="758"/>
      <c r="N211" s="758"/>
      <c r="O211" s="758"/>
      <c r="P211" s="304"/>
      <c r="Q211" s="321"/>
      <c r="R211" s="378"/>
      <c r="S211" s="304"/>
      <c r="T211" s="2"/>
    </row>
    <row r="212" spans="1:20" s="276" customFormat="1" ht="16.5" customHeight="1">
      <c r="A212" s="489"/>
      <c r="B212" s="138"/>
      <c r="C212" s="138"/>
      <c r="D212" s="139"/>
      <c r="E212" s="757" t="s">
        <v>700</v>
      </c>
      <c r="F212" s="758"/>
      <c r="G212" s="758"/>
      <c r="H212" s="758"/>
      <c r="I212" s="758"/>
      <c r="J212" s="758"/>
      <c r="K212" s="758"/>
      <c r="L212" s="758"/>
      <c r="M212" s="758"/>
      <c r="N212" s="758"/>
      <c r="O212" s="758"/>
      <c r="P212" s="324">
        <v>5300</v>
      </c>
      <c r="Q212" s="332" t="s">
        <v>31</v>
      </c>
      <c r="R212" s="378"/>
      <c r="S212" s="304">
        <f>ROUND(P212*R212,2)</f>
        <v>0</v>
      </c>
      <c r="T212" s="2"/>
    </row>
    <row r="213" spans="1:20" s="276" customFormat="1" ht="16.5" customHeight="1">
      <c r="A213" s="489"/>
      <c r="B213" s="138"/>
      <c r="C213" s="138"/>
      <c r="D213" s="139"/>
      <c r="E213" s="399"/>
      <c r="F213" s="394"/>
      <c r="G213" s="394"/>
      <c r="H213" s="394"/>
      <c r="I213" s="394"/>
      <c r="J213" s="394"/>
      <c r="K213" s="394"/>
      <c r="L213" s="394"/>
      <c r="M213" s="394"/>
      <c r="N213" s="394"/>
      <c r="O213" s="394"/>
      <c r="P213" s="304"/>
      <c r="Q213" s="321"/>
      <c r="R213" s="378"/>
      <c r="S213" s="304"/>
      <c r="T213" s="2"/>
    </row>
    <row r="214" spans="1:20" s="276" customFormat="1">
      <c r="A214" s="490">
        <f>+$A$5</f>
        <v>4.0999999999999996</v>
      </c>
      <c r="B214" s="30">
        <f>+$B$201</f>
        <v>9</v>
      </c>
      <c r="C214" s="30">
        <f>+C203+1</f>
        <v>2</v>
      </c>
      <c r="D214" s="80"/>
      <c r="E214" s="762" t="s">
        <v>701</v>
      </c>
      <c r="F214" s="763"/>
      <c r="G214" s="763"/>
      <c r="H214" s="763"/>
      <c r="I214" s="763"/>
      <c r="J214" s="763"/>
      <c r="K214" s="763"/>
      <c r="L214" s="763"/>
      <c r="M214" s="763"/>
      <c r="N214" s="763"/>
      <c r="O214" s="763"/>
      <c r="P214" s="304"/>
      <c r="Q214" s="321"/>
      <c r="R214" s="378"/>
      <c r="S214" s="304"/>
      <c r="T214" s="2"/>
    </row>
    <row r="215" spans="1:20" s="276" customFormat="1" ht="31.5" customHeight="1">
      <c r="A215" s="489"/>
      <c r="B215" s="138"/>
      <c r="C215" s="138"/>
      <c r="D215" s="139"/>
      <c r="E215" s="751" t="s">
        <v>87</v>
      </c>
      <c r="F215" s="752"/>
      <c r="G215" s="752"/>
      <c r="H215" s="752"/>
      <c r="I215" s="752"/>
      <c r="J215" s="752"/>
      <c r="K215" s="752"/>
      <c r="L215" s="752"/>
      <c r="M215" s="752"/>
      <c r="N215" s="752"/>
      <c r="O215" s="752"/>
      <c r="P215" s="304"/>
      <c r="Q215" s="321"/>
      <c r="R215" s="378"/>
      <c r="S215" s="304"/>
      <c r="T215" s="2"/>
    </row>
    <row r="216" spans="1:20" s="276" customFormat="1" ht="47.25" customHeight="1">
      <c r="A216" s="489"/>
      <c r="B216" s="138"/>
      <c r="C216" s="138"/>
      <c r="D216" s="139"/>
      <c r="E216" s="751" t="s">
        <v>108</v>
      </c>
      <c r="F216" s="752"/>
      <c r="G216" s="752"/>
      <c r="H216" s="752"/>
      <c r="I216" s="752"/>
      <c r="J216" s="752"/>
      <c r="K216" s="752"/>
      <c r="L216" s="752"/>
      <c r="M216" s="752"/>
      <c r="N216" s="752"/>
      <c r="O216" s="752"/>
      <c r="P216" s="304"/>
      <c r="Q216" s="321"/>
      <c r="R216" s="378"/>
      <c r="S216" s="304"/>
      <c r="T216" s="2"/>
    </row>
    <row r="217" spans="1:20" s="276" customFormat="1" ht="16.5" customHeight="1">
      <c r="A217" s="489"/>
      <c r="B217" s="138"/>
      <c r="C217" s="138"/>
      <c r="D217" s="139"/>
      <c r="E217" s="751" t="s">
        <v>109</v>
      </c>
      <c r="F217" s="752"/>
      <c r="G217" s="752"/>
      <c r="H217" s="752"/>
      <c r="I217" s="752"/>
      <c r="J217" s="752"/>
      <c r="K217" s="752"/>
      <c r="L217" s="752"/>
      <c r="M217" s="752"/>
      <c r="N217" s="752"/>
      <c r="O217" s="752"/>
      <c r="P217" s="304"/>
      <c r="Q217" s="321"/>
      <c r="R217" s="378"/>
      <c r="S217" s="304"/>
      <c r="T217" s="2"/>
    </row>
    <row r="218" spans="1:20" s="276" customFormat="1" ht="9.9499999999999993" customHeight="1">
      <c r="A218" s="489"/>
      <c r="B218" s="138"/>
      <c r="C218" s="138"/>
      <c r="D218" s="139"/>
      <c r="E218" s="751"/>
      <c r="F218" s="754"/>
      <c r="G218" s="754"/>
      <c r="H218" s="754"/>
      <c r="I218" s="754"/>
      <c r="J218" s="754"/>
      <c r="K218" s="754"/>
      <c r="L218" s="754"/>
      <c r="M218" s="754"/>
      <c r="N218" s="754"/>
      <c r="O218" s="754"/>
      <c r="P218" s="304"/>
      <c r="Q218" s="321"/>
      <c r="R218" s="378"/>
      <c r="S218" s="304"/>
      <c r="T218" s="2"/>
    </row>
    <row r="219" spans="1:20" s="276" customFormat="1">
      <c r="A219" s="489"/>
      <c r="B219" s="138"/>
      <c r="C219" s="138"/>
      <c r="D219" s="139"/>
      <c r="E219" s="751" t="s">
        <v>88</v>
      </c>
      <c r="F219" s="754"/>
      <c r="G219" s="754"/>
      <c r="H219" s="754"/>
      <c r="I219" s="754"/>
      <c r="J219" s="754"/>
      <c r="K219" s="754"/>
      <c r="L219" s="754"/>
      <c r="M219" s="754"/>
      <c r="N219" s="754"/>
      <c r="O219" s="754"/>
      <c r="P219" s="304"/>
      <c r="Q219" s="321"/>
      <c r="R219" s="378"/>
      <c r="S219" s="304"/>
      <c r="T219" s="2"/>
    </row>
    <row r="220" spans="1:20" s="276" customFormat="1" ht="16.5" customHeight="1">
      <c r="A220" s="489"/>
      <c r="B220" s="138"/>
      <c r="C220" s="138"/>
      <c r="D220" s="139"/>
      <c r="E220" s="751" t="s">
        <v>89</v>
      </c>
      <c r="F220" s="752"/>
      <c r="G220" s="752"/>
      <c r="H220" s="752"/>
      <c r="I220" s="752"/>
      <c r="J220" s="752"/>
      <c r="K220" s="752"/>
      <c r="L220" s="752"/>
      <c r="M220" s="752"/>
      <c r="N220" s="752"/>
      <c r="O220" s="752"/>
      <c r="P220" s="304"/>
      <c r="Q220" s="321"/>
      <c r="R220" s="378"/>
      <c r="S220" s="304"/>
      <c r="T220" s="2"/>
    </row>
    <row r="221" spans="1:20" s="276" customFormat="1">
      <c r="A221" s="489"/>
      <c r="B221" s="138"/>
      <c r="C221" s="138"/>
      <c r="D221" s="139"/>
      <c r="E221" s="399"/>
      <c r="F221" s="394"/>
      <c r="G221" s="394"/>
      <c r="H221" s="394"/>
      <c r="I221" s="394"/>
      <c r="J221" s="394"/>
      <c r="K221" s="394"/>
      <c r="L221" s="394"/>
      <c r="M221" s="394"/>
      <c r="N221" s="394"/>
      <c r="O221" s="394"/>
      <c r="P221" s="304"/>
      <c r="Q221" s="321"/>
      <c r="R221" s="378"/>
      <c r="S221" s="304"/>
      <c r="T221" s="2"/>
    </row>
    <row r="222" spans="1:20" s="276" customFormat="1" ht="16.5" customHeight="1">
      <c r="A222" s="489"/>
      <c r="B222" s="138"/>
      <c r="C222" s="138"/>
      <c r="D222" s="139"/>
      <c r="E222" s="751" t="s">
        <v>1</v>
      </c>
      <c r="F222" s="752"/>
      <c r="G222" s="752"/>
      <c r="H222" s="752"/>
      <c r="I222" s="752"/>
      <c r="J222" s="752"/>
      <c r="K222" s="752"/>
      <c r="L222" s="752"/>
      <c r="M222" s="752"/>
      <c r="N222" s="752"/>
      <c r="O222" s="752"/>
      <c r="P222" s="304"/>
      <c r="Q222" s="321"/>
      <c r="R222" s="378"/>
      <c r="S222" s="304"/>
      <c r="T222" s="2"/>
    </row>
    <row r="223" spans="1:20" s="102" customFormat="1" ht="27.75" customHeight="1">
      <c r="A223" s="489"/>
      <c r="B223" s="138"/>
      <c r="C223" s="138"/>
      <c r="D223" s="139"/>
      <c r="E223" s="757" t="s">
        <v>725</v>
      </c>
      <c r="F223" s="758"/>
      <c r="G223" s="758"/>
      <c r="H223" s="758"/>
      <c r="I223" s="758"/>
      <c r="J223" s="758"/>
      <c r="K223" s="758"/>
      <c r="L223" s="758"/>
      <c r="M223" s="758"/>
      <c r="N223" s="758"/>
      <c r="O223" s="764"/>
      <c r="P223" s="324">
        <v>360</v>
      </c>
      <c r="Q223" s="332" t="s">
        <v>31</v>
      </c>
      <c r="R223" s="378"/>
      <c r="S223" s="304">
        <f>ROUND(P223*R223,2)</f>
        <v>0</v>
      </c>
      <c r="T223" s="2"/>
    </row>
    <row r="224" spans="1:20" s="276" customFormat="1">
      <c r="A224" s="490">
        <f>+$A$5</f>
        <v>4.0999999999999996</v>
      </c>
      <c r="B224" s="30">
        <f>+$B$201</f>
        <v>9</v>
      </c>
      <c r="C224" s="30">
        <f>+C214+1</f>
        <v>3</v>
      </c>
      <c r="D224" s="80"/>
      <c r="E224" s="762" t="s">
        <v>748</v>
      </c>
      <c r="F224" s="763"/>
      <c r="G224" s="763"/>
      <c r="H224" s="763"/>
      <c r="I224" s="763"/>
      <c r="J224" s="763"/>
      <c r="K224" s="763"/>
      <c r="L224" s="763"/>
      <c r="M224" s="763"/>
      <c r="N224" s="763"/>
      <c r="O224" s="763"/>
      <c r="P224" s="304"/>
      <c r="Q224" s="321"/>
      <c r="R224" s="378"/>
      <c r="S224" s="304"/>
      <c r="T224" s="2"/>
    </row>
    <row r="225" spans="1:20" s="276" customFormat="1" ht="36" customHeight="1">
      <c r="A225" s="489"/>
      <c r="B225" s="138"/>
      <c r="C225" s="138"/>
      <c r="D225" s="139"/>
      <c r="E225" s="751" t="s">
        <v>749</v>
      </c>
      <c r="F225" s="752"/>
      <c r="G225" s="752"/>
      <c r="H225" s="752"/>
      <c r="I225" s="752"/>
      <c r="J225" s="752"/>
      <c r="K225" s="752"/>
      <c r="L225" s="752"/>
      <c r="M225" s="752"/>
      <c r="N225" s="752"/>
      <c r="O225" s="752"/>
      <c r="P225" s="304"/>
      <c r="Q225" s="321"/>
      <c r="R225" s="378"/>
      <c r="S225" s="304"/>
      <c r="T225" s="2"/>
    </row>
    <row r="226" spans="1:20" s="276" customFormat="1" ht="27.75" customHeight="1">
      <c r="A226" s="489"/>
      <c r="B226" s="138"/>
      <c r="C226" s="138"/>
      <c r="D226" s="139"/>
      <c r="E226" s="751" t="s">
        <v>750</v>
      </c>
      <c r="F226" s="752"/>
      <c r="G226" s="752"/>
      <c r="H226" s="752"/>
      <c r="I226" s="752"/>
      <c r="J226" s="752"/>
      <c r="K226" s="752"/>
      <c r="L226" s="752"/>
      <c r="M226" s="752"/>
      <c r="N226" s="752"/>
      <c r="O226" s="752"/>
      <c r="P226" s="304"/>
      <c r="Q226" s="321"/>
      <c r="R226" s="378"/>
      <c r="S226" s="304"/>
      <c r="T226" s="2"/>
    </row>
    <row r="227" spans="1:20" s="276" customFormat="1" ht="16.5" customHeight="1">
      <c r="A227" s="489"/>
      <c r="B227" s="138"/>
      <c r="C227" s="138"/>
      <c r="D227" s="139"/>
      <c r="E227" s="751" t="s">
        <v>1</v>
      </c>
      <c r="F227" s="752"/>
      <c r="G227" s="752"/>
      <c r="H227" s="752"/>
      <c r="I227" s="752"/>
      <c r="J227" s="752"/>
      <c r="K227" s="752"/>
      <c r="L227" s="752"/>
      <c r="M227" s="752"/>
      <c r="N227" s="752"/>
      <c r="O227" s="752"/>
      <c r="P227" s="304"/>
      <c r="Q227" s="321"/>
      <c r="R227" s="378"/>
      <c r="S227" s="304"/>
      <c r="T227" s="2"/>
    </row>
    <row r="228" spans="1:20" s="276" customFormat="1" ht="36" customHeight="1">
      <c r="A228" s="489"/>
      <c r="B228" s="138"/>
      <c r="C228" s="138"/>
      <c r="D228" s="139"/>
      <c r="E228" s="757" t="s">
        <v>751</v>
      </c>
      <c r="F228" s="758"/>
      <c r="G228" s="758"/>
      <c r="H228" s="758"/>
      <c r="I228" s="758"/>
      <c r="J228" s="758"/>
      <c r="K228" s="758"/>
      <c r="L228" s="758"/>
      <c r="M228" s="758"/>
      <c r="N228" s="758"/>
      <c r="O228" s="764"/>
      <c r="P228" s="324">
        <v>20</v>
      </c>
      <c r="Q228" s="332" t="s">
        <v>31</v>
      </c>
      <c r="R228" s="378"/>
      <c r="S228" s="304">
        <f>ROUND(P228*R228,2)</f>
        <v>0</v>
      </c>
      <c r="T228" s="2"/>
    </row>
    <row r="229" spans="1:20" s="276" customFormat="1">
      <c r="A229" s="489"/>
      <c r="B229" s="138"/>
      <c r="C229" s="138"/>
      <c r="D229" s="139"/>
      <c r="E229" s="399"/>
      <c r="F229" s="394"/>
      <c r="G229" s="394"/>
      <c r="H229" s="394"/>
      <c r="I229" s="394"/>
      <c r="J229" s="394"/>
      <c r="K229" s="394"/>
      <c r="L229" s="394"/>
      <c r="M229" s="394"/>
      <c r="N229" s="394"/>
      <c r="O229" s="394"/>
      <c r="P229" s="304"/>
      <c r="Q229" s="332"/>
      <c r="R229" s="378"/>
      <c r="S229" s="304"/>
      <c r="T229" s="2"/>
    </row>
    <row r="230" spans="1:20" s="102" customFormat="1" ht="18" customHeight="1">
      <c r="A230" s="490">
        <f>+$A$5</f>
        <v>4.0999999999999996</v>
      </c>
      <c r="B230" s="30">
        <f>+$B$201</f>
        <v>9</v>
      </c>
      <c r="C230" s="30">
        <f>+C224+1</f>
        <v>4</v>
      </c>
      <c r="D230" s="80"/>
      <c r="E230" s="762" t="s">
        <v>114</v>
      </c>
      <c r="F230" s="763"/>
      <c r="G230" s="763"/>
      <c r="H230" s="763"/>
      <c r="I230" s="763"/>
      <c r="J230" s="763"/>
      <c r="K230" s="763"/>
      <c r="L230" s="763"/>
      <c r="M230" s="763"/>
      <c r="N230" s="763"/>
      <c r="O230" s="763"/>
      <c r="P230" s="304"/>
      <c r="Q230" s="321"/>
      <c r="R230" s="378"/>
      <c r="S230" s="304"/>
      <c r="T230" s="2"/>
    </row>
    <row r="231" spans="1:20" s="102" customFormat="1" ht="31.5" customHeight="1">
      <c r="A231" s="489"/>
      <c r="B231" s="138"/>
      <c r="C231" s="138"/>
      <c r="D231" s="139"/>
      <c r="E231" s="751" t="s">
        <v>90</v>
      </c>
      <c r="F231" s="752"/>
      <c r="G231" s="752"/>
      <c r="H231" s="752"/>
      <c r="I231" s="752"/>
      <c r="J231" s="752"/>
      <c r="K231" s="752"/>
      <c r="L231" s="752"/>
      <c r="M231" s="752"/>
      <c r="N231" s="752"/>
      <c r="O231" s="752"/>
      <c r="P231" s="304"/>
      <c r="Q231" s="321"/>
      <c r="R231" s="378"/>
      <c r="S231" s="304"/>
      <c r="T231" s="2"/>
    </row>
    <row r="232" spans="1:20" s="102" customFormat="1" ht="16.5" customHeight="1">
      <c r="A232" s="489"/>
      <c r="B232" s="138"/>
      <c r="C232" s="138"/>
      <c r="D232" s="139"/>
      <c r="E232" s="751" t="s">
        <v>91</v>
      </c>
      <c r="F232" s="752"/>
      <c r="G232" s="752"/>
      <c r="H232" s="752"/>
      <c r="I232" s="752"/>
      <c r="J232" s="752"/>
      <c r="K232" s="752"/>
      <c r="L232" s="752"/>
      <c r="M232" s="752"/>
      <c r="N232" s="752"/>
      <c r="O232" s="752"/>
      <c r="P232" s="304"/>
      <c r="Q232" s="321"/>
      <c r="R232" s="378"/>
      <c r="S232" s="304"/>
      <c r="T232" s="2"/>
    </row>
    <row r="233" spans="1:20" s="102" customFormat="1" ht="31.5" customHeight="1">
      <c r="A233" s="489"/>
      <c r="B233" s="138"/>
      <c r="C233" s="138"/>
      <c r="D233" s="139"/>
      <c r="E233" s="751" t="s">
        <v>92</v>
      </c>
      <c r="F233" s="752"/>
      <c r="G233" s="752"/>
      <c r="H233" s="752"/>
      <c r="I233" s="752"/>
      <c r="J233" s="752"/>
      <c r="K233" s="752"/>
      <c r="L233" s="752"/>
      <c r="M233" s="752"/>
      <c r="N233" s="752"/>
      <c r="O233" s="752"/>
      <c r="P233" s="304"/>
      <c r="Q233" s="321"/>
      <c r="R233" s="378"/>
      <c r="S233" s="304"/>
      <c r="T233" s="2"/>
    </row>
    <row r="234" spans="1:20" s="102" customFormat="1" ht="16.5" customHeight="1">
      <c r="A234" s="489"/>
      <c r="B234" s="138"/>
      <c r="C234" s="138"/>
      <c r="D234" s="139"/>
      <c r="E234" s="751" t="s">
        <v>93</v>
      </c>
      <c r="F234" s="752"/>
      <c r="G234" s="752"/>
      <c r="H234" s="752"/>
      <c r="I234" s="752"/>
      <c r="J234" s="752"/>
      <c r="K234" s="752"/>
      <c r="L234" s="752"/>
      <c r="M234" s="752"/>
      <c r="N234" s="752"/>
      <c r="O234" s="752"/>
      <c r="P234" s="304"/>
      <c r="Q234" s="321"/>
      <c r="R234" s="378"/>
      <c r="S234" s="304"/>
      <c r="T234" s="2"/>
    </row>
    <row r="235" spans="1:20" s="102" customFormat="1" ht="16.5" customHeight="1">
      <c r="A235" s="489"/>
      <c r="B235" s="138"/>
      <c r="C235" s="138"/>
      <c r="D235" s="139"/>
      <c r="E235" s="751" t="s">
        <v>1</v>
      </c>
      <c r="F235" s="752"/>
      <c r="G235" s="752"/>
      <c r="H235" s="752"/>
      <c r="I235" s="752"/>
      <c r="J235" s="752"/>
      <c r="K235" s="752"/>
      <c r="L235" s="752"/>
      <c r="M235" s="752"/>
      <c r="N235" s="752"/>
      <c r="O235" s="752"/>
      <c r="P235" s="304"/>
      <c r="Q235" s="321"/>
      <c r="R235" s="378"/>
      <c r="S235" s="304"/>
      <c r="T235" s="2"/>
    </row>
    <row r="236" spans="1:20" s="102" customFormat="1" ht="16.5" customHeight="1">
      <c r="A236" s="489"/>
      <c r="B236" s="138"/>
      <c r="C236" s="138"/>
      <c r="D236" s="139"/>
      <c r="E236" s="751" t="s">
        <v>732</v>
      </c>
      <c r="F236" s="752"/>
      <c r="G236" s="752"/>
      <c r="H236" s="752"/>
      <c r="I236" s="752"/>
      <c r="J236" s="752"/>
      <c r="K236" s="752"/>
      <c r="L236" s="752"/>
      <c r="M236" s="752"/>
      <c r="N236" s="752"/>
      <c r="O236" s="752"/>
      <c r="P236" s="324">
        <v>50</v>
      </c>
      <c r="Q236" s="332" t="s">
        <v>31</v>
      </c>
      <c r="R236" s="378"/>
      <c r="S236" s="304">
        <f>ROUND(P236*R236,2)</f>
        <v>0</v>
      </c>
      <c r="T236" s="2"/>
    </row>
    <row r="237" spans="1:20" s="276" customFormat="1" ht="16.5" customHeight="1">
      <c r="A237" s="445"/>
      <c r="B237" s="350"/>
      <c r="C237" s="350"/>
      <c r="D237" s="447"/>
      <c r="E237" s="566"/>
      <c r="F237" s="561"/>
      <c r="G237" s="561"/>
      <c r="H237" s="561"/>
      <c r="I237" s="561"/>
      <c r="J237" s="561"/>
      <c r="K237" s="561"/>
      <c r="L237" s="561"/>
      <c r="M237" s="561"/>
      <c r="N237" s="561"/>
      <c r="O237" s="561"/>
      <c r="P237" s="571"/>
      <c r="Q237" s="562"/>
      <c r="R237" s="477"/>
      <c r="S237" s="476"/>
      <c r="T237" s="2"/>
    </row>
    <row r="238" spans="1:20" s="102" customFormat="1">
      <c r="A238" s="490">
        <f>+$A$5</f>
        <v>4.0999999999999996</v>
      </c>
      <c r="B238" s="30">
        <f>+$B$201</f>
        <v>9</v>
      </c>
      <c r="C238" s="30">
        <f>+C230+1</f>
        <v>5</v>
      </c>
      <c r="D238" s="80"/>
      <c r="E238" s="762" t="s">
        <v>570</v>
      </c>
      <c r="F238" s="763"/>
      <c r="G238" s="763"/>
      <c r="H238" s="763"/>
      <c r="I238" s="763"/>
      <c r="J238" s="763"/>
      <c r="K238" s="763"/>
      <c r="L238" s="763"/>
      <c r="M238" s="763"/>
      <c r="N238" s="763"/>
      <c r="O238" s="763"/>
      <c r="P238" s="304"/>
      <c r="Q238" s="321"/>
      <c r="R238" s="378"/>
      <c r="S238" s="304"/>
      <c r="T238" s="2"/>
    </row>
    <row r="239" spans="1:20" s="102" customFormat="1" ht="47.25" customHeight="1">
      <c r="A239" s="489"/>
      <c r="B239" s="138"/>
      <c r="C239" s="138"/>
      <c r="D239" s="139"/>
      <c r="E239" s="751" t="s">
        <v>641</v>
      </c>
      <c r="F239" s="752"/>
      <c r="G239" s="752"/>
      <c r="H239" s="752"/>
      <c r="I239" s="752"/>
      <c r="J239" s="752"/>
      <c r="K239" s="752"/>
      <c r="L239" s="752"/>
      <c r="M239" s="752"/>
      <c r="N239" s="752"/>
      <c r="O239" s="752"/>
      <c r="P239" s="304"/>
      <c r="Q239" s="321"/>
      <c r="R239" s="378"/>
      <c r="S239" s="304"/>
      <c r="T239" s="2"/>
    </row>
    <row r="240" spans="1:20" s="244" customFormat="1" ht="15.75" customHeight="1">
      <c r="A240" s="489"/>
      <c r="B240" s="138"/>
      <c r="C240" s="138"/>
      <c r="D240" s="139"/>
      <c r="E240" s="751" t="s">
        <v>666</v>
      </c>
      <c r="F240" s="752"/>
      <c r="G240" s="752"/>
      <c r="H240" s="752"/>
      <c r="I240" s="752"/>
      <c r="J240" s="752"/>
      <c r="K240" s="752"/>
      <c r="L240" s="752"/>
      <c r="M240" s="752"/>
      <c r="N240" s="752"/>
      <c r="O240" s="752"/>
      <c r="P240" s="304"/>
      <c r="Q240" s="321"/>
      <c r="R240" s="378"/>
      <c r="S240" s="304"/>
      <c r="T240" s="2"/>
    </row>
    <row r="241" spans="1:27" s="8" customFormat="1" ht="31.5" customHeight="1">
      <c r="A241" s="494"/>
      <c r="B241" s="66"/>
      <c r="C241" s="66"/>
      <c r="D241" s="67"/>
      <c r="E241" s="760" t="s">
        <v>642</v>
      </c>
      <c r="F241" s="752"/>
      <c r="G241" s="752"/>
      <c r="H241" s="752"/>
      <c r="I241" s="752"/>
      <c r="J241" s="752"/>
      <c r="K241" s="752"/>
      <c r="L241" s="752"/>
      <c r="M241" s="752"/>
      <c r="N241" s="752"/>
      <c r="O241" s="752"/>
      <c r="P241" s="318"/>
      <c r="Q241" s="339"/>
      <c r="R241" s="481"/>
      <c r="S241" s="318"/>
      <c r="T241" s="4"/>
    </row>
    <row r="242" spans="1:27" s="102" customFormat="1" ht="31.5" customHeight="1">
      <c r="A242" s="489"/>
      <c r="B242" s="138"/>
      <c r="C242" s="138"/>
      <c r="D242" s="139"/>
      <c r="E242" s="751" t="s">
        <v>94</v>
      </c>
      <c r="F242" s="752"/>
      <c r="G242" s="752"/>
      <c r="H242" s="752"/>
      <c r="I242" s="752"/>
      <c r="J242" s="752"/>
      <c r="K242" s="752"/>
      <c r="L242" s="752"/>
      <c r="M242" s="752"/>
      <c r="N242" s="752"/>
      <c r="O242" s="752"/>
      <c r="P242" s="304"/>
      <c r="Q242" s="321"/>
      <c r="R242" s="378"/>
      <c r="S242" s="304"/>
      <c r="T242" s="2"/>
    </row>
    <row r="243" spans="1:27" s="102" customFormat="1" ht="16.5" customHeight="1">
      <c r="A243" s="489"/>
      <c r="B243" s="138"/>
      <c r="C243" s="138"/>
      <c r="D243" s="139"/>
      <c r="E243" s="751" t="s">
        <v>1</v>
      </c>
      <c r="F243" s="752"/>
      <c r="G243" s="752"/>
      <c r="H243" s="752"/>
      <c r="I243" s="752"/>
      <c r="J243" s="752"/>
      <c r="K243" s="752"/>
      <c r="L243" s="752"/>
      <c r="M243" s="752"/>
      <c r="N243" s="752"/>
      <c r="O243" s="752"/>
      <c r="P243" s="304"/>
      <c r="Q243" s="321"/>
      <c r="R243" s="378"/>
      <c r="S243" s="304"/>
      <c r="T243" s="2"/>
    </row>
    <row r="244" spans="1:27" s="102" customFormat="1" ht="31.5" customHeight="1">
      <c r="A244" s="492">
        <f>+$A$5</f>
        <v>4.0999999999999996</v>
      </c>
      <c r="B244" s="138">
        <f>+$B$201</f>
        <v>9</v>
      </c>
      <c r="C244" s="138">
        <f>+$C$238</f>
        <v>5</v>
      </c>
      <c r="D244" s="245">
        <v>1</v>
      </c>
      <c r="E244" s="751" t="s">
        <v>643</v>
      </c>
      <c r="F244" s="752"/>
      <c r="G244" s="752"/>
      <c r="H244" s="752"/>
      <c r="I244" s="752"/>
      <c r="J244" s="752"/>
      <c r="K244" s="752"/>
      <c r="L244" s="752"/>
      <c r="M244" s="752"/>
      <c r="N244" s="752"/>
      <c r="O244" s="752"/>
      <c r="P244" s="324">
        <f>1.5+1.6+1.66+1.6+1.6</f>
        <v>7.9599999999999991</v>
      </c>
      <c r="Q244" s="332" t="s">
        <v>31</v>
      </c>
      <c r="R244" s="378"/>
      <c r="S244" s="304">
        <f>ROUND(P244*R244,2)</f>
        <v>0</v>
      </c>
      <c r="T244" s="2"/>
    </row>
    <row r="245" spans="1:27" s="244" customFormat="1" ht="31.5" customHeight="1">
      <c r="A245" s="492">
        <f>+$A$5</f>
        <v>4.0999999999999996</v>
      </c>
      <c r="B245" s="138">
        <f>+$B$201</f>
        <v>9</v>
      </c>
      <c r="C245" s="138">
        <f>+$C$238</f>
        <v>5</v>
      </c>
      <c r="D245" s="139">
        <f>+D244+1</f>
        <v>2</v>
      </c>
      <c r="E245" s="751" t="s">
        <v>644</v>
      </c>
      <c r="F245" s="752"/>
      <c r="G245" s="752"/>
      <c r="H245" s="752"/>
      <c r="I245" s="752"/>
      <c r="J245" s="752"/>
      <c r="K245" s="752"/>
      <c r="L245" s="752"/>
      <c r="M245" s="752"/>
      <c r="N245" s="752"/>
      <c r="O245" s="752"/>
      <c r="P245" s="324">
        <f>3*2*5</f>
        <v>30</v>
      </c>
      <c r="Q245" s="332" t="s">
        <v>31</v>
      </c>
      <c r="R245" s="378"/>
      <c r="S245" s="304">
        <f>ROUND(P245*R245,2)</f>
        <v>0</v>
      </c>
      <c r="T245" s="2"/>
    </row>
    <row r="246" spans="1:27" s="102" customFormat="1" ht="9.9499999999999993" customHeight="1">
      <c r="A246" s="489"/>
      <c r="B246" s="138"/>
      <c r="C246" s="138"/>
      <c r="D246" s="139"/>
      <c r="E246" s="399"/>
      <c r="F246" s="402"/>
      <c r="G246" s="402"/>
      <c r="H246" s="402"/>
      <c r="I246" s="402"/>
      <c r="J246" s="402"/>
      <c r="K246" s="402"/>
      <c r="L246" s="402"/>
      <c r="M246" s="402"/>
      <c r="N246" s="402"/>
      <c r="O246" s="402"/>
      <c r="P246" s="304"/>
      <c r="Q246" s="321"/>
      <c r="R246" s="378"/>
      <c r="S246" s="304"/>
      <c r="T246" s="2"/>
    </row>
    <row r="247" spans="1:27" s="102" customFormat="1" ht="15.75" customHeight="1">
      <c r="A247" s="490">
        <f>+$A$5</f>
        <v>4.0999999999999996</v>
      </c>
      <c r="B247" s="30">
        <f>+$B$201</f>
        <v>9</v>
      </c>
      <c r="C247" s="30">
        <f>+C238+1</f>
        <v>6</v>
      </c>
      <c r="D247" s="80"/>
      <c r="E247" s="762" t="s">
        <v>115</v>
      </c>
      <c r="F247" s="763"/>
      <c r="G247" s="763"/>
      <c r="H247" s="763"/>
      <c r="I247" s="763"/>
      <c r="J247" s="763"/>
      <c r="K247" s="763"/>
      <c r="L247" s="763"/>
      <c r="M247" s="763"/>
      <c r="N247" s="763"/>
      <c r="O247" s="763"/>
      <c r="P247" s="304"/>
      <c r="Q247" s="321"/>
      <c r="R247" s="378"/>
      <c r="S247" s="304"/>
      <c r="T247" s="2"/>
    </row>
    <row r="248" spans="1:27" s="102" customFormat="1" ht="16.5" customHeight="1">
      <c r="A248" s="489"/>
      <c r="B248" s="138"/>
      <c r="C248" s="138"/>
      <c r="D248" s="139"/>
      <c r="E248" s="751" t="s">
        <v>96</v>
      </c>
      <c r="F248" s="752"/>
      <c r="G248" s="752"/>
      <c r="H248" s="752"/>
      <c r="I248" s="752"/>
      <c r="J248" s="752"/>
      <c r="K248" s="752"/>
      <c r="L248" s="752"/>
      <c r="M248" s="752"/>
      <c r="N248" s="752"/>
      <c r="O248" s="752"/>
      <c r="P248" s="304"/>
      <c r="Q248" s="321"/>
      <c r="R248" s="378"/>
      <c r="S248" s="304"/>
      <c r="T248" s="2"/>
    </row>
    <row r="249" spans="1:27" s="102" customFormat="1" ht="16.5" customHeight="1">
      <c r="A249" s="489"/>
      <c r="B249" s="138"/>
      <c r="C249" s="138"/>
      <c r="D249" s="139"/>
      <c r="E249" s="751" t="s">
        <v>97</v>
      </c>
      <c r="F249" s="752"/>
      <c r="G249" s="752"/>
      <c r="H249" s="752"/>
      <c r="I249" s="752"/>
      <c r="J249" s="752"/>
      <c r="K249" s="752"/>
      <c r="L249" s="752"/>
      <c r="M249" s="752"/>
      <c r="N249" s="752"/>
      <c r="O249" s="752"/>
      <c r="P249" s="304"/>
      <c r="Q249" s="321"/>
      <c r="R249" s="378"/>
      <c r="S249" s="304"/>
      <c r="T249" s="2"/>
    </row>
    <row r="250" spans="1:27" s="102" customFormat="1" ht="16.5" customHeight="1">
      <c r="A250" s="489"/>
      <c r="B250" s="138"/>
      <c r="C250" s="138"/>
      <c r="D250" s="139"/>
      <c r="E250" s="751" t="s">
        <v>110</v>
      </c>
      <c r="F250" s="752"/>
      <c r="G250" s="752"/>
      <c r="H250" s="752"/>
      <c r="I250" s="752"/>
      <c r="J250" s="752"/>
      <c r="K250" s="752"/>
      <c r="L250" s="752"/>
      <c r="M250" s="752"/>
      <c r="N250" s="752"/>
      <c r="O250" s="752"/>
      <c r="P250" s="304"/>
      <c r="Q250" s="321"/>
      <c r="R250" s="378"/>
      <c r="S250" s="304"/>
      <c r="T250" s="2"/>
    </row>
    <row r="251" spans="1:27" s="102" customFormat="1" ht="16.5" customHeight="1">
      <c r="A251" s="489"/>
      <c r="B251" s="138"/>
      <c r="C251" s="138"/>
      <c r="D251" s="139"/>
      <c r="E251" s="751" t="s">
        <v>111</v>
      </c>
      <c r="F251" s="752"/>
      <c r="G251" s="752"/>
      <c r="H251" s="752"/>
      <c r="I251" s="752"/>
      <c r="J251" s="752"/>
      <c r="K251" s="752"/>
      <c r="L251" s="752"/>
      <c r="M251" s="752"/>
      <c r="N251" s="752"/>
      <c r="O251" s="752"/>
      <c r="P251" s="304"/>
      <c r="Q251" s="321"/>
      <c r="R251" s="378"/>
      <c r="S251" s="304"/>
      <c r="T251" s="2"/>
    </row>
    <row r="252" spans="1:27" s="102" customFormat="1" ht="16.5" customHeight="1">
      <c r="A252" s="489"/>
      <c r="B252" s="138"/>
      <c r="C252" s="138"/>
      <c r="D252" s="139"/>
      <c r="E252" s="751" t="s">
        <v>112</v>
      </c>
      <c r="F252" s="752"/>
      <c r="G252" s="752"/>
      <c r="H252" s="752"/>
      <c r="I252" s="752"/>
      <c r="J252" s="752"/>
      <c r="K252" s="752"/>
      <c r="L252" s="752"/>
      <c r="M252" s="752"/>
      <c r="N252" s="752"/>
      <c r="O252" s="752"/>
      <c r="P252" s="304"/>
      <c r="Q252" s="321"/>
      <c r="R252" s="378"/>
      <c r="S252" s="304"/>
      <c r="T252" s="2"/>
    </row>
    <row r="253" spans="1:27" s="276" customFormat="1" ht="9.9499999999999993" customHeight="1">
      <c r="A253" s="489"/>
      <c r="B253" s="138"/>
      <c r="C253" s="138"/>
      <c r="D253" s="139"/>
      <c r="E253" s="399"/>
      <c r="F253" s="394"/>
      <c r="G253" s="394"/>
      <c r="H253" s="394"/>
      <c r="I253" s="394"/>
      <c r="J253" s="394"/>
      <c r="K253" s="394"/>
      <c r="L253" s="394"/>
      <c r="M253" s="394"/>
      <c r="N253" s="394"/>
      <c r="O253" s="394"/>
      <c r="P253" s="304"/>
      <c r="Q253" s="321"/>
      <c r="R253" s="378"/>
      <c r="S253" s="304"/>
      <c r="T253" s="2"/>
    </row>
    <row r="254" spans="1:27" s="153" customFormat="1" ht="16.5" customHeight="1">
      <c r="A254" s="492">
        <f>+$A$5</f>
        <v>4.0999999999999996</v>
      </c>
      <c r="B254" s="138">
        <f>+$B$201</f>
        <v>9</v>
      </c>
      <c r="C254" s="138">
        <f>+$C$247</f>
        <v>6</v>
      </c>
      <c r="D254" s="245">
        <v>1</v>
      </c>
      <c r="E254" s="751" t="s">
        <v>572</v>
      </c>
      <c r="F254" s="761"/>
      <c r="G254" s="761"/>
      <c r="H254" s="761"/>
      <c r="I254" s="761"/>
      <c r="J254" s="761"/>
      <c r="K254" s="761"/>
      <c r="L254" s="761"/>
      <c r="M254" s="761"/>
      <c r="N254" s="761"/>
      <c r="O254" s="761"/>
      <c r="P254" s="304"/>
      <c r="Q254" s="321"/>
      <c r="R254" s="378"/>
      <c r="S254" s="304"/>
      <c r="T254" s="2"/>
      <c r="V254" s="381"/>
      <c r="W254" s="234"/>
      <c r="X254" s="234"/>
      <c r="Y254" s="181"/>
      <c r="Z254" s="234"/>
      <c r="AA254" s="181"/>
    </row>
    <row r="255" spans="1:27" s="102" customFormat="1" ht="47.25" customHeight="1">
      <c r="A255" s="489"/>
      <c r="B255" s="138"/>
      <c r="C255" s="138"/>
      <c r="D255" s="139"/>
      <c r="E255" s="751" t="s">
        <v>95</v>
      </c>
      <c r="F255" s="752"/>
      <c r="G255" s="752"/>
      <c r="H255" s="752"/>
      <c r="I255" s="752"/>
      <c r="J255" s="752"/>
      <c r="K255" s="752"/>
      <c r="L255" s="752"/>
      <c r="M255" s="752"/>
      <c r="N255" s="752"/>
      <c r="O255" s="752"/>
      <c r="P255" s="304"/>
      <c r="Q255" s="321"/>
      <c r="R255" s="378"/>
      <c r="S255" s="304"/>
      <c r="T255" s="2"/>
      <c r="V255" s="381"/>
      <c r="W255" s="234"/>
      <c r="X255" s="234"/>
      <c r="Y255" s="181"/>
      <c r="Z255" s="234"/>
      <c r="AA255" s="181"/>
    </row>
    <row r="256" spans="1:27" s="102" customFormat="1" ht="78.75" customHeight="1">
      <c r="A256" s="489"/>
      <c r="B256" s="138"/>
      <c r="C256" s="138"/>
      <c r="D256" s="139"/>
      <c r="E256" s="751" t="s">
        <v>571</v>
      </c>
      <c r="F256" s="752"/>
      <c r="G256" s="752"/>
      <c r="H256" s="752"/>
      <c r="I256" s="752"/>
      <c r="J256" s="752"/>
      <c r="K256" s="752"/>
      <c r="L256" s="752"/>
      <c r="M256" s="752"/>
      <c r="N256" s="752"/>
      <c r="O256" s="752"/>
      <c r="P256" s="304"/>
      <c r="Q256" s="321"/>
      <c r="R256" s="378"/>
      <c r="S256" s="304"/>
      <c r="T256" s="2"/>
      <c r="V256" s="377"/>
      <c r="W256" s="234"/>
      <c r="X256" s="234"/>
      <c r="Y256" s="181"/>
      <c r="Z256" s="234"/>
      <c r="AA256" s="181"/>
    </row>
    <row r="257" spans="1:27" s="102" customFormat="1" ht="16.5" customHeight="1">
      <c r="A257" s="489"/>
      <c r="B257" s="138"/>
      <c r="C257" s="138"/>
      <c r="D257" s="139"/>
      <c r="E257" s="751" t="s">
        <v>665</v>
      </c>
      <c r="F257" s="752"/>
      <c r="G257" s="752"/>
      <c r="H257" s="752"/>
      <c r="I257" s="752"/>
      <c r="J257" s="752"/>
      <c r="K257" s="752"/>
      <c r="L257" s="752"/>
      <c r="M257" s="752"/>
      <c r="N257" s="752"/>
      <c r="O257" s="752"/>
      <c r="P257" s="304"/>
      <c r="Q257" s="321"/>
      <c r="R257" s="378"/>
      <c r="S257" s="304"/>
      <c r="T257" s="2"/>
      <c r="V257" s="381"/>
      <c r="W257" s="234"/>
      <c r="X257" s="235"/>
      <c r="Y257" s="181"/>
      <c r="Z257" s="234"/>
      <c r="AA257" s="181"/>
    </row>
    <row r="258" spans="1:27" s="153" customFormat="1">
      <c r="A258" s="489"/>
      <c r="B258" s="138"/>
      <c r="C258" s="138"/>
      <c r="D258" s="139"/>
      <c r="E258" s="399"/>
      <c r="F258" s="394"/>
      <c r="G258" s="394"/>
      <c r="H258" s="394"/>
      <c r="I258" s="394"/>
      <c r="J258" s="394"/>
      <c r="K258" s="394"/>
      <c r="L258" s="394"/>
      <c r="M258" s="394"/>
      <c r="N258" s="394"/>
      <c r="O258" s="394"/>
      <c r="P258" s="304"/>
      <c r="Q258" s="321"/>
      <c r="R258" s="378"/>
      <c r="S258" s="304"/>
      <c r="T258" s="2"/>
      <c r="V258" s="381"/>
      <c r="W258" s="234"/>
      <c r="X258" s="235"/>
      <c r="Y258" s="181"/>
      <c r="Z258" s="234"/>
      <c r="AA258" s="181"/>
    </row>
    <row r="259" spans="1:27" s="153" customFormat="1">
      <c r="A259" s="489"/>
      <c r="B259" s="138"/>
      <c r="C259" s="138"/>
      <c r="D259" s="139"/>
      <c r="E259" s="751" t="s">
        <v>40</v>
      </c>
      <c r="F259" s="752"/>
      <c r="G259" s="752"/>
      <c r="H259" s="752"/>
      <c r="I259" s="752"/>
      <c r="J259" s="752"/>
      <c r="K259" s="752"/>
      <c r="L259" s="752"/>
      <c r="M259" s="752"/>
      <c r="N259" s="752"/>
      <c r="O259" s="752"/>
      <c r="P259" s="304"/>
      <c r="Q259" s="321"/>
      <c r="R259" s="378"/>
      <c r="S259" s="304"/>
      <c r="T259" s="2"/>
      <c r="V259" s="381"/>
      <c r="W259" s="234"/>
      <c r="X259" s="234"/>
      <c r="Y259" s="181"/>
      <c r="Z259" s="234"/>
      <c r="AA259" s="181"/>
    </row>
    <row r="260" spans="1:27" s="153" customFormat="1" ht="16.5" customHeight="1">
      <c r="A260" s="489"/>
      <c r="B260" s="138"/>
      <c r="C260" s="138"/>
      <c r="D260" s="139"/>
      <c r="E260" s="751" t="s">
        <v>569</v>
      </c>
      <c r="F260" s="752"/>
      <c r="G260" s="752"/>
      <c r="H260" s="752"/>
      <c r="I260" s="752"/>
      <c r="J260" s="752"/>
      <c r="K260" s="752"/>
      <c r="L260" s="752"/>
      <c r="M260" s="752"/>
      <c r="N260" s="752"/>
      <c r="O260" s="752"/>
      <c r="P260" s="304"/>
      <c r="Q260" s="321"/>
      <c r="R260" s="378"/>
      <c r="S260" s="304"/>
      <c r="T260" s="2"/>
      <c r="V260" s="381"/>
      <c r="W260" s="181"/>
      <c r="X260" s="181"/>
      <c r="Y260" s="181"/>
      <c r="Z260" s="181"/>
      <c r="AA260" s="380"/>
    </row>
    <row r="261" spans="1:27" s="102" customFormat="1" ht="31.5" customHeight="1">
      <c r="A261" s="489"/>
      <c r="B261" s="138"/>
      <c r="C261" s="138"/>
      <c r="D261" s="139"/>
      <c r="E261" s="757" t="s">
        <v>774</v>
      </c>
      <c r="F261" s="758"/>
      <c r="G261" s="758"/>
      <c r="H261" s="758"/>
      <c r="I261" s="758"/>
      <c r="J261" s="758"/>
      <c r="K261" s="758"/>
      <c r="L261" s="758"/>
      <c r="M261" s="758"/>
      <c r="N261" s="758"/>
      <c r="O261" s="758"/>
      <c r="P261" s="304">
        <v>34</v>
      </c>
      <c r="Q261" s="332" t="s">
        <v>35</v>
      </c>
      <c r="R261" s="378"/>
      <c r="S261" s="304">
        <f>ROUND(P261*R261,2)</f>
        <v>0</v>
      </c>
      <c r="T261" s="2"/>
      <c r="V261" s="377"/>
      <c r="W261" s="181"/>
      <c r="X261" s="181"/>
      <c r="Y261" s="382"/>
      <c r="Z261" s="181"/>
      <c r="AA261" s="382"/>
    </row>
    <row r="262" spans="1:27" s="276" customFormat="1" ht="31.5" customHeight="1">
      <c r="A262" s="489"/>
      <c r="B262" s="138"/>
      <c r="C262" s="138"/>
      <c r="D262" s="139"/>
      <c r="E262" s="757" t="s">
        <v>773</v>
      </c>
      <c r="F262" s="758"/>
      <c r="G262" s="758"/>
      <c r="H262" s="758"/>
      <c r="I262" s="758"/>
      <c r="J262" s="758"/>
      <c r="K262" s="758"/>
      <c r="L262" s="758"/>
      <c r="M262" s="758"/>
      <c r="N262" s="758"/>
      <c r="O262" s="758"/>
      <c r="P262" s="304">
        <v>12</v>
      </c>
      <c r="Q262" s="332" t="s">
        <v>35</v>
      </c>
      <c r="R262" s="378"/>
      <c r="S262" s="304">
        <f>ROUND(P262*R262,2)</f>
        <v>0</v>
      </c>
      <c r="T262" s="2"/>
      <c r="V262" s="102"/>
      <c r="W262" s="102"/>
      <c r="X262" s="102"/>
      <c r="Y262" s="156"/>
      <c r="Z262" s="158"/>
      <c r="AA262" s="383"/>
    </row>
    <row r="263" spans="1:27" s="102" customFormat="1" ht="9" customHeight="1">
      <c r="A263" s="489"/>
      <c r="B263" s="138"/>
      <c r="C263" s="138"/>
      <c r="D263" s="139"/>
      <c r="E263" s="751"/>
      <c r="F263" s="752"/>
      <c r="G263" s="752"/>
      <c r="H263" s="752"/>
      <c r="I263" s="752"/>
      <c r="J263" s="752"/>
      <c r="K263" s="752"/>
      <c r="L263" s="752"/>
      <c r="M263" s="752"/>
      <c r="N263" s="752"/>
      <c r="O263" s="752"/>
      <c r="P263" s="304"/>
      <c r="Q263" s="321"/>
      <c r="R263" s="378"/>
      <c r="S263" s="304"/>
      <c r="T263" s="2"/>
      <c r="V263"/>
      <c r="W263"/>
      <c r="X263"/>
      <c r="Y263" s="385"/>
      <c r="Z263" s="158"/>
      <c r="AA263" s="383"/>
    </row>
    <row r="264" spans="1:27" ht="9.75" customHeight="1">
      <c r="A264" s="495"/>
      <c r="B264" s="484"/>
      <c r="C264" s="484"/>
      <c r="D264" s="485"/>
      <c r="E264" s="370"/>
      <c r="F264" s="370"/>
      <c r="G264" s="370"/>
      <c r="H264" s="370"/>
      <c r="I264" s="370"/>
      <c r="J264" s="370"/>
      <c r="K264" s="370"/>
      <c r="L264" s="370"/>
      <c r="M264" s="370"/>
      <c r="N264" s="370"/>
      <c r="O264" s="486"/>
      <c r="P264" s="510"/>
      <c r="Q264" s="340"/>
      <c r="R264" s="378"/>
      <c r="S264" s="304"/>
      <c r="T264" s="2"/>
    </row>
    <row r="265" spans="1:27" ht="39" customHeight="1">
      <c r="A265" s="221"/>
      <c r="B265" s="222"/>
      <c r="C265" s="222"/>
      <c r="D265" s="223"/>
      <c r="E265" s="791" t="str">
        <f>"TOTAL "&amp;(FIXED(A$5,1,TRUE))&amp;". "&amp;(E$5)&amp;" -----------------------------------------------------------------------------------------------------------------------------------------------------------------------------"</f>
        <v>TOTAL 4,1. SOLS SOUPLES -----------------------------------------------------------------------------------------------------------------------------------------------------------------------------</v>
      </c>
      <c r="F265" s="792"/>
      <c r="G265" s="792"/>
      <c r="H265" s="792"/>
      <c r="I265" s="792"/>
      <c r="J265" s="792"/>
      <c r="K265" s="792"/>
      <c r="L265" s="792"/>
      <c r="M265" s="792"/>
      <c r="N265" s="792"/>
      <c r="O265" s="792"/>
      <c r="P265" s="511"/>
      <c r="Q265" s="193"/>
      <c r="R265" s="209"/>
      <c r="S265" s="208">
        <f>SUM(S5:S264)</f>
        <v>0</v>
      </c>
      <c r="T265" s="42"/>
    </row>
  </sheetData>
  <sheetProtection selectLockedCells="1" selectUnlockedCells="1"/>
  <customSheetViews>
    <customSheetView guid="{FEDF866F-7E91-4768-B7AB-11E2CB49804F}" scale="80" printArea="1" view="pageBreakPreview">
      <pane xSplit="4" ySplit="5" topLeftCell="E6" activePane="bottomRight" state="frozen"/>
      <selection pane="bottomRight" activeCell="E164" sqref="A164:S164"/>
      <rowBreaks count="4" manualBreakCount="4">
        <brk id="44" max="19" man="1"/>
        <brk id="125" max="19" man="1"/>
        <brk id="158" max="19" man="1"/>
        <brk id="200" max="19" man="1"/>
      </rowBreaks>
      <pageMargins left="0.55118110236220474" right="0.15748031496062992" top="0.6692913385826772" bottom="0.74803149606299213" header="0.35433070866141736" footer="0.35433070866141736"/>
      <printOptions horizontalCentered="1"/>
      <pageSetup paperSize="9" scale="79" firstPageNumber="0" orientation="portrait" horizontalDpi="300" verticalDpi="300" r:id="rId1"/>
      <headerFooter alignWithMargins="0">
        <oddHeader xml:space="preserve">&amp;L&amp;8MONNET-LE DRIAN-DERVAIN-GRONTMIJ-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customSheetView>
    <customSheetView guid="{45C8D6C3-577A-467C-A9EC-1E2120034D87}" scale="80" printArea="1">
      <pane xSplit="4" ySplit="5" topLeftCell="E6" activePane="bottomRight" state="frozen"/>
      <selection pane="bottomRight" activeCell="L10" sqref="L10"/>
      <rowBreaks count="4" manualBreakCount="4">
        <brk id="44" max="19" man="1"/>
        <brk id="125" max="19" man="1"/>
        <brk id="158" max="19" man="1"/>
        <brk id="200" max="19" man="1"/>
      </rowBreaks>
      <pageMargins left="0.55118110236220474" right="0.15748031496062992" top="0.6692913385826772" bottom="0.74803149606299213" header="0.35433070866141736" footer="0.35433070866141736"/>
      <printOptions horizontalCentered="1"/>
      <pageSetup paperSize="9" scale="79" firstPageNumber="0" orientation="portrait" horizontalDpi="300" verticalDpi="300" r:id="rId2"/>
      <headerFooter alignWithMargins="0">
        <oddHeader xml:space="preserve">&amp;L&amp;8MONNET-LE DRIAN-DERVAIN-GRONTMIJ-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customSheetView>
  </customSheetViews>
  <mergeCells count="227">
    <mergeCell ref="E21:O21"/>
    <mergeCell ref="E22:O22"/>
    <mergeCell ref="E49:O49"/>
    <mergeCell ref="E55:O55"/>
    <mergeCell ref="E23:O23"/>
    <mergeCell ref="E25:O25"/>
    <mergeCell ref="E24:O24"/>
    <mergeCell ref="E65:O65"/>
    <mergeCell ref="E63:O63"/>
    <mergeCell ref="E50:O50"/>
    <mergeCell ref="E64:O64"/>
    <mergeCell ref="E28:O28"/>
    <mergeCell ref="E30:O30"/>
    <mergeCell ref="E32:O32"/>
    <mergeCell ref="E33:O33"/>
    <mergeCell ref="E34:O34"/>
    <mergeCell ref="E35:O35"/>
    <mergeCell ref="E36:O36"/>
    <mergeCell ref="E37:O37"/>
    <mergeCell ref="E54:O54"/>
    <mergeCell ref="P3:S3"/>
    <mergeCell ref="E265:O265"/>
    <mergeCell ref="E6:O6"/>
    <mergeCell ref="E166:O166"/>
    <mergeCell ref="E176:O176"/>
    <mergeCell ref="E183:O183"/>
    <mergeCell ref="E259:O259"/>
    <mergeCell ref="E42:O42"/>
    <mergeCell ref="E43:O43"/>
    <mergeCell ref="E44:O44"/>
    <mergeCell ref="E45:O45"/>
    <mergeCell ref="E46:O46"/>
    <mergeCell ref="E41:O41"/>
    <mergeCell ref="E182:O182"/>
    <mergeCell ref="E184:O184"/>
    <mergeCell ref="E155:O155"/>
    <mergeCell ref="E148:O148"/>
    <mergeCell ref="E123:O123"/>
    <mergeCell ref="E124:O124"/>
    <mergeCell ref="E110:O110"/>
    <mergeCell ref="E117:O117"/>
    <mergeCell ref="E18:O18"/>
    <mergeCell ref="E19:O19"/>
    <mergeCell ref="E20:O20"/>
    <mergeCell ref="E164:O164"/>
    <mergeCell ref="E159:O159"/>
    <mergeCell ref="E161:O161"/>
    <mergeCell ref="E162:O162"/>
    <mergeCell ref="E108:O108"/>
    <mergeCell ref="E100:O100"/>
    <mergeCell ref="E125:O125"/>
    <mergeCell ref="E111:O111"/>
    <mergeCell ref="E102:O102"/>
    <mergeCell ref="E103:O103"/>
    <mergeCell ref="E104:O104"/>
    <mergeCell ref="E105:O105"/>
    <mergeCell ref="E121:O121"/>
    <mergeCell ref="E133:O133"/>
    <mergeCell ref="E134:O134"/>
    <mergeCell ref="E106:O106"/>
    <mergeCell ref="E107:O107"/>
    <mergeCell ref="E81:O81"/>
    <mergeCell ref="E101:O101"/>
    <mergeCell ref="E150:O150"/>
    <mergeCell ref="E151:O151"/>
    <mergeCell ref="E152:O152"/>
    <mergeCell ref="E153:O153"/>
    <mergeCell ref="E157:O157"/>
    <mergeCell ref="E149:O149"/>
    <mergeCell ref="E146:O146"/>
    <mergeCell ref="E147:O147"/>
    <mergeCell ref="E73:O73"/>
    <mergeCell ref="E74:O74"/>
    <mergeCell ref="E201:O201"/>
    <mergeCell ref="E61:O61"/>
    <mergeCell ref="E178:O178"/>
    <mergeCell ref="E179:O179"/>
    <mergeCell ref="E188:O188"/>
    <mergeCell ref="E200:O200"/>
    <mergeCell ref="E189:O189"/>
    <mergeCell ref="E190:O190"/>
    <mergeCell ref="E191:O191"/>
    <mergeCell ref="E197:G197"/>
    <mergeCell ref="E194:I194"/>
    <mergeCell ref="H197:I197"/>
    <mergeCell ref="N193:O193"/>
    <mergeCell ref="E193:L193"/>
    <mergeCell ref="J192:M192"/>
    <mergeCell ref="E195:F195"/>
    <mergeCell ref="G195:M195"/>
    <mergeCell ref="E135:O135"/>
    <mergeCell ref="E129:O129"/>
    <mergeCell ref="E98:O98"/>
    <mergeCell ref="E99:O99"/>
    <mergeCell ref="E126:O126"/>
    <mergeCell ref="E167:O167"/>
    <mergeCell ref="E168:O168"/>
    <mergeCell ref="E115:O115"/>
    <mergeCell ref="G196:M196"/>
    <mergeCell ref="E132:O132"/>
    <mergeCell ref="E187:O187"/>
    <mergeCell ref="E163:O163"/>
    <mergeCell ref="E118:O118"/>
    <mergeCell ref="E119:O119"/>
    <mergeCell ref="E120:O120"/>
    <mergeCell ref="E174:O174"/>
    <mergeCell ref="E175:O175"/>
    <mergeCell ref="E177:O177"/>
    <mergeCell ref="E185:O185"/>
    <mergeCell ref="E172:O172"/>
    <mergeCell ref="E171:O171"/>
    <mergeCell ref="E173:O173"/>
    <mergeCell ref="E170:O170"/>
    <mergeCell ref="E136:O136"/>
    <mergeCell ref="E137:O137"/>
    <mergeCell ref="E138:O138"/>
    <mergeCell ref="E139:O139"/>
    <mergeCell ref="E128:O128"/>
    <mergeCell ref="E169:O169"/>
    <mergeCell ref="E8:O8"/>
    <mergeCell ref="E9:O9"/>
    <mergeCell ref="E13:O13"/>
    <mergeCell ref="E26:O26"/>
    <mergeCell ref="E57:O57"/>
    <mergeCell ref="E59:O59"/>
    <mergeCell ref="E116:O116"/>
    <mergeCell ref="E97:O97"/>
    <mergeCell ref="E89:O89"/>
    <mergeCell ref="E90:O90"/>
    <mergeCell ref="E93:O93"/>
    <mergeCell ref="E94:O94"/>
    <mergeCell ref="E95:O95"/>
    <mergeCell ref="E84:O84"/>
    <mergeCell ref="E88:O88"/>
    <mergeCell ref="E96:O96"/>
    <mergeCell ref="E113:O113"/>
    <mergeCell ref="E66:O66"/>
    <mergeCell ref="E67:O67"/>
    <mergeCell ref="E68:O68"/>
    <mergeCell ref="E69:O69"/>
    <mergeCell ref="E70:O70"/>
    <mergeCell ref="E71:O71"/>
    <mergeCell ref="E72:O72"/>
    <mergeCell ref="A3:O3"/>
    <mergeCell ref="E85:O85"/>
    <mergeCell ref="E86:O86"/>
    <mergeCell ref="E87:O87"/>
    <mergeCell ref="E109:O109"/>
    <mergeCell ref="E180:O180"/>
    <mergeCell ref="E154:O154"/>
    <mergeCell ref="E181:O181"/>
    <mergeCell ref="E11:O11"/>
    <mergeCell ref="E51:O51"/>
    <mergeCell ref="E52:O52"/>
    <mergeCell ref="E53:O53"/>
    <mergeCell ref="E75:O75"/>
    <mergeCell ref="E76:O76"/>
    <mergeCell ref="E77:O77"/>
    <mergeCell ref="E79:O79"/>
    <mergeCell ref="E80:O80"/>
    <mergeCell ref="E14:O14"/>
    <mergeCell ref="E15:O15"/>
    <mergeCell ref="E56:O56"/>
    <mergeCell ref="E47:O47"/>
    <mergeCell ref="E48:O48"/>
    <mergeCell ref="E60:O60"/>
    <mergeCell ref="E156:O156"/>
    <mergeCell ref="E216:O216"/>
    <mergeCell ref="E217:O217"/>
    <mergeCell ref="E218:O218"/>
    <mergeCell ref="E224:O224"/>
    <mergeCell ref="E225:O225"/>
    <mergeCell ref="E226:O226"/>
    <mergeCell ref="E203:O203"/>
    <mergeCell ref="E204:O204"/>
    <mergeCell ref="E205:O205"/>
    <mergeCell ref="E206:O206"/>
    <mergeCell ref="E207:O207"/>
    <mergeCell ref="E208:O208"/>
    <mergeCell ref="E248:O248"/>
    <mergeCell ref="E249:O249"/>
    <mergeCell ref="E250:O250"/>
    <mergeCell ref="E242:O242"/>
    <mergeCell ref="E238:O238"/>
    <mergeCell ref="E239:O239"/>
    <mergeCell ref="E210:O210"/>
    <mergeCell ref="E233:O233"/>
    <mergeCell ref="E234:O234"/>
    <mergeCell ref="E235:O235"/>
    <mergeCell ref="E236:O236"/>
    <mergeCell ref="E222:O222"/>
    <mergeCell ref="E223:O223"/>
    <mergeCell ref="E230:O230"/>
    <mergeCell ref="E231:O231"/>
    <mergeCell ref="E219:O219"/>
    <mergeCell ref="E220:O220"/>
    <mergeCell ref="E232:O232"/>
    <mergeCell ref="E227:O227"/>
    <mergeCell ref="E228:O228"/>
    <mergeCell ref="E214:O214"/>
    <mergeCell ref="E211:O211"/>
    <mergeCell ref="E212:O212"/>
    <mergeCell ref="E215:O215"/>
    <mergeCell ref="E142:O142"/>
    <mergeCell ref="E143:O143"/>
    <mergeCell ref="E144:O144"/>
    <mergeCell ref="E145:O145"/>
    <mergeCell ref="E140:O140"/>
    <mergeCell ref="E141:O141"/>
    <mergeCell ref="E261:O261"/>
    <mergeCell ref="E263:O263"/>
    <mergeCell ref="E260:O260"/>
    <mergeCell ref="E255:O255"/>
    <mergeCell ref="E256:O256"/>
    <mergeCell ref="E257:O257"/>
    <mergeCell ref="E262:O262"/>
    <mergeCell ref="H198:I198"/>
    <mergeCell ref="H199:I199"/>
    <mergeCell ref="E243:O243"/>
    <mergeCell ref="E251:O251"/>
    <mergeCell ref="E252:O252"/>
    <mergeCell ref="E241:O241"/>
    <mergeCell ref="E240:O240"/>
    <mergeCell ref="E245:O245"/>
    <mergeCell ref="E254:O254"/>
    <mergeCell ref="E244:O244"/>
    <mergeCell ref="E247:O247"/>
  </mergeCells>
  <phoneticPr fontId="29" type="noConversion"/>
  <printOptions horizontalCentered="1"/>
  <pageMargins left="0.55118110236220474" right="0.15748031496062992" top="0.6692913385826772" bottom="0.74803149606299213" header="0.35433070866141736" footer="0.35433070866141736"/>
  <pageSetup paperSize="9" scale="81" firstPageNumber="0" orientation="portrait" horizontalDpi="300" verticalDpi="300" r:id="rId3"/>
  <headerFooter alignWithMargins="0">
    <oddHeader xml:space="preserve">&amp;L&amp;8MONNET-LE DRIAN-DERVAIN-OTEIS-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rowBreaks count="5" manualBreakCount="5">
    <brk id="38" max="18" man="1"/>
    <brk id="130" max="18" man="1"/>
    <brk id="165" max="18" man="1"/>
    <brk id="200" max="18" man="1"/>
    <brk id="237" max="18" man="1"/>
  </rowBreaks>
</worksheet>
</file>

<file path=xl/worksheets/sheet3.xml><?xml version="1.0" encoding="utf-8"?>
<worksheet xmlns="http://schemas.openxmlformats.org/spreadsheetml/2006/main" xmlns:r="http://schemas.openxmlformats.org/officeDocument/2006/relationships">
  <sheetPr codeName="Feuil36">
    <pageSetUpPr autoPageBreaks="0"/>
  </sheetPr>
  <dimension ref="A1:V248"/>
  <sheetViews>
    <sheetView view="pageBreakPreview" zoomScale="80" zoomScaleNormal="80" zoomScaleSheetLayoutView="80" workbookViewId="0">
      <pane xSplit="4" ySplit="5" topLeftCell="E225" activePane="bottomRight" state="frozen"/>
      <selection activeCell="E98" sqref="E98:S98"/>
      <selection pane="topRight" activeCell="E98" sqref="E98:S98"/>
      <selection pane="bottomLeft" activeCell="E98" sqref="E98:S98"/>
      <selection pane="bottomRight" activeCell="E98" sqref="E98:S98"/>
    </sheetView>
  </sheetViews>
  <sheetFormatPr baseColWidth="10" defaultColWidth="12" defaultRowHeight="12.75"/>
  <cols>
    <col min="1" max="1" width="5.33203125" style="7" customWidth="1"/>
    <col min="2" max="4" width="3.33203125" style="7" customWidth="1"/>
    <col min="5" max="15" width="8.1640625" style="114" customWidth="1"/>
    <col min="16" max="16" width="10.83203125" style="43" customWidth="1"/>
    <col min="17" max="17" width="4.1640625" style="43" customWidth="1"/>
    <col min="18" max="18" width="10.1640625" style="43" customWidth="1"/>
    <col min="19" max="19" width="12.83203125" style="43" customWidth="1"/>
  </cols>
  <sheetData>
    <row r="1" spans="1:19" s="34" customFormat="1" ht="18.75" customHeight="1">
      <c r="A1" s="48">
        <f ca="1">CELL("largeur",A1)</f>
        <v>5</v>
      </c>
      <c r="B1" s="48">
        <f t="shared" ref="B1:S1" ca="1" si="0">CELL("largeur",B1)</f>
        <v>3</v>
      </c>
      <c r="C1" s="48">
        <f t="shared" ca="1" si="0"/>
        <v>3</v>
      </c>
      <c r="D1" s="48">
        <f t="shared" ca="1" si="0"/>
        <v>3</v>
      </c>
      <c r="E1" s="119">
        <f t="shared" ca="1" si="0"/>
        <v>7</v>
      </c>
      <c r="F1" s="119">
        <f t="shared" ca="1" si="0"/>
        <v>7</v>
      </c>
      <c r="G1" s="119">
        <f t="shared" ca="1" si="0"/>
        <v>7</v>
      </c>
      <c r="H1" s="119">
        <f t="shared" ca="1" si="0"/>
        <v>7</v>
      </c>
      <c r="I1" s="119">
        <f t="shared" ca="1" si="0"/>
        <v>7</v>
      </c>
      <c r="J1" s="119">
        <f t="shared" ca="1" si="0"/>
        <v>7</v>
      </c>
      <c r="K1" s="119">
        <f t="shared" ca="1" si="0"/>
        <v>7</v>
      </c>
      <c r="L1" s="119">
        <f t="shared" ca="1" si="0"/>
        <v>7</v>
      </c>
      <c r="M1" s="119">
        <f t="shared" ca="1" si="0"/>
        <v>7</v>
      </c>
      <c r="N1" s="119">
        <f t="shared" ca="1" si="0"/>
        <v>7</v>
      </c>
      <c r="O1" s="119">
        <f t="shared" ca="1" si="0"/>
        <v>7</v>
      </c>
      <c r="P1" s="154">
        <f t="shared" ca="1" si="0"/>
        <v>10</v>
      </c>
      <c r="Q1" s="154">
        <f t="shared" ca="1" si="0"/>
        <v>3</v>
      </c>
      <c r="R1" s="154">
        <f t="shared" ca="1" si="0"/>
        <v>9</v>
      </c>
      <c r="S1" s="154">
        <f t="shared" ca="1" si="0"/>
        <v>12</v>
      </c>
    </row>
    <row r="2" spans="1:19" s="34" customFormat="1" ht="18.75" customHeight="1">
      <c r="A2" s="81">
        <v>5</v>
      </c>
      <c r="B2" s="81">
        <v>3</v>
      </c>
      <c r="C2" s="81">
        <v>3</v>
      </c>
      <c r="D2" s="81">
        <v>3</v>
      </c>
      <c r="E2" s="83">
        <v>8</v>
      </c>
      <c r="F2" s="83">
        <v>8</v>
      </c>
      <c r="G2" s="82">
        <v>8</v>
      </c>
      <c r="H2" s="83">
        <v>8</v>
      </c>
      <c r="I2" s="83">
        <v>8</v>
      </c>
      <c r="J2" s="82">
        <v>8</v>
      </c>
      <c r="K2" s="83">
        <v>8</v>
      </c>
      <c r="L2" s="83">
        <v>8</v>
      </c>
      <c r="M2" s="83">
        <v>8</v>
      </c>
      <c r="N2" s="83">
        <v>8</v>
      </c>
      <c r="O2" s="83">
        <v>8</v>
      </c>
      <c r="P2" s="174">
        <v>8</v>
      </c>
      <c r="Q2" s="174">
        <v>3</v>
      </c>
      <c r="R2" s="174">
        <v>9</v>
      </c>
      <c r="S2" s="174">
        <v>12</v>
      </c>
    </row>
    <row r="3" spans="1:19" ht="50.1" customHeight="1">
      <c r="A3" s="768" t="s">
        <v>10</v>
      </c>
      <c r="B3" s="768"/>
      <c r="C3" s="768"/>
      <c r="D3" s="769"/>
      <c r="E3" s="768"/>
      <c r="F3" s="768"/>
      <c r="G3" s="768"/>
      <c r="H3" s="768"/>
      <c r="I3" s="768"/>
      <c r="J3" s="768"/>
      <c r="K3" s="768"/>
      <c r="L3" s="768"/>
      <c r="M3" s="768"/>
      <c r="N3" s="768"/>
      <c r="O3" s="768"/>
      <c r="P3" s="788" t="s">
        <v>37</v>
      </c>
      <c r="Q3" s="789"/>
      <c r="R3" s="789"/>
      <c r="S3" s="790"/>
    </row>
    <row r="4" spans="1:19" s="105" customFormat="1" ht="39.950000000000003" customHeight="1">
      <c r="A4" s="210" t="s">
        <v>11</v>
      </c>
      <c r="B4" s="211"/>
      <c r="C4" s="211"/>
      <c r="D4" s="212"/>
      <c r="E4" s="213" t="s">
        <v>49</v>
      </c>
      <c r="F4" s="213"/>
      <c r="G4" s="213"/>
      <c r="H4" s="213"/>
      <c r="I4" s="213"/>
      <c r="J4" s="213"/>
      <c r="K4" s="213"/>
      <c r="L4" s="213"/>
      <c r="M4" s="213"/>
      <c r="N4" s="213"/>
      <c r="O4" s="214"/>
      <c r="P4" s="100" t="s">
        <v>12</v>
      </c>
      <c r="Q4" s="11"/>
      <c r="R4" s="101" t="s">
        <v>13</v>
      </c>
      <c r="S4" s="99" t="s">
        <v>669</v>
      </c>
    </row>
    <row r="5" spans="1:19" s="8" customFormat="1" ht="31.5" customHeight="1">
      <c r="A5" s="192">
        <v>4.2</v>
      </c>
      <c r="B5" s="191"/>
      <c r="C5" s="183"/>
      <c r="D5" s="184"/>
      <c r="E5" s="185" t="s">
        <v>30</v>
      </c>
      <c r="F5" s="186"/>
      <c r="G5" s="187"/>
      <c r="H5" s="186"/>
      <c r="I5" s="186"/>
      <c r="J5" s="186"/>
      <c r="K5" s="186"/>
      <c r="L5" s="188"/>
      <c r="M5" s="188"/>
      <c r="N5" s="188"/>
      <c r="O5" s="300"/>
      <c r="P5" s="341"/>
      <c r="Q5" s="342"/>
      <c r="R5" s="49"/>
      <c r="S5" s="50"/>
    </row>
    <row r="6" spans="1:19" s="236" customFormat="1" ht="47.25" customHeight="1">
      <c r="A6" s="502"/>
      <c r="B6" s="503"/>
      <c r="C6" s="503"/>
      <c r="D6" s="504"/>
      <c r="E6" s="826" t="s">
        <v>728</v>
      </c>
      <c r="F6" s="827"/>
      <c r="G6" s="827"/>
      <c r="H6" s="827"/>
      <c r="I6" s="827"/>
      <c r="J6" s="827"/>
      <c r="K6" s="827"/>
      <c r="L6" s="827"/>
      <c r="M6" s="827"/>
      <c r="N6" s="827"/>
      <c r="O6" s="828"/>
      <c r="P6" s="505"/>
      <c r="Q6" s="506"/>
      <c r="R6" s="507"/>
      <c r="S6" s="508"/>
    </row>
    <row r="7" spans="1:19" s="8" customFormat="1" ht="9" customHeight="1">
      <c r="A7" s="232"/>
      <c r="B7" s="68"/>
      <c r="C7" s="69"/>
      <c r="D7" s="70"/>
      <c r="E7" s="47"/>
      <c r="F7" s="47"/>
      <c r="G7" s="47"/>
      <c r="H7" s="47"/>
      <c r="I7" s="47"/>
      <c r="J7" s="47"/>
      <c r="K7" s="47"/>
      <c r="L7" s="47"/>
      <c r="M7" s="47"/>
      <c r="N7" s="47"/>
      <c r="O7" s="47"/>
      <c r="P7" s="373"/>
      <c r="Q7" s="384"/>
      <c r="R7" s="375"/>
      <c r="S7" s="243"/>
    </row>
    <row r="8" spans="1:19" s="8" customFormat="1" ht="33" customHeight="1">
      <c r="A8" s="232"/>
      <c r="B8" s="68"/>
      <c r="C8" s="69"/>
      <c r="D8" s="70"/>
      <c r="E8" s="774" t="s">
        <v>53</v>
      </c>
      <c r="F8" s="775"/>
      <c r="G8" s="775"/>
      <c r="H8" s="775"/>
      <c r="I8" s="775"/>
      <c r="J8" s="775"/>
      <c r="K8" s="775"/>
      <c r="L8" s="775"/>
      <c r="M8" s="775"/>
      <c r="N8" s="775"/>
      <c r="O8" s="775"/>
      <c r="P8" s="373"/>
      <c r="Q8" s="384"/>
      <c r="R8" s="265"/>
      <c r="S8" s="243"/>
    </row>
    <row r="9" spans="1:19" s="8" customFormat="1" ht="37.5" customHeight="1">
      <c r="A9" s="232"/>
      <c r="B9" s="68"/>
      <c r="C9" s="69"/>
      <c r="D9" s="70"/>
      <c r="E9" s="626" t="s">
        <v>51</v>
      </c>
      <c r="F9" s="620"/>
      <c r="G9" s="620"/>
      <c r="H9" s="620"/>
      <c r="I9" s="620"/>
      <c r="J9" s="620"/>
      <c r="K9" s="620"/>
      <c r="L9" s="620"/>
      <c r="M9" s="620"/>
      <c r="N9" s="620"/>
      <c r="O9" s="620"/>
      <c r="P9" s="373"/>
      <c r="Q9" s="384"/>
      <c r="R9" s="265"/>
      <c r="S9" s="243"/>
    </row>
    <row r="10" spans="1:19" s="8" customFormat="1" ht="4.5" customHeight="1">
      <c r="A10" s="232"/>
      <c r="B10" s="68"/>
      <c r="C10" s="69"/>
      <c r="D10" s="70"/>
      <c r="E10" s="266"/>
      <c r="F10" s="413"/>
      <c r="G10" s="413"/>
      <c r="H10" s="413"/>
      <c r="I10" s="413"/>
      <c r="J10" s="413"/>
      <c r="K10" s="413"/>
      <c r="L10" s="413"/>
      <c r="M10" s="413"/>
      <c r="N10" s="413"/>
      <c r="O10" s="413"/>
      <c r="P10" s="373"/>
      <c r="Q10" s="384"/>
      <c r="R10" s="265"/>
      <c r="S10" s="243"/>
    </row>
    <row r="11" spans="1:19" s="45" customFormat="1" ht="36" customHeight="1">
      <c r="A11" s="448">
        <f>+$A$5</f>
        <v>4.2</v>
      </c>
      <c r="B11" s="215" t="s">
        <v>14</v>
      </c>
      <c r="C11" s="66"/>
      <c r="D11" s="67"/>
      <c r="E11" s="824" t="s">
        <v>173</v>
      </c>
      <c r="F11" s="799"/>
      <c r="G11" s="799"/>
      <c r="H11" s="799"/>
      <c r="I11" s="799"/>
      <c r="J11" s="799"/>
      <c r="K11" s="799"/>
      <c r="L11" s="799"/>
      <c r="M11" s="799"/>
      <c r="N11" s="799"/>
      <c r="O11" s="799"/>
      <c r="P11" s="373"/>
      <c r="Q11" s="384"/>
      <c r="R11" s="265"/>
      <c r="S11" s="243"/>
    </row>
    <row r="12" spans="1:19" s="45" customFormat="1" ht="9.75" customHeight="1">
      <c r="A12" s="233"/>
      <c r="B12" s="61"/>
      <c r="C12" s="61"/>
      <c r="D12" s="62"/>
      <c r="E12" s="393"/>
      <c r="F12" s="421"/>
      <c r="G12" s="421"/>
      <c r="H12" s="421"/>
      <c r="I12" s="421"/>
      <c r="J12" s="421"/>
      <c r="K12" s="421"/>
      <c r="L12" s="421"/>
      <c r="M12" s="421"/>
      <c r="N12" s="421"/>
      <c r="O12" s="421"/>
      <c r="P12" s="373"/>
      <c r="Q12" s="384"/>
      <c r="R12" s="265"/>
      <c r="S12" s="243"/>
    </row>
    <row r="13" spans="1:19" s="8" customFormat="1" ht="16.5">
      <c r="A13" s="448">
        <f>+$A$5</f>
        <v>4.2</v>
      </c>
      <c r="B13" s="52" t="str">
        <f>+$B$11</f>
        <v>0</v>
      </c>
      <c r="C13" s="71">
        <v>1</v>
      </c>
      <c r="D13" s="67"/>
      <c r="E13" s="449" t="s">
        <v>172</v>
      </c>
      <c r="F13" s="406"/>
      <c r="G13" s="406"/>
      <c r="H13" s="406"/>
      <c r="I13" s="406"/>
      <c r="J13" s="406"/>
      <c r="K13" s="406"/>
      <c r="L13" s="406"/>
      <c r="M13" s="406"/>
      <c r="N13" s="406"/>
      <c r="O13" s="406"/>
      <c r="P13" s="373"/>
      <c r="Q13" s="384"/>
      <c r="R13" s="265"/>
      <c r="S13" s="243"/>
    </row>
    <row r="14" spans="1:19" s="8" customFormat="1" ht="36" customHeight="1">
      <c r="A14" s="232"/>
      <c r="B14" s="68"/>
      <c r="C14" s="69"/>
      <c r="D14" s="70"/>
      <c r="E14" s="626" t="s">
        <v>159</v>
      </c>
      <c r="F14" s="620"/>
      <c r="G14" s="620"/>
      <c r="H14" s="620"/>
      <c r="I14" s="620"/>
      <c r="J14" s="620"/>
      <c r="K14" s="620"/>
      <c r="L14" s="620"/>
      <c r="M14" s="620"/>
      <c r="N14" s="620"/>
      <c r="O14" s="620"/>
      <c r="P14" s="373"/>
      <c r="Q14" s="384"/>
      <c r="R14" s="265"/>
      <c r="S14" s="243"/>
    </row>
    <row r="15" spans="1:19" s="8" customFormat="1" ht="16.5" customHeight="1">
      <c r="A15" s="232"/>
      <c r="B15" s="68"/>
      <c r="C15" s="69"/>
      <c r="D15" s="70"/>
      <c r="E15" s="626" t="s">
        <v>160</v>
      </c>
      <c r="F15" s="620"/>
      <c r="G15" s="620"/>
      <c r="H15" s="620"/>
      <c r="I15" s="620"/>
      <c r="J15" s="620"/>
      <c r="K15" s="620"/>
      <c r="L15" s="620"/>
      <c r="M15" s="620"/>
      <c r="N15" s="620"/>
      <c r="O15" s="620"/>
      <c r="P15" s="373"/>
      <c r="Q15" s="384"/>
      <c r="R15" s="265"/>
      <c r="S15" s="243"/>
    </row>
    <row r="16" spans="1:19" s="8" customFormat="1" ht="50.25" customHeight="1">
      <c r="A16" s="232"/>
      <c r="B16" s="68"/>
      <c r="C16" s="69"/>
      <c r="D16" s="70"/>
      <c r="E16" s="626" t="s">
        <v>161</v>
      </c>
      <c r="F16" s="620"/>
      <c r="G16" s="620"/>
      <c r="H16" s="620"/>
      <c r="I16" s="620"/>
      <c r="J16" s="620"/>
      <c r="K16" s="620"/>
      <c r="L16" s="620"/>
      <c r="M16" s="620"/>
      <c r="N16" s="620"/>
      <c r="O16" s="620"/>
      <c r="P16" s="373"/>
      <c r="Q16" s="384"/>
      <c r="R16" s="265"/>
      <c r="S16" s="243"/>
    </row>
    <row r="17" spans="1:19" s="8" customFormat="1" ht="31.5" customHeight="1">
      <c r="A17" s="232"/>
      <c r="B17" s="68"/>
      <c r="C17" s="69"/>
      <c r="D17" s="70"/>
      <c r="E17" s="626" t="s">
        <v>162</v>
      </c>
      <c r="F17" s="620"/>
      <c r="G17" s="620"/>
      <c r="H17" s="620"/>
      <c r="I17" s="620"/>
      <c r="J17" s="620"/>
      <c r="K17" s="620"/>
      <c r="L17" s="620"/>
      <c r="M17" s="620"/>
      <c r="N17" s="620"/>
      <c r="O17" s="620"/>
      <c r="P17" s="373"/>
      <c r="Q17" s="384"/>
      <c r="R17" s="265"/>
      <c r="S17" s="243"/>
    </row>
    <row r="18" spans="1:19" s="8" customFormat="1" ht="24.75" customHeight="1">
      <c r="A18" s="232"/>
      <c r="B18" s="68"/>
      <c r="C18" s="69"/>
      <c r="D18" s="70"/>
      <c r="E18" s="802" t="s">
        <v>163</v>
      </c>
      <c r="F18" s="616"/>
      <c r="G18" s="616"/>
      <c r="H18" s="616"/>
      <c r="I18" s="616"/>
      <c r="J18" s="616"/>
      <c r="K18" s="616"/>
      <c r="L18" s="616"/>
      <c r="M18" s="616"/>
      <c r="N18" s="616"/>
      <c r="O18" s="803"/>
      <c r="P18" s="373"/>
      <c r="Q18" s="384"/>
      <c r="R18" s="265"/>
      <c r="S18" s="243"/>
    </row>
    <row r="19" spans="1:19" s="8" customFormat="1" ht="66.75" customHeight="1">
      <c r="A19" s="232"/>
      <c r="B19" s="68"/>
      <c r="C19" s="69"/>
      <c r="D19" s="70"/>
      <c r="E19" s="626" t="s">
        <v>164</v>
      </c>
      <c r="F19" s="620"/>
      <c r="G19" s="620"/>
      <c r="H19" s="620"/>
      <c r="I19" s="620"/>
      <c r="J19" s="620"/>
      <c r="K19" s="620"/>
      <c r="L19" s="620"/>
      <c r="M19" s="620"/>
      <c r="N19" s="620"/>
      <c r="O19" s="620"/>
      <c r="P19" s="373"/>
      <c r="Q19" s="384"/>
      <c r="R19" s="265"/>
      <c r="S19" s="243"/>
    </row>
    <row r="20" spans="1:19" s="8" customFormat="1" ht="53.25" customHeight="1">
      <c r="A20" s="232"/>
      <c r="B20" s="68"/>
      <c r="C20" s="69"/>
      <c r="D20" s="70"/>
      <c r="E20" s="626" t="s">
        <v>165</v>
      </c>
      <c r="F20" s="620"/>
      <c r="G20" s="620"/>
      <c r="H20" s="620"/>
      <c r="I20" s="620"/>
      <c r="J20" s="620"/>
      <c r="K20" s="620"/>
      <c r="L20" s="620"/>
      <c r="M20" s="620"/>
      <c r="N20" s="620"/>
      <c r="O20" s="620"/>
      <c r="P20" s="373"/>
      <c r="Q20" s="384"/>
      <c r="R20" s="265"/>
      <c r="S20" s="243"/>
    </row>
    <row r="21" spans="1:19" s="8" customFormat="1" ht="52.5" customHeight="1">
      <c r="A21" s="232"/>
      <c r="B21" s="68"/>
      <c r="C21" s="69"/>
      <c r="D21" s="70"/>
      <c r="E21" s="626" t="s">
        <v>166</v>
      </c>
      <c r="F21" s="620"/>
      <c r="G21" s="620"/>
      <c r="H21" s="620"/>
      <c r="I21" s="620"/>
      <c r="J21" s="620"/>
      <c r="K21" s="620"/>
      <c r="L21" s="620"/>
      <c r="M21" s="620"/>
      <c r="N21" s="620"/>
      <c r="O21" s="620"/>
      <c r="P21" s="373"/>
      <c r="Q21" s="384"/>
      <c r="R21" s="265"/>
      <c r="S21" s="243"/>
    </row>
    <row r="22" spans="1:19" s="8" customFormat="1" ht="37.5" customHeight="1">
      <c r="A22" s="232"/>
      <c r="B22" s="68"/>
      <c r="C22" s="69"/>
      <c r="D22" s="70"/>
      <c r="E22" s="626" t="s">
        <v>167</v>
      </c>
      <c r="F22" s="620"/>
      <c r="G22" s="620"/>
      <c r="H22" s="620"/>
      <c r="I22" s="620"/>
      <c r="J22" s="620"/>
      <c r="K22" s="620"/>
      <c r="L22" s="620"/>
      <c r="M22" s="620"/>
      <c r="N22" s="620"/>
      <c r="O22" s="620"/>
      <c r="P22" s="373"/>
      <c r="Q22" s="384"/>
      <c r="R22" s="265"/>
      <c r="S22" s="243"/>
    </row>
    <row r="23" spans="1:19" s="8" customFormat="1" ht="31.5" customHeight="1">
      <c r="A23" s="232"/>
      <c r="B23" s="68"/>
      <c r="C23" s="69"/>
      <c r="D23" s="70"/>
      <c r="E23" s="626" t="s">
        <v>168</v>
      </c>
      <c r="F23" s="620"/>
      <c r="G23" s="620"/>
      <c r="H23" s="620"/>
      <c r="I23" s="620"/>
      <c r="J23" s="620"/>
      <c r="K23" s="620"/>
      <c r="L23" s="620"/>
      <c r="M23" s="620"/>
      <c r="N23" s="620"/>
      <c r="O23" s="620"/>
      <c r="P23" s="373"/>
      <c r="Q23" s="384"/>
      <c r="R23" s="265"/>
      <c r="S23" s="243"/>
    </row>
    <row r="24" spans="1:19" s="8" customFormat="1" ht="31.5" customHeight="1">
      <c r="A24" s="232"/>
      <c r="B24" s="68"/>
      <c r="C24" s="69"/>
      <c r="D24" s="70"/>
      <c r="E24" s="626" t="s">
        <v>169</v>
      </c>
      <c r="F24" s="620"/>
      <c r="G24" s="620"/>
      <c r="H24" s="620"/>
      <c r="I24" s="620"/>
      <c r="J24" s="620"/>
      <c r="K24" s="620"/>
      <c r="L24" s="620"/>
      <c r="M24" s="620"/>
      <c r="N24" s="620"/>
      <c r="O24" s="620"/>
      <c r="P24" s="373"/>
      <c r="Q24" s="384"/>
      <c r="R24" s="265"/>
      <c r="S24" s="243"/>
    </row>
    <row r="25" spans="1:19" s="8" customFormat="1" ht="37.5" customHeight="1">
      <c r="A25" s="232"/>
      <c r="B25" s="68"/>
      <c r="C25" s="69"/>
      <c r="D25" s="70"/>
      <c r="E25" s="626" t="s">
        <v>170</v>
      </c>
      <c r="F25" s="620"/>
      <c r="G25" s="620"/>
      <c r="H25" s="620"/>
      <c r="I25" s="620"/>
      <c r="J25" s="620"/>
      <c r="K25" s="620"/>
      <c r="L25" s="620"/>
      <c r="M25" s="620"/>
      <c r="N25" s="620"/>
      <c r="O25" s="620"/>
      <c r="P25" s="373"/>
      <c r="Q25" s="384"/>
      <c r="R25" s="265"/>
      <c r="S25" s="243"/>
    </row>
    <row r="26" spans="1:19" s="8" customFormat="1" ht="36" customHeight="1">
      <c r="A26" s="232"/>
      <c r="B26" s="68"/>
      <c r="C26" s="69"/>
      <c r="D26" s="70"/>
      <c r="E26" s="626" t="s">
        <v>171</v>
      </c>
      <c r="F26" s="620"/>
      <c r="G26" s="620"/>
      <c r="H26" s="620"/>
      <c r="I26" s="620"/>
      <c r="J26" s="620"/>
      <c r="K26" s="620"/>
      <c r="L26" s="620"/>
      <c r="M26" s="620"/>
      <c r="N26" s="620"/>
      <c r="O26" s="620"/>
      <c r="P26" s="373"/>
      <c r="Q26" s="384"/>
      <c r="R26" s="265"/>
      <c r="S26" s="243"/>
    </row>
    <row r="27" spans="1:19" s="8" customFormat="1" ht="16.5">
      <c r="A27" s="572"/>
      <c r="B27" s="573"/>
      <c r="C27" s="574"/>
      <c r="D27" s="575"/>
      <c r="E27" s="576"/>
      <c r="F27" s="577"/>
      <c r="G27" s="577"/>
      <c r="H27" s="577"/>
      <c r="I27" s="577"/>
      <c r="J27" s="577"/>
      <c r="K27" s="577"/>
      <c r="L27" s="577"/>
      <c r="M27" s="577"/>
      <c r="N27" s="577"/>
      <c r="O27" s="577"/>
      <c r="P27" s="578"/>
      <c r="Q27" s="559"/>
      <c r="R27" s="579"/>
      <c r="S27" s="580"/>
    </row>
    <row r="28" spans="1:19" s="45" customFormat="1" ht="16.5" customHeight="1">
      <c r="A28" s="448">
        <f>+$A$5</f>
        <v>4.2</v>
      </c>
      <c r="B28" s="52" t="str">
        <f>+$B$11</f>
        <v>0</v>
      </c>
      <c r="C28" s="52">
        <f>+C13+1</f>
        <v>2</v>
      </c>
      <c r="D28" s="67"/>
      <c r="E28" s="613" t="s">
        <v>174</v>
      </c>
      <c r="F28" s="775"/>
      <c r="G28" s="775"/>
      <c r="H28" s="775"/>
      <c r="I28" s="775"/>
      <c r="J28" s="775"/>
      <c r="K28" s="775"/>
      <c r="L28" s="775"/>
      <c r="M28" s="775"/>
      <c r="N28" s="775"/>
      <c r="O28" s="775"/>
      <c r="P28" s="373"/>
      <c r="Q28" s="384"/>
      <c r="R28" s="265"/>
      <c r="S28" s="243"/>
    </row>
    <row r="29" spans="1:19" s="45" customFormat="1" ht="16.5" customHeight="1">
      <c r="A29" s="233"/>
      <c r="B29" s="61"/>
      <c r="C29" s="61"/>
      <c r="D29" s="62"/>
      <c r="E29" s="626" t="s">
        <v>117</v>
      </c>
      <c r="F29" s="799"/>
      <c r="G29" s="799"/>
      <c r="H29" s="799"/>
      <c r="I29" s="799"/>
      <c r="J29" s="799"/>
      <c r="K29" s="799"/>
      <c r="L29" s="799"/>
      <c r="M29" s="799"/>
      <c r="N29" s="799"/>
      <c r="O29" s="799"/>
      <c r="P29" s="373"/>
      <c r="Q29" s="384"/>
      <c r="R29" s="265"/>
      <c r="S29" s="243"/>
    </row>
    <row r="30" spans="1:19" s="45" customFormat="1" ht="16.5" customHeight="1">
      <c r="A30" s="233"/>
      <c r="B30" s="61"/>
      <c r="C30" s="61"/>
      <c r="D30" s="62"/>
      <c r="E30" s="626" t="s">
        <v>152</v>
      </c>
      <c r="F30" s="799"/>
      <c r="G30" s="799"/>
      <c r="H30" s="799"/>
      <c r="I30" s="799"/>
      <c r="J30" s="799"/>
      <c r="K30" s="799"/>
      <c r="L30" s="799"/>
      <c r="M30" s="799"/>
      <c r="N30" s="799"/>
      <c r="O30" s="799"/>
      <c r="P30" s="373"/>
      <c r="Q30" s="384"/>
      <c r="R30" s="265"/>
      <c r="S30" s="243"/>
    </row>
    <row r="31" spans="1:19" s="45" customFormat="1" ht="16.5" customHeight="1">
      <c r="A31" s="233"/>
      <c r="B31" s="61"/>
      <c r="C31" s="61"/>
      <c r="D31" s="62"/>
      <c r="E31" s="626" t="s">
        <v>153</v>
      </c>
      <c r="F31" s="799"/>
      <c r="G31" s="799"/>
      <c r="H31" s="799"/>
      <c r="I31" s="799"/>
      <c r="J31" s="799"/>
      <c r="K31" s="799"/>
      <c r="L31" s="799"/>
      <c r="M31" s="799"/>
      <c r="N31" s="799"/>
      <c r="O31" s="799"/>
      <c r="P31" s="373"/>
      <c r="Q31" s="384"/>
      <c r="R31" s="265"/>
      <c r="S31" s="243"/>
    </row>
    <row r="32" spans="1:19" s="45" customFormat="1" ht="16.5" customHeight="1">
      <c r="A32" s="526"/>
      <c r="B32" s="527"/>
      <c r="C32" s="527"/>
      <c r="D32" s="528"/>
      <c r="E32" s="529"/>
      <c r="F32" s="513"/>
      <c r="G32" s="513"/>
      <c r="H32" s="513"/>
      <c r="I32" s="513"/>
      <c r="J32" s="513"/>
      <c r="K32" s="513"/>
      <c r="L32" s="513"/>
      <c r="M32" s="513"/>
      <c r="N32" s="513"/>
      <c r="O32" s="513"/>
      <c r="P32" s="530"/>
      <c r="Q32" s="531"/>
      <c r="R32" s="532"/>
      <c r="S32" s="533"/>
    </row>
    <row r="33" spans="1:19" s="45" customFormat="1" ht="16.5" customHeight="1">
      <c r="A33" s="233"/>
      <c r="B33" s="61"/>
      <c r="C33" s="61"/>
      <c r="D33" s="62"/>
      <c r="E33" s="626" t="s">
        <v>154</v>
      </c>
      <c r="F33" s="799"/>
      <c r="G33" s="799"/>
      <c r="H33" s="799"/>
      <c r="I33" s="799"/>
      <c r="J33" s="799"/>
      <c r="K33" s="799"/>
      <c r="L33" s="799"/>
      <c r="M33" s="799"/>
      <c r="N33" s="799"/>
      <c r="O33" s="799"/>
      <c r="P33" s="373"/>
      <c r="Q33" s="384"/>
      <c r="R33" s="265"/>
      <c r="S33" s="243"/>
    </row>
    <row r="34" spans="1:19" s="45" customFormat="1" ht="16.5">
      <c r="A34" s="233"/>
      <c r="B34" s="61"/>
      <c r="C34" s="61"/>
      <c r="D34" s="62"/>
      <c r="E34" s="450"/>
      <c r="F34" s="424"/>
      <c r="G34" s="406"/>
      <c r="H34" s="406"/>
      <c r="I34" s="406"/>
      <c r="J34" s="406"/>
      <c r="K34" s="406"/>
      <c r="L34" s="406"/>
      <c r="M34" s="406"/>
      <c r="N34" s="406"/>
      <c r="O34" s="406"/>
      <c r="P34" s="373"/>
      <c r="Q34" s="384"/>
      <c r="R34" s="265"/>
      <c r="S34" s="243"/>
    </row>
    <row r="35" spans="1:19" s="45" customFormat="1" ht="16.5">
      <c r="A35" s="233"/>
      <c r="B35" s="61"/>
      <c r="C35" s="61"/>
      <c r="D35" s="129"/>
      <c r="E35" s="797" t="s">
        <v>118</v>
      </c>
      <c r="F35" s="797"/>
      <c r="G35" s="797"/>
      <c r="H35" s="797"/>
      <c r="I35" s="797"/>
      <c r="J35" s="797" t="s">
        <v>119</v>
      </c>
      <c r="K35" s="797"/>
      <c r="L35" s="797"/>
      <c r="M35" s="797"/>
      <c r="N35" s="797"/>
      <c r="O35" s="406"/>
      <c r="P35" s="373"/>
      <c r="Q35" s="384"/>
      <c r="R35" s="265"/>
      <c r="S35" s="243"/>
    </row>
    <row r="36" spans="1:19" s="45" customFormat="1" ht="16.5">
      <c r="A36" s="233"/>
      <c r="B36" s="61"/>
      <c r="C36" s="61"/>
      <c r="D36" s="129"/>
      <c r="E36" s="798" t="s">
        <v>120</v>
      </c>
      <c r="F36" s="798"/>
      <c r="G36" s="798"/>
      <c r="H36" s="798"/>
      <c r="I36" s="798"/>
      <c r="J36" s="798" t="s">
        <v>121</v>
      </c>
      <c r="K36" s="798"/>
      <c r="L36" s="798"/>
      <c r="M36" s="798"/>
      <c r="N36" s="798"/>
      <c r="O36" s="406"/>
      <c r="P36" s="373"/>
      <c r="Q36" s="384"/>
      <c r="R36" s="265"/>
      <c r="S36" s="243"/>
    </row>
    <row r="37" spans="1:19" s="45" customFormat="1" ht="16.5">
      <c r="A37" s="233"/>
      <c r="B37" s="61"/>
      <c r="C37" s="61"/>
      <c r="D37" s="129"/>
      <c r="E37" s="798" t="s">
        <v>122</v>
      </c>
      <c r="F37" s="798"/>
      <c r="G37" s="798"/>
      <c r="H37" s="798"/>
      <c r="I37" s="798"/>
      <c r="J37" s="798" t="s">
        <v>123</v>
      </c>
      <c r="K37" s="798"/>
      <c r="L37" s="798"/>
      <c r="M37" s="798"/>
      <c r="N37" s="798"/>
      <c r="O37" s="406"/>
      <c r="P37" s="373"/>
      <c r="Q37" s="384"/>
      <c r="R37" s="265"/>
      <c r="S37" s="243"/>
    </row>
    <row r="38" spans="1:19" s="45" customFormat="1" ht="16.5">
      <c r="A38" s="233"/>
      <c r="B38" s="61"/>
      <c r="C38" s="61"/>
      <c r="D38" s="129"/>
      <c r="E38" s="798" t="s">
        <v>124</v>
      </c>
      <c r="F38" s="798"/>
      <c r="G38" s="798"/>
      <c r="H38" s="798"/>
      <c r="I38" s="798"/>
      <c r="J38" s="798" t="s">
        <v>125</v>
      </c>
      <c r="K38" s="798"/>
      <c r="L38" s="798"/>
      <c r="M38" s="798"/>
      <c r="N38" s="798"/>
      <c r="O38" s="406"/>
      <c r="P38" s="373"/>
      <c r="Q38" s="384"/>
      <c r="R38" s="265"/>
      <c r="S38" s="243"/>
    </row>
    <row r="39" spans="1:19" s="45" customFormat="1" ht="16.5">
      <c r="A39" s="233"/>
      <c r="B39" s="61"/>
      <c r="C39" s="61"/>
      <c r="D39" s="129"/>
      <c r="E39" s="798" t="s">
        <v>126</v>
      </c>
      <c r="F39" s="798"/>
      <c r="G39" s="798"/>
      <c r="H39" s="798"/>
      <c r="I39" s="798"/>
      <c r="J39" s="798" t="s">
        <v>127</v>
      </c>
      <c r="K39" s="798"/>
      <c r="L39" s="798"/>
      <c r="M39" s="798"/>
      <c r="N39" s="798"/>
      <c r="O39" s="406"/>
      <c r="P39" s="373"/>
      <c r="Q39" s="384"/>
      <c r="R39" s="265"/>
      <c r="S39" s="243"/>
    </row>
    <row r="40" spans="1:19" s="45" customFormat="1" ht="16.5">
      <c r="A40" s="233"/>
      <c r="B40" s="61"/>
      <c r="C40" s="61"/>
      <c r="D40" s="129"/>
      <c r="E40" s="801" t="s">
        <v>128</v>
      </c>
      <c r="F40" s="801"/>
      <c r="G40" s="801"/>
      <c r="H40" s="801"/>
      <c r="I40" s="801"/>
      <c r="J40" s="801" t="s">
        <v>129</v>
      </c>
      <c r="K40" s="801"/>
      <c r="L40" s="801"/>
      <c r="M40" s="801"/>
      <c r="N40" s="801"/>
      <c r="O40" s="406"/>
      <c r="P40" s="373"/>
      <c r="Q40" s="384"/>
      <c r="R40" s="265"/>
      <c r="S40" s="243"/>
    </row>
    <row r="41" spans="1:19" s="45" customFormat="1" ht="10.5" customHeight="1">
      <c r="A41" s="233"/>
      <c r="B41" s="61"/>
      <c r="C41" s="61"/>
      <c r="D41" s="129"/>
      <c r="E41" s="451"/>
      <c r="F41" s="130"/>
      <c r="G41" s="130"/>
      <c r="H41" s="130"/>
      <c r="I41" s="130"/>
      <c r="J41" s="130"/>
      <c r="K41" s="130"/>
      <c r="L41" s="130"/>
      <c r="M41" s="130"/>
      <c r="N41" s="130"/>
      <c r="O41" s="406"/>
      <c r="P41" s="373"/>
      <c r="Q41" s="384"/>
      <c r="R41" s="265"/>
      <c r="S41" s="243"/>
    </row>
    <row r="42" spans="1:19" s="45" customFormat="1" ht="16.5" customHeight="1">
      <c r="A42" s="233"/>
      <c r="B42" s="61"/>
      <c r="C42" s="61"/>
      <c r="D42" s="62"/>
      <c r="E42" s="626" t="s">
        <v>155</v>
      </c>
      <c r="F42" s="620"/>
      <c r="G42" s="620"/>
      <c r="H42" s="620"/>
      <c r="I42" s="620"/>
      <c r="J42" s="620"/>
      <c r="K42" s="620"/>
      <c r="L42" s="620"/>
      <c r="M42" s="620"/>
      <c r="N42" s="620"/>
      <c r="O42" s="620"/>
      <c r="P42" s="373"/>
      <c r="Q42" s="384"/>
      <c r="R42" s="265"/>
      <c r="S42" s="243"/>
    </row>
    <row r="43" spans="1:19" s="45" customFormat="1" ht="16.5" customHeight="1">
      <c r="A43" s="233"/>
      <c r="B43" s="61"/>
      <c r="C43" s="61"/>
      <c r="D43" s="62"/>
      <c r="E43" s="626" t="s">
        <v>156</v>
      </c>
      <c r="F43" s="620"/>
      <c r="G43" s="620"/>
      <c r="H43" s="620"/>
      <c r="I43" s="620"/>
      <c r="J43" s="620"/>
      <c r="K43" s="620"/>
      <c r="L43" s="620"/>
      <c r="M43" s="620"/>
      <c r="N43" s="620"/>
      <c r="O43" s="620"/>
      <c r="P43" s="373"/>
      <c r="Q43" s="384"/>
      <c r="R43" s="265"/>
      <c r="S43" s="243"/>
    </row>
    <row r="44" spans="1:19" s="45" customFormat="1" ht="16.5" customHeight="1">
      <c r="A44" s="233"/>
      <c r="B44" s="61"/>
      <c r="C44" s="61"/>
      <c r="D44" s="62"/>
      <c r="E44" s="626" t="s">
        <v>157</v>
      </c>
      <c r="F44" s="620"/>
      <c r="G44" s="620"/>
      <c r="H44" s="620"/>
      <c r="I44" s="620"/>
      <c r="J44" s="620"/>
      <c r="K44" s="620"/>
      <c r="L44" s="620"/>
      <c r="M44" s="620"/>
      <c r="N44" s="620"/>
      <c r="O44" s="620"/>
      <c r="P44" s="373"/>
      <c r="Q44" s="384"/>
      <c r="R44" s="265"/>
      <c r="S44" s="243"/>
    </row>
    <row r="45" spans="1:19" s="45" customFormat="1" ht="31.5" customHeight="1">
      <c r="A45" s="233"/>
      <c r="B45" s="61"/>
      <c r="C45" s="61"/>
      <c r="D45" s="62"/>
      <c r="E45" s="626" t="s">
        <v>158</v>
      </c>
      <c r="F45" s="620"/>
      <c r="G45" s="620"/>
      <c r="H45" s="620"/>
      <c r="I45" s="620"/>
      <c r="J45" s="620"/>
      <c r="K45" s="620"/>
      <c r="L45" s="620"/>
      <c r="M45" s="620"/>
      <c r="N45" s="620"/>
      <c r="O45" s="620"/>
      <c r="P45" s="373"/>
      <c r="Q45" s="384"/>
      <c r="R45" s="265"/>
      <c r="S45" s="243"/>
    </row>
    <row r="46" spans="1:19" s="8" customFormat="1" ht="9" customHeight="1">
      <c r="A46" s="232"/>
      <c r="B46" s="68"/>
      <c r="C46" s="69"/>
      <c r="D46" s="70"/>
      <c r="E46" s="423"/>
      <c r="F46" s="423"/>
      <c r="G46" s="423"/>
      <c r="H46" s="423"/>
      <c r="I46" s="423"/>
      <c r="J46" s="423"/>
      <c r="K46" s="423"/>
      <c r="L46" s="423"/>
      <c r="M46" s="423"/>
      <c r="N46" s="423"/>
      <c r="O46" s="423"/>
      <c r="P46" s="373"/>
      <c r="Q46" s="384"/>
      <c r="R46" s="265"/>
      <c r="S46" s="243"/>
    </row>
    <row r="47" spans="1:19" s="8" customFormat="1" ht="18" customHeight="1">
      <c r="A47" s="432"/>
      <c r="B47" s="171"/>
      <c r="C47" s="168"/>
      <c r="D47" s="169"/>
      <c r="E47" s="800" t="s">
        <v>524</v>
      </c>
      <c r="F47" s="620"/>
      <c r="G47" s="620"/>
      <c r="H47" s="620"/>
      <c r="I47" s="620"/>
      <c r="J47" s="620"/>
      <c r="K47" s="620"/>
      <c r="L47" s="620"/>
      <c r="M47" s="620"/>
      <c r="N47" s="620"/>
      <c r="O47" s="620"/>
      <c r="P47" s="431"/>
      <c r="Q47" s="384"/>
      <c r="R47" s="265"/>
      <c r="S47" s="243"/>
    </row>
    <row r="48" spans="1:19" s="8" customFormat="1" ht="9.9499999999999993" customHeight="1">
      <c r="A48" s="280"/>
      <c r="B48" s="137"/>
      <c r="C48" s="163"/>
      <c r="D48" s="164"/>
      <c r="E48" s="47"/>
      <c r="F48" s="47"/>
      <c r="G48" s="47"/>
      <c r="H48" s="47"/>
      <c r="I48" s="47"/>
      <c r="J48" s="47"/>
      <c r="K48" s="47"/>
      <c r="L48" s="47"/>
      <c r="M48" s="47"/>
      <c r="N48" s="47"/>
      <c r="O48" s="47"/>
      <c r="P48" s="373"/>
      <c r="Q48" s="384"/>
      <c r="R48" s="265"/>
      <c r="S48" s="243"/>
    </row>
    <row r="49" spans="1:19" s="8" customFormat="1" ht="18.75" customHeight="1">
      <c r="A49" s="448">
        <f>+$A$5</f>
        <v>4.2</v>
      </c>
      <c r="B49" s="52">
        <v>1</v>
      </c>
      <c r="C49" s="66"/>
      <c r="D49" s="67"/>
      <c r="E49" s="742" t="s">
        <v>15</v>
      </c>
      <c r="F49" s="742"/>
      <c r="G49" s="742"/>
      <c r="H49" s="742"/>
      <c r="I49" s="742"/>
      <c r="J49" s="742"/>
      <c r="K49" s="742"/>
      <c r="L49" s="742"/>
      <c r="M49" s="742"/>
      <c r="N49" s="742"/>
      <c r="O49" s="742"/>
      <c r="P49" s="373"/>
      <c r="Q49" s="384"/>
      <c r="R49" s="265"/>
      <c r="S49" s="243"/>
    </row>
    <row r="50" spans="1:19" s="8" customFormat="1" ht="63" customHeight="1">
      <c r="A50" s="452"/>
      <c r="B50" s="52"/>
      <c r="C50" s="71"/>
      <c r="D50" s="53"/>
      <c r="E50" s="796" t="s">
        <v>54</v>
      </c>
      <c r="F50" s="620"/>
      <c r="G50" s="620"/>
      <c r="H50" s="620"/>
      <c r="I50" s="620"/>
      <c r="J50" s="620"/>
      <c r="K50" s="620"/>
      <c r="L50" s="620"/>
      <c r="M50" s="620"/>
      <c r="N50" s="620"/>
      <c r="O50" s="620"/>
      <c r="P50" s="373"/>
      <c r="Q50" s="384"/>
      <c r="R50" s="265"/>
      <c r="S50" s="243" t="s">
        <v>34</v>
      </c>
    </row>
    <row r="51" spans="1:19" s="8" customFormat="1" ht="7.5" customHeight="1">
      <c r="A51" s="232"/>
      <c r="B51" s="68"/>
      <c r="C51" s="69"/>
      <c r="D51" s="70"/>
      <c r="E51" s="423"/>
      <c r="F51" s="423"/>
      <c r="G51" s="423"/>
      <c r="H51" s="423"/>
      <c r="I51" s="423"/>
      <c r="J51" s="423"/>
      <c r="K51" s="423"/>
      <c r="L51" s="423"/>
      <c r="M51" s="423"/>
      <c r="N51" s="423"/>
      <c r="O51" s="423"/>
      <c r="P51" s="373"/>
      <c r="Q51" s="384"/>
      <c r="R51" s="265"/>
      <c r="S51" s="243"/>
    </row>
    <row r="52" spans="1:19" s="8" customFormat="1" ht="18" customHeight="1">
      <c r="A52" s="448">
        <f>+$A$5</f>
        <v>4.2</v>
      </c>
      <c r="B52" s="52">
        <f>+B49+1</f>
        <v>2</v>
      </c>
      <c r="C52" s="66"/>
      <c r="D52" s="67"/>
      <c r="E52" s="742" t="s">
        <v>16</v>
      </c>
      <c r="F52" s="742"/>
      <c r="G52" s="742"/>
      <c r="H52" s="742"/>
      <c r="I52" s="742"/>
      <c r="J52" s="742"/>
      <c r="K52" s="742"/>
      <c r="L52" s="742"/>
      <c r="M52" s="742"/>
      <c r="N52" s="742"/>
      <c r="O52" s="742"/>
      <c r="P52" s="373"/>
      <c r="Q52" s="384"/>
      <c r="R52" s="265"/>
      <c r="S52" s="243"/>
    </row>
    <row r="53" spans="1:19" s="8" customFormat="1" ht="18" customHeight="1">
      <c r="A53" s="448">
        <f>+$A$5</f>
        <v>4.2</v>
      </c>
      <c r="B53" s="52">
        <f>+$B$52</f>
        <v>2</v>
      </c>
      <c r="C53" s="71">
        <v>1</v>
      </c>
      <c r="D53" s="53"/>
      <c r="E53" s="772" t="s">
        <v>38</v>
      </c>
      <c r="F53" s="772"/>
      <c r="G53" s="772"/>
      <c r="H53" s="772"/>
      <c r="I53" s="772"/>
      <c r="J53" s="772"/>
      <c r="K53" s="772"/>
      <c r="L53" s="772"/>
      <c r="M53" s="772"/>
      <c r="N53" s="772"/>
      <c r="O53" s="772"/>
      <c r="P53" s="453">
        <v>1</v>
      </c>
      <c r="Q53" s="384" t="s">
        <v>17</v>
      </c>
      <c r="R53" s="284"/>
      <c r="S53" s="242">
        <f>ROUND(P53*R53,2)</f>
        <v>0</v>
      </c>
    </row>
    <row r="54" spans="1:19" s="8" customFormat="1" ht="18" customHeight="1">
      <c r="A54" s="448">
        <f>+$A$5</f>
        <v>4.2</v>
      </c>
      <c r="B54" s="52">
        <f>+$B$52</f>
        <v>2</v>
      </c>
      <c r="C54" s="52">
        <f>+C53+1</f>
        <v>2</v>
      </c>
      <c r="D54" s="53"/>
      <c r="E54" s="772" t="s">
        <v>50</v>
      </c>
      <c r="F54" s="772"/>
      <c r="G54" s="772"/>
      <c r="H54" s="772"/>
      <c r="I54" s="772"/>
      <c r="J54" s="772"/>
      <c r="K54" s="772"/>
      <c r="L54" s="772"/>
      <c r="M54" s="772"/>
      <c r="N54" s="772"/>
      <c r="O54" s="772"/>
      <c r="P54" s="453">
        <v>1</v>
      </c>
      <c r="Q54" s="384" t="s">
        <v>17</v>
      </c>
      <c r="R54" s="284"/>
      <c r="S54" s="242">
        <f>ROUND(P54*R54,2)</f>
        <v>0</v>
      </c>
    </row>
    <row r="55" spans="1:19" s="105" customFormat="1" ht="9.75" customHeight="1">
      <c r="A55" s="454"/>
      <c r="B55" s="72"/>
      <c r="C55" s="17"/>
      <c r="D55" s="18"/>
      <c r="E55" s="398"/>
      <c r="F55" s="398"/>
      <c r="G55" s="398"/>
      <c r="H55" s="398"/>
      <c r="I55" s="398"/>
      <c r="J55" s="398"/>
      <c r="K55" s="398"/>
      <c r="L55" s="398"/>
      <c r="M55" s="398"/>
      <c r="N55" s="398"/>
      <c r="O55" s="398"/>
      <c r="P55" s="373"/>
      <c r="Q55" s="384"/>
      <c r="R55" s="265"/>
      <c r="S55" s="243"/>
    </row>
    <row r="56" spans="1:19" s="105" customFormat="1" ht="18" customHeight="1">
      <c r="A56" s="448">
        <f>+$A$5</f>
        <v>4.2</v>
      </c>
      <c r="B56" s="52">
        <f>+B52+1</f>
        <v>3</v>
      </c>
      <c r="C56" s="13"/>
      <c r="D56" s="14"/>
      <c r="E56" s="207" t="s">
        <v>690</v>
      </c>
      <c r="F56" s="106"/>
      <c r="G56" s="106"/>
      <c r="H56" s="106"/>
      <c r="I56" s="106"/>
      <c r="J56" s="106"/>
      <c r="K56" s="106"/>
      <c r="L56" s="106"/>
      <c r="M56" s="106"/>
      <c r="N56" s="106"/>
      <c r="O56" s="106"/>
      <c r="P56" s="373"/>
      <c r="Q56" s="384"/>
      <c r="R56" s="265"/>
      <c r="S56" s="243"/>
    </row>
    <row r="57" spans="1:19" s="105" customFormat="1" ht="12" customHeight="1">
      <c r="A57" s="448"/>
      <c r="B57" s="52"/>
      <c r="C57" s="13"/>
      <c r="D57" s="14"/>
      <c r="E57" s="455"/>
      <c r="F57" s="106"/>
      <c r="G57" s="106"/>
      <c r="H57" s="106"/>
      <c r="I57" s="106"/>
      <c r="J57" s="106"/>
      <c r="K57" s="106"/>
      <c r="L57" s="106"/>
      <c r="M57" s="106"/>
      <c r="N57" s="106"/>
      <c r="O57" s="106"/>
      <c r="P57" s="373"/>
      <c r="Q57" s="384"/>
      <c r="R57" s="265"/>
      <c r="S57" s="243"/>
    </row>
    <row r="58" spans="1:19" s="105" customFormat="1" ht="16.5">
      <c r="A58" s="448">
        <f>+$A$5</f>
        <v>4.2</v>
      </c>
      <c r="B58" s="52">
        <f>+$B$56</f>
        <v>3</v>
      </c>
      <c r="C58" s="71">
        <f>+C57+1</f>
        <v>1</v>
      </c>
      <c r="D58" s="53"/>
      <c r="E58" s="449" t="s">
        <v>177</v>
      </c>
      <c r="F58" s="398"/>
      <c r="G58" s="398"/>
      <c r="H58" s="398"/>
      <c r="I58" s="398"/>
      <c r="J58" s="398"/>
      <c r="K58" s="398"/>
      <c r="L58" s="398"/>
      <c r="M58" s="398"/>
      <c r="N58" s="398"/>
      <c r="O58" s="398"/>
      <c r="P58" s="373"/>
      <c r="Q58" s="384"/>
      <c r="R58" s="265"/>
      <c r="S58" s="243"/>
    </row>
    <row r="59" spans="1:19" s="105" customFormat="1" ht="31.5" customHeight="1">
      <c r="A59" s="454"/>
      <c r="B59" s="72"/>
      <c r="C59" s="17"/>
      <c r="D59" s="18"/>
      <c r="E59" s="796" t="s">
        <v>175</v>
      </c>
      <c r="F59" s="620"/>
      <c r="G59" s="620"/>
      <c r="H59" s="620"/>
      <c r="I59" s="620"/>
      <c r="J59" s="620"/>
      <c r="K59" s="620"/>
      <c r="L59" s="620"/>
      <c r="M59" s="620"/>
      <c r="N59" s="620"/>
      <c r="O59" s="620"/>
      <c r="P59" s="373"/>
      <c r="Q59" s="384"/>
      <c r="R59" s="265"/>
      <c r="S59" s="243"/>
    </row>
    <row r="60" spans="1:19" s="105" customFormat="1" ht="16.5" customHeight="1">
      <c r="A60" s="454"/>
      <c r="B60" s="72"/>
      <c r="C60" s="17"/>
      <c r="D60" s="18"/>
      <c r="E60" s="796" t="s">
        <v>178</v>
      </c>
      <c r="F60" s="620"/>
      <c r="G60" s="620"/>
      <c r="H60" s="620"/>
      <c r="I60" s="620"/>
      <c r="J60" s="620"/>
      <c r="K60" s="620"/>
      <c r="L60" s="620"/>
      <c r="M60" s="620"/>
      <c r="N60" s="620"/>
      <c r="O60" s="620"/>
      <c r="P60" s="373"/>
      <c r="Q60" s="384"/>
      <c r="R60" s="265"/>
      <c r="S60" s="243"/>
    </row>
    <row r="61" spans="1:19" s="105" customFormat="1" ht="31.5" customHeight="1">
      <c r="A61" s="454"/>
      <c r="B61" s="72"/>
      <c r="C61" s="17"/>
      <c r="D61" s="18"/>
      <c r="E61" s="796" t="s">
        <v>179</v>
      </c>
      <c r="F61" s="620"/>
      <c r="G61" s="620"/>
      <c r="H61" s="620"/>
      <c r="I61" s="620"/>
      <c r="J61" s="620"/>
      <c r="K61" s="620"/>
      <c r="L61" s="620"/>
      <c r="M61" s="620"/>
      <c r="N61" s="620"/>
      <c r="O61" s="620"/>
      <c r="P61" s="373"/>
      <c r="Q61" s="384"/>
      <c r="R61" s="265"/>
      <c r="S61" s="243"/>
    </row>
    <row r="62" spans="1:19" s="105" customFormat="1" ht="16.5" customHeight="1">
      <c r="A62" s="454"/>
      <c r="B62" s="72"/>
      <c r="C62" s="17"/>
      <c r="D62" s="18"/>
      <c r="E62" s="796" t="s">
        <v>180</v>
      </c>
      <c r="F62" s="620"/>
      <c r="G62" s="620"/>
      <c r="H62" s="620"/>
      <c r="I62" s="620"/>
      <c r="J62" s="620"/>
      <c r="K62" s="620"/>
      <c r="L62" s="620"/>
      <c r="M62" s="620"/>
      <c r="N62" s="620"/>
      <c r="O62" s="620"/>
      <c r="P62" s="373"/>
      <c r="Q62" s="384"/>
      <c r="R62" s="265"/>
      <c r="S62" s="243"/>
    </row>
    <row r="63" spans="1:19" s="105" customFormat="1" ht="31.5" customHeight="1">
      <c r="A63" s="454"/>
      <c r="B63" s="72"/>
      <c r="C63" s="17"/>
      <c r="D63" s="18"/>
      <c r="E63" s="796" t="s">
        <v>181</v>
      </c>
      <c r="F63" s="620"/>
      <c r="G63" s="620"/>
      <c r="H63" s="620"/>
      <c r="I63" s="620"/>
      <c r="J63" s="620"/>
      <c r="K63" s="620"/>
      <c r="L63" s="620"/>
      <c r="M63" s="620"/>
      <c r="N63" s="620"/>
      <c r="O63" s="620"/>
      <c r="P63" s="373"/>
      <c r="Q63" s="384"/>
      <c r="R63" s="265"/>
      <c r="S63" s="243"/>
    </row>
    <row r="64" spans="1:19" s="105" customFormat="1" ht="16.5" customHeight="1">
      <c r="A64" s="454"/>
      <c r="B64" s="72"/>
      <c r="C64" s="17"/>
      <c r="D64" s="18"/>
      <c r="E64" s="796" t="s">
        <v>182</v>
      </c>
      <c r="F64" s="620"/>
      <c r="G64" s="620"/>
      <c r="H64" s="620"/>
      <c r="I64" s="620"/>
      <c r="J64" s="620"/>
      <c r="K64" s="620"/>
      <c r="L64" s="620"/>
      <c r="M64" s="620"/>
      <c r="N64" s="620"/>
      <c r="O64" s="620"/>
      <c r="P64" s="373"/>
      <c r="Q64" s="384"/>
      <c r="R64" s="265"/>
      <c r="S64" s="243"/>
    </row>
    <row r="65" spans="1:19" s="105" customFormat="1" ht="31.5" customHeight="1">
      <c r="A65" s="454"/>
      <c r="B65" s="72"/>
      <c r="C65" s="17"/>
      <c r="D65" s="18"/>
      <c r="E65" s="796" t="s">
        <v>183</v>
      </c>
      <c r="F65" s="620"/>
      <c r="G65" s="620"/>
      <c r="H65" s="620"/>
      <c r="I65" s="620"/>
      <c r="J65" s="620"/>
      <c r="K65" s="620"/>
      <c r="L65" s="620"/>
      <c r="M65" s="620"/>
      <c r="N65" s="620"/>
      <c r="O65" s="620"/>
      <c r="P65" s="373"/>
      <c r="Q65" s="384"/>
      <c r="R65" s="265"/>
      <c r="S65" s="243"/>
    </row>
    <row r="66" spans="1:19" s="105" customFormat="1" ht="16.5" customHeight="1">
      <c r="A66" s="454"/>
      <c r="B66" s="72"/>
      <c r="C66" s="17"/>
      <c r="D66" s="18"/>
      <c r="E66" s="796" t="s">
        <v>184</v>
      </c>
      <c r="F66" s="620"/>
      <c r="G66" s="620"/>
      <c r="H66" s="620"/>
      <c r="I66" s="620"/>
      <c r="J66" s="620"/>
      <c r="K66" s="620"/>
      <c r="L66" s="620"/>
      <c r="M66" s="620"/>
      <c r="N66" s="620"/>
      <c r="O66" s="620"/>
      <c r="P66" s="373"/>
      <c r="Q66" s="384"/>
      <c r="R66" s="265"/>
      <c r="S66" s="243"/>
    </row>
    <row r="67" spans="1:19" s="105" customFormat="1" ht="31.5" customHeight="1">
      <c r="A67" s="581"/>
      <c r="B67" s="582"/>
      <c r="C67" s="583"/>
      <c r="D67" s="584"/>
      <c r="E67" s="817" t="s">
        <v>185</v>
      </c>
      <c r="F67" s="818"/>
      <c r="G67" s="818"/>
      <c r="H67" s="818"/>
      <c r="I67" s="818"/>
      <c r="J67" s="818"/>
      <c r="K67" s="818"/>
      <c r="L67" s="818"/>
      <c r="M67" s="818"/>
      <c r="N67" s="818"/>
      <c r="O67" s="818"/>
      <c r="P67" s="578"/>
      <c r="Q67" s="559"/>
      <c r="R67" s="579"/>
      <c r="S67" s="580"/>
    </row>
    <row r="68" spans="1:19" s="105" customFormat="1" ht="16.5" customHeight="1">
      <c r="A68" s="454"/>
      <c r="B68" s="72"/>
      <c r="C68" s="17"/>
      <c r="D68" s="18"/>
      <c r="E68" s="796" t="s">
        <v>186</v>
      </c>
      <c r="F68" s="620"/>
      <c r="G68" s="620"/>
      <c r="H68" s="620"/>
      <c r="I68" s="620"/>
      <c r="J68" s="620"/>
      <c r="K68" s="620"/>
      <c r="L68" s="620"/>
      <c r="M68" s="620"/>
      <c r="N68" s="620"/>
      <c r="O68" s="620"/>
      <c r="P68" s="373"/>
      <c r="Q68" s="384"/>
      <c r="R68" s="265"/>
      <c r="S68" s="243"/>
    </row>
    <row r="69" spans="1:19" s="105" customFormat="1" ht="16.5" customHeight="1">
      <c r="A69" s="454"/>
      <c r="B69" s="72"/>
      <c r="C69" s="17"/>
      <c r="D69" s="18"/>
      <c r="E69" s="796" t="s">
        <v>187</v>
      </c>
      <c r="F69" s="620"/>
      <c r="G69" s="620"/>
      <c r="H69" s="620"/>
      <c r="I69" s="620"/>
      <c r="J69" s="620"/>
      <c r="K69" s="620"/>
      <c r="L69" s="620"/>
      <c r="M69" s="620"/>
      <c r="N69" s="620"/>
      <c r="O69" s="620"/>
      <c r="P69" s="373"/>
      <c r="Q69" s="384"/>
      <c r="R69" s="265"/>
      <c r="S69" s="243"/>
    </row>
    <row r="70" spans="1:19" s="105" customFormat="1" ht="31.5" customHeight="1">
      <c r="A70" s="454"/>
      <c r="B70" s="72"/>
      <c r="C70" s="17"/>
      <c r="D70" s="18"/>
      <c r="E70" s="796" t="s">
        <v>188</v>
      </c>
      <c r="F70" s="620"/>
      <c r="G70" s="620"/>
      <c r="H70" s="620"/>
      <c r="I70" s="620"/>
      <c r="J70" s="620"/>
      <c r="K70" s="620"/>
      <c r="L70" s="620"/>
      <c r="M70" s="620"/>
      <c r="N70" s="620"/>
      <c r="O70" s="620"/>
      <c r="P70" s="373"/>
      <c r="Q70" s="384"/>
      <c r="R70" s="265"/>
      <c r="S70" s="243"/>
    </row>
    <row r="71" spans="1:19" s="105" customFormat="1" ht="16.5" customHeight="1">
      <c r="A71" s="454"/>
      <c r="B71" s="72"/>
      <c r="C71" s="17"/>
      <c r="D71" s="18"/>
      <c r="E71" s="796" t="s">
        <v>189</v>
      </c>
      <c r="F71" s="620"/>
      <c r="G71" s="620"/>
      <c r="H71" s="620"/>
      <c r="I71" s="620"/>
      <c r="J71" s="620"/>
      <c r="K71" s="620"/>
      <c r="L71" s="620"/>
      <c r="M71" s="620"/>
      <c r="N71" s="620"/>
      <c r="O71" s="620"/>
      <c r="P71" s="373"/>
      <c r="Q71" s="384"/>
      <c r="R71" s="265"/>
      <c r="S71" s="243"/>
    </row>
    <row r="72" spans="1:19" s="151" customFormat="1" ht="16.5">
      <c r="A72" s="454"/>
      <c r="B72" s="72"/>
      <c r="C72" s="17"/>
      <c r="D72" s="18"/>
      <c r="E72" s="423"/>
      <c r="F72" s="406"/>
      <c r="G72" s="406"/>
      <c r="H72" s="406"/>
      <c r="I72" s="406"/>
      <c r="J72" s="406"/>
      <c r="K72" s="406"/>
      <c r="L72" s="406"/>
      <c r="M72" s="406"/>
      <c r="N72" s="406"/>
      <c r="O72" s="406"/>
      <c r="P72" s="373"/>
      <c r="Q72" s="384"/>
      <c r="R72" s="265"/>
      <c r="S72" s="243"/>
    </row>
    <row r="73" spans="1:19" s="105" customFormat="1" ht="16.5">
      <c r="A73" s="454"/>
      <c r="B73" s="72"/>
      <c r="C73" s="17"/>
      <c r="D73" s="18"/>
      <c r="E73" s="456"/>
      <c r="F73" s="398"/>
      <c r="G73" s="398"/>
      <c r="H73" s="398"/>
      <c r="I73" s="398"/>
      <c r="J73" s="398"/>
      <c r="K73" s="398"/>
      <c r="L73" s="398"/>
      <c r="M73" s="398"/>
      <c r="N73" s="398"/>
      <c r="O73" s="398"/>
      <c r="P73" s="373"/>
      <c r="Q73" s="384"/>
      <c r="R73" s="265"/>
      <c r="S73" s="243"/>
    </row>
    <row r="74" spans="1:19" s="105" customFormat="1" ht="16.5">
      <c r="A74" s="448">
        <f>+$A$5</f>
        <v>4.2</v>
      </c>
      <c r="B74" s="52">
        <f>+$B$56</f>
        <v>3</v>
      </c>
      <c r="C74" s="52">
        <f>+C58+1</f>
        <v>2</v>
      </c>
      <c r="D74" s="53"/>
      <c r="E74" s="449" t="s">
        <v>724</v>
      </c>
      <c r="F74" s="398"/>
      <c r="G74" s="398"/>
      <c r="H74" s="398"/>
      <c r="I74" s="398"/>
      <c r="J74" s="398"/>
      <c r="K74" s="398"/>
      <c r="L74" s="398"/>
      <c r="M74" s="398"/>
      <c r="N74" s="398"/>
      <c r="O74" s="398"/>
      <c r="P74" s="373"/>
      <c r="Q74" s="384"/>
      <c r="R74" s="265"/>
      <c r="S74" s="243"/>
    </row>
    <row r="75" spans="1:19" s="105" customFormat="1" ht="47.25" customHeight="1">
      <c r="A75" s="454"/>
      <c r="B75" s="72"/>
      <c r="C75" s="17"/>
      <c r="D75" s="18"/>
      <c r="E75" s="796" t="s">
        <v>176</v>
      </c>
      <c r="F75" s="620"/>
      <c r="G75" s="620"/>
      <c r="H75" s="620"/>
      <c r="I75" s="620"/>
      <c r="J75" s="620"/>
      <c r="K75" s="620"/>
      <c r="L75" s="620"/>
      <c r="M75" s="620"/>
      <c r="N75" s="620"/>
      <c r="O75" s="620"/>
      <c r="P75" s="373"/>
      <c r="Q75" s="384"/>
      <c r="R75" s="265"/>
      <c r="S75" s="243"/>
    </row>
    <row r="76" spans="1:19" s="105" customFormat="1" ht="16.5" customHeight="1">
      <c r="A76" s="454"/>
      <c r="B76" s="72"/>
      <c r="C76" s="17"/>
      <c r="D76" s="18"/>
      <c r="E76" s="796" t="s">
        <v>190</v>
      </c>
      <c r="F76" s="620"/>
      <c r="G76" s="620"/>
      <c r="H76" s="620"/>
      <c r="I76" s="620"/>
      <c r="J76" s="620"/>
      <c r="K76" s="620"/>
      <c r="L76" s="620"/>
      <c r="M76" s="620"/>
      <c r="N76" s="620"/>
      <c r="O76" s="620"/>
      <c r="P76" s="373"/>
      <c r="Q76" s="384"/>
      <c r="R76" s="265"/>
      <c r="S76" s="243"/>
    </row>
    <row r="77" spans="1:19" s="105" customFormat="1" ht="16.5" customHeight="1">
      <c r="A77" s="454"/>
      <c r="B77" s="72"/>
      <c r="C77" s="17"/>
      <c r="D77" s="18"/>
      <c r="E77" s="796" t="s">
        <v>192</v>
      </c>
      <c r="F77" s="620"/>
      <c r="G77" s="620"/>
      <c r="H77" s="620"/>
      <c r="I77" s="620"/>
      <c r="J77" s="620"/>
      <c r="K77" s="620"/>
      <c r="L77" s="620"/>
      <c r="M77" s="620"/>
      <c r="N77" s="620"/>
      <c r="O77" s="620"/>
      <c r="P77" s="373"/>
      <c r="Q77" s="384"/>
      <c r="R77" s="265"/>
      <c r="S77" s="243"/>
    </row>
    <row r="78" spans="1:19" s="105" customFormat="1" ht="16.5" customHeight="1">
      <c r="A78" s="454"/>
      <c r="B78" s="72"/>
      <c r="C78" s="17"/>
      <c r="D78" s="18"/>
      <c r="E78" s="796" t="s">
        <v>193</v>
      </c>
      <c r="F78" s="620"/>
      <c r="G78" s="620"/>
      <c r="H78" s="620"/>
      <c r="I78" s="620"/>
      <c r="J78" s="620"/>
      <c r="K78" s="620"/>
      <c r="L78" s="620"/>
      <c r="M78" s="620"/>
      <c r="N78" s="620"/>
      <c r="O78" s="620"/>
      <c r="P78" s="373"/>
      <c r="Q78" s="384"/>
      <c r="R78" s="265"/>
      <c r="S78" s="243"/>
    </row>
    <row r="79" spans="1:19" s="105" customFormat="1" ht="16.5" customHeight="1">
      <c r="A79" s="454"/>
      <c r="B79" s="72"/>
      <c r="C79" s="17"/>
      <c r="D79" s="18"/>
      <c r="E79" s="796" t="s">
        <v>191</v>
      </c>
      <c r="F79" s="620"/>
      <c r="G79" s="620"/>
      <c r="H79" s="620"/>
      <c r="I79" s="620"/>
      <c r="J79" s="620"/>
      <c r="K79" s="620"/>
      <c r="L79" s="620"/>
      <c r="M79" s="620"/>
      <c r="N79" s="620"/>
      <c r="O79" s="620"/>
      <c r="P79" s="373"/>
      <c r="Q79" s="384"/>
      <c r="R79" s="265"/>
      <c r="S79" s="243"/>
    </row>
    <row r="80" spans="1:19" s="105" customFormat="1" ht="16.5" customHeight="1">
      <c r="A80" s="454"/>
      <c r="B80" s="72"/>
      <c r="C80" s="17"/>
      <c r="D80" s="18"/>
      <c r="E80" s="796" t="s">
        <v>194</v>
      </c>
      <c r="F80" s="620"/>
      <c r="G80" s="620"/>
      <c r="H80" s="620"/>
      <c r="I80" s="620"/>
      <c r="J80" s="620"/>
      <c r="K80" s="620"/>
      <c r="L80" s="620"/>
      <c r="M80" s="620"/>
      <c r="N80" s="620"/>
      <c r="O80" s="620"/>
      <c r="P80" s="373"/>
      <c r="Q80" s="384"/>
      <c r="R80" s="265"/>
      <c r="S80" s="243"/>
    </row>
    <row r="81" spans="1:19" s="105" customFormat="1" ht="31.5" customHeight="1">
      <c r="A81" s="454"/>
      <c r="B81" s="72"/>
      <c r="C81" s="17"/>
      <c r="D81" s="18"/>
      <c r="E81" s="796" t="s">
        <v>195</v>
      </c>
      <c r="F81" s="620"/>
      <c r="G81" s="620"/>
      <c r="H81" s="620"/>
      <c r="I81" s="620"/>
      <c r="J81" s="620"/>
      <c r="K81" s="620"/>
      <c r="L81" s="620"/>
      <c r="M81" s="620"/>
      <c r="N81" s="620"/>
      <c r="O81" s="620"/>
      <c r="P81" s="373"/>
      <c r="Q81" s="384"/>
      <c r="R81" s="265"/>
      <c r="S81" s="243"/>
    </row>
    <row r="82" spans="1:19" s="105" customFormat="1" ht="16.5" customHeight="1">
      <c r="A82" s="454"/>
      <c r="B82" s="72"/>
      <c r="C82" s="17"/>
      <c r="D82" s="18"/>
      <c r="E82" s="796" t="s">
        <v>196</v>
      </c>
      <c r="F82" s="620"/>
      <c r="G82" s="620"/>
      <c r="H82" s="620"/>
      <c r="I82" s="620"/>
      <c r="J82" s="620"/>
      <c r="K82" s="620"/>
      <c r="L82" s="620"/>
      <c r="M82" s="620"/>
      <c r="N82" s="620"/>
      <c r="O82" s="620"/>
      <c r="P82" s="373"/>
      <c r="Q82" s="384"/>
      <c r="R82" s="265"/>
      <c r="S82" s="243"/>
    </row>
    <row r="83" spans="1:19" s="105" customFormat="1" ht="16.5" customHeight="1">
      <c r="A83" s="454"/>
      <c r="B83" s="72"/>
      <c r="C83" s="17"/>
      <c r="D83" s="18"/>
      <c r="E83" s="796" t="s">
        <v>197</v>
      </c>
      <c r="F83" s="620"/>
      <c r="G83" s="620"/>
      <c r="H83" s="620"/>
      <c r="I83" s="620"/>
      <c r="J83" s="620"/>
      <c r="K83" s="620"/>
      <c r="L83" s="620"/>
      <c r="M83" s="620"/>
      <c r="N83" s="620"/>
      <c r="O83" s="620"/>
      <c r="P83" s="373"/>
      <c r="Q83" s="384"/>
      <c r="R83" s="265"/>
      <c r="S83" s="243"/>
    </row>
    <row r="84" spans="1:19" s="105" customFormat="1" ht="16.5" customHeight="1">
      <c r="A84" s="454"/>
      <c r="B84" s="72"/>
      <c r="C84" s="17"/>
      <c r="D84" s="18"/>
      <c r="E84" s="796"/>
      <c r="F84" s="620"/>
      <c r="G84" s="620"/>
      <c r="H84" s="620"/>
      <c r="I84" s="620"/>
      <c r="J84" s="620"/>
      <c r="K84" s="620"/>
      <c r="L84" s="620"/>
      <c r="M84" s="620"/>
      <c r="N84" s="620"/>
      <c r="O84" s="620"/>
      <c r="P84" s="373"/>
      <c r="Q84" s="384"/>
      <c r="R84" s="265"/>
      <c r="S84" s="243"/>
    </row>
    <row r="85" spans="1:19" s="153" customFormat="1" ht="16.5" customHeight="1">
      <c r="A85" s="443"/>
      <c r="B85" s="66"/>
      <c r="C85" s="15"/>
      <c r="D85" s="16"/>
      <c r="E85" s="751" t="s">
        <v>40</v>
      </c>
      <c r="F85" s="752"/>
      <c r="G85" s="752"/>
      <c r="H85" s="752"/>
      <c r="I85" s="752"/>
      <c r="J85" s="752"/>
      <c r="K85" s="752"/>
      <c r="L85" s="752"/>
      <c r="M85" s="752"/>
      <c r="N85" s="752"/>
      <c r="O85" s="752"/>
      <c r="P85" s="242"/>
      <c r="Q85" s="384"/>
      <c r="R85" s="267"/>
      <c r="S85" s="242"/>
    </row>
    <row r="86" spans="1:19" s="153" customFormat="1" ht="16.5" customHeight="1">
      <c r="A86" s="443"/>
      <c r="B86" s="66"/>
      <c r="C86" s="15"/>
      <c r="D86" s="16"/>
      <c r="E86" s="751" t="s">
        <v>546</v>
      </c>
      <c r="F86" s="752"/>
      <c r="G86" s="752"/>
      <c r="H86" s="752"/>
      <c r="I86" s="752"/>
      <c r="J86" s="752"/>
      <c r="K86" s="752"/>
      <c r="L86" s="752"/>
      <c r="M86" s="752"/>
      <c r="N86" s="752"/>
      <c r="O86" s="752"/>
      <c r="P86" s="434">
        <v>725</v>
      </c>
      <c r="Q86" s="384" t="s">
        <v>18</v>
      </c>
      <c r="R86" s="267"/>
      <c r="S86" s="242">
        <f>ROUND(P86*R86,2)</f>
        <v>0</v>
      </c>
    </row>
    <row r="87" spans="1:19" s="102" customFormat="1" ht="16.5">
      <c r="A87" s="443"/>
      <c r="B87" s="66"/>
      <c r="C87" s="15"/>
      <c r="D87" s="16"/>
      <c r="E87" s="398"/>
      <c r="F87" s="398"/>
      <c r="G87" s="398"/>
      <c r="H87" s="398"/>
      <c r="I87" s="398"/>
      <c r="J87" s="398"/>
      <c r="K87" s="398"/>
      <c r="L87" s="398"/>
      <c r="M87" s="398"/>
      <c r="N87" s="398"/>
      <c r="O87" s="398"/>
      <c r="P87" s="373"/>
      <c r="Q87" s="384"/>
      <c r="R87" s="265"/>
      <c r="S87" s="243"/>
    </row>
    <row r="88" spans="1:19" s="198" customFormat="1" ht="16.5">
      <c r="A88" s="448">
        <f>+$A$5</f>
        <v>4.2</v>
      </c>
      <c r="B88" s="52">
        <f>+$B$56</f>
        <v>3</v>
      </c>
      <c r="C88" s="52">
        <f>+C74+1</f>
        <v>3</v>
      </c>
      <c r="D88" s="53"/>
      <c r="E88" s="457" t="s">
        <v>582</v>
      </c>
      <c r="F88" s="398"/>
      <c r="G88" s="398"/>
      <c r="H88" s="398"/>
      <c r="I88" s="398"/>
      <c r="J88" s="398"/>
      <c r="K88" s="398"/>
      <c r="L88" s="398"/>
      <c r="M88" s="398"/>
      <c r="N88" s="398"/>
      <c r="O88" s="398"/>
      <c r="P88" s="373"/>
      <c r="Q88" s="384"/>
      <c r="R88" s="265"/>
      <c r="S88" s="243"/>
    </row>
    <row r="89" spans="1:19" s="198" customFormat="1" ht="16.5">
      <c r="A89" s="454"/>
      <c r="B89" s="72"/>
      <c r="C89" s="17"/>
      <c r="D89" s="18"/>
      <c r="E89" s="812" t="s">
        <v>691</v>
      </c>
      <c r="F89" s="813"/>
      <c r="G89" s="813"/>
      <c r="H89" s="813"/>
      <c r="I89" s="813"/>
      <c r="J89" s="813"/>
      <c r="K89" s="813"/>
      <c r="L89" s="813"/>
      <c r="M89" s="813"/>
      <c r="N89" s="813"/>
      <c r="O89" s="814"/>
      <c r="P89" s="373"/>
      <c r="Q89" s="384"/>
      <c r="R89" s="265"/>
      <c r="S89" s="243"/>
    </row>
    <row r="90" spans="1:19" s="198" customFormat="1" ht="16.5" customHeight="1">
      <c r="A90" s="454"/>
      <c r="B90" s="72"/>
      <c r="C90" s="17"/>
      <c r="D90" s="18"/>
      <c r="E90" s="815" t="s">
        <v>611</v>
      </c>
      <c r="F90" s="816"/>
      <c r="G90" s="816"/>
      <c r="H90" s="816"/>
      <c r="I90" s="816"/>
      <c r="J90" s="816"/>
      <c r="K90" s="816"/>
      <c r="L90" s="816"/>
      <c r="M90" s="816"/>
      <c r="N90" s="816"/>
      <c r="O90" s="816"/>
      <c r="P90" s="373"/>
      <c r="Q90" s="384"/>
      <c r="R90" s="265"/>
      <c r="S90" s="243"/>
    </row>
    <row r="91" spans="1:19" s="216" customFormat="1" ht="16.5" customHeight="1">
      <c r="A91" s="454"/>
      <c r="B91" s="72"/>
      <c r="C91" s="17"/>
      <c r="D91" s="18"/>
      <c r="E91" s="815" t="s">
        <v>612</v>
      </c>
      <c r="F91" s="816"/>
      <c r="G91" s="816"/>
      <c r="H91" s="816"/>
      <c r="I91" s="816"/>
      <c r="J91" s="816"/>
      <c r="K91" s="816"/>
      <c r="L91" s="816"/>
      <c r="M91" s="816"/>
      <c r="N91" s="816"/>
      <c r="O91" s="816"/>
      <c r="P91" s="373"/>
      <c r="Q91" s="384"/>
      <c r="R91" s="265"/>
      <c r="S91" s="243"/>
    </row>
    <row r="92" spans="1:19" s="198" customFormat="1" ht="16.5" customHeight="1">
      <c r="A92" s="454"/>
      <c r="B92" s="72"/>
      <c r="C92" s="17"/>
      <c r="D92" s="18"/>
      <c r="E92" s="815" t="s">
        <v>613</v>
      </c>
      <c r="F92" s="816"/>
      <c r="G92" s="816"/>
      <c r="H92" s="816"/>
      <c r="I92" s="816"/>
      <c r="J92" s="816"/>
      <c r="K92" s="816"/>
      <c r="L92" s="816"/>
      <c r="M92" s="816"/>
      <c r="N92" s="816"/>
      <c r="O92" s="816"/>
      <c r="P92" s="373"/>
      <c r="Q92" s="384"/>
      <c r="R92" s="265"/>
      <c r="S92" s="243"/>
    </row>
    <row r="93" spans="1:19" s="198" customFormat="1" ht="16.5" customHeight="1">
      <c r="A93" s="454"/>
      <c r="B93" s="72"/>
      <c r="C93" s="17"/>
      <c r="D93" s="18"/>
      <c r="E93" s="815" t="s">
        <v>614</v>
      </c>
      <c r="F93" s="816"/>
      <c r="G93" s="816"/>
      <c r="H93" s="816"/>
      <c r="I93" s="816"/>
      <c r="J93" s="816"/>
      <c r="K93" s="816"/>
      <c r="L93" s="816"/>
      <c r="M93" s="816"/>
      <c r="N93" s="816"/>
      <c r="O93" s="816"/>
      <c r="P93" s="373"/>
      <c r="Q93" s="384"/>
      <c r="R93" s="265"/>
      <c r="S93" s="243"/>
    </row>
    <row r="94" spans="1:19" s="153" customFormat="1" ht="31.5" customHeight="1">
      <c r="A94" s="443"/>
      <c r="B94" s="66"/>
      <c r="C94" s="15"/>
      <c r="D94" s="16"/>
      <c r="E94" s="757" t="s">
        <v>692</v>
      </c>
      <c r="F94" s="758"/>
      <c r="G94" s="758"/>
      <c r="H94" s="758"/>
      <c r="I94" s="758"/>
      <c r="J94" s="758"/>
      <c r="K94" s="758"/>
      <c r="L94" s="758"/>
      <c r="M94" s="758"/>
      <c r="N94" s="758"/>
      <c r="O94" s="764"/>
      <c r="P94" s="242"/>
      <c r="Q94" s="384"/>
      <c r="R94" s="267"/>
      <c r="S94" s="242"/>
    </row>
    <row r="95" spans="1:19" s="153" customFormat="1" ht="16.5" customHeight="1">
      <c r="A95" s="443"/>
      <c r="B95" s="66"/>
      <c r="C95" s="15"/>
      <c r="D95" s="16"/>
      <c r="E95" s="757" t="s">
        <v>546</v>
      </c>
      <c r="F95" s="758"/>
      <c r="G95" s="758"/>
      <c r="H95" s="758"/>
      <c r="I95" s="758"/>
      <c r="J95" s="758"/>
      <c r="K95" s="758"/>
      <c r="L95" s="758"/>
      <c r="M95" s="758"/>
      <c r="N95" s="758"/>
      <c r="O95" s="758"/>
      <c r="P95" s="434">
        <f>6452</f>
        <v>6452</v>
      </c>
      <c r="Q95" s="384" t="s">
        <v>18</v>
      </c>
      <c r="R95" s="267"/>
      <c r="S95" s="242">
        <f>ROUND(P95*R95,2)</f>
        <v>0</v>
      </c>
    </row>
    <row r="96" spans="1:19" s="276" customFormat="1" ht="16.5" customHeight="1">
      <c r="A96" s="443"/>
      <c r="B96" s="66"/>
      <c r="C96" s="15"/>
      <c r="D96" s="16"/>
      <c r="E96" s="399"/>
      <c r="F96" s="394"/>
      <c r="G96" s="394"/>
      <c r="H96" s="394"/>
      <c r="I96" s="394"/>
      <c r="J96" s="394"/>
      <c r="K96" s="394"/>
      <c r="L96" s="394"/>
      <c r="M96" s="394"/>
      <c r="N96" s="394"/>
      <c r="O96" s="394"/>
      <c r="P96" s="242"/>
      <c r="Q96" s="384"/>
      <c r="R96" s="267"/>
      <c r="S96" s="242"/>
    </row>
    <row r="97" spans="1:19" s="102" customFormat="1" ht="18" customHeight="1">
      <c r="A97" s="448">
        <f>+$A$5</f>
        <v>4.2</v>
      </c>
      <c r="B97" s="52">
        <f>+B56+1</f>
        <v>4</v>
      </c>
      <c r="C97" s="13"/>
      <c r="D97" s="14"/>
      <c r="E97" s="806" t="s">
        <v>208</v>
      </c>
      <c r="F97" s="620"/>
      <c r="G97" s="620"/>
      <c r="H97" s="620"/>
      <c r="I97" s="620"/>
      <c r="J97" s="620"/>
      <c r="K97" s="620"/>
      <c r="L97" s="620"/>
      <c r="M97" s="620"/>
      <c r="N97" s="620"/>
      <c r="O97" s="620"/>
      <c r="P97" s="373"/>
      <c r="Q97" s="384"/>
      <c r="R97" s="265"/>
      <c r="S97" s="243"/>
    </row>
    <row r="98" spans="1:19" s="102" customFormat="1" ht="16.5">
      <c r="A98" s="448"/>
      <c r="B98" s="52"/>
      <c r="C98" s="13"/>
      <c r="D98" s="14"/>
      <c r="E98" s="400"/>
      <c r="F98" s="406"/>
      <c r="G98" s="406"/>
      <c r="H98" s="406"/>
      <c r="I98" s="406"/>
      <c r="J98" s="406"/>
      <c r="K98" s="406"/>
      <c r="L98" s="406"/>
      <c r="M98" s="406"/>
      <c r="N98" s="406"/>
      <c r="O98" s="406"/>
      <c r="P98" s="373"/>
      <c r="Q98" s="384"/>
      <c r="R98" s="265"/>
      <c r="S98" s="243"/>
    </row>
    <row r="99" spans="1:19" s="117" customFormat="1" ht="18" customHeight="1">
      <c r="A99" s="458">
        <f>+$A$5</f>
        <v>4.2</v>
      </c>
      <c r="B99" s="66">
        <f>+$B$97</f>
        <v>4</v>
      </c>
      <c r="C99" s="75">
        <v>1</v>
      </c>
      <c r="D99" s="67"/>
      <c r="E99" s="806" t="s">
        <v>209</v>
      </c>
      <c r="F99" s="620"/>
      <c r="G99" s="620"/>
      <c r="H99" s="620"/>
      <c r="I99" s="620"/>
      <c r="J99" s="620"/>
      <c r="K99" s="620"/>
      <c r="L99" s="620"/>
      <c r="M99" s="620"/>
      <c r="N99" s="620"/>
      <c r="O99" s="620"/>
      <c r="P99" s="373"/>
      <c r="Q99" s="384"/>
      <c r="R99" s="265"/>
      <c r="S99" s="243"/>
    </row>
    <row r="100" spans="1:19" s="102" customFormat="1" ht="31.5" customHeight="1">
      <c r="A100" s="459"/>
      <c r="B100" s="66"/>
      <c r="C100" s="40"/>
      <c r="D100" s="41"/>
      <c r="E100" s="796" t="s">
        <v>199</v>
      </c>
      <c r="F100" s="620"/>
      <c r="G100" s="620"/>
      <c r="H100" s="620"/>
      <c r="I100" s="620"/>
      <c r="J100" s="620"/>
      <c r="K100" s="620"/>
      <c r="L100" s="620"/>
      <c r="M100" s="620"/>
      <c r="N100" s="620"/>
      <c r="O100" s="620"/>
      <c r="P100" s="373"/>
      <c r="Q100" s="384"/>
      <c r="R100" s="265"/>
      <c r="S100" s="243"/>
    </row>
    <row r="101" spans="1:19" s="102" customFormat="1" ht="16.5" customHeight="1">
      <c r="A101" s="459"/>
      <c r="B101" s="66"/>
      <c r="C101" s="40"/>
      <c r="D101" s="41"/>
      <c r="E101" s="796" t="s">
        <v>200</v>
      </c>
      <c r="F101" s="620"/>
      <c r="G101" s="620"/>
      <c r="H101" s="620"/>
      <c r="I101" s="620"/>
      <c r="J101" s="620"/>
      <c r="K101" s="620"/>
      <c r="L101" s="620"/>
      <c r="M101" s="620"/>
      <c r="N101" s="620"/>
      <c r="O101" s="620"/>
      <c r="P101" s="373"/>
      <c r="Q101" s="384"/>
      <c r="R101" s="265"/>
      <c r="S101" s="243"/>
    </row>
    <row r="102" spans="1:19" s="102" customFormat="1" ht="16.5" customHeight="1">
      <c r="A102" s="459"/>
      <c r="B102" s="66"/>
      <c r="C102" s="40"/>
      <c r="D102" s="41"/>
      <c r="E102" s="796" t="s">
        <v>210</v>
      </c>
      <c r="F102" s="620"/>
      <c r="G102" s="620"/>
      <c r="H102" s="620"/>
      <c r="I102" s="620"/>
      <c r="J102" s="620"/>
      <c r="K102" s="620"/>
      <c r="L102" s="620"/>
      <c r="M102" s="620"/>
      <c r="N102" s="620"/>
      <c r="O102" s="620"/>
      <c r="P102" s="373"/>
      <c r="Q102" s="384"/>
      <c r="R102" s="265"/>
      <c r="S102" s="243"/>
    </row>
    <row r="103" spans="1:19" s="102" customFormat="1" ht="16.5" customHeight="1">
      <c r="A103" s="459"/>
      <c r="B103" s="66"/>
      <c r="C103" s="40"/>
      <c r="D103" s="41"/>
      <c r="E103" s="796" t="s">
        <v>211</v>
      </c>
      <c r="F103" s="620"/>
      <c r="G103" s="620"/>
      <c r="H103" s="620"/>
      <c r="I103" s="620"/>
      <c r="J103" s="620"/>
      <c r="K103" s="620"/>
      <c r="L103" s="620"/>
      <c r="M103" s="620"/>
      <c r="N103" s="620"/>
      <c r="O103" s="620"/>
      <c r="P103" s="373"/>
      <c r="Q103" s="384"/>
      <c r="R103" s="265"/>
      <c r="S103" s="243"/>
    </row>
    <row r="104" spans="1:19" s="102" customFormat="1" ht="16.5" customHeight="1">
      <c r="A104" s="459"/>
      <c r="B104" s="66"/>
      <c r="C104" s="40"/>
      <c r="D104" s="41"/>
      <c r="E104" s="796" t="s">
        <v>212</v>
      </c>
      <c r="F104" s="620"/>
      <c r="G104" s="620"/>
      <c r="H104" s="620"/>
      <c r="I104" s="620"/>
      <c r="J104" s="620"/>
      <c r="K104" s="620"/>
      <c r="L104" s="620"/>
      <c r="M104" s="620"/>
      <c r="N104" s="620"/>
      <c r="O104" s="620"/>
      <c r="P104" s="373"/>
      <c r="Q104" s="384"/>
      <c r="R104" s="265"/>
      <c r="S104" s="243"/>
    </row>
    <row r="105" spans="1:19" s="102" customFormat="1" ht="16.5" customHeight="1">
      <c r="A105" s="459"/>
      <c r="B105" s="66"/>
      <c r="C105" s="40"/>
      <c r="D105" s="41"/>
      <c r="E105" s="796" t="s">
        <v>213</v>
      </c>
      <c r="F105" s="620"/>
      <c r="G105" s="620"/>
      <c r="H105" s="620"/>
      <c r="I105" s="620"/>
      <c r="J105" s="620"/>
      <c r="K105" s="620"/>
      <c r="L105" s="620"/>
      <c r="M105" s="620"/>
      <c r="N105" s="620"/>
      <c r="O105" s="620"/>
      <c r="P105" s="373"/>
      <c r="Q105" s="384"/>
      <c r="R105" s="265"/>
      <c r="S105" s="243"/>
    </row>
    <row r="106" spans="1:19" s="102" customFormat="1" ht="34.5" customHeight="1">
      <c r="A106" s="585"/>
      <c r="B106" s="473"/>
      <c r="C106" s="586"/>
      <c r="D106" s="587"/>
      <c r="E106" s="817" t="s">
        <v>214</v>
      </c>
      <c r="F106" s="818"/>
      <c r="G106" s="818"/>
      <c r="H106" s="818"/>
      <c r="I106" s="818"/>
      <c r="J106" s="818"/>
      <c r="K106" s="818"/>
      <c r="L106" s="818"/>
      <c r="M106" s="818"/>
      <c r="N106" s="818"/>
      <c r="O106" s="818"/>
      <c r="P106" s="578"/>
      <c r="Q106" s="559"/>
      <c r="R106" s="579"/>
      <c r="S106" s="580"/>
    </row>
    <row r="107" spans="1:19" s="102" customFormat="1" ht="38.25" customHeight="1">
      <c r="A107" s="459"/>
      <c r="B107" s="66"/>
      <c r="C107" s="40"/>
      <c r="D107" s="41"/>
      <c r="E107" s="796" t="s">
        <v>215</v>
      </c>
      <c r="F107" s="620"/>
      <c r="G107" s="620"/>
      <c r="H107" s="620"/>
      <c r="I107" s="620"/>
      <c r="J107" s="620"/>
      <c r="K107" s="620"/>
      <c r="L107" s="620"/>
      <c r="M107" s="620"/>
      <c r="N107" s="620"/>
      <c r="O107" s="620"/>
      <c r="P107" s="373"/>
      <c r="Q107" s="384"/>
      <c r="R107" s="265"/>
      <c r="S107" s="243"/>
    </row>
    <row r="108" spans="1:19" s="102" customFormat="1" ht="36" customHeight="1">
      <c r="A108" s="459"/>
      <c r="B108" s="66"/>
      <c r="C108" s="40"/>
      <c r="D108" s="41"/>
      <c r="E108" s="796" t="s">
        <v>201</v>
      </c>
      <c r="F108" s="620"/>
      <c r="G108" s="620"/>
      <c r="H108" s="620"/>
      <c r="I108" s="620"/>
      <c r="J108" s="620"/>
      <c r="K108" s="620"/>
      <c r="L108" s="620"/>
      <c r="M108" s="620"/>
      <c r="N108" s="620"/>
      <c r="O108" s="620"/>
      <c r="P108" s="373"/>
      <c r="Q108" s="384"/>
      <c r="R108" s="265"/>
      <c r="S108" s="243"/>
    </row>
    <row r="109" spans="1:19" s="102" customFormat="1" ht="31.5" customHeight="1">
      <c r="A109" s="459"/>
      <c r="B109" s="66"/>
      <c r="C109" s="40"/>
      <c r="D109" s="41"/>
      <c r="E109" s="796" t="s">
        <v>202</v>
      </c>
      <c r="F109" s="620"/>
      <c r="G109" s="620"/>
      <c r="H109" s="620"/>
      <c r="I109" s="620"/>
      <c r="J109" s="620"/>
      <c r="K109" s="620"/>
      <c r="L109" s="620"/>
      <c r="M109" s="620"/>
      <c r="N109" s="620"/>
      <c r="O109" s="620"/>
      <c r="P109" s="373"/>
      <c r="Q109" s="384"/>
      <c r="R109" s="265"/>
      <c r="S109" s="243"/>
    </row>
    <row r="110" spans="1:19" s="276" customFormat="1" ht="16.5">
      <c r="A110" s="459"/>
      <c r="B110" s="66"/>
      <c r="C110" s="40"/>
      <c r="D110" s="41"/>
      <c r="E110" s="400"/>
      <c r="F110" s="406"/>
      <c r="G110" s="406"/>
      <c r="H110" s="406"/>
      <c r="I110" s="406"/>
      <c r="J110" s="406"/>
      <c r="K110" s="406"/>
      <c r="L110" s="406"/>
      <c r="M110" s="406"/>
      <c r="N110" s="406"/>
      <c r="O110" s="406"/>
      <c r="P110" s="373"/>
      <c r="Q110" s="384"/>
      <c r="R110" s="265"/>
      <c r="S110" s="243"/>
    </row>
    <row r="111" spans="1:19" s="102" customFormat="1" ht="16.5" customHeight="1">
      <c r="A111" s="459"/>
      <c r="B111" s="66"/>
      <c r="C111" s="40"/>
      <c r="D111" s="41"/>
      <c r="E111" s="807" t="s">
        <v>203</v>
      </c>
      <c r="F111" s="620"/>
      <c r="G111" s="620"/>
      <c r="H111" s="620"/>
      <c r="I111" s="620"/>
      <c r="J111" s="620"/>
      <c r="K111" s="620"/>
      <c r="L111" s="620"/>
      <c r="M111" s="620"/>
      <c r="N111" s="620"/>
      <c r="O111" s="620"/>
      <c r="P111" s="373"/>
      <c r="Q111" s="384"/>
      <c r="R111" s="265"/>
      <c r="S111" s="243"/>
    </row>
    <row r="112" spans="1:19" s="102" customFormat="1" ht="16.5" customHeight="1">
      <c r="A112" s="459"/>
      <c r="B112" s="66"/>
      <c r="C112" s="40"/>
      <c r="D112" s="41"/>
      <c r="E112" s="796" t="s">
        <v>581</v>
      </c>
      <c r="F112" s="616"/>
      <c r="G112" s="616"/>
      <c r="H112" s="616"/>
      <c r="I112" s="616"/>
      <c r="J112" s="616"/>
      <c r="K112" s="616"/>
      <c r="L112" s="616"/>
      <c r="M112" s="616"/>
      <c r="N112" s="616"/>
      <c r="O112" s="803"/>
      <c r="P112" s="373"/>
      <c r="Q112" s="384"/>
      <c r="R112" s="265"/>
      <c r="S112" s="243"/>
    </row>
    <row r="113" spans="1:19" s="102" customFormat="1" ht="16.5">
      <c r="A113" s="459"/>
      <c r="B113" s="66"/>
      <c r="C113" s="40"/>
      <c r="D113" s="41"/>
      <c r="E113" s="400"/>
      <c r="F113" s="406"/>
      <c r="G113" s="406"/>
      <c r="H113" s="406"/>
      <c r="I113" s="406"/>
      <c r="J113" s="406"/>
      <c r="K113" s="406"/>
      <c r="L113" s="406"/>
      <c r="M113" s="406"/>
      <c r="N113" s="406"/>
      <c r="O113" s="406"/>
      <c r="P113" s="373"/>
      <c r="Q113" s="384"/>
      <c r="R113" s="265"/>
      <c r="S113" s="243"/>
    </row>
    <row r="114" spans="1:19" s="102" customFormat="1" ht="16.5" customHeight="1">
      <c r="A114" s="458">
        <f>+$A$5</f>
        <v>4.2</v>
      </c>
      <c r="B114" s="66">
        <f>+$B$97</f>
        <v>4</v>
      </c>
      <c r="C114" s="66">
        <f>+$C$99</f>
        <v>1</v>
      </c>
      <c r="D114" s="74">
        <v>1</v>
      </c>
      <c r="E114" s="820" t="s">
        <v>708</v>
      </c>
      <c r="F114" s="816"/>
      <c r="G114" s="816"/>
      <c r="H114" s="816"/>
      <c r="I114" s="816"/>
      <c r="J114" s="816"/>
      <c r="K114" s="816"/>
      <c r="L114" s="816"/>
      <c r="M114" s="816"/>
      <c r="N114" s="816"/>
      <c r="O114" s="816"/>
      <c r="P114" s="373"/>
      <c r="Q114" s="384"/>
      <c r="R114" s="265"/>
      <c r="S114" s="243"/>
    </row>
    <row r="115" spans="1:19" s="259" customFormat="1" ht="9.75" customHeight="1">
      <c r="A115" s="458"/>
      <c r="B115" s="66"/>
      <c r="C115" s="66"/>
      <c r="D115" s="74"/>
      <c r="E115" s="422"/>
      <c r="F115" s="407"/>
      <c r="G115" s="407"/>
      <c r="H115" s="407"/>
      <c r="I115" s="407"/>
      <c r="J115" s="407"/>
      <c r="K115" s="407"/>
      <c r="L115" s="407"/>
      <c r="M115" s="407"/>
      <c r="N115" s="407"/>
      <c r="O115" s="407"/>
      <c r="P115" s="373"/>
      <c r="Q115" s="384"/>
      <c r="R115" s="265"/>
      <c r="S115" s="243"/>
    </row>
    <row r="116" spans="1:19" s="102" customFormat="1" ht="16.5" customHeight="1">
      <c r="A116" s="459"/>
      <c r="B116" s="66"/>
      <c r="C116" s="40"/>
      <c r="D116" s="41"/>
      <c r="E116" s="807" t="s">
        <v>204</v>
      </c>
      <c r="F116" s="775"/>
      <c r="G116" s="775"/>
      <c r="H116" s="775"/>
      <c r="I116" s="775"/>
      <c r="J116" s="775"/>
      <c r="K116" s="775"/>
      <c r="L116" s="775"/>
      <c r="M116" s="775"/>
      <c r="N116" s="775"/>
      <c r="O116" s="775"/>
      <c r="P116" s="373"/>
      <c r="Q116" s="384"/>
      <c r="R116" s="265"/>
      <c r="S116" s="243"/>
    </row>
    <row r="117" spans="1:19" s="102" customFormat="1" ht="16.5" customHeight="1">
      <c r="A117" s="459"/>
      <c r="B117" s="66"/>
      <c r="C117" s="40"/>
      <c r="D117" s="41"/>
      <c r="E117" s="796" t="s">
        <v>219</v>
      </c>
      <c r="F117" s="620"/>
      <c r="G117" s="620"/>
      <c r="H117" s="620"/>
      <c r="I117" s="620"/>
      <c r="J117" s="620"/>
      <c r="K117" s="620"/>
      <c r="L117" s="620"/>
      <c r="M117" s="620"/>
      <c r="N117" s="620"/>
      <c r="O117" s="620"/>
      <c r="P117" s="373"/>
      <c r="Q117" s="384"/>
      <c r="R117" s="265"/>
      <c r="S117" s="243"/>
    </row>
    <row r="118" spans="1:19" s="102" customFormat="1" ht="16.5" customHeight="1">
      <c r="A118" s="459"/>
      <c r="B118" s="66"/>
      <c r="C118" s="40"/>
      <c r="D118" s="41"/>
      <c r="E118" s="796" t="s">
        <v>216</v>
      </c>
      <c r="F118" s="620"/>
      <c r="G118" s="620"/>
      <c r="H118" s="620"/>
      <c r="I118" s="620"/>
      <c r="J118" s="620"/>
      <c r="K118" s="620"/>
      <c r="L118" s="620"/>
      <c r="M118" s="620"/>
      <c r="N118" s="620"/>
      <c r="O118" s="620"/>
      <c r="P118" s="373"/>
      <c r="Q118" s="384"/>
      <c r="R118" s="265"/>
      <c r="S118" s="243"/>
    </row>
    <row r="119" spans="1:19" s="102" customFormat="1" ht="16.5" customHeight="1">
      <c r="A119" s="459"/>
      <c r="B119" s="66"/>
      <c r="C119" s="40"/>
      <c r="D119" s="41"/>
      <c r="E119" s="796" t="s">
        <v>217</v>
      </c>
      <c r="F119" s="620"/>
      <c r="G119" s="620"/>
      <c r="H119" s="620"/>
      <c r="I119" s="620"/>
      <c r="J119" s="620"/>
      <c r="K119" s="620"/>
      <c r="L119" s="620"/>
      <c r="M119" s="620"/>
      <c r="N119" s="620"/>
      <c r="O119" s="620"/>
      <c r="P119" s="373"/>
      <c r="Q119" s="384"/>
      <c r="R119" s="265"/>
      <c r="S119" s="243"/>
    </row>
    <row r="120" spans="1:19" s="102" customFormat="1" ht="16.5" customHeight="1">
      <c r="A120" s="459"/>
      <c r="B120" s="66"/>
      <c r="C120" s="40"/>
      <c r="D120" s="41"/>
      <c r="E120" s="796" t="s">
        <v>220</v>
      </c>
      <c r="F120" s="620"/>
      <c r="G120" s="620"/>
      <c r="H120" s="620"/>
      <c r="I120" s="620"/>
      <c r="J120" s="620"/>
      <c r="K120" s="620"/>
      <c r="L120" s="620"/>
      <c r="M120" s="620"/>
      <c r="N120" s="620"/>
      <c r="O120" s="620"/>
      <c r="P120" s="373"/>
      <c r="Q120" s="384"/>
      <c r="R120" s="265"/>
      <c r="S120" s="243"/>
    </row>
    <row r="121" spans="1:19" s="102" customFormat="1" ht="16.5" customHeight="1">
      <c r="A121" s="459"/>
      <c r="B121" s="66"/>
      <c r="C121" s="40"/>
      <c r="D121" s="41"/>
      <c r="E121" s="796" t="s">
        <v>218</v>
      </c>
      <c r="F121" s="620"/>
      <c r="G121" s="620"/>
      <c r="H121" s="620"/>
      <c r="I121" s="620"/>
      <c r="J121" s="620"/>
      <c r="K121" s="620"/>
      <c r="L121" s="620"/>
      <c r="M121" s="620"/>
      <c r="N121" s="620"/>
      <c r="O121" s="620"/>
      <c r="P121" s="373"/>
      <c r="Q121" s="384"/>
      <c r="R121" s="265"/>
      <c r="S121" s="243"/>
    </row>
    <row r="122" spans="1:19" s="102" customFormat="1" ht="16.5" customHeight="1">
      <c r="A122" s="459"/>
      <c r="B122" s="66"/>
      <c r="C122" s="40"/>
      <c r="D122" s="41"/>
      <c r="E122" s="796" t="s">
        <v>221</v>
      </c>
      <c r="F122" s="620"/>
      <c r="G122" s="620"/>
      <c r="H122" s="620"/>
      <c r="I122" s="620"/>
      <c r="J122" s="620"/>
      <c r="K122" s="620"/>
      <c r="L122" s="620"/>
      <c r="M122" s="620"/>
      <c r="N122" s="620"/>
      <c r="O122" s="620"/>
      <c r="P122" s="373"/>
      <c r="Q122" s="384"/>
      <c r="R122" s="265"/>
      <c r="S122" s="243"/>
    </row>
    <row r="123" spans="1:19" s="153" customFormat="1" ht="16.5" customHeight="1">
      <c r="A123" s="443"/>
      <c r="B123" s="66"/>
      <c r="C123" s="15"/>
      <c r="D123" s="16"/>
      <c r="E123" s="751" t="s">
        <v>40</v>
      </c>
      <c r="F123" s="752"/>
      <c r="G123" s="752"/>
      <c r="H123" s="752"/>
      <c r="I123" s="752"/>
      <c r="J123" s="752"/>
      <c r="K123" s="752"/>
      <c r="L123" s="752"/>
      <c r="M123" s="752"/>
      <c r="N123" s="752"/>
      <c r="O123" s="752"/>
      <c r="P123" s="242"/>
      <c r="Q123" s="384"/>
      <c r="R123" s="267"/>
      <c r="S123" s="242"/>
    </row>
    <row r="124" spans="1:19" s="153" customFormat="1" ht="31.5" customHeight="1">
      <c r="A124" s="443"/>
      <c r="B124" s="66"/>
      <c r="C124" s="15"/>
      <c r="D124" s="16"/>
      <c r="E124" s="819" t="s">
        <v>709</v>
      </c>
      <c r="F124" s="758"/>
      <c r="G124" s="758"/>
      <c r="H124" s="758"/>
      <c r="I124" s="758"/>
      <c r="J124" s="758"/>
      <c r="K124" s="758"/>
      <c r="L124" s="758"/>
      <c r="M124" s="758"/>
      <c r="N124" s="758"/>
      <c r="O124" s="764"/>
      <c r="P124" s="434">
        <f>16187*0.85</f>
        <v>13758.949999999999</v>
      </c>
      <c r="Q124" s="384" t="s">
        <v>18</v>
      </c>
      <c r="R124" s="267"/>
      <c r="S124" s="242">
        <f>ROUND(P124*R124,2)</f>
        <v>0</v>
      </c>
    </row>
    <row r="125" spans="1:19" s="198" customFormat="1" ht="9.9499999999999993" customHeight="1">
      <c r="A125" s="444"/>
      <c r="B125" s="31"/>
      <c r="C125" s="31"/>
      <c r="D125" s="32"/>
      <c r="E125" s="390"/>
      <c r="F125" s="391"/>
      <c r="G125" s="391"/>
      <c r="H125" s="391"/>
      <c r="I125" s="391"/>
      <c r="J125" s="391"/>
      <c r="K125" s="391"/>
      <c r="L125" s="5"/>
      <c r="M125" s="5"/>
      <c r="N125" s="5"/>
      <c r="O125" s="5"/>
      <c r="P125" s="460"/>
      <c r="Q125" s="461"/>
      <c r="R125" s="252"/>
      <c r="S125" s="251"/>
    </row>
    <row r="126" spans="1:19" s="102" customFormat="1" ht="16.5" customHeight="1">
      <c r="A126" s="458">
        <f>+$A$5</f>
        <v>4.2</v>
      </c>
      <c r="B126" s="66">
        <f>+$B$97</f>
        <v>4</v>
      </c>
      <c r="C126" s="66">
        <f>+$C$99</f>
        <v>1</v>
      </c>
      <c r="D126" s="67">
        <f>+D114+1</f>
        <v>2</v>
      </c>
      <c r="E126" s="820" t="s">
        <v>205</v>
      </c>
      <c r="F126" s="821"/>
      <c r="G126" s="821"/>
      <c r="H126" s="821"/>
      <c r="I126" s="821"/>
      <c r="J126" s="821"/>
      <c r="K126" s="821"/>
      <c r="L126" s="821"/>
      <c r="M126" s="821"/>
      <c r="N126" s="821"/>
      <c r="O126" s="821"/>
      <c r="P126" s="373"/>
      <c r="Q126" s="384"/>
      <c r="R126" s="265"/>
      <c r="S126" s="243"/>
    </row>
    <row r="127" spans="1:19" s="276" customFormat="1" ht="9.9499999999999993" customHeight="1">
      <c r="A127" s="458"/>
      <c r="B127" s="66"/>
      <c r="C127" s="66"/>
      <c r="D127" s="67"/>
      <c r="E127" s="422"/>
      <c r="F127" s="401"/>
      <c r="G127" s="401"/>
      <c r="H127" s="401"/>
      <c r="I127" s="401"/>
      <c r="J127" s="401"/>
      <c r="K127" s="401"/>
      <c r="L127" s="401"/>
      <c r="M127" s="401"/>
      <c r="N127" s="401"/>
      <c r="O127" s="401"/>
      <c r="P127" s="373"/>
      <c r="Q127" s="384"/>
      <c r="R127" s="265"/>
      <c r="S127" s="243"/>
    </row>
    <row r="128" spans="1:19" s="102" customFormat="1" ht="16.5" customHeight="1">
      <c r="A128" s="459"/>
      <c r="B128" s="66"/>
      <c r="C128" s="40"/>
      <c r="D128" s="41"/>
      <c r="E128" s="796" t="s">
        <v>223</v>
      </c>
      <c r="F128" s="620"/>
      <c r="G128" s="620"/>
      <c r="H128" s="620"/>
      <c r="I128" s="620"/>
      <c r="J128" s="620"/>
      <c r="K128" s="620"/>
      <c r="L128" s="620"/>
      <c r="M128" s="620"/>
      <c r="N128" s="620"/>
      <c r="O128" s="620"/>
      <c r="P128" s="373"/>
      <c r="Q128" s="384"/>
      <c r="R128" s="265"/>
      <c r="S128" s="243"/>
    </row>
    <row r="129" spans="1:19" s="102" customFormat="1" ht="16.5" customHeight="1">
      <c r="A129" s="459"/>
      <c r="B129" s="66"/>
      <c r="C129" s="40"/>
      <c r="D129" s="41"/>
      <c r="E129" s="796" t="s">
        <v>224</v>
      </c>
      <c r="F129" s="620"/>
      <c r="G129" s="620"/>
      <c r="H129" s="620"/>
      <c r="I129" s="620"/>
      <c r="J129" s="620"/>
      <c r="K129" s="620"/>
      <c r="L129" s="620"/>
      <c r="M129" s="620"/>
      <c r="N129" s="620"/>
      <c r="O129" s="620"/>
      <c r="P129" s="373"/>
      <c r="Q129" s="384"/>
      <c r="R129" s="265"/>
      <c r="S129" s="243"/>
    </row>
    <row r="130" spans="1:19" s="276" customFormat="1" ht="16.5" customHeight="1">
      <c r="A130" s="459"/>
      <c r="B130" s="66"/>
      <c r="C130" s="40"/>
      <c r="D130" s="41"/>
      <c r="E130" s="796" t="s">
        <v>222</v>
      </c>
      <c r="F130" s="620"/>
      <c r="G130" s="620"/>
      <c r="H130" s="620"/>
      <c r="I130" s="620"/>
      <c r="J130" s="620"/>
      <c r="K130" s="620"/>
      <c r="L130" s="620"/>
      <c r="M130" s="620"/>
      <c r="N130" s="620"/>
      <c r="O130" s="620"/>
      <c r="P130" s="373"/>
      <c r="Q130" s="384"/>
      <c r="R130" s="265"/>
      <c r="S130" s="243"/>
    </row>
    <row r="131" spans="1:19" s="102" customFormat="1" ht="31.5" customHeight="1">
      <c r="A131" s="459"/>
      <c r="B131" s="66"/>
      <c r="C131" s="40"/>
      <c r="D131" s="41"/>
      <c r="E131" s="796" t="s">
        <v>206</v>
      </c>
      <c r="F131" s="620"/>
      <c r="G131" s="620"/>
      <c r="H131" s="620"/>
      <c r="I131" s="620"/>
      <c r="J131" s="620"/>
      <c r="K131" s="620"/>
      <c r="L131" s="620"/>
      <c r="M131" s="620"/>
      <c r="N131" s="620"/>
      <c r="O131" s="620"/>
      <c r="P131" s="373"/>
      <c r="Q131" s="384"/>
      <c r="R131" s="265"/>
      <c r="S131" s="243"/>
    </row>
    <row r="132" spans="1:19" s="153" customFormat="1" ht="16.5" customHeight="1">
      <c r="A132" s="443"/>
      <c r="B132" s="66"/>
      <c r="C132" s="15"/>
      <c r="D132" s="16"/>
      <c r="E132" s="751" t="s">
        <v>40</v>
      </c>
      <c r="F132" s="752"/>
      <c r="G132" s="752"/>
      <c r="H132" s="752"/>
      <c r="I132" s="752"/>
      <c r="J132" s="752"/>
      <c r="K132" s="752"/>
      <c r="L132" s="752"/>
      <c r="M132" s="752"/>
      <c r="N132" s="752"/>
      <c r="O132" s="752"/>
      <c r="P132" s="242"/>
      <c r="Q132" s="384"/>
      <c r="R132" s="267"/>
      <c r="S132" s="242"/>
    </row>
    <row r="133" spans="1:19" s="153" customFormat="1" ht="31.5" customHeight="1">
      <c r="A133" s="443"/>
      <c r="B133" s="66"/>
      <c r="C133" s="15"/>
      <c r="D133" s="16"/>
      <c r="E133" s="819" t="s">
        <v>709</v>
      </c>
      <c r="F133" s="758"/>
      <c r="G133" s="758"/>
      <c r="H133" s="758"/>
      <c r="I133" s="758"/>
      <c r="J133" s="758"/>
      <c r="K133" s="758"/>
      <c r="L133" s="758"/>
      <c r="M133" s="758"/>
      <c r="N133" s="758"/>
      <c r="O133" s="764"/>
      <c r="P133" s="434">
        <f>1827*0.8</f>
        <v>1461.6000000000001</v>
      </c>
      <c r="Q133" s="384" t="s">
        <v>18</v>
      </c>
      <c r="R133" s="267"/>
      <c r="S133" s="242">
        <f>ROUND(P133*R133,2)</f>
        <v>0</v>
      </c>
    </row>
    <row r="134" spans="1:19" s="102" customFormat="1" ht="16.5" customHeight="1">
      <c r="A134" s="459"/>
      <c r="B134" s="66"/>
      <c r="C134" s="40"/>
      <c r="D134" s="41"/>
      <c r="E134" s="796"/>
      <c r="F134" s="620"/>
      <c r="G134" s="620"/>
      <c r="H134" s="620"/>
      <c r="I134" s="620"/>
      <c r="J134" s="620"/>
      <c r="K134" s="620"/>
      <c r="L134" s="620"/>
      <c r="M134" s="620"/>
      <c r="N134" s="620"/>
      <c r="O134" s="620"/>
      <c r="P134" s="373"/>
      <c r="Q134" s="384"/>
      <c r="R134" s="265"/>
      <c r="S134" s="243"/>
    </row>
    <row r="135" spans="1:19" s="102" customFormat="1" ht="16.5" customHeight="1">
      <c r="A135" s="458">
        <f>+$A$5</f>
        <v>4.2</v>
      </c>
      <c r="B135" s="66">
        <f>+$B$97</f>
        <v>4</v>
      </c>
      <c r="C135" s="66">
        <f>+$C$99</f>
        <v>1</v>
      </c>
      <c r="D135" s="67">
        <f>+D126+1</f>
        <v>3</v>
      </c>
      <c r="E135" s="807" t="s">
        <v>207</v>
      </c>
      <c r="F135" s="620"/>
      <c r="G135" s="620"/>
      <c r="H135" s="620"/>
      <c r="I135" s="620"/>
      <c r="J135" s="620"/>
      <c r="K135" s="620"/>
      <c r="L135" s="620"/>
      <c r="M135" s="620"/>
      <c r="N135" s="620"/>
      <c r="O135" s="620"/>
      <c r="P135" s="373"/>
      <c r="Q135" s="384"/>
      <c r="R135" s="265"/>
      <c r="S135" s="243"/>
    </row>
    <row r="136" spans="1:19" s="102" customFormat="1" ht="16.5" customHeight="1">
      <c r="A136" s="443"/>
      <c r="B136" s="66"/>
      <c r="C136" s="15"/>
      <c r="D136" s="16"/>
      <c r="E136" s="796" t="s">
        <v>204</v>
      </c>
      <c r="F136" s="620"/>
      <c r="G136" s="620"/>
      <c r="H136" s="620"/>
      <c r="I136" s="620"/>
      <c r="J136" s="620"/>
      <c r="K136" s="620"/>
      <c r="L136" s="620"/>
      <c r="M136" s="620"/>
      <c r="N136" s="620"/>
      <c r="O136" s="620"/>
      <c r="P136" s="373"/>
      <c r="Q136" s="384"/>
      <c r="R136" s="265"/>
      <c r="S136" s="243"/>
    </row>
    <row r="137" spans="1:19" s="102" customFormat="1" ht="16.5" customHeight="1">
      <c r="A137" s="443"/>
      <c r="B137" s="66"/>
      <c r="C137" s="15"/>
      <c r="D137" s="16"/>
      <c r="E137" s="796" t="s">
        <v>225</v>
      </c>
      <c r="F137" s="620"/>
      <c r="G137" s="620"/>
      <c r="H137" s="620"/>
      <c r="I137" s="620"/>
      <c r="J137" s="620"/>
      <c r="K137" s="620"/>
      <c r="L137" s="620"/>
      <c r="M137" s="620"/>
      <c r="N137" s="620"/>
      <c r="O137" s="620"/>
      <c r="P137" s="373"/>
      <c r="Q137" s="384"/>
      <c r="R137" s="265"/>
      <c r="S137" s="243"/>
    </row>
    <row r="138" spans="1:19" s="102" customFormat="1" ht="16.5" customHeight="1">
      <c r="A138" s="443"/>
      <c r="B138" s="66"/>
      <c r="C138" s="15"/>
      <c r="D138" s="16"/>
      <c r="E138" s="796" t="s">
        <v>226</v>
      </c>
      <c r="F138" s="620"/>
      <c r="G138" s="620"/>
      <c r="H138" s="620"/>
      <c r="I138" s="620"/>
      <c r="J138" s="620"/>
      <c r="K138" s="620"/>
      <c r="L138" s="620"/>
      <c r="M138" s="620"/>
      <c r="N138" s="620"/>
      <c r="O138" s="620"/>
      <c r="P138" s="373"/>
      <c r="Q138" s="384"/>
      <c r="R138" s="265"/>
      <c r="S138" s="243"/>
    </row>
    <row r="139" spans="1:19" s="102" customFormat="1" ht="16.5" customHeight="1">
      <c r="A139" s="443"/>
      <c r="B139" s="66"/>
      <c r="C139" s="15"/>
      <c r="D139" s="16"/>
      <c r="E139" s="796" t="s">
        <v>227</v>
      </c>
      <c r="F139" s="620"/>
      <c r="G139" s="620"/>
      <c r="H139" s="620"/>
      <c r="I139" s="620"/>
      <c r="J139" s="620"/>
      <c r="K139" s="620"/>
      <c r="L139" s="620"/>
      <c r="M139" s="620"/>
      <c r="N139" s="620"/>
      <c r="O139" s="620"/>
      <c r="P139" s="373"/>
      <c r="Q139" s="384"/>
      <c r="R139" s="265"/>
      <c r="S139" s="243"/>
    </row>
    <row r="140" spans="1:19" s="102" customFormat="1" ht="16.5" customHeight="1">
      <c r="A140" s="443"/>
      <c r="B140" s="66"/>
      <c r="C140" s="15"/>
      <c r="D140" s="16"/>
      <c r="E140" s="796" t="s">
        <v>228</v>
      </c>
      <c r="F140" s="620"/>
      <c r="G140" s="620"/>
      <c r="H140" s="620"/>
      <c r="I140" s="620"/>
      <c r="J140" s="620"/>
      <c r="K140" s="620"/>
      <c r="L140" s="620"/>
      <c r="M140" s="620"/>
      <c r="N140" s="620"/>
      <c r="O140" s="620"/>
      <c r="P140" s="373"/>
      <c r="Q140" s="384"/>
      <c r="R140" s="265"/>
      <c r="S140" s="243"/>
    </row>
    <row r="141" spans="1:19" s="102" customFormat="1" ht="16.5" customHeight="1">
      <c r="A141" s="443"/>
      <c r="B141" s="66"/>
      <c r="C141" s="15"/>
      <c r="D141" s="16"/>
      <c r="E141" s="796" t="s">
        <v>229</v>
      </c>
      <c r="F141" s="620"/>
      <c r="G141" s="620"/>
      <c r="H141" s="620"/>
      <c r="I141" s="620"/>
      <c r="J141" s="620"/>
      <c r="K141" s="620"/>
      <c r="L141" s="620"/>
      <c r="M141" s="620"/>
      <c r="N141" s="620"/>
      <c r="O141" s="620"/>
      <c r="P141" s="373"/>
      <c r="Q141" s="384"/>
      <c r="R141" s="265"/>
      <c r="S141" s="243"/>
    </row>
    <row r="142" spans="1:19" s="102" customFormat="1" ht="16.5">
      <c r="A142" s="443"/>
      <c r="B142" s="66"/>
      <c r="C142" s="15"/>
      <c r="D142" s="16"/>
      <c r="E142" s="398"/>
      <c r="F142" s="398"/>
      <c r="G142" s="398"/>
      <c r="H142" s="398"/>
      <c r="I142" s="398"/>
      <c r="J142" s="398"/>
      <c r="K142" s="398"/>
      <c r="L142" s="398"/>
      <c r="M142" s="398"/>
      <c r="N142" s="398"/>
      <c r="O142" s="398"/>
      <c r="P142" s="373"/>
      <c r="Q142" s="384"/>
      <c r="R142" s="265"/>
      <c r="S142" s="243"/>
    </row>
    <row r="143" spans="1:19" s="153" customFormat="1" ht="16.5" customHeight="1">
      <c r="A143" s="443"/>
      <c r="B143" s="66"/>
      <c r="C143" s="15"/>
      <c r="D143" s="16"/>
      <c r="E143" s="751" t="s">
        <v>40</v>
      </c>
      <c r="F143" s="752"/>
      <c r="G143" s="752"/>
      <c r="H143" s="752"/>
      <c r="I143" s="752"/>
      <c r="J143" s="752"/>
      <c r="K143" s="752"/>
      <c r="L143" s="752"/>
      <c r="M143" s="752"/>
      <c r="N143" s="752"/>
      <c r="O143" s="752"/>
      <c r="P143" s="242"/>
      <c r="Q143" s="384"/>
      <c r="R143" s="267"/>
      <c r="S143" s="242"/>
    </row>
    <row r="144" spans="1:19" s="153" customFormat="1" ht="16.5" customHeight="1">
      <c r="A144" s="443"/>
      <c r="B144" s="66"/>
      <c r="C144" s="15"/>
      <c r="D144" s="16"/>
      <c r="E144" s="751" t="s">
        <v>546</v>
      </c>
      <c r="F144" s="752"/>
      <c r="G144" s="752"/>
      <c r="H144" s="752"/>
      <c r="I144" s="752"/>
      <c r="J144" s="752"/>
      <c r="K144" s="752"/>
      <c r="L144" s="752"/>
      <c r="M144" s="752"/>
      <c r="N144" s="752"/>
      <c r="O144" s="752"/>
      <c r="P144" s="242">
        <f>+P185</f>
        <v>525.88280000000009</v>
      </c>
      <c r="Q144" s="384" t="s">
        <v>18</v>
      </c>
      <c r="R144" s="267"/>
      <c r="S144" s="242">
        <f>ROUND(P144*R144,2)</f>
        <v>0</v>
      </c>
    </row>
    <row r="145" spans="1:19" s="198" customFormat="1" ht="15.75">
      <c r="A145" s="588"/>
      <c r="B145" s="589"/>
      <c r="C145" s="589"/>
      <c r="D145" s="590"/>
      <c r="E145" s="591"/>
      <c r="F145" s="592"/>
      <c r="G145" s="592"/>
      <c r="H145" s="592"/>
      <c r="I145" s="592"/>
      <c r="J145" s="592"/>
      <c r="K145" s="592"/>
      <c r="L145" s="593"/>
      <c r="M145" s="593"/>
      <c r="N145" s="593"/>
      <c r="O145" s="593"/>
      <c r="P145" s="594"/>
      <c r="Q145" s="595"/>
      <c r="R145" s="596"/>
      <c r="S145" s="597"/>
    </row>
    <row r="146" spans="1:19" s="102" customFormat="1" ht="18" customHeight="1">
      <c r="A146" s="448">
        <f>+$A$5</f>
        <v>4.2</v>
      </c>
      <c r="B146" s="52">
        <f>+$B$97</f>
        <v>4</v>
      </c>
      <c r="C146" s="52">
        <f>+C99+1</f>
        <v>2</v>
      </c>
      <c r="D146" s="14"/>
      <c r="E146" s="806" t="s">
        <v>264</v>
      </c>
      <c r="F146" s="620"/>
      <c r="G146" s="620"/>
      <c r="H146" s="620"/>
      <c r="I146" s="620"/>
      <c r="J146" s="620"/>
      <c r="K146" s="620"/>
      <c r="L146" s="620"/>
      <c r="M146" s="620"/>
      <c r="N146" s="620"/>
      <c r="O146" s="620"/>
      <c r="P146" s="373"/>
      <c r="Q146" s="384"/>
      <c r="R146" s="265"/>
      <c r="S146" s="243"/>
    </row>
    <row r="147" spans="1:19" s="259" customFormat="1" ht="10.5" customHeight="1">
      <c r="A147" s="448"/>
      <c r="B147" s="52"/>
      <c r="C147" s="52"/>
      <c r="D147" s="14"/>
      <c r="E147" s="462"/>
      <c r="F147" s="335"/>
      <c r="G147" s="335"/>
      <c r="H147" s="335"/>
      <c r="I147" s="335"/>
      <c r="J147" s="335"/>
      <c r="K147" s="335"/>
      <c r="L147" s="335"/>
      <c r="M147" s="335"/>
      <c r="N147" s="335"/>
      <c r="O147" s="335"/>
      <c r="P147" s="373"/>
      <c r="Q147" s="384"/>
      <c r="R147" s="265"/>
      <c r="S147" s="243"/>
    </row>
    <row r="148" spans="1:19" s="102" customFormat="1" ht="31.5" customHeight="1">
      <c r="A148" s="458">
        <f>+$A$5</f>
        <v>4.2</v>
      </c>
      <c r="B148" s="66">
        <f>+$B$97</f>
        <v>4</v>
      </c>
      <c r="C148" s="66">
        <f>+$C$146</f>
        <v>2</v>
      </c>
      <c r="D148" s="67">
        <f>+D146+1</f>
        <v>1</v>
      </c>
      <c r="E148" s="808" t="s">
        <v>702</v>
      </c>
      <c r="F148" s="775"/>
      <c r="G148" s="775"/>
      <c r="H148" s="775"/>
      <c r="I148" s="775"/>
      <c r="J148" s="775"/>
      <c r="K148" s="775"/>
      <c r="L148" s="775"/>
      <c r="M148" s="775"/>
      <c r="N148" s="775"/>
      <c r="O148" s="809"/>
      <c r="P148" s="373"/>
      <c r="Q148" s="384"/>
      <c r="R148" s="265"/>
      <c r="S148" s="243"/>
    </row>
    <row r="149" spans="1:19" s="102" customFormat="1" ht="16.5" customHeight="1">
      <c r="A149" s="443"/>
      <c r="B149" s="66"/>
      <c r="C149" s="15"/>
      <c r="D149" s="16"/>
      <c r="E149" s="796" t="s">
        <v>230</v>
      </c>
      <c r="F149" s="620"/>
      <c r="G149" s="620"/>
      <c r="H149" s="620"/>
      <c r="I149" s="620"/>
      <c r="J149" s="620"/>
      <c r="K149" s="620"/>
      <c r="L149" s="620"/>
      <c r="M149" s="620"/>
      <c r="N149" s="620"/>
      <c r="O149" s="620"/>
      <c r="P149" s="373"/>
      <c r="Q149" s="384"/>
      <c r="R149" s="265"/>
      <c r="S149" s="243"/>
    </row>
    <row r="150" spans="1:19" s="102" customFormat="1" ht="16.5" customHeight="1">
      <c r="A150" s="448"/>
      <c r="B150" s="52"/>
      <c r="C150" s="13"/>
      <c r="D150" s="14"/>
      <c r="E150" s="796" t="s">
        <v>652</v>
      </c>
      <c r="F150" s="620"/>
      <c r="G150" s="620"/>
      <c r="H150" s="620"/>
      <c r="I150" s="620"/>
      <c r="J150" s="620"/>
      <c r="K150" s="620"/>
      <c r="L150" s="620"/>
      <c r="M150" s="620"/>
      <c r="N150" s="620"/>
      <c r="O150" s="620"/>
      <c r="P150" s="373"/>
      <c r="Q150" s="384"/>
      <c r="R150" s="265"/>
      <c r="S150" s="243"/>
    </row>
    <row r="151" spans="1:19" s="102" customFormat="1" ht="31.5" customHeight="1">
      <c r="A151" s="443"/>
      <c r="B151" s="66"/>
      <c r="C151" s="15"/>
      <c r="D151" s="16"/>
      <c r="E151" s="796" t="s">
        <v>232</v>
      </c>
      <c r="F151" s="620"/>
      <c r="G151" s="620"/>
      <c r="H151" s="620"/>
      <c r="I151" s="620"/>
      <c r="J151" s="620"/>
      <c r="K151" s="620"/>
      <c r="L151" s="620"/>
      <c r="M151" s="620"/>
      <c r="N151" s="620"/>
      <c r="O151" s="620"/>
      <c r="P151" s="373"/>
      <c r="Q151" s="384"/>
      <c r="R151" s="265"/>
      <c r="S151" s="243"/>
    </row>
    <row r="152" spans="1:19" s="109" customFormat="1" ht="31.5" customHeight="1">
      <c r="A152" s="443"/>
      <c r="B152" s="66"/>
      <c r="C152" s="15"/>
      <c r="D152" s="16"/>
      <c r="E152" s="810" t="s">
        <v>709</v>
      </c>
      <c r="F152" s="752"/>
      <c r="G152" s="752"/>
      <c r="H152" s="752"/>
      <c r="I152" s="752"/>
      <c r="J152" s="752"/>
      <c r="K152" s="752"/>
      <c r="L152" s="752"/>
      <c r="M152" s="752"/>
      <c r="N152" s="752"/>
      <c r="O152" s="811"/>
      <c r="P152" s="373">
        <f>+P124</f>
        <v>13758.949999999999</v>
      </c>
      <c r="Q152" s="374" t="s">
        <v>18</v>
      </c>
      <c r="R152" s="267"/>
      <c r="S152" s="242">
        <f>ROUND(P152*R152,2)</f>
        <v>0</v>
      </c>
    </row>
    <row r="153" spans="1:19" s="259" customFormat="1" ht="6.75" customHeight="1">
      <c r="A153" s="443"/>
      <c r="B153" s="66"/>
      <c r="C153" s="15"/>
      <c r="D153" s="16"/>
      <c r="E153" s="796"/>
      <c r="F153" s="620"/>
      <c r="G153" s="620"/>
      <c r="H153" s="620"/>
      <c r="I153" s="620"/>
      <c r="J153" s="620"/>
      <c r="K153" s="620"/>
      <c r="L153" s="620"/>
      <c r="M153" s="620"/>
      <c r="N153" s="620"/>
      <c r="O153" s="620"/>
      <c r="P153" s="373"/>
      <c r="Q153" s="384"/>
      <c r="R153" s="265"/>
      <c r="S153" s="243"/>
    </row>
    <row r="154" spans="1:19" s="102" customFormat="1" ht="16.5" customHeight="1">
      <c r="A154" s="458">
        <f>+$A$5</f>
        <v>4.2</v>
      </c>
      <c r="B154" s="66">
        <f>+$B$97</f>
        <v>4</v>
      </c>
      <c r="C154" s="66">
        <f>+$C$146</f>
        <v>2</v>
      </c>
      <c r="D154" s="67">
        <f>+D148+1</f>
        <v>2</v>
      </c>
      <c r="E154" s="807" t="s">
        <v>703</v>
      </c>
      <c r="F154" s="775"/>
      <c r="G154" s="775"/>
      <c r="H154" s="775"/>
      <c r="I154" s="775"/>
      <c r="J154" s="775"/>
      <c r="K154" s="775"/>
      <c r="L154" s="775"/>
      <c r="M154" s="775"/>
      <c r="N154" s="775"/>
      <c r="O154" s="775"/>
      <c r="P154" s="373"/>
      <c r="Q154" s="384"/>
      <c r="R154" s="265"/>
      <c r="S154" s="243"/>
    </row>
    <row r="155" spans="1:19" s="102" customFormat="1" ht="16.5" customHeight="1">
      <c r="A155" s="443"/>
      <c r="B155" s="66"/>
      <c r="C155" s="15"/>
      <c r="D155" s="16"/>
      <c r="E155" s="796" t="s">
        <v>233</v>
      </c>
      <c r="F155" s="620"/>
      <c r="G155" s="620"/>
      <c r="H155" s="620"/>
      <c r="I155" s="620"/>
      <c r="J155" s="620"/>
      <c r="K155" s="620"/>
      <c r="L155" s="620"/>
      <c r="M155" s="620"/>
      <c r="N155" s="620"/>
      <c r="O155" s="620"/>
      <c r="P155" s="373"/>
      <c r="Q155" s="384"/>
      <c r="R155" s="265"/>
      <c r="S155" s="243"/>
    </row>
    <row r="156" spans="1:19" s="102" customFormat="1" ht="16.5" customHeight="1">
      <c r="A156" s="443"/>
      <c r="B156" s="66"/>
      <c r="C156" s="15"/>
      <c r="D156" s="16"/>
      <c r="E156" s="796" t="s">
        <v>231</v>
      </c>
      <c r="F156" s="620"/>
      <c r="G156" s="620"/>
      <c r="H156" s="620"/>
      <c r="I156" s="620"/>
      <c r="J156" s="620"/>
      <c r="K156" s="620"/>
      <c r="L156" s="620"/>
      <c r="M156" s="620"/>
      <c r="N156" s="620"/>
      <c r="O156" s="620"/>
      <c r="P156" s="373"/>
      <c r="Q156" s="384"/>
      <c r="R156" s="265"/>
      <c r="S156" s="243"/>
    </row>
    <row r="157" spans="1:19" s="102" customFormat="1" ht="47.25" customHeight="1">
      <c r="A157" s="443"/>
      <c r="B157" s="66"/>
      <c r="C157" s="15"/>
      <c r="D157" s="16"/>
      <c r="E157" s="796" t="s">
        <v>234</v>
      </c>
      <c r="F157" s="620"/>
      <c r="G157" s="620"/>
      <c r="H157" s="620"/>
      <c r="I157" s="620"/>
      <c r="J157" s="620"/>
      <c r="K157" s="620"/>
      <c r="L157" s="620"/>
      <c r="M157" s="620"/>
      <c r="N157" s="620"/>
      <c r="O157" s="620"/>
      <c r="P157" s="373"/>
      <c r="Q157" s="384"/>
      <c r="R157" s="265"/>
      <c r="S157" s="243"/>
    </row>
    <row r="158" spans="1:19" s="153" customFormat="1" ht="16.5" customHeight="1">
      <c r="A158" s="443"/>
      <c r="B158" s="66"/>
      <c r="C158" s="15"/>
      <c r="D158" s="16"/>
      <c r="E158" s="751" t="s">
        <v>40</v>
      </c>
      <c r="F158" s="752"/>
      <c r="G158" s="752"/>
      <c r="H158" s="752"/>
      <c r="I158" s="752"/>
      <c r="J158" s="752"/>
      <c r="K158" s="752"/>
      <c r="L158" s="752"/>
      <c r="M158" s="752"/>
      <c r="N158" s="752"/>
      <c r="O158" s="752"/>
      <c r="P158" s="242"/>
      <c r="Q158" s="384"/>
      <c r="R158" s="267"/>
      <c r="S158" s="242"/>
    </row>
    <row r="159" spans="1:19" s="153" customFormat="1" ht="31.5" customHeight="1">
      <c r="A159" s="443"/>
      <c r="B159" s="66"/>
      <c r="C159" s="15"/>
      <c r="D159" s="16"/>
      <c r="E159" s="810" t="s">
        <v>709</v>
      </c>
      <c r="F159" s="752"/>
      <c r="G159" s="752"/>
      <c r="H159" s="752"/>
      <c r="I159" s="752"/>
      <c r="J159" s="752"/>
      <c r="K159" s="752"/>
      <c r="L159" s="752"/>
      <c r="M159" s="752"/>
      <c r="N159" s="752"/>
      <c r="O159" s="811"/>
      <c r="P159" s="242">
        <f>+P133</f>
        <v>1461.6000000000001</v>
      </c>
      <c r="Q159" s="384" t="s">
        <v>18</v>
      </c>
      <c r="R159" s="267"/>
      <c r="S159" s="242">
        <f>ROUND(P159*R159,2)</f>
        <v>0</v>
      </c>
    </row>
    <row r="160" spans="1:19" s="276" customFormat="1" ht="5.25" customHeight="1">
      <c r="A160" s="443"/>
      <c r="B160" s="66"/>
      <c r="C160" s="15"/>
      <c r="D160" s="16"/>
      <c r="E160" s="400"/>
      <c r="F160" s="401"/>
      <c r="G160" s="401"/>
      <c r="H160" s="401"/>
      <c r="I160" s="401"/>
      <c r="J160" s="401"/>
      <c r="K160" s="401"/>
      <c r="L160" s="401"/>
      <c r="M160" s="401"/>
      <c r="N160" s="401"/>
      <c r="O160" s="401"/>
      <c r="P160" s="242"/>
      <c r="Q160" s="384"/>
      <c r="R160" s="267"/>
      <c r="S160" s="242"/>
    </row>
    <row r="161" spans="1:19" s="276" customFormat="1" ht="16.5" customHeight="1">
      <c r="A161" s="463">
        <f>+$A$5</f>
        <v>4.2</v>
      </c>
      <c r="B161" s="386">
        <f>+$B$97</f>
        <v>4</v>
      </c>
      <c r="C161" s="386">
        <f>+$C$146</f>
        <v>2</v>
      </c>
      <c r="D161" s="387">
        <v>3</v>
      </c>
      <c r="E161" s="613" t="s">
        <v>686</v>
      </c>
      <c r="F161" s="822"/>
      <c r="G161" s="822"/>
      <c r="H161" s="822"/>
      <c r="I161" s="822"/>
      <c r="J161" s="822"/>
      <c r="K161" s="822"/>
      <c r="L161" s="822"/>
      <c r="M161" s="822"/>
      <c r="N161" s="822"/>
      <c r="O161" s="822"/>
      <c r="P161" s="464"/>
      <c r="Q161" s="465"/>
      <c r="R161" s="272"/>
      <c r="S161" s="281"/>
    </row>
    <row r="162" spans="1:19" s="276" customFormat="1" ht="33" customHeight="1">
      <c r="A162" s="466"/>
      <c r="B162" s="386"/>
      <c r="C162" s="271"/>
      <c r="D162" s="388"/>
      <c r="E162" s="732" t="s">
        <v>704</v>
      </c>
      <c r="F162" s="620"/>
      <c r="G162" s="620"/>
      <c r="H162" s="620"/>
      <c r="I162" s="620"/>
      <c r="J162" s="620"/>
      <c r="K162" s="620"/>
      <c r="L162" s="620"/>
      <c r="M162" s="620"/>
      <c r="N162" s="620"/>
      <c r="O162" s="803"/>
      <c r="P162" s="464"/>
      <c r="Q162" s="465"/>
      <c r="R162" s="272"/>
      <c r="S162" s="281"/>
    </row>
    <row r="163" spans="1:19" s="276" customFormat="1" ht="16.5" customHeight="1">
      <c r="A163" s="467"/>
      <c r="B163" s="61"/>
      <c r="C163" s="77"/>
      <c r="D163" s="177"/>
      <c r="E163" s="626" t="s">
        <v>705</v>
      </c>
      <c r="F163" s="823"/>
      <c r="G163" s="823"/>
      <c r="H163" s="823"/>
      <c r="I163" s="823"/>
      <c r="J163" s="823"/>
      <c r="K163" s="823"/>
      <c r="L163" s="823"/>
      <c r="M163" s="823"/>
      <c r="N163" s="823"/>
      <c r="O163" s="823"/>
      <c r="P163" s="464"/>
      <c r="Q163" s="465"/>
      <c r="R163" s="272"/>
      <c r="S163" s="281"/>
    </row>
    <row r="164" spans="1:19" s="276" customFormat="1" ht="16.5">
      <c r="A164" s="466"/>
      <c r="B164" s="386"/>
      <c r="C164" s="271"/>
      <c r="D164" s="388"/>
      <c r="E164" s="626" t="s">
        <v>707</v>
      </c>
      <c r="F164" s="823"/>
      <c r="G164" s="823"/>
      <c r="H164" s="823"/>
      <c r="I164" s="823"/>
      <c r="J164" s="823"/>
      <c r="K164" s="823"/>
      <c r="L164" s="823"/>
      <c r="M164" s="823"/>
      <c r="N164" s="823"/>
      <c r="O164" s="823"/>
      <c r="P164" s="464"/>
      <c r="Q164" s="465"/>
      <c r="R164" s="272"/>
      <c r="S164" s="281"/>
    </row>
    <row r="165" spans="1:19" s="276" customFormat="1" ht="20.25" customHeight="1">
      <c r="A165" s="466"/>
      <c r="B165" s="386"/>
      <c r="C165" s="271"/>
      <c r="D165" s="388"/>
      <c r="E165" s="626" t="s">
        <v>706</v>
      </c>
      <c r="F165" s="616"/>
      <c r="G165" s="616"/>
      <c r="H165" s="616"/>
      <c r="I165" s="616"/>
      <c r="J165" s="616"/>
      <c r="K165" s="616"/>
      <c r="L165" s="616"/>
      <c r="M165" s="616"/>
      <c r="N165" s="616"/>
      <c r="O165" s="803"/>
      <c r="P165" s="468">
        <v>666</v>
      </c>
      <c r="Q165" s="469" t="s">
        <v>18</v>
      </c>
      <c r="R165" s="471"/>
      <c r="S165" s="470">
        <f>ROUND(P165*R165,2)</f>
        <v>0</v>
      </c>
    </row>
    <row r="166" spans="1:19" s="276" customFormat="1" ht="9.75" customHeight="1">
      <c r="A166" s="443"/>
      <c r="B166" s="66"/>
      <c r="C166" s="15"/>
      <c r="D166" s="16"/>
      <c r="E166" s="400"/>
      <c r="F166" s="401"/>
      <c r="G166" s="401"/>
      <c r="H166" s="401"/>
      <c r="I166" s="401"/>
      <c r="J166" s="401"/>
      <c r="K166" s="401"/>
      <c r="L166" s="401"/>
      <c r="M166" s="401"/>
      <c r="N166" s="401"/>
      <c r="O166" s="401"/>
      <c r="P166" s="373"/>
      <c r="Q166" s="374"/>
      <c r="R166" s="267"/>
      <c r="S166" s="242"/>
    </row>
    <row r="167" spans="1:19" s="102" customFormat="1" ht="18" customHeight="1">
      <c r="A167" s="448">
        <f>+$A$5</f>
        <v>4.2</v>
      </c>
      <c r="B167" s="52">
        <f>+$B$97</f>
        <v>4</v>
      </c>
      <c r="C167" s="52">
        <f>+C146+1</f>
        <v>3</v>
      </c>
      <c r="D167" s="16"/>
      <c r="E167" s="806" t="s">
        <v>265</v>
      </c>
      <c r="F167" s="620"/>
      <c r="G167" s="620"/>
      <c r="H167" s="620"/>
      <c r="I167" s="620"/>
      <c r="J167" s="620"/>
      <c r="K167" s="620"/>
      <c r="L167" s="620"/>
      <c r="M167" s="620"/>
      <c r="N167" s="620"/>
      <c r="O167" s="620"/>
      <c r="P167" s="373"/>
      <c r="Q167" s="384"/>
      <c r="R167" s="265"/>
      <c r="S167" s="243"/>
    </row>
    <row r="168" spans="1:19" s="102" customFormat="1" ht="16.5" customHeight="1">
      <c r="A168" s="443"/>
      <c r="B168" s="66"/>
      <c r="C168" s="15"/>
      <c r="D168" s="16"/>
      <c r="E168" s="796" t="s">
        <v>198</v>
      </c>
      <c r="F168" s="620"/>
      <c r="G168" s="620"/>
      <c r="H168" s="620"/>
      <c r="I168" s="620"/>
      <c r="J168" s="620"/>
      <c r="K168" s="620"/>
      <c r="L168" s="620"/>
      <c r="M168" s="620"/>
      <c r="N168" s="620"/>
      <c r="O168" s="620"/>
      <c r="P168" s="373"/>
      <c r="Q168" s="384"/>
      <c r="R168" s="265"/>
      <c r="S168" s="243"/>
    </row>
    <row r="169" spans="1:19" s="102" customFormat="1" ht="31.5" customHeight="1">
      <c r="A169" s="443"/>
      <c r="B169" s="66"/>
      <c r="C169" s="15"/>
      <c r="D169" s="16"/>
      <c r="E169" s="796" t="s">
        <v>235</v>
      </c>
      <c r="F169" s="620"/>
      <c r="G169" s="620"/>
      <c r="H169" s="620"/>
      <c r="I169" s="620"/>
      <c r="J169" s="620"/>
      <c r="K169" s="620"/>
      <c r="L169" s="620"/>
      <c r="M169" s="620"/>
      <c r="N169" s="620"/>
      <c r="O169" s="620"/>
      <c r="P169" s="373"/>
      <c r="Q169" s="384"/>
      <c r="R169" s="265"/>
      <c r="S169" s="243"/>
    </row>
    <row r="170" spans="1:19" s="102" customFormat="1" ht="16.5" customHeight="1">
      <c r="A170" s="443"/>
      <c r="B170" s="66"/>
      <c r="C170" s="15"/>
      <c r="D170" s="16"/>
      <c r="E170" s="796" t="s">
        <v>236</v>
      </c>
      <c r="F170" s="620"/>
      <c r="G170" s="620"/>
      <c r="H170" s="620"/>
      <c r="I170" s="620"/>
      <c r="J170" s="620"/>
      <c r="K170" s="620"/>
      <c r="L170" s="620"/>
      <c r="M170" s="620"/>
      <c r="N170" s="620"/>
      <c r="O170" s="620"/>
      <c r="P170" s="373"/>
      <c r="Q170" s="384"/>
      <c r="R170" s="265"/>
      <c r="S170" s="243"/>
    </row>
    <row r="171" spans="1:19" s="102" customFormat="1" ht="16.5" customHeight="1">
      <c r="A171" s="443"/>
      <c r="B171" s="66"/>
      <c r="C171" s="15"/>
      <c r="D171" s="16"/>
      <c r="E171" s="796" t="s">
        <v>237</v>
      </c>
      <c r="F171" s="620"/>
      <c r="G171" s="620"/>
      <c r="H171" s="620"/>
      <c r="I171" s="620"/>
      <c r="J171" s="620"/>
      <c r="K171" s="620"/>
      <c r="L171" s="620"/>
      <c r="M171" s="620"/>
      <c r="N171" s="620"/>
      <c r="O171" s="620"/>
      <c r="P171" s="373"/>
      <c r="Q171" s="384"/>
      <c r="R171" s="265"/>
      <c r="S171" s="243"/>
    </row>
    <row r="172" spans="1:19" s="102" customFormat="1" ht="16.5" customHeight="1">
      <c r="A172" s="443"/>
      <c r="B172" s="66"/>
      <c r="C172" s="15"/>
      <c r="D172" s="16"/>
      <c r="E172" s="796" t="s">
        <v>238</v>
      </c>
      <c r="F172" s="620"/>
      <c r="G172" s="620"/>
      <c r="H172" s="620"/>
      <c r="I172" s="620"/>
      <c r="J172" s="620"/>
      <c r="K172" s="620"/>
      <c r="L172" s="620"/>
      <c r="M172" s="620"/>
      <c r="N172" s="620"/>
      <c r="O172" s="620"/>
      <c r="P172" s="373"/>
      <c r="Q172" s="384"/>
      <c r="R172" s="265"/>
      <c r="S172" s="243"/>
    </row>
    <row r="173" spans="1:19" s="102" customFormat="1" ht="16.5" customHeight="1">
      <c r="A173" s="443"/>
      <c r="B173" s="66"/>
      <c r="C173" s="15"/>
      <c r="D173" s="16"/>
      <c r="E173" s="796" t="s">
        <v>651</v>
      </c>
      <c r="F173" s="620"/>
      <c r="G173" s="620"/>
      <c r="H173" s="620"/>
      <c r="I173" s="620"/>
      <c r="J173" s="620"/>
      <c r="K173" s="620"/>
      <c r="L173" s="620"/>
      <c r="M173" s="620"/>
      <c r="N173" s="620"/>
      <c r="O173" s="620"/>
      <c r="P173" s="373"/>
      <c r="Q173" s="384"/>
      <c r="R173" s="265"/>
      <c r="S173" s="243"/>
    </row>
    <row r="174" spans="1:19" s="102" customFormat="1" ht="16.5" customHeight="1">
      <c r="A174" s="443"/>
      <c r="B174" s="66"/>
      <c r="C174" s="15"/>
      <c r="D174" s="16"/>
      <c r="E174" s="796" t="s">
        <v>239</v>
      </c>
      <c r="F174" s="620"/>
      <c r="G174" s="620"/>
      <c r="H174" s="620"/>
      <c r="I174" s="620"/>
      <c r="J174" s="620"/>
      <c r="K174" s="620"/>
      <c r="L174" s="620"/>
      <c r="M174" s="620"/>
      <c r="N174" s="620"/>
      <c r="O174" s="620"/>
      <c r="P174" s="373"/>
      <c r="Q174" s="384"/>
      <c r="R174" s="265"/>
      <c r="S174" s="243"/>
    </row>
    <row r="175" spans="1:19" s="102" customFormat="1" ht="16.5" customHeight="1">
      <c r="A175" s="443"/>
      <c r="B175" s="66"/>
      <c r="C175" s="15"/>
      <c r="D175" s="16"/>
      <c r="E175" s="796" t="s">
        <v>240</v>
      </c>
      <c r="F175" s="620"/>
      <c r="G175" s="620"/>
      <c r="H175" s="620"/>
      <c r="I175" s="620"/>
      <c r="J175" s="620"/>
      <c r="K175" s="620"/>
      <c r="L175" s="620"/>
      <c r="M175" s="620"/>
      <c r="N175" s="620"/>
      <c r="O175" s="620"/>
      <c r="P175" s="373"/>
      <c r="Q175" s="384"/>
      <c r="R175" s="265"/>
      <c r="S175" s="243"/>
    </row>
    <row r="176" spans="1:19" s="102" customFormat="1" ht="16.5" customHeight="1">
      <c r="A176" s="443"/>
      <c r="B176" s="66"/>
      <c r="C176" s="15"/>
      <c r="D176" s="16"/>
      <c r="E176" s="796" t="s">
        <v>241</v>
      </c>
      <c r="F176" s="620"/>
      <c r="G176" s="620"/>
      <c r="H176" s="620"/>
      <c r="I176" s="620"/>
      <c r="J176" s="620"/>
      <c r="K176" s="620"/>
      <c r="L176" s="620"/>
      <c r="M176" s="620"/>
      <c r="N176" s="620"/>
      <c r="O176" s="620"/>
      <c r="P176" s="373"/>
      <c r="Q176" s="384"/>
      <c r="R176" s="265"/>
      <c r="S176" s="243"/>
    </row>
    <row r="177" spans="1:19" s="102" customFormat="1" ht="16.5" customHeight="1">
      <c r="A177" s="443"/>
      <c r="B177" s="66"/>
      <c r="C177" s="15"/>
      <c r="D177" s="16"/>
      <c r="E177" s="796" t="s">
        <v>242</v>
      </c>
      <c r="F177" s="620"/>
      <c r="G177" s="620"/>
      <c r="H177" s="620"/>
      <c r="I177" s="620"/>
      <c r="J177" s="620"/>
      <c r="K177" s="620"/>
      <c r="L177" s="620"/>
      <c r="M177" s="620"/>
      <c r="N177" s="620"/>
      <c r="O177" s="620"/>
      <c r="P177" s="373"/>
      <c r="Q177" s="384"/>
      <c r="R177" s="265"/>
      <c r="S177" s="243"/>
    </row>
    <row r="178" spans="1:19" s="102" customFormat="1" ht="16.5" customHeight="1">
      <c r="A178" s="443"/>
      <c r="B178" s="66"/>
      <c r="C178" s="15"/>
      <c r="D178" s="16"/>
      <c r="E178" s="796" t="s">
        <v>243</v>
      </c>
      <c r="F178" s="620"/>
      <c r="G178" s="620"/>
      <c r="H178" s="620"/>
      <c r="I178" s="620"/>
      <c r="J178" s="620"/>
      <c r="K178" s="620"/>
      <c r="L178" s="620"/>
      <c r="M178" s="620"/>
      <c r="N178" s="620"/>
      <c r="O178" s="620"/>
      <c r="P178" s="373"/>
      <c r="Q178" s="384"/>
      <c r="R178" s="265"/>
      <c r="S178" s="243"/>
    </row>
    <row r="179" spans="1:19" s="276" customFormat="1" ht="8.1" customHeight="1">
      <c r="A179" s="443"/>
      <c r="B179" s="66"/>
      <c r="C179" s="15"/>
      <c r="D179" s="16"/>
      <c r="E179" s="400"/>
      <c r="F179" s="401"/>
      <c r="G179" s="401"/>
      <c r="H179" s="401"/>
      <c r="I179" s="401"/>
      <c r="J179" s="401"/>
      <c r="K179" s="401"/>
      <c r="L179" s="401"/>
      <c r="M179" s="401"/>
      <c r="N179" s="401"/>
      <c r="O179" s="401"/>
      <c r="P179" s="373"/>
      <c r="Q179" s="384"/>
      <c r="R179" s="265"/>
      <c r="S179" s="243"/>
    </row>
    <row r="180" spans="1:19" s="102" customFormat="1" ht="16.5" customHeight="1">
      <c r="A180" s="443"/>
      <c r="B180" s="66"/>
      <c r="C180" s="15"/>
      <c r="D180" s="16"/>
      <c r="E180" s="796" t="s">
        <v>1</v>
      </c>
      <c r="F180" s="620"/>
      <c r="G180" s="620"/>
      <c r="H180" s="620"/>
      <c r="I180" s="620"/>
      <c r="J180" s="620"/>
      <c r="K180" s="620"/>
      <c r="L180" s="620"/>
      <c r="M180" s="620"/>
      <c r="N180" s="620"/>
      <c r="O180" s="620"/>
      <c r="P180" s="373"/>
      <c r="Q180" s="384"/>
      <c r="R180" s="265"/>
      <c r="S180" s="243"/>
    </row>
    <row r="181" spans="1:19" s="102" customFormat="1" ht="47.25" customHeight="1">
      <c r="A181" s="443"/>
      <c r="B181" s="66"/>
      <c r="C181" s="15"/>
      <c r="D181" s="16"/>
      <c r="E181" s="796" t="s">
        <v>244</v>
      </c>
      <c r="F181" s="620"/>
      <c r="G181" s="620"/>
      <c r="H181" s="620"/>
      <c r="I181" s="620"/>
      <c r="J181" s="620"/>
      <c r="K181" s="620"/>
      <c r="L181" s="620"/>
      <c r="M181" s="620"/>
      <c r="N181" s="620"/>
      <c r="O181" s="620"/>
      <c r="P181" s="373"/>
      <c r="Q181" s="384"/>
      <c r="R181" s="265"/>
      <c r="S181" s="243"/>
    </row>
    <row r="182" spans="1:19" s="102" customFormat="1" ht="16.5" customHeight="1">
      <c r="A182" s="443"/>
      <c r="B182" s="66"/>
      <c r="C182" s="15"/>
      <c r="D182" s="16"/>
      <c r="E182" s="796" t="s">
        <v>583</v>
      </c>
      <c r="F182" s="620"/>
      <c r="G182" s="620"/>
      <c r="H182" s="620"/>
      <c r="I182" s="620"/>
      <c r="J182" s="620"/>
      <c r="K182" s="620"/>
      <c r="L182" s="620"/>
      <c r="M182" s="620"/>
      <c r="N182" s="620"/>
      <c r="O182" s="620"/>
      <c r="P182" s="373"/>
      <c r="Q182" s="384"/>
      <c r="R182" s="265"/>
      <c r="S182" s="243"/>
    </row>
    <row r="183" spans="1:19" s="102" customFormat="1" ht="8.1" customHeight="1">
      <c r="A183" s="443"/>
      <c r="B183" s="66"/>
      <c r="C183" s="15"/>
      <c r="D183" s="16"/>
      <c r="E183" s="796"/>
      <c r="F183" s="620"/>
      <c r="G183" s="620"/>
      <c r="H183" s="620"/>
      <c r="I183" s="620"/>
      <c r="J183" s="620"/>
      <c r="K183" s="620"/>
      <c r="L183" s="620"/>
      <c r="M183" s="620"/>
      <c r="N183" s="620"/>
      <c r="O183" s="620"/>
      <c r="P183" s="373"/>
      <c r="Q183" s="384"/>
      <c r="R183" s="265"/>
      <c r="S183" s="243"/>
    </row>
    <row r="184" spans="1:19" s="153" customFormat="1" ht="16.5" customHeight="1">
      <c r="A184" s="443"/>
      <c r="B184" s="66"/>
      <c r="C184" s="15"/>
      <c r="D184" s="16"/>
      <c r="E184" s="751" t="s">
        <v>40</v>
      </c>
      <c r="F184" s="752"/>
      <c r="G184" s="752"/>
      <c r="H184" s="752"/>
      <c r="I184" s="752"/>
      <c r="J184" s="752"/>
      <c r="K184" s="752"/>
      <c r="L184" s="752"/>
      <c r="M184" s="752"/>
      <c r="N184" s="752"/>
      <c r="O184" s="752"/>
      <c r="P184" s="242"/>
      <c r="Q184" s="384"/>
      <c r="R184" s="267"/>
      <c r="S184" s="242"/>
    </row>
    <row r="185" spans="1:19" s="153" customFormat="1" ht="16.5" customHeight="1">
      <c r="A185" s="443"/>
      <c r="B185" s="66"/>
      <c r="C185" s="15"/>
      <c r="D185" s="16"/>
      <c r="E185" s="751" t="s">
        <v>546</v>
      </c>
      <c r="F185" s="752"/>
      <c r="G185" s="752"/>
      <c r="H185" s="752"/>
      <c r="I185" s="752"/>
      <c r="J185" s="752"/>
      <c r="K185" s="752"/>
      <c r="L185" s="752"/>
      <c r="M185" s="752"/>
      <c r="N185" s="752"/>
      <c r="O185" s="752"/>
      <c r="P185" s="242">
        <f>(1.1+(2.1*2)*0.18)+((0.93+2.04)*0.4)*401*1.1</f>
        <v>525.88280000000009</v>
      </c>
      <c r="Q185" s="384" t="s">
        <v>18</v>
      </c>
      <c r="R185" s="267"/>
      <c r="S185" s="242">
        <f>ROUND(P185*R185,2)</f>
        <v>0</v>
      </c>
    </row>
    <row r="186" spans="1:19" s="276" customFormat="1" ht="9" customHeight="1">
      <c r="A186" s="472"/>
      <c r="B186" s="473"/>
      <c r="C186" s="474"/>
      <c r="D186" s="475"/>
      <c r="E186" s="560"/>
      <c r="F186" s="561"/>
      <c r="G186" s="561"/>
      <c r="H186" s="561"/>
      <c r="I186" s="561"/>
      <c r="J186" s="561"/>
      <c r="K186" s="561"/>
      <c r="L186" s="561"/>
      <c r="M186" s="561"/>
      <c r="N186" s="561"/>
      <c r="O186" s="561"/>
      <c r="P186" s="476"/>
      <c r="Q186" s="559"/>
      <c r="R186" s="477"/>
      <c r="S186" s="476"/>
    </row>
    <row r="187" spans="1:19" s="102" customFormat="1" ht="36" customHeight="1">
      <c r="A187" s="448">
        <f>+$A$5</f>
        <v>4.2</v>
      </c>
      <c r="B187" s="52">
        <f>+$B$97</f>
        <v>4</v>
      </c>
      <c r="C187" s="52">
        <f>+C167+1</f>
        <v>4</v>
      </c>
      <c r="D187" s="16"/>
      <c r="E187" s="824" t="s">
        <v>662</v>
      </c>
      <c r="F187" s="620"/>
      <c r="G187" s="620"/>
      <c r="H187" s="620"/>
      <c r="I187" s="620"/>
      <c r="J187" s="620"/>
      <c r="K187" s="620"/>
      <c r="L187" s="620"/>
      <c r="M187" s="620"/>
      <c r="N187" s="620"/>
      <c r="O187" s="620"/>
      <c r="P187" s="373"/>
      <c r="Q187" s="384"/>
      <c r="R187" s="265"/>
      <c r="S187" s="243"/>
    </row>
    <row r="188" spans="1:19" s="102" customFormat="1" ht="16.5" customHeight="1">
      <c r="A188" s="443"/>
      <c r="B188" s="66"/>
      <c r="C188" s="15"/>
      <c r="D188" s="16"/>
      <c r="E188" s="796" t="s">
        <v>667</v>
      </c>
      <c r="F188" s="620"/>
      <c r="G188" s="620"/>
      <c r="H188" s="620"/>
      <c r="I188" s="620"/>
      <c r="J188" s="620"/>
      <c r="K188" s="620"/>
      <c r="L188" s="620"/>
      <c r="M188" s="620"/>
      <c r="N188" s="620"/>
      <c r="O188" s="620"/>
      <c r="P188" s="373"/>
      <c r="Q188" s="384"/>
      <c r="R188" s="265"/>
      <c r="S188" s="243"/>
    </row>
    <row r="189" spans="1:19" s="102" customFormat="1" ht="16.5" customHeight="1">
      <c r="A189" s="443"/>
      <c r="B189" s="66"/>
      <c r="C189" s="15"/>
      <c r="D189" s="16"/>
      <c r="E189" s="796" t="s">
        <v>245</v>
      </c>
      <c r="F189" s="620"/>
      <c r="G189" s="620"/>
      <c r="H189" s="620"/>
      <c r="I189" s="620"/>
      <c r="J189" s="620"/>
      <c r="K189" s="620"/>
      <c r="L189" s="620"/>
      <c r="M189" s="620"/>
      <c r="N189" s="620"/>
      <c r="O189" s="620"/>
      <c r="P189" s="373"/>
      <c r="Q189" s="384"/>
      <c r="R189" s="265"/>
      <c r="S189" s="243"/>
    </row>
    <row r="190" spans="1:19" s="102" customFormat="1" ht="16.5" customHeight="1">
      <c r="A190" s="443"/>
      <c r="B190" s="66"/>
      <c r="C190" s="15"/>
      <c r="D190" s="16"/>
      <c r="E190" s="796" t="s">
        <v>584</v>
      </c>
      <c r="F190" s="620"/>
      <c r="G190" s="620"/>
      <c r="H190" s="620"/>
      <c r="I190" s="620"/>
      <c r="J190" s="620"/>
      <c r="K190" s="620"/>
      <c r="L190" s="620"/>
      <c r="M190" s="620"/>
      <c r="N190" s="620"/>
      <c r="O190" s="620"/>
      <c r="P190" s="373"/>
      <c r="Q190" s="384"/>
      <c r="R190" s="265"/>
      <c r="S190" s="243"/>
    </row>
    <row r="191" spans="1:19" s="102" customFormat="1" ht="16.5" customHeight="1">
      <c r="A191" s="443"/>
      <c r="B191" s="66"/>
      <c r="C191" s="15"/>
      <c r="D191" s="16"/>
      <c r="E191" s="796" t="s">
        <v>246</v>
      </c>
      <c r="F191" s="620"/>
      <c r="G191" s="620"/>
      <c r="H191" s="620"/>
      <c r="I191" s="620"/>
      <c r="J191" s="620"/>
      <c r="K191" s="620"/>
      <c r="L191" s="620"/>
      <c r="M191" s="620"/>
      <c r="N191" s="620"/>
      <c r="O191" s="620"/>
      <c r="P191" s="373"/>
      <c r="Q191" s="384"/>
      <c r="R191" s="265"/>
      <c r="S191" s="243"/>
    </row>
    <row r="192" spans="1:19" s="102" customFormat="1" ht="16.5" customHeight="1">
      <c r="A192" s="443"/>
      <c r="B192" s="66"/>
      <c r="C192" s="15"/>
      <c r="D192" s="16"/>
      <c r="E192" s="796" t="s">
        <v>247</v>
      </c>
      <c r="F192" s="620"/>
      <c r="G192" s="620"/>
      <c r="H192" s="620"/>
      <c r="I192" s="620"/>
      <c r="J192" s="620"/>
      <c r="K192" s="620"/>
      <c r="L192" s="620"/>
      <c r="M192" s="620"/>
      <c r="N192" s="620"/>
      <c r="O192" s="620"/>
      <c r="P192" s="373"/>
      <c r="Q192" s="384"/>
      <c r="R192" s="265"/>
      <c r="S192" s="243"/>
    </row>
    <row r="193" spans="1:19" s="102" customFormat="1" ht="16.5" customHeight="1">
      <c r="A193" s="443"/>
      <c r="B193" s="66"/>
      <c r="C193" s="15"/>
      <c r="D193" s="16"/>
      <c r="E193" s="796" t="s">
        <v>248</v>
      </c>
      <c r="F193" s="620"/>
      <c r="G193" s="620"/>
      <c r="H193" s="620"/>
      <c r="I193" s="620"/>
      <c r="J193" s="620"/>
      <c r="K193" s="620"/>
      <c r="L193" s="620"/>
      <c r="M193" s="620"/>
      <c r="N193" s="620"/>
      <c r="O193" s="620"/>
      <c r="P193" s="373"/>
      <c r="Q193" s="384"/>
      <c r="R193" s="265"/>
      <c r="S193" s="243"/>
    </row>
    <row r="194" spans="1:19" s="102" customFormat="1" ht="31.5" customHeight="1">
      <c r="A194" s="443"/>
      <c r="B194" s="66"/>
      <c r="C194" s="15"/>
      <c r="D194" s="16"/>
      <c r="E194" s="796" t="s">
        <v>249</v>
      </c>
      <c r="F194" s="620"/>
      <c r="G194" s="620"/>
      <c r="H194" s="620"/>
      <c r="I194" s="620"/>
      <c r="J194" s="620"/>
      <c r="K194" s="620"/>
      <c r="L194" s="620"/>
      <c r="M194" s="620"/>
      <c r="N194" s="620"/>
      <c r="O194" s="620"/>
      <c r="P194" s="373"/>
      <c r="Q194" s="384"/>
      <c r="R194" s="265"/>
      <c r="S194" s="243"/>
    </row>
    <row r="195" spans="1:19" s="102" customFormat="1" ht="16.5" customHeight="1">
      <c r="A195" s="443"/>
      <c r="B195" s="66"/>
      <c r="C195" s="15"/>
      <c r="D195" s="16"/>
      <c r="E195" s="796" t="s">
        <v>250</v>
      </c>
      <c r="F195" s="620"/>
      <c r="G195" s="620"/>
      <c r="H195" s="620"/>
      <c r="I195" s="620"/>
      <c r="J195" s="620"/>
      <c r="K195" s="620"/>
      <c r="L195" s="620"/>
      <c r="M195" s="620"/>
      <c r="N195" s="620"/>
      <c r="O195" s="620"/>
      <c r="P195" s="373"/>
      <c r="Q195" s="384"/>
      <c r="R195" s="265"/>
      <c r="S195" s="243"/>
    </row>
    <row r="196" spans="1:19" s="102" customFormat="1" ht="31.5" customHeight="1">
      <c r="A196" s="443"/>
      <c r="B196" s="66"/>
      <c r="C196" s="15"/>
      <c r="D196" s="16"/>
      <c r="E196" s="796" t="s">
        <v>98</v>
      </c>
      <c r="F196" s="620"/>
      <c r="G196" s="620"/>
      <c r="H196" s="620"/>
      <c r="I196" s="620"/>
      <c r="J196" s="620"/>
      <c r="K196" s="620"/>
      <c r="L196" s="620"/>
      <c r="M196" s="620"/>
      <c r="N196" s="620"/>
      <c r="O196" s="620"/>
      <c r="P196" s="373"/>
      <c r="Q196" s="384"/>
      <c r="R196" s="265"/>
      <c r="S196" s="243"/>
    </row>
    <row r="197" spans="1:19" s="102" customFormat="1" ht="16.5" customHeight="1">
      <c r="A197" s="443"/>
      <c r="B197" s="66"/>
      <c r="C197" s="15"/>
      <c r="D197" s="16"/>
      <c r="E197" s="796" t="s">
        <v>99</v>
      </c>
      <c r="F197" s="620"/>
      <c r="G197" s="620"/>
      <c r="H197" s="620"/>
      <c r="I197" s="620"/>
      <c r="J197" s="620"/>
      <c r="K197" s="620"/>
      <c r="L197" s="620"/>
      <c r="M197" s="620"/>
      <c r="N197" s="620"/>
      <c r="O197" s="620"/>
      <c r="P197" s="373"/>
      <c r="Q197" s="384"/>
      <c r="R197" s="265"/>
      <c r="S197" s="243"/>
    </row>
    <row r="198" spans="1:19" s="102" customFormat="1" ht="8.1" customHeight="1">
      <c r="A198" s="443"/>
      <c r="B198" s="66"/>
      <c r="C198" s="15"/>
      <c r="D198" s="16"/>
      <c r="E198" s="796"/>
      <c r="F198" s="620"/>
      <c r="G198" s="620"/>
      <c r="H198" s="620"/>
      <c r="I198" s="620"/>
      <c r="J198" s="620"/>
      <c r="K198" s="620"/>
      <c r="L198" s="620"/>
      <c r="M198" s="620"/>
      <c r="N198" s="620"/>
      <c r="O198" s="620"/>
      <c r="P198" s="373"/>
      <c r="Q198" s="384"/>
      <c r="R198" s="265"/>
      <c r="S198" s="243"/>
    </row>
    <row r="199" spans="1:19" s="153" customFormat="1" ht="16.5" customHeight="1">
      <c r="A199" s="443"/>
      <c r="B199" s="66"/>
      <c r="C199" s="15"/>
      <c r="D199" s="16"/>
      <c r="E199" s="751" t="s">
        <v>40</v>
      </c>
      <c r="F199" s="752"/>
      <c r="G199" s="752"/>
      <c r="H199" s="752"/>
      <c r="I199" s="752"/>
      <c r="J199" s="752"/>
      <c r="K199" s="752"/>
      <c r="L199" s="752"/>
      <c r="M199" s="752"/>
      <c r="N199" s="752"/>
      <c r="O199" s="752"/>
      <c r="P199" s="242"/>
      <c r="Q199" s="384"/>
      <c r="R199" s="267"/>
      <c r="S199" s="242"/>
    </row>
    <row r="200" spans="1:19" s="153" customFormat="1" ht="31.5" customHeight="1">
      <c r="A200" s="443"/>
      <c r="B200" s="66"/>
      <c r="C200" s="15"/>
      <c r="D200" s="16"/>
      <c r="E200" s="751" t="s">
        <v>679</v>
      </c>
      <c r="F200" s="752"/>
      <c r="G200" s="752"/>
      <c r="H200" s="752"/>
      <c r="I200" s="752"/>
      <c r="J200" s="752"/>
      <c r="K200" s="752"/>
      <c r="L200" s="752"/>
      <c r="M200" s="752"/>
      <c r="N200" s="752"/>
      <c r="O200" s="752"/>
      <c r="P200" s="434">
        <f>3.42*2.6</f>
        <v>8.8919999999999995</v>
      </c>
      <c r="Q200" s="384" t="s">
        <v>18</v>
      </c>
      <c r="R200" s="267"/>
      <c r="S200" s="242">
        <f>ROUND(P200*R200,2)</f>
        <v>0</v>
      </c>
    </row>
    <row r="201" spans="1:19" s="153" customFormat="1" ht="8.1" customHeight="1">
      <c r="A201" s="443"/>
      <c r="B201" s="66"/>
      <c r="C201" s="15"/>
      <c r="D201" s="16"/>
      <c r="E201" s="398"/>
      <c r="F201" s="394"/>
      <c r="G201" s="394"/>
      <c r="H201" s="394"/>
      <c r="I201" s="394"/>
      <c r="J201" s="394"/>
      <c r="K201" s="394"/>
      <c r="L201" s="394"/>
      <c r="M201" s="394"/>
      <c r="N201" s="394"/>
      <c r="O201" s="394"/>
      <c r="P201" s="242"/>
      <c r="Q201" s="384"/>
      <c r="R201" s="267"/>
      <c r="S201" s="242"/>
    </row>
    <row r="202" spans="1:19" s="198" customFormat="1" ht="8.1" customHeight="1">
      <c r="A202" s="444"/>
      <c r="B202" s="31"/>
      <c r="C202" s="31"/>
      <c r="D202" s="32"/>
      <c r="E202" s="390"/>
      <c r="F202" s="391"/>
      <c r="G202" s="391"/>
      <c r="H202" s="391"/>
      <c r="I202" s="391"/>
      <c r="J202" s="391"/>
      <c r="K202" s="391"/>
      <c r="L202" s="5"/>
      <c r="M202" s="5"/>
      <c r="N202" s="5"/>
      <c r="O202" s="5"/>
      <c r="P202" s="460"/>
      <c r="Q202" s="461"/>
      <c r="R202" s="252"/>
      <c r="S202" s="251"/>
    </row>
    <row r="203" spans="1:19" s="102" customFormat="1" ht="18" customHeight="1">
      <c r="A203" s="448">
        <f>+$A$5</f>
        <v>4.2</v>
      </c>
      <c r="B203" s="52">
        <f>+B97+1</f>
        <v>5</v>
      </c>
      <c r="C203" s="52"/>
      <c r="D203" s="16"/>
      <c r="E203" s="806" t="s">
        <v>266</v>
      </c>
      <c r="F203" s="620"/>
      <c r="G203" s="620"/>
      <c r="H203" s="620"/>
      <c r="I203" s="620"/>
      <c r="J203" s="620"/>
      <c r="K203" s="620"/>
      <c r="L203" s="620"/>
      <c r="M203" s="620"/>
      <c r="N203" s="620"/>
      <c r="O203" s="620"/>
      <c r="P203" s="373"/>
      <c r="Q203" s="384"/>
      <c r="R203" s="265"/>
      <c r="S203" s="243"/>
    </row>
    <row r="204" spans="1:19" s="102" customFormat="1" ht="16.5" customHeight="1">
      <c r="A204" s="443"/>
      <c r="B204" s="66"/>
      <c r="C204" s="15"/>
      <c r="D204" s="16"/>
      <c r="E204" s="796" t="s">
        <v>251</v>
      </c>
      <c r="F204" s="620"/>
      <c r="G204" s="620"/>
      <c r="H204" s="620"/>
      <c r="I204" s="620"/>
      <c r="J204" s="620"/>
      <c r="K204" s="620"/>
      <c r="L204" s="620"/>
      <c r="M204" s="620"/>
      <c r="N204" s="620"/>
      <c r="O204" s="620"/>
      <c r="P204" s="373"/>
      <c r="Q204" s="384"/>
      <c r="R204" s="265"/>
      <c r="S204" s="243"/>
    </row>
    <row r="205" spans="1:19" s="102" customFormat="1" ht="31.5" customHeight="1">
      <c r="A205" s="443"/>
      <c r="B205" s="66"/>
      <c r="C205" s="15"/>
      <c r="D205" s="16"/>
      <c r="E205" s="796" t="s">
        <v>252</v>
      </c>
      <c r="F205" s="620"/>
      <c r="G205" s="620"/>
      <c r="H205" s="620"/>
      <c r="I205" s="620"/>
      <c r="J205" s="620"/>
      <c r="K205" s="620"/>
      <c r="L205" s="620"/>
      <c r="M205" s="620"/>
      <c r="N205" s="620"/>
      <c r="O205" s="620"/>
      <c r="P205" s="373"/>
      <c r="Q205" s="384"/>
      <c r="R205" s="265"/>
      <c r="S205" s="243"/>
    </row>
    <row r="206" spans="1:19" s="102" customFormat="1" ht="16.5" customHeight="1">
      <c r="A206" s="443"/>
      <c r="B206" s="66"/>
      <c r="C206" s="15"/>
      <c r="D206" s="16"/>
      <c r="E206" s="796" t="s">
        <v>253</v>
      </c>
      <c r="F206" s="620"/>
      <c r="G206" s="620"/>
      <c r="H206" s="620"/>
      <c r="I206" s="620"/>
      <c r="J206" s="620"/>
      <c r="K206" s="620"/>
      <c r="L206" s="620"/>
      <c r="M206" s="620"/>
      <c r="N206" s="620"/>
      <c r="O206" s="620"/>
      <c r="P206" s="373"/>
      <c r="Q206" s="384"/>
      <c r="R206" s="265"/>
      <c r="S206" s="243"/>
    </row>
    <row r="207" spans="1:19" s="102" customFormat="1" ht="16.5" customHeight="1">
      <c r="A207" s="443"/>
      <c r="B207" s="66"/>
      <c r="C207" s="15"/>
      <c r="D207" s="16"/>
      <c r="E207" s="796" t="s">
        <v>254</v>
      </c>
      <c r="F207" s="620"/>
      <c r="G207" s="620"/>
      <c r="H207" s="620"/>
      <c r="I207" s="620"/>
      <c r="J207" s="620"/>
      <c r="K207" s="620"/>
      <c r="L207" s="620"/>
      <c r="M207" s="620"/>
      <c r="N207" s="620"/>
      <c r="O207" s="620"/>
      <c r="P207" s="373"/>
      <c r="Q207" s="384"/>
      <c r="R207" s="265"/>
      <c r="S207" s="243"/>
    </row>
    <row r="208" spans="1:19" s="102" customFormat="1" ht="16.5" customHeight="1">
      <c r="A208" s="443"/>
      <c r="B208" s="66"/>
      <c r="C208" s="15"/>
      <c r="D208" s="16"/>
      <c r="E208" s="796" t="s">
        <v>255</v>
      </c>
      <c r="F208" s="620"/>
      <c r="G208" s="620"/>
      <c r="H208" s="620"/>
      <c r="I208" s="620"/>
      <c r="J208" s="620"/>
      <c r="K208" s="620"/>
      <c r="L208" s="620"/>
      <c r="M208" s="620"/>
      <c r="N208" s="620"/>
      <c r="O208" s="620"/>
      <c r="P208" s="373"/>
      <c r="Q208" s="384"/>
      <c r="R208" s="265"/>
      <c r="S208" s="243"/>
    </row>
    <row r="209" spans="1:19" s="102" customFormat="1" ht="16.5" customHeight="1">
      <c r="A209" s="443"/>
      <c r="B209" s="66"/>
      <c r="C209" s="15"/>
      <c r="D209" s="16"/>
      <c r="E209" s="796" t="s">
        <v>256</v>
      </c>
      <c r="F209" s="620"/>
      <c r="G209" s="620"/>
      <c r="H209" s="620"/>
      <c r="I209" s="620"/>
      <c r="J209" s="620"/>
      <c r="K209" s="620"/>
      <c r="L209" s="620"/>
      <c r="M209" s="620"/>
      <c r="N209" s="620"/>
      <c r="O209" s="620"/>
      <c r="P209" s="373"/>
      <c r="Q209" s="384"/>
      <c r="R209" s="265"/>
      <c r="S209" s="243"/>
    </row>
    <row r="210" spans="1:19" s="102" customFormat="1" ht="16.5" customHeight="1">
      <c r="A210" s="443"/>
      <c r="B210" s="66"/>
      <c r="C210" s="15"/>
      <c r="D210" s="16"/>
      <c r="E210" s="796" t="s">
        <v>257</v>
      </c>
      <c r="F210" s="620"/>
      <c r="G210" s="620"/>
      <c r="H210" s="620"/>
      <c r="I210" s="620"/>
      <c r="J210" s="620"/>
      <c r="K210" s="620"/>
      <c r="L210" s="620"/>
      <c r="M210" s="620"/>
      <c r="N210" s="620"/>
      <c r="O210" s="620"/>
      <c r="P210" s="373"/>
      <c r="Q210" s="384"/>
      <c r="R210" s="265"/>
      <c r="S210" s="243"/>
    </row>
    <row r="211" spans="1:19" s="102" customFormat="1" ht="16.5" customHeight="1">
      <c r="A211" s="443"/>
      <c r="B211" s="66"/>
      <c r="C211" s="15"/>
      <c r="D211" s="16"/>
      <c r="E211" s="796" t="s">
        <v>258</v>
      </c>
      <c r="F211" s="620"/>
      <c r="G211" s="620"/>
      <c r="H211" s="620"/>
      <c r="I211" s="620"/>
      <c r="J211" s="620"/>
      <c r="K211" s="620"/>
      <c r="L211" s="620"/>
      <c r="M211" s="620"/>
      <c r="N211" s="620"/>
      <c r="O211" s="620"/>
      <c r="P211" s="242"/>
      <c r="Q211" s="384"/>
      <c r="R211" s="267"/>
      <c r="S211" s="242"/>
    </row>
    <row r="212" spans="1:19" s="153" customFormat="1" ht="16.5" customHeight="1">
      <c r="A212" s="443"/>
      <c r="B212" s="66"/>
      <c r="C212" s="15"/>
      <c r="D212" s="16"/>
      <c r="E212" s="751" t="s">
        <v>40</v>
      </c>
      <c r="F212" s="752"/>
      <c r="G212" s="752"/>
      <c r="H212" s="752"/>
      <c r="I212" s="752"/>
      <c r="J212" s="752"/>
      <c r="K212" s="752"/>
      <c r="L212" s="752"/>
      <c r="M212" s="752"/>
      <c r="N212" s="752"/>
      <c r="O212" s="752"/>
      <c r="P212" s="242"/>
      <c r="Q212" s="384"/>
      <c r="R212" s="267"/>
      <c r="S212" s="242"/>
    </row>
    <row r="213" spans="1:19" s="153" customFormat="1" ht="16.5" customHeight="1">
      <c r="A213" s="443"/>
      <c r="B213" s="66"/>
      <c r="C213" s="15"/>
      <c r="D213" s="16"/>
      <c r="E213" s="796" t="s">
        <v>585</v>
      </c>
      <c r="F213" s="620"/>
      <c r="G213" s="620"/>
      <c r="H213" s="620"/>
      <c r="I213" s="620"/>
      <c r="J213" s="620"/>
      <c r="K213" s="620"/>
      <c r="L213" s="620"/>
      <c r="M213" s="620"/>
      <c r="N213" s="620"/>
      <c r="O213" s="620"/>
      <c r="P213" s="434">
        <f>(96+40)*2.8</f>
        <v>380.79999999999995</v>
      </c>
      <c r="Q213" s="384" t="s">
        <v>18</v>
      </c>
      <c r="R213" s="267"/>
      <c r="S213" s="242">
        <f>ROUND(P213*R213,2)</f>
        <v>0</v>
      </c>
    </row>
    <row r="214" spans="1:19" s="276" customFormat="1" ht="9.9499999999999993" customHeight="1">
      <c r="A214" s="443"/>
      <c r="B214" s="66"/>
      <c r="C214" s="15"/>
      <c r="D214" s="16"/>
      <c r="E214" s="423"/>
      <c r="F214" s="401"/>
      <c r="G214" s="401"/>
      <c r="H214" s="401"/>
      <c r="I214" s="401"/>
      <c r="J214" s="401"/>
      <c r="K214" s="401"/>
      <c r="L214" s="401"/>
      <c r="M214" s="401"/>
      <c r="N214" s="401"/>
      <c r="O214" s="401"/>
      <c r="P214" s="242"/>
      <c r="Q214" s="384"/>
      <c r="R214" s="267"/>
      <c r="S214" s="242"/>
    </row>
    <row r="215" spans="1:19" s="102" customFormat="1" ht="36" customHeight="1">
      <c r="A215" s="448">
        <f>+$A$5</f>
        <v>4.2</v>
      </c>
      <c r="B215" s="52">
        <f>+B203+1</f>
        <v>6</v>
      </c>
      <c r="C215" s="52"/>
      <c r="D215" s="16"/>
      <c r="E215" s="806" t="s">
        <v>579</v>
      </c>
      <c r="F215" s="620"/>
      <c r="G215" s="620"/>
      <c r="H215" s="620"/>
      <c r="I215" s="620"/>
      <c r="J215" s="620"/>
      <c r="K215" s="620"/>
      <c r="L215" s="620"/>
      <c r="M215" s="620"/>
      <c r="N215" s="620"/>
      <c r="O215" s="620"/>
      <c r="P215" s="242"/>
      <c r="Q215" s="384"/>
      <c r="R215" s="267"/>
      <c r="S215" s="242"/>
    </row>
    <row r="216" spans="1:19" s="102" customFormat="1" ht="47.25" customHeight="1">
      <c r="A216" s="443"/>
      <c r="B216" s="66"/>
      <c r="C216" s="15"/>
      <c r="D216" s="16"/>
      <c r="E216" s="796" t="s">
        <v>580</v>
      </c>
      <c r="F216" s="620"/>
      <c r="G216" s="620"/>
      <c r="H216" s="620"/>
      <c r="I216" s="620"/>
      <c r="J216" s="620"/>
      <c r="K216" s="620"/>
      <c r="L216" s="620"/>
      <c r="M216" s="620"/>
      <c r="N216" s="620"/>
      <c r="O216" s="620"/>
      <c r="P216" s="242"/>
      <c r="Q216" s="384"/>
      <c r="R216" s="267"/>
      <c r="S216" s="242"/>
    </row>
    <row r="217" spans="1:19" s="102" customFormat="1" ht="16.5" customHeight="1">
      <c r="A217" s="443"/>
      <c r="B217" s="66"/>
      <c r="C217" s="15"/>
      <c r="D217" s="16"/>
      <c r="E217" s="796" t="s">
        <v>259</v>
      </c>
      <c r="F217" s="620"/>
      <c r="G217" s="620"/>
      <c r="H217" s="620"/>
      <c r="I217" s="620"/>
      <c r="J217" s="620"/>
      <c r="K217" s="620"/>
      <c r="L217" s="620"/>
      <c r="M217" s="620"/>
      <c r="N217" s="620"/>
      <c r="O217" s="620"/>
      <c r="P217" s="242"/>
      <c r="Q217" s="384"/>
      <c r="R217" s="267"/>
      <c r="S217" s="242"/>
    </row>
    <row r="218" spans="1:19" s="102" customFormat="1" ht="16.5" customHeight="1">
      <c r="A218" s="443"/>
      <c r="B218" s="66"/>
      <c r="C218" s="15"/>
      <c r="D218" s="16"/>
      <c r="E218" s="796" t="s">
        <v>260</v>
      </c>
      <c r="F218" s="620"/>
      <c r="G218" s="620"/>
      <c r="H218" s="620"/>
      <c r="I218" s="620"/>
      <c r="J218" s="620"/>
      <c r="K218" s="620"/>
      <c r="L218" s="620"/>
      <c r="M218" s="620"/>
      <c r="N218" s="620"/>
      <c r="O218" s="620"/>
      <c r="P218" s="242"/>
      <c r="Q218" s="384"/>
      <c r="R218" s="267"/>
      <c r="S218" s="242"/>
    </row>
    <row r="219" spans="1:19" s="102" customFormat="1" ht="9.75" customHeight="1">
      <c r="A219" s="443"/>
      <c r="B219" s="66"/>
      <c r="C219" s="15"/>
      <c r="D219" s="16"/>
      <c r="E219" s="796"/>
      <c r="F219" s="620"/>
      <c r="G219" s="620"/>
      <c r="H219" s="620"/>
      <c r="I219" s="620"/>
      <c r="J219" s="620"/>
      <c r="K219" s="620"/>
      <c r="L219" s="620"/>
      <c r="M219" s="620"/>
      <c r="N219" s="620"/>
      <c r="O219" s="620"/>
      <c r="P219" s="242"/>
      <c r="Q219" s="384"/>
      <c r="R219" s="267"/>
      <c r="S219" s="242"/>
    </row>
    <row r="220" spans="1:19" s="102" customFormat="1" ht="16.5" customHeight="1">
      <c r="A220" s="443"/>
      <c r="B220" s="66"/>
      <c r="C220" s="15"/>
      <c r="D220" s="16"/>
      <c r="E220" s="796" t="s">
        <v>586</v>
      </c>
      <c r="F220" s="620"/>
      <c r="G220" s="620"/>
      <c r="H220" s="620"/>
      <c r="I220" s="620"/>
      <c r="J220" s="620"/>
      <c r="K220" s="620"/>
      <c r="L220" s="620"/>
      <c r="M220" s="620"/>
      <c r="N220" s="620"/>
      <c r="O220" s="620"/>
      <c r="P220" s="434">
        <f>3.6*2*5</f>
        <v>36</v>
      </c>
      <c r="Q220" s="384"/>
      <c r="R220" s="267"/>
      <c r="S220" s="242">
        <f>ROUND(P220*R220,2)</f>
        <v>0</v>
      </c>
    </row>
    <row r="221" spans="1:19" s="102" customFormat="1" ht="12.75" customHeight="1">
      <c r="A221" s="443"/>
      <c r="B221" s="66"/>
      <c r="C221" s="15"/>
      <c r="D221" s="16"/>
      <c r="E221" s="796"/>
      <c r="F221" s="620"/>
      <c r="G221" s="620"/>
      <c r="H221" s="620"/>
      <c r="I221" s="620"/>
      <c r="J221" s="620"/>
      <c r="K221" s="620"/>
      <c r="L221" s="620"/>
      <c r="M221" s="620"/>
      <c r="N221" s="620"/>
      <c r="O221" s="620"/>
      <c r="P221" s="242"/>
      <c r="Q221" s="384"/>
      <c r="R221" s="267"/>
      <c r="S221" s="242"/>
    </row>
    <row r="222" spans="1:19" s="102" customFormat="1" ht="18" customHeight="1">
      <c r="A222" s="448">
        <f>+$A$5</f>
        <v>4.2</v>
      </c>
      <c r="B222" s="52">
        <f>+B215+1</f>
        <v>7</v>
      </c>
      <c r="C222" s="52"/>
      <c r="D222" s="16"/>
      <c r="E222" s="806" t="s">
        <v>267</v>
      </c>
      <c r="F222" s="620"/>
      <c r="G222" s="620"/>
      <c r="H222" s="620"/>
      <c r="I222" s="620"/>
      <c r="J222" s="620"/>
      <c r="K222" s="620"/>
      <c r="L222" s="620"/>
      <c r="M222" s="620"/>
      <c r="N222" s="620"/>
      <c r="O222" s="620"/>
      <c r="P222" s="242"/>
      <c r="Q222" s="384"/>
      <c r="R222" s="267"/>
      <c r="S222" s="242"/>
    </row>
    <row r="223" spans="1:19" s="102" customFormat="1" ht="31.5" customHeight="1">
      <c r="A223" s="443"/>
      <c r="B223" s="66"/>
      <c r="C223" s="15"/>
      <c r="D223" s="16"/>
      <c r="E223" s="796" t="s">
        <v>645</v>
      </c>
      <c r="F223" s="620"/>
      <c r="G223" s="620"/>
      <c r="H223" s="620"/>
      <c r="I223" s="620"/>
      <c r="J223" s="620"/>
      <c r="K223" s="620"/>
      <c r="L223" s="620"/>
      <c r="M223" s="620"/>
      <c r="N223" s="620"/>
      <c r="O223" s="620"/>
      <c r="P223" s="242"/>
      <c r="Q223" s="384"/>
      <c r="R223" s="267"/>
      <c r="S223" s="242"/>
    </row>
    <row r="224" spans="1:19" s="276" customFormat="1" ht="10.5" customHeight="1">
      <c r="A224" s="472"/>
      <c r="B224" s="473"/>
      <c r="C224" s="474"/>
      <c r="D224" s="475"/>
      <c r="E224" s="598"/>
      <c r="F224" s="599"/>
      <c r="G224" s="599"/>
      <c r="H224" s="599"/>
      <c r="I224" s="599"/>
      <c r="J224" s="599"/>
      <c r="K224" s="599"/>
      <c r="L224" s="599"/>
      <c r="M224" s="599"/>
      <c r="N224" s="599"/>
      <c r="O224" s="599"/>
      <c r="P224" s="476"/>
      <c r="Q224" s="559"/>
      <c r="R224" s="477"/>
      <c r="S224" s="476"/>
    </row>
    <row r="225" spans="1:22" s="102" customFormat="1" ht="18" customHeight="1">
      <c r="A225" s="448">
        <f>+$A$5</f>
        <v>4.2</v>
      </c>
      <c r="B225" s="52">
        <f>+B222+1</f>
        <v>8</v>
      </c>
      <c r="C225" s="52"/>
      <c r="D225" s="16"/>
      <c r="E225" s="806" t="s">
        <v>268</v>
      </c>
      <c r="F225" s="620"/>
      <c r="G225" s="620"/>
      <c r="H225" s="620"/>
      <c r="I225" s="620"/>
      <c r="J225" s="620"/>
      <c r="K225" s="620"/>
      <c r="L225" s="620"/>
      <c r="M225" s="620"/>
      <c r="N225" s="620"/>
      <c r="O225" s="620"/>
      <c r="P225" s="242"/>
      <c r="Q225" s="384"/>
      <c r="R225" s="267"/>
      <c r="S225" s="242"/>
    </row>
    <row r="226" spans="1:22" s="240" customFormat="1" ht="9.75" customHeight="1">
      <c r="A226" s="448"/>
      <c r="B226" s="52"/>
      <c r="C226" s="52"/>
      <c r="D226" s="16"/>
      <c r="E226" s="420"/>
      <c r="F226" s="335"/>
      <c r="G226" s="335"/>
      <c r="H226" s="335"/>
      <c r="I226" s="335"/>
      <c r="J226" s="335"/>
      <c r="K226" s="335"/>
      <c r="L226" s="335"/>
      <c r="M226" s="335"/>
      <c r="N226" s="335"/>
      <c r="O226" s="335"/>
      <c r="P226" s="242"/>
      <c r="Q226" s="384"/>
      <c r="R226" s="267"/>
      <c r="S226" s="242"/>
    </row>
    <row r="227" spans="1:22" s="240" customFormat="1" ht="63" customHeight="1">
      <c r="A227" s="448"/>
      <c r="B227" s="52"/>
      <c r="C227" s="52"/>
      <c r="D227" s="16"/>
      <c r="E227" s="825" t="s">
        <v>710</v>
      </c>
      <c r="F227" s="620"/>
      <c r="G227" s="620"/>
      <c r="H227" s="620"/>
      <c r="I227" s="620"/>
      <c r="J227" s="620"/>
      <c r="K227" s="620"/>
      <c r="L227" s="620"/>
      <c r="M227" s="620"/>
      <c r="N227" s="620"/>
      <c r="O227" s="803"/>
      <c r="P227" s="242"/>
      <c r="Q227" s="384"/>
      <c r="R227" s="267"/>
      <c r="S227" s="242"/>
    </row>
    <row r="228" spans="1:22" s="240" customFormat="1" ht="16.5">
      <c r="A228" s="448"/>
      <c r="B228" s="52"/>
      <c r="C228" s="52"/>
      <c r="D228" s="16"/>
      <c r="E228" s="796" t="s">
        <v>771</v>
      </c>
      <c r="F228" s="620"/>
      <c r="G228" s="620"/>
      <c r="H228" s="620"/>
      <c r="I228" s="620"/>
      <c r="J228" s="620"/>
      <c r="K228" s="620"/>
      <c r="L228" s="620"/>
      <c r="M228" s="620"/>
      <c r="N228" s="620"/>
      <c r="O228" s="620"/>
      <c r="P228" s="242"/>
      <c r="Q228" s="384"/>
      <c r="R228" s="267"/>
      <c r="S228" s="242"/>
    </row>
    <row r="229" spans="1:22" s="276" customFormat="1" ht="52.5" customHeight="1">
      <c r="A229" s="553"/>
      <c r="B229" s="554"/>
      <c r="C229" s="554"/>
      <c r="D229" s="552"/>
      <c r="E229" s="796" t="s">
        <v>772</v>
      </c>
      <c r="F229" s="620"/>
      <c r="G229" s="620"/>
      <c r="H229" s="620"/>
      <c r="I229" s="620"/>
      <c r="J229" s="620"/>
      <c r="K229" s="620"/>
      <c r="L229" s="620"/>
      <c r="M229" s="620"/>
      <c r="N229" s="620"/>
      <c r="O229" s="620"/>
      <c r="P229" s="540"/>
      <c r="Q229" s="531"/>
      <c r="R229" s="541"/>
      <c r="S229" s="540"/>
    </row>
    <row r="230" spans="1:22" s="240" customFormat="1" ht="31.5" customHeight="1">
      <c r="A230" s="448"/>
      <c r="B230" s="52"/>
      <c r="C230" s="52"/>
      <c r="D230" s="16"/>
      <c r="E230" s="796" t="s">
        <v>638</v>
      </c>
      <c r="F230" s="620"/>
      <c r="G230" s="620"/>
      <c r="H230" s="620"/>
      <c r="I230" s="620"/>
      <c r="J230" s="620"/>
      <c r="K230" s="620"/>
      <c r="L230" s="620"/>
      <c r="M230" s="620"/>
      <c r="N230" s="620"/>
      <c r="O230" s="620"/>
      <c r="P230" s="242"/>
      <c r="Q230" s="384"/>
      <c r="R230" s="267"/>
      <c r="S230" s="242"/>
      <c r="V230" s="276"/>
    </row>
    <row r="231" spans="1:22" s="102" customFormat="1" ht="47.25" customHeight="1">
      <c r="A231" s="443"/>
      <c r="B231" s="66"/>
      <c r="C231" s="15"/>
      <c r="D231" s="16"/>
      <c r="E231" s="796" t="s">
        <v>637</v>
      </c>
      <c r="F231" s="620"/>
      <c r="G231" s="620"/>
      <c r="H231" s="620"/>
      <c r="I231" s="620"/>
      <c r="J231" s="620"/>
      <c r="K231" s="620"/>
      <c r="L231" s="620"/>
      <c r="M231" s="620"/>
      <c r="N231" s="620"/>
      <c r="O231" s="620"/>
      <c r="P231" s="242"/>
      <c r="Q231" s="384"/>
      <c r="R231" s="267"/>
      <c r="S231" s="242"/>
      <c r="V231" s="276"/>
    </row>
    <row r="232" spans="1:22" s="102" customFormat="1" ht="16.5" customHeight="1">
      <c r="A232" s="443"/>
      <c r="B232" s="66"/>
      <c r="C232" s="15"/>
      <c r="D232" s="16"/>
      <c r="E232" s="796" t="s">
        <v>261</v>
      </c>
      <c r="F232" s="620"/>
      <c r="G232" s="620"/>
      <c r="H232" s="620"/>
      <c r="I232" s="620"/>
      <c r="J232" s="620"/>
      <c r="K232" s="620"/>
      <c r="L232" s="620"/>
      <c r="M232" s="620"/>
      <c r="N232" s="620"/>
      <c r="O232" s="620"/>
      <c r="P232" s="242"/>
      <c r="Q232" s="384"/>
      <c r="R232" s="267"/>
      <c r="S232" s="242"/>
    </row>
    <row r="233" spans="1:22" s="102" customFormat="1" ht="16.5" customHeight="1">
      <c r="A233" s="443"/>
      <c r="B233" s="66"/>
      <c r="C233" s="15"/>
      <c r="D233" s="16"/>
      <c r="E233" s="796" t="s">
        <v>269</v>
      </c>
      <c r="F233" s="620"/>
      <c r="G233" s="620"/>
      <c r="H233" s="620"/>
      <c r="I233" s="620"/>
      <c r="J233" s="620"/>
      <c r="K233" s="620"/>
      <c r="L233" s="620"/>
      <c r="M233" s="620"/>
      <c r="N233" s="620"/>
      <c r="O233" s="620"/>
      <c r="P233" s="242"/>
      <c r="Q233" s="384"/>
      <c r="R233" s="267"/>
      <c r="S233" s="242"/>
    </row>
    <row r="234" spans="1:22" s="102" customFormat="1" ht="16.5" customHeight="1">
      <c r="A234" s="443"/>
      <c r="B234" s="66"/>
      <c r="C234" s="15"/>
      <c r="D234" s="16"/>
      <c r="E234" s="796" t="s">
        <v>270</v>
      </c>
      <c r="F234" s="620"/>
      <c r="G234" s="620"/>
      <c r="H234" s="620"/>
      <c r="I234" s="620"/>
      <c r="J234" s="620"/>
      <c r="K234" s="620"/>
      <c r="L234" s="620"/>
      <c r="M234" s="620"/>
      <c r="N234" s="620"/>
      <c r="O234" s="620"/>
      <c r="P234" s="242"/>
      <c r="Q234" s="384"/>
      <c r="R234" s="267"/>
      <c r="S234" s="242"/>
    </row>
    <row r="235" spans="1:22" s="102" customFormat="1" ht="16.5" customHeight="1">
      <c r="A235" s="443"/>
      <c r="B235" s="66"/>
      <c r="C235" s="15"/>
      <c r="D235" s="16"/>
      <c r="E235" s="796" t="s">
        <v>271</v>
      </c>
      <c r="F235" s="620"/>
      <c r="G235" s="620"/>
      <c r="H235" s="620"/>
      <c r="I235" s="620"/>
      <c r="J235" s="620"/>
      <c r="K235" s="620"/>
      <c r="L235" s="620"/>
      <c r="M235" s="620"/>
      <c r="N235" s="620"/>
      <c r="O235" s="620"/>
      <c r="P235" s="242"/>
      <c r="Q235" s="384"/>
      <c r="R235" s="267"/>
      <c r="S235" s="242"/>
    </row>
    <row r="236" spans="1:22" s="102" customFormat="1" ht="16.5" customHeight="1">
      <c r="A236" s="443"/>
      <c r="B236" s="66"/>
      <c r="C236" s="15"/>
      <c r="D236" s="16"/>
      <c r="E236" s="796" t="s">
        <v>272</v>
      </c>
      <c r="F236" s="620"/>
      <c r="G236" s="620"/>
      <c r="H236" s="620"/>
      <c r="I236" s="620"/>
      <c r="J236" s="620"/>
      <c r="K236" s="620"/>
      <c r="L236" s="620"/>
      <c r="M236" s="620"/>
      <c r="N236" s="620"/>
      <c r="O236" s="620"/>
      <c r="P236" s="242"/>
      <c r="Q236" s="384"/>
      <c r="R236" s="267"/>
      <c r="S236" s="242"/>
    </row>
    <row r="237" spans="1:22" s="102" customFormat="1" ht="16.5" customHeight="1">
      <c r="A237" s="443"/>
      <c r="B237" s="66"/>
      <c r="C237" s="15"/>
      <c r="D237" s="16"/>
      <c r="E237" s="796" t="s">
        <v>273</v>
      </c>
      <c r="F237" s="620"/>
      <c r="G237" s="620"/>
      <c r="H237" s="620"/>
      <c r="I237" s="620"/>
      <c r="J237" s="620"/>
      <c r="K237" s="620"/>
      <c r="L237" s="620"/>
      <c r="M237" s="620"/>
      <c r="N237" s="620"/>
      <c r="O237" s="620"/>
      <c r="P237" s="242"/>
      <c r="Q237" s="384"/>
      <c r="R237" s="267"/>
      <c r="S237" s="242"/>
    </row>
    <row r="238" spans="1:22" s="102" customFormat="1" ht="31.5" customHeight="1">
      <c r="A238" s="443"/>
      <c r="B238" s="66"/>
      <c r="C238" s="15"/>
      <c r="D238" s="16"/>
      <c r="E238" s="796" t="s">
        <v>274</v>
      </c>
      <c r="F238" s="620"/>
      <c r="G238" s="620"/>
      <c r="H238" s="620"/>
      <c r="I238" s="620"/>
      <c r="J238" s="620"/>
      <c r="K238" s="620"/>
      <c r="L238" s="620"/>
      <c r="M238" s="620"/>
      <c r="N238" s="620"/>
      <c r="O238" s="620"/>
      <c r="P238" s="242"/>
      <c r="Q238" s="384"/>
      <c r="R238" s="267"/>
      <c r="S238" s="242"/>
    </row>
    <row r="239" spans="1:22" s="102" customFormat="1" ht="31.5" customHeight="1">
      <c r="A239" s="443"/>
      <c r="B239" s="66"/>
      <c r="C239" s="15"/>
      <c r="D239" s="16"/>
      <c r="E239" s="796" t="s">
        <v>275</v>
      </c>
      <c r="F239" s="620"/>
      <c r="G239" s="620"/>
      <c r="H239" s="620"/>
      <c r="I239" s="620"/>
      <c r="J239" s="620"/>
      <c r="K239" s="620"/>
      <c r="L239" s="620"/>
      <c r="M239" s="620"/>
      <c r="N239" s="620"/>
      <c r="O239" s="620"/>
      <c r="P239" s="242"/>
      <c r="Q239" s="384"/>
      <c r="R239" s="267"/>
      <c r="S239" s="242"/>
    </row>
    <row r="240" spans="1:22" s="102" customFormat="1" ht="16.5" customHeight="1">
      <c r="A240" s="443"/>
      <c r="B240" s="66"/>
      <c r="C240" s="15"/>
      <c r="D240" s="16"/>
      <c r="E240" s="796" t="s">
        <v>276</v>
      </c>
      <c r="F240" s="620"/>
      <c r="G240" s="620"/>
      <c r="H240" s="620"/>
      <c r="I240" s="620"/>
      <c r="J240" s="620"/>
      <c r="K240" s="620"/>
      <c r="L240" s="620"/>
      <c r="M240" s="620"/>
      <c r="N240" s="620"/>
      <c r="O240" s="620"/>
      <c r="P240" s="242"/>
      <c r="Q240" s="384"/>
      <c r="R240" s="267"/>
      <c r="S240" s="242"/>
    </row>
    <row r="241" spans="1:19" s="102" customFormat="1" ht="16.5" customHeight="1">
      <c r="A241" s="443"/>
      <c r="B241" s="66"/>
      <c r="C241" s="15"/>
      <c r="D241" s="16"/>
      <c r="E241" s="796" t="s">
        <v>277</v>
      </c>
      <c r="F241" s="620"/>
      <c r="G241" s="620"/>
      <c r="H241" s="620"/>
      <c r="I241" s="620"/>
      <c r="J241" s="620"/>
      <c r="K241" s="620"/>
      <c r="L241" s="620"/>
      <c r="M241" s="620"/>
      <c r="N241" s="620"/>
      <c r="O241" s="620"/>
      <c r="P241" s="242"/>
      <c r="Q241" s="384"/>
      <c r="R241" s="267"/>
      <c r="S241" s="242"/>
    </row>
    <row r="242" spans="1:19" s="102" customFormat="1" ht="31.5" customHeight="1">
      <c r="A242" s="443"/>
      <c r="B242" s="66"/>
      <c r="C242" s="15"/>
      <c r="D242" s="16"/>
      <c r="E242" s="796" t="s">
        <v>262</v>
      </c>
      <c r="F242" s="620"/>
      <c r="G242" s="620"/>
      <c r="H242" s="620"/>
      <c r="I242" s="620"/>
      <c r="J242" s="620"/>
      <c r="K242" s="620"/>
      <c r="L242" s="620"/>
      <c r="M242" s="620"/>
      <c r="N242" s="620"/>
      <c r="O242" s="620"/>
      <c r="P242" s="242"/>
      <c r="Q242" s="384"/>
      <c r="R242" s="267"/>
      <c r="S242" s="242"/>
    </row>
    <row r="243" spans="1:19" s="102" customFormat="1" ht="16.5" customHeight="1">
      <c r="A243" s="443"/>
      <c r="B243" s="66"/>
      <c r="C243" s="15"/>
      <c r="D243" s="16"/>
      <c r="E243" s="796" t="s">
        <v>263</v>
      </c>
      <c r="F243" s="620"/>
      <c r="G243" s="620"/>
      <c r="H243" s="620"/>
      <c r="I243" s="620"/>
      <c r="J243" s="620"/>
      <c r="K243" s="620"/>
      <c r="L243" s="620"/>
      <c r="M243" s="620"/>
      <c r="N243" s="620"/>
      <c r="O243" s="620"/>
      <c r="P243" s="242"/>
      <c r="Q243" s="384"/>
      <c r="R243" s="267"/>
      <c r="S243" s="242"/>
    </row>
    <row r="244" spans="1:19" s="102" customFormat="1" ht="16.5" customHeight="1">
      <c r="A244" s="443"/>
      <c r="B244" s="66"/>
      <c r="C244" s="15"/>
      <c r="D244" s="16"/>
      <c r="E244" s="796" t="s">
        <v>278</v>
      </c>
      <c r="F244" s="620"/>
      <c r="G244" s="620"/>
      <c r="H244" s="620"/>
      <c r="I244" s="620"/>
      <c r="J244" s="620"/>
      <c r="K244" s="620"/>
      <c r="L244" s="620"/>
      <c r="M244" s="620"/>
      <c r="N244" s="620"/>
      <c r="O244" s="620"/>
      <c r="P244" s="434">
        <v>1</v>
      </c>
      <c r="Q244" s="374" t="s">
        <v>17</v>
      </c>
      <c r="R244" s="267"/>
      <c r="S244" s="242">
        <f>ROUND(P244*R244,2)</f>
        <v>0</v>
      </c>
    </row>
    <row r="245" spans="1:19" s="102" customFormat="1" ht="16.5" customHeight="1">
      <c r="A245" s="472"/>
      <c r="B245" s="473"/>
      <c r="C245" s="474"/>
      <c r="D245" s="475"/>
      <c r="E245" s="804"/>
      <c r="F245" s="805"/>
      <c r="G245" s="805"/>
      <c r="H245" s="805"/>
      <c r="I245" s="805"/>
      <c r="J245" s="805"/>
      <c r="K245" s="805"/>
      <c r="L245" s="805"/>
      <c r="M245" s="805"/>
      <c r="N245" s="805"/>
      <c r="O245" s="805"/>
      <c r="P245" s="319"/>
      <c r="Q245" s="340"/>
      <c r="R245" s="477"/>
      <c r="S245" s="476"/>
    </row>
    <row r="246" spans="1:19" s="152" customFormat="1" ht="42.75" customHeight="1">
      <c r="A246" s="26"/>
      <c r="B246" s="128"/>
      <c r="C246" s="27"/>
      <c r="D246" s="28"/>
      <c r="E246" s="147" t="str">
        <f>"TOTAL "&amp;(FIXED(A$5,1,TRUE))&amp;". "&amp;(E$5)&amp;" -----------------------------------------------------------------------------------------------------------------------------------------------------------------------------"</f>
        <v>TOTAL 4,2. PEINTURE - REVETEMENTS MURAUX -----------------------------------------------------------------------------------------------------------------------------------------------------------------------------</v>
      </c>
      <c r="F246" s="148"/>
      <c r="G246" s="148"/>
      <c r="H246" s="148"/>
      <c r="I246" s="148"/>
      <c r="J246" s="148"/>
      <c r="K246" s="148"/>
      <c r="L246" s="149"/>
      <c r="M246" s="149"/>
      <c r="N246" s="149"/>
      <c r="O246" s="150"/>
      <c r="P246" s="296"/>
      <c r="Q246" s="178"/>
      <c r="R246" s="179"/>
      <c r="S246" s="180">
        <f>SUM(S5:S245)</f>
        <v>0</v>
      </c>
    </row>
    <row r="247" spans="1:19" ht="15.75">
      <c r="E247" s="33"/>
      <c r="F247" s="33"/>
      <c r="G247" s="33"/>
      <c r="H247" s="33"/>
      <c r="I247" s="33"/>
      <c r="J247" s="33"/>
      <c r="K247" s="33"/>
      <c r="L247" s="33"/>
      <c r="M247" s="33"/>
      <c r="N247" s="33"/>
      <c r="O247" s="33"/>
    </row>
    <row r="248" spans="1:19" s="198" customFormat="1" ht="15.75">
      <c r="A248" s="7"/>
      <c r="B248" s="7"/>
      <c r="C248" s="7"/>
      <c r="D248" s="7"/>
      <c r="E248" s="33"/>
      <c r="F248" s="33"/>
      <c r="G248" s="33"/>
      <c r="H248" s="33"/>
      <c r="I248" s="33"/>
      <c r="J248" s="33"/>
      <c r="K248" s="33"/>
      <c r="L248" s="33"/>
      <c r="M248" s="33"/>
      <c r="N248" s="33"/>
      <c r="O248" s="33"/>
      <c r="P248" s="43"/>
      <c r="Q248" s="43"/>
      <c r="R248" s="43"/>
      <c r="S248" s="43"/>
    </row>
  </sheetData>
  <sheetProtection selectLockedCells="1" selectUnlockedCells="1"/>
  <customSheetViews>
    <customSheetView guid="{FEDF866F-7E91-4768-B7AB-11E2CB49804F}" scale="80" printArea="1" view="pageBreakPreview">
      <pane xSplit="4" ySplit="5" topLeftCell="E6" activePane="bottomRight" state="frozen"/>
      <selection pane="bottomRight" activeCell="E164" sqref="A164:S164"/>
      <rowBreaks count="6" manualBreakCount="6">
        <brk id="32" max="18" man="1"/>
        <brk id="71" max="18" man="1"/>
        <brk id="109" max="19" man="1"/>
        <brk id="154" max="19" man="1"/>
        <brk id="193" max="19" man="1"/>
        <brk id="235" max="19" man="1"/>
      </rowBreaks>
      <pageMargins left="0.55118110236220474" right="0.15748031496062992" top="0.6692913385826772" bottom="0.74803149606299213" header="0.35433070866141736" footer="0.35433070866141736"/>
      <printOptions horizontalCentered="1"/>
      <pageSetup paperSize="9" scale="79" firstPageNumber="0" orientation="portrait" horizontalDpi="300" verticalDpi="300" r:id="rId1"/>
      <headerFooter alignWithMargins="0">
        <oddHeader xml:space="preserve">&amp;L&amp;8MONNET-LE DRIAN-DERVAIN-GRONTMIJ-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customSheetView>
    <customSheetView guid="{45C8D6C3-577A-467C-A9EC-1E2120034D87}" scale="80" printArea="1">
      <pane xSplit="4" ySplit="5" topLeftCell="E6" activePane="bottomRight" state="frozen"/>
      <selection pane="bottomRight" activeCell="E11" sqref="E11:O11"/>
      <rowBreaks count="6" manualBreakCount="6">
        <brk id="32" max="18" man="1"/>
        <brk id="71" max="18" man="1"/>
        <brk id="109" max="19" man="1"/>
        <brk id="154" max="19" man="1"/>
        <brk id="193" max="19" man="1"/>
        <brk id="235" max="19" man="1"/>
      </rowBreaks>
      <pageMargins left="0.55118110236220474" right="0.15748031496062992" top="0.6692913385826772" bottom="0.74803149606299213" header="0.35433070866141736" footer="0.35433070866141736"/>
      <printOptions horizontalCentered="1"/>
      <pageSetup paperSize="9" scale="79" firstPageNumber="0" orientation="portrait" horizontalDpi="300" verticalDpi="300" r:id="rId2"/>
      <headerFooter alignWithMargins="0">
        <oddHeader xml:space="preserve">&amp;L&amp;8MONNET-LE DRIAN-DERVAIN-GRONTMIJ-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customSheetView>
  </customSheetViews>
  <mergeCells count="209">
    <mergeCell ref="P3:S3"/>
    <mergeCell ref="E6:O6"/>
    <mergeCell ref="E104:O104"/>
    <mergeCell ref="E59:O59"/>
    <mergeCell ref="E60:O60"/>
    <mergeCell ref="J40:N40"/>
    <mergeCell ref="E61:O61"/>
    <mergeCell ref="E63:O63"/>
    <mergeCell ref="E70:O70"/>
    <mergeCell ref="E64:O64"/>
    <mergeCell ref="E66:O66"/>
    <mergeCell ref="E102:O102"/>
    <mergeCell ref="A3:O3"/>
    <mergeCell ref="E11:O11"/>
    <mergeCell ref="E28:O28"/>
    <mergeCell ref="E29:O29"/>
    <mergeCell ref="E23:O23"/>
    <mergeCell ref="E25:O25"/>
    <mergeCell ref="E14:O14"/>
    <mergeCell ref="E100:O100"/>
    <mergeCell ref="E68:O68"/>
    <mergeCell ref="E69:O69"/>
    <mergeCell ref="E81:O81"/>
    <mergeCell ref="E80:O80"/>
    <mergeCell ref="E15:O15"/>
    <mergeCell ref="E26:O26"/>
    <mergeCell ref="E227:O227"/>
    <mergeCell ref="E207:O207"/>
    <mergeCell ref="E208:O208"/>
    <mergeCell ref="E209:O209"/>
    <mergeCell ref="E205:O205"/>
    <mergeCell ref="E206:O206"/>
    <mergeCell ref="E16:O16"/>
    <mergeCell ref="E67:O67"/>
    <mergeCell ref="E75:O75"/>
    <mergeCell ref="E45:O45"/>
    <mergeCell ref="E65:O65"/>
    <mergeCell ref="E62:O62"/>
    <mergeCell ref="E42:O42"/>
    <mergeCell ref="E43:O43"/>
    <mergeCell ref="E82:O82"/>
    <mergeCell ref="E76:O76"/>
    <mergeCell ref="E84:O84"/>
    <mergeCell ref="E83:O83"/>
    <mergeCell ref="E38:I38"/>
    <mergeCell ref="E39:I39"/>
    <mergeCell ref="J38:N38"/>
    <mergeCell ref="J39:N39"/>
    <mergeCell ref="E199:O199"/>
    <mergeCell ref="E200:O200"/>
    <mergeCell ref="E204:O204"/>
    <mergeCell ref="E203:O203"/>
    <mergeCell ref="E195:O195"/>
    <mergeCell ref="E221:O221"/>
    <mergeCell ref="E130:O130"/>
    <mergeCell ref="E187:O187"/>
    <mergeCell ref="E22:O22"/>
    <mergeCell ref="E30:O30"/>
    <mergeCell ref="E77:O77"/>
    <mergeCell ref="E78:O78"/>
    <mergeCell ref="E216:O216"/>
    <mergeCell ref="E176:O176"/>
    <mergeCell ref="E190:O190"/>
    <mergeCell ref="E157:O157"/>
    <mergeCell ref="E193:O193"/>
    <mergeCell ref="E108:O108"/>
    <mergeCell ref="E109:O109"/>
    <mergeCell ref="E123:O123"/>
    <mergeCell ref="E124:O124"/>
    <mergeCell ref="E114:O114"/>
    <mergeCell ref="E116:O116"/>
    <mergeCell ref="E117:O117"/>
    <mergeCell ref="E230:O230"/>
    <mergeCell ref="E215:O215"/>
    <mergeCell ref="E222:O222"/>
    <mergeCell ref="E223:O223"/>
    <mergeCell ref="E217:O217"/>
    <mergeCell ref="E218:O218"/>
    <mergeCell ref="E219:O219"/>
    <mergeCell ref="E220:O220"/>
    <mergeCell ref="E210:O210"/>
    <mergeCell ref="E211:O211"/>
    <mergeCell ref="E212:O212"/>
    <mergeCell ref="E213:O213"/>
    <mergeCell ref="E229:O229"/>
    <mergeCell ref="E162:O162"/>
    <mergeCell ref="E163:O163"/>
    <mergeCell ref="E165:O165"/>
    <mergeCell ref="E164:O164"/>
    <mergeCell ref="E178:O178"/>
    <mergeCell ref="E180:O180"/>
    <mergeCell ref="E188:O188"/>
    <mergeCell ref="E184:O184"/>
    <mergeCell ref="E185:O185"/>
    <mergeCell ref="E177:O177"/>
    <mergeCell ref="E181:O181"/>
    <mergeCell ref="E168:O168"/>
    <mergeCell ref="E167:O167"/>
    <mergeCell ref="E156:O156"/>
    <mergeCell ref="E134:O134"/>
    <mergeCell ref="E132:O132"/>
    <mergeCell ref="E133:O133"/>
    <mergeCell ref="E153:O153"/>
    <mergeCell ref="E128:O128"/>
    <mergeCell ref="E126:O126"/>
    <mergeCell ref="E131:O131"/>
    <mergeCell ref="E161:O161"/>
    <mergeCell ref="E107:O107"/>
    <mergeCell ref="E122:O122"/>
    <mergeCell ref="E141:O141"/>
    <mergeCell ref="E129:O129"/>
    <mergeCell ref="E138:O138"/>
    <mergeCell ref="E139:O139"/>
    <mergeCell ref="E140:O140"/>
    <mergeCell ref="E118:O118"/>
    <mergeCell ref="E119:O119"/>
    <mergeCell ref="E120:O120"/>
    <mergeCell ref="E121:O121"/>
    <mergeCell ref="E93:O93"/>
    <mergeCell ref="E94:O94"/>
    <mergeCell ref="E95:O95"/>
    <mergeCell ref="E91:O91"/>
    <mergeCell ref="E101:O101"/>
    <mergeCell ref="E105:O105"/>
    <mergeCell ref="E106:O106"/>
    <mergeCell ref="E97:O97"/>
    <mergeCell ref="E99:O99"/>
    <mergeCell ref="E103:O103"/>
    <mergeCell ref="E171:O171"/>
    <mergeCell ref="E172:O172"/>
    <mergeCell ref="E173:O173"/>
    <mergeCell ref="E174:O174"/>
    <mergeCell ref="E175:O175"/>
    <mergeCell ref="E71:O71"/>
    <mergeCell ref="E79:O79"/>
    <mergeCell ref="E150:O150"/>
    <mergeCell ref="E151:O151"/>
    <mergeCell ref="E152:O152"/>
    <mergeCell ref="E155:O155"/>
    <mergeCell ref="E158:O158"/>
    <mergeCell ref="E159:O159"/>
    <mergeCell ref="E143:O143"/>
    <mergeCell ref="E144:O144"/>
    <mergeCell ref="E154:O154"/>
    <mergeCell ref="E149:O149"/>
    <mergeCell ref="E111:O111"/>
    <mergeCell ref="E112:O112"/>
    <mergeCell ref="E85:O85"/>
    <mergeCell ref="E86:O86"/>
    <mergeCell ref="E89:O89"/>
    <mergeCell ref="E90:O90"/>
    <mergeCell ref="E92:O92"/>
    <mergeCell ref="E231:O231"/>
    <mergeCell ref="E232:O232"/>
    <mergeCell ref="E233:O233"/>
    <mergeCell ref="E234:O234"/>
    <mergeCell ref="E235:O235"/>
    <mergeCell ref="E236:O236"/>
    <mergeCell ref="E225:O225"/>
    <mergeCell ref="E135:O135"/>
    <mergeCell ref="E136:O136"/>
    <mergeCell ref="E137:O137"/>
    <mergeCell ref="E146:O146"/>
    <mergeCell ref="E148:O148"/>
    <mergeCell ref="E228:O228"/>
    <mergeCell ref="E196:O196"/>
    <mergeCell ref="E197:O197"/>
    <mergeCell ref="E198:O198"/>
    <mergeCell ref="E194:O194"/>
    <mergeCell ref="E191:O191"/>
    <mergeCell ref="E192:O192"/>
    <mergeCell ref="E170:O170"/>
    <mergeCell ref="E169:O169"/>
    <mergeCell ref="E182:O182"/>
    <mergeCell ref="E183:O183"/>
    <mergeCell ref="E189:O189"/>
    <mergeCell ref="E245:O245"/>
    <mergeCell ref="E237:O237"/>
    <mergeCell ref="E238:O238"/>
    <mergeCell ref="E239:O239"/>
    <mergeCell ref="E240:O240"/>
    <mergeCell ref="E241:O241"/>
    <mergeCell ref="E242:O242"/>
    <mergeCell ref="E243:O243"/>
    <mergeCell ref="E244:O244"/>
    <mergeCell ref="E8:O8"/>
    <mergeCell ref="E9:O9"/>
    <mergeCell ref="E49:O49"/>
    <mergeCell ref="E50:O50"/>
    <mergeCell ref="E52:O52"/>
    <mergeCell ref="E53:O53"/>
    <mergeCell ref="E54:O54"/>
    <mergeCell ref="E19:O19"/>
    <mergeCell ref="E20:O20"/>
    <mergeCell ref="J35:N35"/>
    <mergeCell ref="J36:N36"/>
    <mergeCell ref="J37:N37"/>
    <mergeCell ref="E35:I35"/>
    <mergeCell ref="E36:I36"/>
    <mergeCell ref="E44:O44"/>
    <mergeCell ref="E31:O31"/>
    <mergeCell ref="E37:I37"/>
    <mergeCell ref="E47:O47"/>
    <mergeCell ref="E40:I40"/>
    <mergeCell ref="E33:O33"/>
    <mergeCell ref="E17:O17"/>
    <mergeCell ref="E18:O18"/>
    <mergeCell ref="E24:O24"/>
    <mergeCell ref="E21:O21"/>
  </mergeCells>
  <phoneticPr fontId="29" type="noConversion"/>
  <printOptions horizontalCentered="1"/>
  <pageMargins left="0.55118110236220474" right="0.15748031496062992" top="0.6692913385826772" bottom="0.74803149606299213" header="0.35433070866141736" footer="0.35433070866141736"/>
  <pageSetup paperSize="9" scale="82" firstPageNumber="0" orientation="portrait" horizontalDpi="300" verticalDpi="300" r:id="rId3"/>
  <headerFooter alignWithMargins="0">
    <oddHeader xml:space="preserve">&amp;L&amp;8MONNET-LE DRIAN-DERVAIN-OTEIS-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rowBreaks count="6" manualBreakCount="6">
    <brk id="27" max="18" man="1"/>
    <brk id="67" max="18" man="1"/>
    <brk id="106" max="18" man="1"/>
    <brk id="145" max="18" man="1"/>
    <brk id="186" max="18" man="1"/>
    <brk id="224" max="18" man="1"/>
  </rowBreaks>
</worksheet>
</file>

<file path=xl/worksheets/sheet4.xml><?xml version="1.0" encoding="utf-8"?>
<worksheet xmlns="http://schemas.openxmlformats.org/spreadsheetml/2006/main" xmlns:r="http://schemas.openxmlformats.org/officeDocument/2006/relationships">
  <sheetPr codeName="Feuil37">
    <pageSetUpPr autoPageBreaks="0"/>
  </sheetPr>
  <dimension ref="A1:X351"/>
  <sheetViews>
    <sheetView view="pageBreakPreview" zoomScale="80" zoomScaleNormal="80" zoomScaleSheetLayoutView="80" workbookViewId="0">
      <pane xSplit="4" ySplit="5" topLeftCell="E294" activePane="bottomRight" state="frozen"/>
      <selection activeCell="E98" sqref="E98:S98"/>
      <selection pane="topRight" activeCell="E98" sqref="E98:S98"/>
      <selection pane="bottomLeft" activeCell="E98" sqref="E98:S98"/>
      <selection pane="bottomRight" activeCell="E98" sqref="E98:S98"/>
    </sheetView>
  </sheetViews>
  <sheetFormatPr baseColWidth="10" defaultColWidth="12" defaultRowHeight="12.75"/>
  <cols>
    <col min="1" max="1" width="5.83203125" style="7" customWidth="1"/>
    <col min="2" max="2" width="4.33203125" style="7" bestFit="1" customWidth="1"/>
    <col min="3" max="4" width="3.33203125" style="7" customWidth="1"/>
    <col min="5" max="15" width="8.1640625" style="7" customWidth="1"/>
    <col min="16" max="16" width="10.83203125" style="293" customWidth="1"/>
    <col min="17" max="17" width="4.1640625" style="43" customWidth="1"/>
    <col min="18" max="18" width="10.1640625" style="43" customWidth="1"/>
    <col min="19" max="19" width="12.83203125" style="43" customWidth="1"/>
    <col min="21" max="21" width="16.1640625" customWidth="1"/>
  </cols>
  <sheetData>
    <row r="1" spans="1:24" s="34" customFormat="1" ht="18.75" customHeight="1">
      <c r="A1" s="48"/>
      <c r="B1" s="48">
        <f t="shared" ref="B1:S1" ca="1" si="0">CELL("largeur",B1)</f>
        <v>4</v>
      </c>
      <c r="C1" s="48">
        <f t="shared" ca="1" si="0"/>
        <v>3</v>
      </c>
      <c r="D1" s="48">
        <f t="shared" ca="1" si="0"/>
        <v>3</v>
      </c>
      <c r="E1" s="48">
        <f t="shared" ca="1" si="0"/>
        <v>7</v>
      </c>
      <c r="F1" s="48">
        <f t="shared" ca="1" si="0"/>
        <v>7</v>
      </c>
      <c r="G1" s="48">
        <f t="shared" ca="1" si="0"/>
        <v>7</v>
      </c>
      <c r="H1" s="48">
        <f t="shared" ca="1" si="0"/>
        <v>7</v>
      </c>
      <c r="I1" s="48">
        <f t="shared" ca="1" si="0"/>
        <v>7</v>
      </c>
      <c r="J1" s="48">
        <f t="shared" ca="1" si="0"/>
        <v>7</v>
      </c>
      <c r="K1" s="48">
        <f t="shared" ca="1" si="0"/>
        <v>7</v>
      </c>
      <c r="L1" s="48">
        <f t="shared" ca="1" si="0"/>
        <v>7</v>
      </c>
      <c r="M1" s="48">
        <f t="shared" ca="1" si="0"/>
        <v>7</v>
      </c>
      <c r="N1" s="48">
        <f t="shared" ca="1" si="0"/>
        <v>7</v>
      </c>
      <c r="O1" s="48">
        <f t="shared" ca="1" si="0"/>
        <v>7</v>
      </c>
      <c r="P1" s="154">
        <f t="shared" ca="1" si="0"/>
        <v>10</v>
      </c>
      <c r="Q1" s="154">
        <f t="shared" ca="1" si="0"/>
        <v>3</v>
      </c>
      <c r="R1" s="154">
        <f t="shared" ca="1" si="0"/>
        <v>9</v>
      </c>
      <c r="S1" s="154">
        <f t="shared" ca="1" si="0"/>
        <v>12</v>
      </c>
    </row>
    <row r="2" spans="1:24" s="34" customFormat="1" ht="18.75" customHeight="1">
      <c r="A2" s="81">
        <v>5</v>
      </c>
      <c r="B2" s="81">
        <v>3</v>
      </c>
      <c r="C2" s="81">
        <v>3</v>
      </c>
      <c r="D2" s="81">
        <v>3</v>
      </c>
      <c r="E2" s="81">
        <v>8</v>
      </c>
      <c r="F2" s="81">
        <v>8</v>
      </c>
      <c r="G2" s="82">
        <v>8</v>
      </c>
      <c r="H2" s="81">
        <v>8</v>
      </c>
      <c r="I2" s="83">
        <v>8</v>
      </c>
      <c r="J2" s="84">
        <v>8</v>
      </c>
      <c r="K2" s="81">
        <v>8</v>
      </c>
      <c r="L2" s="81">
        <v>8</v>
      </c>
      <c r="M2" s="81">
        <v>8</v>
      </c>
      <c r="N2" s="81">
        <v>8</v>
      </c>
      <c r="O2" s="81">
        <v>8</v>
      </c>
      <c r="P2" s="155">
        <v>8</v>
      </c>
      <c r="Q2" s="155">
        <v>3</v>
      </c>
      <c r="R2" s="155">
        <v>9</v>
      </c>
      <c r="S2" s="155">
        <v>12</v>
      </c>
    </row>
    <row r="3" spans="1:24" ht="50.1" customHeight="1">
      <c r="A3" s="768" t="s">
        <v>10</v>
      </c>
      <c r="B3" s="768"/>
      <c r="C3" s="768"/>
      <c r="D3" s="769"/>
      <c r="E3" s="768"/>
      <c r="F3" s="768"/>
      <c r="G3" s="768"/>
      <c r="H3" s="768"/>
      <c r="I3" s="768"/>
      <c r="J3" s="768"/>
      <c r="K3" s="768"/>
      <c r="L3" s="768"/>
      <c r="M3" s="768"/>
      <c r="N3" s="768"/>
      <c r="O3" s="768"/>
      <c r="P3" s="788" t="s">
        <v>37</v>
      </c>
      <c r="Q3" s="789"/>
      <c r="R3" s="789"/>
      <c r="S3" s="790"/>
    </row>
    <row r="4" spans="1:24" s="105" customFormat="1" ht="35.25" customHeight="1">
      <c r="A4" s="210" t="s">
        <v>11</v>
      </c>
      <c r="B4" s="211"/>
      <c r="C4" s="211"/>
      <c r="D4" s="212"/>
      <c r="E4" s="213" t="s">
        <v>49</v>
      </c>
      <c r="F4" s="213"/>
      <c r="G4" s="213"/>
      <c r="H4" s="213"/>
      <c r="I4" s="213"/>
      <c r="J4" s="213"/>
      <c r="K4" s="213"/>
      <c r="L4" s="213"/>
      <c r="M4" s="213"/>
      <c r="N4" s="213"/>
      <c r="O4" s="214"/>
      <c r="P4" s="238" t="s">
        <v>12</v>
      </c>
      <c r="Q4" s="11"/>
      <c r="R4" s="101" t="s">
        <v>13</v>
      </c>
      <c r="S4" s="99" t="s">
        <v>669</v>
      </c>
    </row>
    <row r="5" spans="1:24" s="8" customFormat="1" ht="27" customHeight="1">
      <c r="A5" s="192">
        <v>4.3</v>
      </c>
      <c r="B5" s="191"/>
      <c r="C5" s="183"/>
      <c r="D5" s="184"/>
      <c r="E5" s="185" t="s">
        <v>28</v>
      </c>
      <c r="F5" s="186"/>
      <c r="G5" s="187"/>
      <c r="H5" s="186"/>
      <c r="I5" s="186"/>
      <c r="J5" s="186"/>
      <c r="K5" s="186"/>
      <c r="L5" s="188"/>
      <c r="M5" s="188"/>
      <c r="N5" s="188"/>
      <c r="O5" s="300"/>
      <c r="P5" s="343"/>
      <c r="Q5" s="342"/>
      <c r="R5" s="49"/>
      <c r="S5" s="50"/>
    </row>
    <row r="6" spans="1:24" s="236" customFormat="1" ht="47.25" customHeight="1">
      <c r="A6" s="502"/>
      <c r="B6" s="503"/>
      <c r="C6" s="503"/>
      <c r="D6" s="504"/>
      <c r="E6" s="826" t="s">
        <v>728</v>
      </c>
      <c r="F6" s="827"/>
      <c r="G6" s="827"/>
      <c r="H6" s="827"/>
      <c r="I6" s="827"/>
      <c r="J6" s="827"/>
      <c r="K6" s="827"/>
      <c r="L6" s="827"/>
      <c r="M6" s="827"/>
      <c r="N6" s="827"/>
      <c r="O6" s="828"/>
      <c r="P6" s="505"/>
      <c r="Q6" s="506"/>
      <c r="R6" s="507"/>
      <c r="S6" s="508"/>
      <c r="U6" s="276" t="s">
        <v>729</v>
      </c>
      <c r="V6" s="376" t="s">
        <v>730</v>
      </c>
      <c r="W6" s="276"/>
      <c r="X6" s="276"/>
    </row>
    <row r="7" spans="1:24" s="8" customFormat="1" ht="7.5" customHeight="1">
      <c r="A7" s="438"/>
      <c r="B7" s="91"/>
      <c r="C7" s="72"/>
      <c r="D7" s="73"/>
      <c r="E7" s="92"/>
      <c r="F7" s="93"/>
      <c r="G7" s="94"/>
      <c r="H7" s="93"/>
      <c r="I7" s="93"/>
      <c r="J7" s="93"/>
      <c r="K7" s="93"/>
      <c r="L7" s="64"/>
      <c r="M7" s="64"/>
      <c r="N7" s="64"/>
      <c r="O7" s="64"/>
      <c r="P7" s="435"/>
      <c r="Q7" s="436"/>
      <c r="R7" s="439"/>
      <c r="S7" s="264"/>
    </row>
    <row r="8" spans="1:24" s="8" customFormat="1" ht="47.25" customHeight="1">
      <c r="A8" s="232"/>
      <c r="B8" s="68"/>
      <c r="C8" s="69"/>
      <c r="D8" s="70"/>
      <c r="E8" s="613" t="s">
        <v>53</v>
      </c>
      <c r="F8" s="620"/>
      <c r="G8" s="620"/>
      <c r="H8" s="620"/>
      <c r="I8" s="620"/>
      <c r="J8" s="620"/>
      <c r="K8" s="620"/>
      <c r="L8" s="620"/>
      <c r="M8" s="620"/>
      <c r="N8" s="620"/>
      <c r="O8" s="620"/>
      <c r="P8" s="426"/>
      <c r="Q8" s="384"/>
      <c r="R8" s="264"/>
      <c r="S8" s="264"/>
    </row>
    <row r="9" spans="1:24" s="8" customFormat="1" ht="31.5" customHeight="1">
      <c r="A9" s="232"/>
      <c r="B9" s="68"/>
      <c r="C9" s="69"/>
      <c r="D9" s="70"/>
      <c r="E9" s="626" t="s">
        <v>51</v>
      </c>
      <c r="F9" s="620"/>
      <c r="G9" s="620"/>
      <c r="H9" s="620"/>
      <c r="I9" s="620"/>
      <c r="J9" s="620"/>
      <c r="K9" s="620"/>
      <c r="L9" s="620"/>
      <c r="M9" s="620"/>
      <c r="N9" s="620"/>
      <c r="O9" s="620"/>
      <c r="P9" s="426"/>
      <c r="Q9" s="384"/>
      <c r="R9" s="264"/>
      <c r="S9" s="264"/>
    </row>
    <row r="10" spans="1:24" s="8" customFormat="1" ht="9.75" customHeight="1">
      <c r="A10" s="232"/>
      <c r="B10" s="68"/>
      <c r="C10" s="69"/>
      <c r="D10" s="70"/>
      <c r="E10" s="393"/>
      <c r="F10" s="406"/>
      <c r="G10" s="406"/>
      <c r="H10" s="406"/>
      <c r="I10" s="406"/>
      <c r="J10" s="406"/>
      <c r="K10" s="406"/>
      <c r="L10" s="406"/>
      <c r="M10" s="406"/>
      <c r="N10" s="406"/>
      <c r="O10" s="406"/>
      <c r="P10" s="426"/>
      <c r="Q10" s="384"/>
      <c r="R10" s="264"/>
      <c r="S10" s="264"/>
    </row>
    <row r="11" spans="1:24" ht="18" customHeight="1">
      <c r="A11" s="241">
        <f>+$A$5</f>
        <v>4.3</v>
      </c>
      <c r="B11" s="136" t="s">
        <v>14</v>
      </c>
      <c r="C11" s="30"/>
      <c r="D11" s="80"/>
      <c r="E11" s="829" t="s">
        <v>663</v>
      </c>
      <c r="F11" s="752"/>
      <c r="G11" s="752"/>
      <c r="H11" s="752"/>
      <c r="I11" s="752"/>
      <c r="J11" s="752"/>
      <c r="K11" s="752"/>
      <c r="L11" s="752"/>
      <c r="M11" s="752"/>
      <c r="N11" s="752"/>
      <c r="O11" s="752"/>
      <c r="P11" s="427"/>
      <c r="Q11" s="428"/>
      <c r="R11" s="264"/>
      <c r="S11" s="264"/>
    </row>
    <row r="12" spans="1:24" s="110" customFormat="1" ht="9.75" customHeight="1">
      <c r="A12" s="241"/>
      <c r="B12" s="136"/>
      <c r="C12" s="30"/>
      <c r="D12" s="80"/>
      <c r="E12" s="409"/>
      <c r="F12" s="409"/>
      <c r="G12" s="409"/>
      <c r="H12" s="409"/>
      <c r="I12" s="409"/>
      <c r="J12" s="409"/>
      <c r="K12" s="409"/>
      <c r="L12" s="409"/>
      <c r="M12" s="409"/>
      <c r="N12" s="409"/>
      <c r="O12" s="409"/>
      <c r="P12" s="427"/>
      <c r="Q12" s="428"/>
      <c r="R12" s="264"/>
      <c r="S12" s="264"/>
    </row>
    <row r="13" spans="1:24" s="78" customFormat="1" ht="15.75" customHeight="1">
      <c r="A13" s="241">
        <f>+$A$5</f>
        <v>4.3</v>
      </c>
      <c r="B13" s="30" t="str">
        <f>+$B$11</f>
        <v>0</v>
      </c>
      <c r="C13" s="142">
        <v>1</v>
      </c>
      <c r="D13" s="80"/>
      <c r="E13" s="613" t="s">
        <v>436</v>
      </c>
      <c r="F13" s="620"/>
      <c r="G13" s="620"/>
      <c r="H13" s="620"/>
      <c r="I13" s="620"/>
      <c r="J13" s="620"/>
      <c r="K13" s="620"/>
      <c r="L13" s="620"/>
      <c r="M13" s="620"/>
      <c r="N13" s="620"/>
      <c r="O13" s="620"/>
      <c r="P13" s="425"/>
      <c r="Q13" s="429"/>
      <c r="R13" s="264"/>
      <c r="S13" s="264"/>
    </row>
    <row r="14" spans="1:24" s="78" customFormat="1" ht="31.5" customHeight="1">
      <c r="A14" s="280"/>
      <c r="B14" s="137"/>
      <c r="C14" s="138"/>
      <c r="D14" s="139"/>
      <c r="E14" s="626" t="s">
        <v>328</v>
      </c>
      <c r="F14" s="620"/>
      <c r="G14" s="620"/>
      <c r="H14" s="620"/>
      <c r="I14" s="620"/>
      <c r="J14" s="620"/>
      <c r="K14" s="620"/>
      <c r="L14" s="620"/>
      <c r="M14" s="620"/>
      <c r="N14" s="620"/>
      <c r="O14" s="620"/>
      <c r="P14" s="425"/>
      <c r="Q14" s="429"/>
      <c r="R14" s="264"/>
      <c r="S14" s="264"/>
    </row>
    <row r="15" spans="1:24" s="78" customFormat="1" ht="15.75" customHeight="1">
      <c r="A15" s="280"/>
      <c r="B15" s="137"/>
      <c r="C15" s="138"/>
      <c r="D15" s="139"/>
      <c r="E15" s="626" t="s">
        <v>329</v>
      </c>
      <c r="F15" s="620"/>
      <c r="G15" s="620"/>
      <c r="H15" s="620"/>
      <c r="I15" s="620"/>
      <c r="J15" s="620"/>
      <c r="K15" s="620"/>
      <c r="L15" s="620"/>
      <c r="M15" s="620"/>
      <c r="N15" s="620"/>
      <c r="O15" s="620"/>
      <c r="P15" s="425"/>
      <c r="Q15" s="429"/>
      <c r="R15" s="264"/>
      <c r="S15" s="264"/>
    </row>
    <row r="16" spans="1:24" s="78" customFormat="1" ht="15.75" customHeight="1">
      <c r="A16" s="280"/>
      <c r="B16" s="137"/>
      <c r="C16" s="138"/>
      <c r="D16" s="139"/>
      <c r="E16" s="626" t="s">
        <v>330</v>
      </c>
      <c r="F16" s="620"/>
      <c r="G16" s="620"/>
      <c r="H16" s="620"/>
      <c r="I16" s="620"/>
      <c r="J16" s="620"/>
      <c r="K16" s="620"/>
      <c r="L16" s="620"/>
      <c r="M16" s="620"/>
      <c r="N16" s="620"/>
      <c r="O16" s="620"/>
      <c r="P16" s="425"/>
      <c r="Q16" s="429"/>
      <c r="R16" s="264"/>
      <c r="S16" s="264"/>
    </row>
    <row r="17" spans="1:19" s="78" customFormat="1" ht="31.5" customHeight="1">
      <c r="A17" s="280"/>
      <c r="B17" s="137"/>
      <c r="C17" s="138"/>
      <c r="D17" s="139"/>
      <c r="E17" s="626" t="s">
        <v>331</v>
      </c>
      <c r="F17" s="620"/>
      <c r="G17" s="620"/>
      <c r="H17" s="620"/>
      <c r="I17" s="620"/>
      <c r="J17" s="620"/>
      <c r="K17" s="620"/>
      <c r="L17" s="620"/>
      <c r="M17" s="620"/>
      <c r="N17" s="620"/>
      <c r="O17" s="620"/>
      <c r="P17" s="425"/>
      <c r="Q17" s="429"/>
      <c r="R17" s="264"/>
      <c r="S17" s="264"/>
    </row>
    <row r="18" spans="1:19" s="78" customFormat="1" ht="31.5" customHeight="1">
      <c r="A18" s="280"/>
      <c r="B18" s="137"/>
      <c r="C18" s="138"/>
      <c r="D18" s="139"/>
      <c r="E18" s="626" t="s">
        <v>332</v>
      </c>
      <c r="F18" s="620"/>
      <c r="G18" s="620"/>
      <c r="H18" s="620"/>
      <c r="I18" s="620"/>
      <c r="J18" s="620"/>
      <c r="K18" s="620"/>
      <c r="L18" s="620"/>
      <c r="M18" s="620"/>
      <c r="N18" s="620"/>
      <c r="O18" s="620"/>
      <c r="P18" s="425"/>
      <c r="Q18" s="429"/>
      <c r="R18" s="264"/>
      <c r="S18" s="264"/>
    </row>
    <row r="19" spans="1:19" s="78" customFormat="1" ht="9" customHeight="1">
      <c r="A19" s="280"/>
      <c r="B19" s="137"/>
      <c r="C19" s="138"/>
      <c r="D19" s="139"/>
      <c r="E19" s="392"/>
      <c r="F19" s="406"/>
      <c r="G19" s="406"/>
      <c r="H19" s="406"/>
      <c r="I19" s="406"/>
      <c r="J19" s="406"/>
      <c r="K19" s="406"/>
      <c r="L19" s="406"/>
      <c r="M19" s="406"/>
      <c r="N19" s="406"/>
      <c r="O19" s="406"/>
      <c r="P19" s="425"/>
      <c r="Q19" s="429"/>
      <c r="R19" s="264"/>
      <c r="S19" s="264"/>
    </row>
    <row r="20" spans="1:19" s="78" customFormat="1" ht="15.75" customHeight="1">
      <c r="A20" s="241">
        <f>+$A$5</f>
        <v>4.3</v>
      </c>
      <c r="B20" s="30" t="str">
        <f>+$B$11</f>
        <v>0</v>
      </c>
      <c r="C20" s="30">
        <f>+C13+1</f>
        <v>2</v>
      </c>
      <c r="D20" s="80"/>
      <c r="E20" s="613" t="s">
        <v>603</v>
      </c>
      <c r="F20" s="620"/>
      <c r="G20" s="620"/>
      <c r="H20" s="620"/>
      <c r="I20" s="620"/>
      <c r="J20" s="620"/>
      <c r="K20" s="620"/>
      <c r="L20" s="620"/>
      <c r="M20" s="620"/>
      <c r="N20" s="620"/>
      <c r="O20" s="620"/>
      <c r="P20" s="425"/>
      <c r="Q20" s="429"/>
      <c r="R20" s="264"/>
      <c r="S20" s="264"/>
    </row>
    <row r="21" spans="1:19" s="78" customFormat="1" ht="15.75" customHeight="1">
      <c r="A21" s="280"/>
      <c r="B21" s="137"/>
      <c r="C21" s="138"/>
      <c r="D21" s="139"/>
      <c r="E21" s="626" t="s">
        <v>671</v>
      </c>
      <c r="F21" s="620"/>
      <c r="G21" s="620"/>
      <c r="H21" s="620"/>
      <c r="I21" s="620"/>
      <c r="J21" s="620"/>
      <c r="K21" s="620"/>
      <c r="L21" s="620"/>
      <c r="M21" s="620"/>
      <c r="N21" s="620"/>
      <c r="O21" s="620"/>
      <c r="P21" s="425"/>
      <c r="Q21" s="429"/>
      <c r="R21" s="264"/>
      <c r="S21" s="264"/>
    </row>
    <row r="22" spans="1:19" s="78" customFormat="1" ht="15.75" customHeight="1">
      <c r="A22" s="280"/>
      <c r="B22" s="137"/>
      <c r="C22" s="138"/>
      <c r="D22" s="139"/>
      <c r="E22" s="613" t="s">
        <v>333</v>
      </c>
      <c r="F22" s="620"/>
      <c r="G22" s="620"/>
      <c r="H22" s="620"/>
      <c r="I22" s="620"/>
      <c r="J22" s="620"/>
      <c r="K22" s="620"/>
      <c r="L22" s="620"/>
      <c r="M22" s="620"/>
      <c r="N22" s="620"/>
      <c r="O22" s="620"/>
      <c r="P22" s="425"/>
      <c r="Q22" s="429"/>
      <c r="R22" s="264"/>
      <c r="S22" s="264"/>
    </row>
    <row r="23" spans="1:19" s="78" customFormat="1" ht="31.5" customHeight="1">
      <c r="A23" s="280"/>
      <c r="B23" s="137"/>
      <c r="C23" s="138"/>
      <c r="D23" s="139"/>
      <c r="E23" s="626" t="s">
        <v>334</v>
      </c>
      <c r="F23" s="620"/>
      <c r="G23" s="620"/>
      <c r="H23" s="620"/>
      <c r="I23" s="620"/>
      <c r="J23" s="620"/>
      <c r="K23" s="620"/>
      <c r="L23" s="620"/>
      <c r="M23" s="620"/>
      <c r="N23" s="620"/>
      <c r="O23" s="620"/>
      <c r="P23" s="425"/>
      <c r="Q23" s="429"/>
      <c r="R23" s="264"/>
      <c r="S23" s="264"/>
    </row>
    <row r="24" spans="1:19" s="78" customFormat="1" ht="31.5" customHeight="1">
      <c r="A24" s="280"/>
      <c r="B24" s="137"/>
      <c r="C24" s="138"/>
      <c r="D24" s="139"/>
      <c r="E24" s="626" t="s">
        <v>335</v>
      </c>
      <c r="F24" s="620"/>
      <c r="G24" s="620"/>
      <c r="H24" s="620"/>
      <c r="I24" s="620"/>
      <c r="J24" s="620"/>
      <c r="K24" s="620"/>
      <c r="L24" s="620"/>
      <c r="M24" s="620"/>
      <c r="N24" s="620"/>
      <c r="O24" s="620"/>
      <c r="P24" s="425"/>
      <c r="Q24" s="429"/>
      <c r="R24" s="264"/>
      <c r="S24" s="264"/>
    </row>
    <row r="25" spans="1:19" s="8" customFormat="1" ht="31.5" customHeight="1">
      <c r="A25" s="279"/>
      <c r="B25" s="160"/>
      <c r="C25" s="161"/>
      <c r="D25" s="170"/>
      <c r="E25" s="761" t="s">
        <v>682</v>
      </c>
      <c r="F25" s="761"/>
      <c r="G25" s="761"/>
      <c r="H25" s="761"/>
      <c r="I25" s="761"/>
      <c r="J25" s="761"/>
      <c r="K25" s="761"/>
      <c r="L25" s="761"/>
      <c r="M25" s="761"/>
      <c r="N25" s="761"/>
      <c r="O25" s="761"/>
      <c r="P25" s="430"/>
      <c r="Q25" s="431"/>
      <c r="R25" s="42"/>
      <c r="S25" s="265"/>
    </row>
    <row r="26" spans="1:19" s="8" customFormat="1" ht="9.75" customHeight="1">
      <c r="A26" s="279"/>
      <c r="B26" s="160"/>
      <c r="C26" s="161"/>
      <c r="D26" s="170"/>
      <c r="E26" s="398"/>
      <c r="F26" s="398"/>
      <c r="G26" s="398"/>
      <c r="H26" s="398"/>
      <c r="I26" s="398"/>
      <c r="J26" s="398"/>
      <c r="K26" s="398"/>
      <c r="L26" s="398"/>
      <c r="M26" s="398"/>
      <c r="N26" s="398"/>
      <c r="O26" s="398"/>
      <c r="P26" s="430"/>
      <c r="Q26" s="431"/>
      <c r="R26" s="42"/>
      <c r="S26" s="265"/>
    </row>
    <row r="27" spans="1:19" s="78" customFormat="1" ht="15.75" customHeight="1">
      <c r="A27" s="280"/>
      <c r="B27" s="137"/>
      <c r="C27" s="138"/>
      <c r="D27" s="139"/>
      <c r="E27" s="613" t="s">
        <v>683</v>
      </c>
      <c r="F27" s="614"/>
      <c r="G27" s="614"/>
      <c r="H27" s="614"/>
      <c r="I27" s="614"/>
      <c r="J27" s="614"/>
      <c r="K27" s="614"/>
      <c r="L27" s="614"/>
      <c r="M27" s="614"/>
      <c r="N27" s="614"/>
      <c r="O27" s="614"/>
      <c r="P27" s="425"/>
      <c r="Q27" s="429"/>
      <c r="R27" s="264"/>
      <c r="S27" s="264"/>
    </row>
    <row r="28" spans="1:19" s="78" customFormat="1" ht="31.5" customHeight="1">
      <c r="A28" s="280"/>
      <c r="B28" s="137"/>
      <c r="C28" s="138"/>
      <c r="D28" s="139"/>
      <c r="E28" s="626" t="s">
        <v>336</v>
      </c>
      <c r="F28" s="620"/>
      <c r="G28" s="620"/>
      <c r="H28" s="620"/>
      <c r="I28" s="620"/>
      <c r="J28" s="620"/>
      <c r="K28" s="620"/>
      <c r="L28" s="620"/>
      <c r="M28" s="620"/>
      <c r="N28" s="620"/>
      <c r="O28" s="620"/>
      <c r="P28" s="425"/>
      <c r="Q28" s="429"/>
      <c r="R28" s="264"/>
      <c r="S28" s="264"/>
    </row>
    <row r="29" spans="1:19" s="78" customFormat="1" ht="15.75" customHeight="1">
      <c r="A29" s="280"/>
      <c r="B29" s="137"/>
      <c r="C29" s="138"/>
      <c r="D29" s="139"/>
      <c r="E29" s="626" t="s">
        <v>337</v>
      </c>
      <c r="F29" s="620"/>
      <c r="G29" s="620"/>
      <c r="H29" s="620"/>
      <c r="I29" s="620"/>
      <c r="J29" s="620"/>
      <c r="K29" s="620"/>
      <c r="L29" s="620"/>
      <c r="M29" s="620"/>
      <c r="N29" s="620"/>
      <c r="O29" s="620"/>
      <c r="P29" s="425"/>
      <c r="Q29" s="429"/>
      <c r="R29" s="264"/>
      <c r="S29" s="264"/>
    </row>
    <row r="30" spans="1:19" s="78" customFormat="1" ht="15.75" customHeight="1">
      <c r="A30" s="280"/>
      <c r="B30" s="137"/>
      <c r="C30" s="138"/>
      <c r="D30" s="139"/>
      <c r="E30" s="626" t="s">
        <v>338</v>
      </c>
      <c r="F30" s="620"/>
      <c r="G30" s="620"/>
      <c r="H30" s="620"/>
      <c r="I30" s="620"/>
      <c r="J30" s="620"/>
      <c r="K30" s="620"/>
      <c r="L30" s="620"/>
      <c r="M30" s="620"/>
      <c r="N30" s="620"/>
      <c r="O30" s="620"/>
      <c r="P30" s="425"/>
      <c r="Q30" s="429"/>
      <c r="R30" s="264"/>
      <c r="S30" s="264"/>
    </row>
    <row r="31" spans="1:19" s="78" customFormat="1" ht="15.75" customHeight="1">
      <c r="A31" s="280"/>
      <c r="B31" s="137"/>
      <c r="C31" s="138"/>
      <c r="D31" s="139"/>
      <c r="E31" s="626" t="s">
        <v>339</v>
      </c>
      <c r="F31" s="620"/>
      <c r="G31" s="620"/>
      <c r="H31" s="620"/>
      <c r="I31" s="620"/>
      <c r="J31" s="620"/>
      <c r="K31" s="620"/>
      <c r="L31" s="620"/>
      <c r="M31" s="620"/>
      <c r="N31" s="620"/>
      <c r="O31" s="620"/>
      <c r="P31" s="425"/>
      <c r="Q31" s="429"/>
      <c r="R31" s="264"/>
      <c r="S31" s="264"/>
    </row>
    <row r="32" spans="1:19" s="78" customFormat="1" ht="31.5" customHeight="1">
      <c r="A32" s="280"/>
      <c r="B32" s="137"/>
      <c r="C32" s="138"/>
      <c r="D32" s="139"/>
      <c r="E32" s="626" t="s">
        <v>340</v>
      </c>
      <c r="F32" s="620"/>
      <c r="G32" s="620"/>
      <c r="H32" s="620"/>
      <c r="I32" s="620"/>
      <c r="J32" s="620"/>
      <c r="K32" s="620"/>
      <c r="L32" s="620"/>
      <c r="M32" s="620"/>
      <c r="N32" s="620"/>
      <c r="O32" s="620"/>
      <c r="P32" s="425"/>
      <c r="Q32" s="429"/>
      <c r="R32" s="264"/>
      <c r="S32" s="264"/>
    </row>
    <row r="33" spans="1:19" s="78" customFormat="1" ht="15.75" customHeight="1">
      <c r="A33" s="280"/>
      <c r="B33" s="137"/>
      <c r="C33" s="138"/>
      <c r="D33" s="139"/>
      <c r="E33" s="626" t="s">
        <v>341</v>
      </c>
      <c r="F33" s="620"/>
      <c r="G33" s="620"/>
      <c r="H33" s="620"/>
      <c r="I33" s="620"/>
      <c r="J33" s="620"/>
      <c r="K33" s="620"/>
      <c r="L33" s="620"/>
      <c r="M33" s="620"/>
      <c r="N33" s="620"/>
      <c r="O33" s="620"/>
      <c r="P33" s="425"/>
      <c r="Q33" s="429"/>
      <c r="R33" s="264"/>
      <c r="S33" s="264"/>
    </row>
    <row r="34" spans="1:19" s="78" customFormat="1" ht="15.75" customHeight="1">
      <c r="A34" s="280"/>
      <c r="B34" s="137"/>
      <c r="C34" s="138"/>
      <c r="D34" s="139"/>
      <c r="E34" s="626" t="s">
        <v>342</v>
      </c>
      <c r="F34" s="620"/>
      <c r="G34" s="620"/>
      <c r="H34" s="620"/>
      <c r="I34" s="620"/>
      <c r="J34" s="620"/>
      <c r="K34" s="620"/>
      <c r="L34" s="620"/>
      <c r="M34" s="620"/>
      <c r="N34" s="620"/>
      <c r="O34" s="620"/>
      <c r="P34" s="425"/>
      <c r="Q34" s="429"/>
      <c r="R34" s="264"/>
      <c r="S34" s="264"/>
    </row>
    <row r="35" spans="1:19" s="78" customFormat="1" ht="15.75" customHeight="1">
      <c r="A35" s="280"/>
      <c r="B35" s="137"/>
      <c r="C35" s="138"/>
      <c r="D35" s="139"/>
      <c r="E35" s="626" t="s">
        <v>343</v>
      </c>
      <c r="F35" s="620"/>
      <c r="G35" s="620"/>
      <c r="H35" s="620"/>
      <c r="I35" s="620"/>
      <c r="J35" s="620"/>
      <c r="K35" s="620"/>
      <c r="L35" s="620"/>
      <c r="M35" s="620"/>
      <c r="N35" s="620"/>
      <c r="O35" s="620"/>
      <c r="P35" s="425"/>
      <c r="Q35" s="429"/>
      <c r="R35" s="264"/>
      <c r="S35" s="264"/>
    </row>
    <row r="36" spans="1:19" s="78" customFormat="1" ht="15.75" customHeight="1">
      <c r="A36" s="280"/>
      <c r="B36" s="137"/>
      <c r="C36" s="138"/>
      <c r="D36" s="139"/>
      <c r="E36" s="626" t="s">
        <v>344</v>
      </c>
      <c r="F36" s="620"/>
      <c r="G36" s="620"/>
      <c r="H36" s="620"/>
      <c r="I36" s="620"/>
      <c r="J36" s="620"/>
      <c r="K36" s="620"/>
      <c r="L36" s="620"/>
      <c r="M36" s="620"/>
      <c r="N36" s="620"/>
      <c r="O36" s="620"/>
      <c r="P36" s="425"/>
      <c r="Q36" s="429"/>
      <c r="R36" s="264"/>
      <c r="S36" s="264"/>
    </row>
    <row r="37" spans="1:19" s="78" customFormat="1" ht="15.75" customHeight="1">
      <c r="A37" s="280"/>
      <c r="B37" s="137"/>
      <c r="C37" s="138"/>
      <c r="D37" s="139"/>
      <c r="E37" s="613" t="s">
        <v>345</v>
      </c>
      <c r="F37" s="620"/>
      <c r="G37" s="620"/>
      <c r="H37" s="620"/>
      <c r="I37" s="620"/>
      <c r="J37" s="620"/>
      <c r="K37" s="620"/>
      <c r="L37" s="620"/>
      <c r="M37" s="620"/>
      <c r="N37" s="620"/>
      <c r="O37" s="620"/>
      <c r="P37" s="425"/>
      <c r="Q37" s="429"/>
      <c r="R37" s="264"/>
      <c r="S37" s="264"/>
    </row>
    <row r="38" spans="1:19" s="78" customFormat="1" ht="20.25" customHeight="1">
      <c r="A38" s="280"/>
      <c r="B38" s="137"/>
      <c r="C38" s="138"/>
      <c r="D38" s="139"/>
      <c r="E38" s="626" t="s">
        <v>346</v>
      </c>
      <c r="F38" s="620"/>
      <c r="G38" s="620"/>
      <c r="H38" s="620"/>
      <c r="I38" s="620"/>
      <c r="J38" s="620"/>
      <c r="K38" s="620"/>
      <c r="L38" s="620"/>
      <c r="M38" s="620"/>
      <c r="N38" s="620"/>
      <c r="O38" s="620"/>
      <c r="P38" s="425"/>
      <c r="Q38" s="429"/>
      <c r="R38" s="264"/>
      <c r="S38" s="264"/>
    </row>
    <row r="39" spans="1:19" s="78" customFormat="1" ht="31.5" customHeight="1">
      <c r="A39" s="280"/>
      <c r="B39" s="137"/>
      <c r="C39" s="138"/>
      <c r="D39" s="139"/>
      <c r="E39" s="626" t="s">
        <v>347</v>
      </c>
      <c r="F39" s="620"/>
      <c r="G39" s="620"/>
      <c r="H39" s="620"/>
      <c r="I39" s="620"/>
      <c r="J39" s="620"/>
      <c r="K39" s="620"/>
      <c r="L39" s="620"/>
      <c r="M39" s="620"/>
      <c r="N39" s="620"/>
      <c r="O39" s="620"/>
      <c r="P39" s="425"/>
      <c r="Q39" s="429"/>
      <c r="R39" s="264"/>
      <c r="S39" s="264"/>
    </row>
    <row r="40" spans="1:19" s="78" customFormat="1" ht="15.75" customHeight="1">
      <c r="A40" s="280"/>
      <c r="B40" s="137"/>
      <c r="C40" s="138"/>
      <c r="D40" s="139"/>
      <c r="E40" s="626" t="s">
        <v>348</v>
      </c>
      <c r="F40" s="620"/>
      <c r="G40" s="620"/>
      <c r="H40" s="620"/>
      <c r="I40" s="620"/>
      <c r="J40" s="620"/>
      <c r="K40" s="620"/>
      <c r="L40" s="620"/>
      <c r="M40" s="620"/>
      <c r="N40" s="620"/>
      <c r="O40" s="620"/>
      <c r="P40" s="425"/>
      <c r="Q40" s="429"/>
      <c r="R40" s="264"/>
      <c r="S40" s="264"/>
    </row>
    <row r="41" spans="1:19" s="78" customFormat="1" ht="15.75" customHeight="1">
      <c r="A41" s="280"/>
      <c r="B41" s="137"/>
      <c r="C41" s="138"/>
      <c r="D41" s="139"/>
      <c r="E41" s="626" t="s">
        <v>349</v>
      </c>
      <c r="F41" s="620"/>
      <c r="G41" s="620"/>
      <c r="H41" s="620"/>
      <c r="I41" s="620"/>
      <c r="J41" s="620"/>
      <c r="K41" s="620"/>
      <c r="L41" s="620"/>
      <c r="M41" s="620"/>
      <c r="N41" s="620"/>
      <c r="O41" s="620"/>
      <c r="P41" s="425"/>
      <c r="Q41" s="429"/>
      <c r="R41" s="264"/>
      <c r="S41" s="264"/>
    </row>
    <row r="42" spans="1:19" s="78" customFormat="1" ht="31.5" customHeight="1">
      <c r="A42" s="445"/>
      <c r="B42" s="446"/>
      <c r="C42" s="350"/>
      <c r="D42" s="447"/>
      <c r="E42" s="830" t="s">
        <v>350</v>
      </c>
      <c r="F42" s="818"/>
      <c r="G42" s="818"/>
      <c r="H42" s="818"/>
      <c r="I42" s="818"/>
      <c r="J42" s="818"/>
      <c r="K42" s="818"/>
      <c r="L42" s="818"/>
      <c r="M42" s="818"/>
      <c r="N42" s="818"/>
      <c r="O42" s="818"/>
      <c r="P42" s="600"/>
      <c r="Q42" s="601"/>
      <c r="R42" s="437"/>
      <c r="S42" s="437"/>
    </row>
    <row r="43" spans="1:19" s="78" customFormat="1" ht="7.5" customHeight="1">
      <c r="A43" s="280"/>
      <c r="B43" s="137"/>
      <c r="C43" s="138"/>
      <c r="D43" s="139"/>
      <c r="E43" s="392"/>
      <c r="F43" s="406"/>
      <c r="G43" s="406"/>
      <c r="H43" s="406"/>
      <c r="I43" s="406"/>
      <c r="J43" s="406"/>
      <c r="K43" s="406"/>
      <c r="L43" s="406"/>
      <c r="M43" s="406"/>
      <c r="N43" s="406"/>
      <c r="O43" s="406"/>
      <c r="P43" s="425"/>
      <c r="Q43" s="429"/>
      <c r="R43" s="264"/>
      <c r="S43" s="264"/>
    </row>
    <row r="44" spans="1:19" s="78" customFormat="1" ht="15.75" customHeight="1">
      <c r="A44" s="280"/>
      <c r="B44" s="137"/>
      <c r="C44" s="138"/>
      <c r="D44" s="139"/>
      <c r="E44" s="626" t="s">
        <v>351</v>
      </c>
      <c r="F44" s="620"/>
      <c r="G44" s="620"/>
      <c r="H44" s="620"/>
      <c r="I44" s="620"/>
      <c r="J44" s="620"/>
      <c r="K44" s="620"/>
      <c r="L44" s="620"/>
      <c r="M44" s="620"/>
      <c r="N44" s="620"/>
      <c r="O44" s="620"/>
      <c r="P44" s="425"/>
      <c r="Q44" s="429"/>
      <c r="R44" s="264"/>
      <c r="S44" s="264"/>
    </row>
    <row r="45" spans="1:19" s="78" customFormat="1" ht="31.5" customHeight="1">
      <c r="A45" s="280"/>
      <c r="B45" s="137"/>
      <c r="C45" s="138"/>
      <c r="D45" s="139"/>
      <c r="E45" s="626" t="s">
        <v>352</v>
      </c>
      <c r="F45" s="620"/>
      <c r="G45" s="620"/>
      <c r="H45" s="620"/>
      <c r="I45" s="620"/>
      <c r="J45" s="620"/>
      <c r="K45" s="620"/>
      <c r="L45" s="620"/>
      <c r="M45" s="620"/>
      <c r="N45" s="620"/>
      <c r="O45" s="620"/>
      <c r="P45" s="425"/>
      <c r="Q45" s="429"/>
      <c r="R45" s="264"/>
      <c r="S45" s="264"/>
    </row>
    <row r="46" spans="1:19" s="78" customFormat="1" ht="47.25" customHeight="1">
      <c r="A46" s="280"/>
      <c r="B46" s="137"/>
      <c r="C46" s="138"/>
      <c r="D46" s="139"/>
      <c r="E46" s="626" t="s">
        <v>353</v>
      </c>
      <c r="F46" s="620"/>
      <c r="G46" s="620"/>
      <c r="H46" s="620"/>
      <c r="I46" s="620"/>
      <c r="J46" s="620"/>
      <c r="K46" s="620"/>
      <c r="L46" s="620"/>
      <c r="M46" s="620"/>
      <c r="N46" s="620"/>
      <c r="O46" s="620"/>
      <c r="P46" s="425"/>
      <c r="Q46" s="429"/>
      <c r="R46" s="264"/>
      <c r="S46" s="264"/>
    </row>
    <row r="47" spans="1:19" s="78" customFormat="1" ht="15.75" customHeight="1">
      <c r="A47" s="280"/>
      <c r="B47" s="137"/>
      <c r="C47" s="138"/>
      <c r="D47" s="139"/>
      <c r="E47" s="613" t="s">
        <v>354</v>
      </c>
      <c r="F47" s="620"/>
      <c r="G47" s="620"/>
      <c r="H47" s="620"/>
      <c r="I47" s="620"/>
      <c r="J47" s="620"/>
      <c r="K47" s="620"/>
      <c r="L47" s="620"/>
      <c r="M47" s="620"/>
      <c r="N47" s="620"/>
      <c r="O47" s="620"/>
      <c r="P47" s="425"/>
      <c r="Q47" s="429"/>
      <c r="R47" s="264"/>
      <c r="S47" s="264"/>
    </row>
    <row r="48" spans="1:19" s="78" customFormat="1" ht="31.5" customHeight="1">
      <c r="A48" s="280"/>
      <c r="B48" s="137"/>
      <c r="C48" s="138"/>
      <c r="D48" s="139"/>
      <c r="E48" s="626" t="s">
        <v>355</v>
      </c>
      <c r="F48" s="620"/>
      <c r="G48" s="620"/>
      <c r="H48" s="620"/>
      <c r="I48" s="620"/>
      <c r="J48" s="620"/>
      <c r="K48" s="620"/>
      <c r="L48" s="620"/>
      <c r="M48" s="620"/>
      <c r="N48" s="620"/>
      <c r="O48" s="620"/>
      <c r="P48" s="425"/>
      <c r="Q48" s="429"/>
      <c r="R48" s="264"/>
      <c r="S48" s="264"/>
    </row>
    <row r="49" spans="1:19" s="78" customFormat="1" ht="9.75" customHeight="1">
      <c r="A49" s="280"/>
      <c r="B49" s="137"/>
      <c r="C49" s="138"/>
      <c r="D49" s="139"/>
      <c r="E49" s="392"/>
      <c r="F49" s="401"/>
      <c r="G49" s="401"/>
      <c r="H49" s="401"/>
      <c r="I49" s="401"/>
      <c r="J49" s="401"/>
      <c r="K49" s="401"/>
      <c r="L49" s="401"/>
      <c r="M49" s="401"/>
      <c r="N49" s="401"/>
      <c r="O49" s="401"/>
      <c r="P49" s="425"/>
      <c r="Q49" s="429"/>
      <c r="R49" s="264"/>
      <c r="S49" s="264"/>
    </row>
    <row r="50" spans="1:19" s="78" customFormat="1" ht="15.75" customHeight="1">
      <c r="A50" s="280"/>
      <c r="B50" s="137"/>
      <c r="C50" s="138"/>
      <c r="D50" s="139"/>
      <c r="E50" s="613" t="s">
        <v>356</v>
      </c>
      <c r="F50" s="775"/>
      <c r="G50" s="775"/>
      <c r="H50" s="775"/>
      <c r="I50" s="775"/>
      <c r="J50" s="775"/>
      <c r="K50" s="775"/>
      <c r="L50" s="775"/>
      <c r="M50" s="775"/>
      <c r="N50" s="775"/>
      <c r="O50" s="775"/>
      <c r="P50" s="425"/>
      <c r="Q50" s="429"/>
      <c r="R50" s="264"/>
      <c r="S50" s="264"/>
    </row>
    <row r="51" spans="1:19" s="78" customFormat="1" ht="15.75" customHeight="1">
      <c r="A51" s="280"/>
      <c r="B51" s="137"/>
      <c r="C51" s="138"/>
      <c r="D51" s="139"/>
      <c r="E51" s="626" t="s">
        <v>672</v>
      </c>
      <c r="F51" s="620"/>
      <c r="G51" s="620"/>
      <c r="H51" s="620"/>
      <c r="I51" s="620"/>
      <c r="J51" s="620"/>
      <c r="K51" s="620"/>
      <c r="L51" s="620"/>
      <c r="M51" s="620"/>
      <c r="N51" s="620"/>
      <c r="O51" s="620"/>
      <c r="P51" s="425"/>
      <c r="Q51" s="429"/>
      <c r="R51" s="264"/>
      <c r="S51" s="264"/>
    </row>
    <row r="52" spans="1:19" s="78" customFormat="1" ht="15.75" customHeight="1">
      <c r="A52" s="280"/>
      <c r="B52" s="137"/>
      <c r="C52" s="138"/>
      <c r="D52" s="139"/>
      <c r="E52" s="626" t="s">
        <v>357</v>
      </c>
      <c r="F52" s="620"/>
      <c r="G52" s="620"/>
      <c r="H52" s="620"/>
      <c r="I52" s="620"/>
      <c r="J52" s="620"/>
      <c r="K52" s="620"/>
      <c r="L52" s="620"/>
      <c r="M52" s="620"/>
      <c r="N52" s="620"/>
      <c r="O52" s="620"/>
      <c r="P52" s="425"/>
      <c r="Q52" s="429"/>
      <c r="R52" s="264"/>
      <c r="S52" s="264"/>
    </row>
    <row r="53" spans="1:19" s="78" customFormat="1" ht="31.5" customHeight="1">
      <c r="A53" s="280"/>
      <c r="B53" s="137"/>
      <c r="C53" s="138"/>
      <c r="D53" s="139"/>
      <c r="E53" s="626" t="s">
        <v>358</v>
      </c>
      <c r="F53" s="620"/>
      <c r="G53" s="620"/>
      <c r="H53" s="620"/>
      <c r="I53" s="620"/>
      <c r="J53" s="620"/>
      <c r="K53" s="620"/>
      <c r="L53" s="620"/>
      <c r="M53" s="620"/>
      <c r="N53" s="620"/>
      <c r="O53" s="620"/>
      <c r="P53" s="425"/>
      <c r="Q53" s="429"/>
      <c r="R53" s="264"/>
      <c r="S53" s="264"/>
    </row>
    <row r="54" spans="1:19" s="78" customFormat="1" ht="8.25" customHeight="1">
      <c r="A54" s="280"/>
      <c r="B54" s="137"/>
      <c r="C54" s="138"/>
      <c r="D54" s="139"/>
      <c r="E54" s="392"/>
      <c r="F54" s="401"/>
      <c r="G54" s="401"/>
      <c r="H54" s="401"/>
      <c r="I54" s="401"/>
      <c r="J54" s="401"/>
      <c r="K54" s="401"/>
      <c r="L54" s="401"/>
      <c r="M54" s="401"/>
      <c r="N54" s="401"/>
      <c r="O54" s="401"/>
      <c r="P54" s="425"/>
      <c r="Q54" s="429"/>
      <c r="R54" s="264"/>
      <c r="S54" s="264"/>
    </row>
    <row r="55" spans="1:19" s="78" customFormat="1" ht="15.75" customHeight="1">
      <c r="A55" s="280"/>
      <c r="B55" s="137"/>
      <c r="C55" s="138"/>
      <c r="D55" s="139"/>
      <c r="E55" s="613" t="s">
        <v>359</v>
      </c>
      <c r="F55" s="775"/>
      <c r="G55" s="775"/>
      <c r="H55" s="775"/>
      <c r="I55" s="775"/>
      <c r="J55" s="775"/>
      <c r="K55" s="775"/>
      <c r="L55" s="775"/>
      <c r="M55" s="775"/>
      <c r="N55" s="775"/>
      <c r="O55" s="775"/>
      <c r="P55" s="425"/>
      <c r="Q55" s="429"/>
      <c r="R55" s="264"/>
      <c r="S55" s="264"/>
    </row>
    <row r="56" spans="1:19" s="78" customFormat="1" ht="36.75" customHeight="1">
      <c r="A56" s="280"/>
      <c r="B56" s="137"/>
      <c r="C56" s="138"/>
      <c r="D56" s="139"/>
      <c r="E56" s="626" t="s">
        <v>360</v>
      </c>
      <c r="F56" s="620"/>
      <c r="G56" s="620"/>
      <c r="H56" s="620"/>
      <c r="I56" s="620"/>
      <c r="J56" s="620"/>
      <c r="K56" s="620"/>
      <c r="L56" s="620"/>
      <c r="M56" s="620"/>
      <c r="N56" s="620"/>
      <c r="O56" s="620"/>
      <c r="P56" s="425"/>
      <c r="Q56" s="429"/>
      <c r="R56" s="264"/>
      <c r="S56" s="264"/>
    </row>
    <row r="57" spans="1:19" s="78" customFormat="1" ht="15.75" customHeight="1">
      <c r="A57" s="280"/>
      <c r="B57" s="137"/>
      <c r="C57" s="138"/>
      <c r="D57" s="139"/>
      <c r="E57" s="613" t="s">
        <v>423</v>
      </c>
      <c r="F57" s="620"/>
      <c r="G57" s="620"/>
      <c r="H57" s="620"/>
      <c r="I57" s="620"/>
      <c r="J57" s="620"/>
      <c r="K57" s="620"/>
      <c r="L57" s="620"/>
      <c r="M57" s="620"/>
      <c r="N57" s="620"/>
      <c r="O57" s="620"/>
      <c r="P57" s="425"/>
      <c r="Q57" s="429"/>
      <c r="R57" s="264"/>
      <c r="S57" s="264"/>
    </row>
    <row r="58" spans="1:19" s="78" customFormat="1" ht="15.75" customHeight="1">
      <c r="A58" s="280"/>
      <c r="B58" s="137"/>
      <c r="C58" s="138"/>
      <c r="D58" s="139"/>
      <c r="E58" s="626" t="s">
        <v>424</v>
      </c>
      <c r="F58" s="620"/>
      <c r="G58" s="620"/>
      <c r="H58" s="620"/>
      <c r="I58" s="620"/>
      <c r="J58" s="620"/>
      <c r="K58" s="620"/>
      <c r="L58" s="620"/>
      <c r="M58" s="620"/>
      <c r="N58" s="620"/>
      <c r="O58" s="620"/>
      <c r="P58" s="425"/>
      <c r="Q58" s="429"/>
      <c r="R58" s="264"/>
      <c r="S58" s="264"/>
    </row>
    <row r="59" spans="1:19" s="78" customFormat="1" ht="15.75" customHeight="1">
      <c r="A59" s="280"/>
      <c r="B59" s="137"/>
      <c r="C59" s="138"/>
      <c r="D59" s="139"/>
      <c r="E59" s="626" t="s">
        <v>425</v>
      </c>
      <c r="F59" s="620"/>
      <c r="G59" s="620"/>
      <c r="H59" s="620"/>
      <c r="I59" s="620"/>
      <c r="J59" s="620"/>
      <c r="K59" s="620"/>
      <c r="L59" s="620"/>
      <c r="M59" s="620"/>
      <c r="N59" s="620"/>
      <c r="O59" s="620"/>
      <c r="P59" s="425"/>
      <c r="Q59" s="429"/>
      <c r="R59" s="264"/>
      <c r="S59" s="264"/>
    </row>
    <row r="60" spans="1:19" s="78" customFormat="1" ht="31.5" customHeight="1">
      <c r="A60" s="280"/>
      <c r="B60" s="137"/>
      <c r="C60" s="138"/>
      <c r="D60" s="139"/>
      <c r="E60" s="626" t="s">
        <v>426</v>
      </c>
      <c r="F60" s="620"/>
      <c r="G60" s="620"/>
      <c r="H60" s="620"/>
      <c r="I60" s="620"/>
      <c r="J60" s="620"/>
      <c r="K60" s="620"/>
      <c r="L60" s="620"/>
      <c r="M60" s="620"/>
      <c r="N60" s="620"/>
      <c r="O60" s="620"/>
      <c r="P60" s="425"/>
      <c r="Q60" s="429"/>
      <c r="R60" s="264"/>
      <c r="S60" s="264"/>
    </row>
    <row r="61" spans="1:19" s="78" customFormat="1" ht="15.75" customHeight="1">
      <c r="A61" s="280"/>
      <c r="B61" s="137"/>
      <c r="C61" s="138"/>
      <c r="D61" s="139"/>
      <c r="E61" s="626" t="s">
        <v>427</v>
      </c>
      <c r="F61" s="620"/>
      <c r="G61" s="620"/>
      <c r="H61" s="620"/>
      <c r="I61" s="620"/>
      <c r="J61" s="620"/>
      <c r="K61" s="620"/>
      <c r="L61" s="620"/>
      <c r="M61" s="620"/>
      <c r="N61" s="620"/>
      <c r="O61" s="620"/>
      <c r="P61" s="425"/>
      <c r="Q61" s="429"/>
      <c r="R61" s="264"/>
      <c r="S61" s="264"/>
    </row>
    <row r="62" spans="1:19" s="78" customFormat="1" ht="31.5" customHeight="1">
      <c r="A62" s="280"/>
      <c r="B62" s="137"/>
      <c r="C62" s="138"/>
      <c r="D62" s="139"/>
      <c r="E62" s="626" t="s">
        <v>439</v>
      </c>
      <c r="F62" s="620"/>
      <c r="G62" s="620"/>
      <c r="H62" s="620"/>
      <c r="I62" s="620"/>
      <c r="J62" s="620"/>
      <c r="K62" s="620"/>
      <c r="L62" s="620"/>
      <c r="M62" s="620"/>
      <c r="N62" s="620"/>
      <c r="O62" s="620"/>
      <c r="P62" s="425"/>
      <c r="Q62" s="429"/>
      <c r="R62" s="264"/>
      <c r="S62" s="264"/>
    </row>
    <row r="63" spans="1:19" s="78" customFormat="1" ht="52.5" customHeight="1">
      <c r="A63" s="280"/>
      <c r="B63" s="137"/>
      <c r="C63" s="138"/>
      <c r="D63" s="139"/>
      <c r="E63" s="626" t="s">
        <v>428</v>
      </c>
      <c r="F63" s="620"/>
      <c r="G63" s="620"/>
      <c r="H63" s="620"/>
      <c r="I63" s="620"/>
      <c r="J63" s="620"/>
      <c r="K63" s="620"/>
      <c r="L63" s="620"/>
      <c r="M63" s="620"/>
      <c r="N63" s="620"/>
      <c r="O63" s="620"/>
      <c r="P63" s="425"/>
      <c r="Q63" s="429"/>
      <c r="R63" s="264"/>
      <c r="S63" s="264"/>
    </row>
    <row r="64" spans="1:19" s="78" customFormat="1" ht="15.75" customHeight="1">
      <c r="A64" s="280"/>
      <c r="B64" s="137"/>
      <c r="C64" s="138"/>
      <c r="D64" s="139"/>
      <c r="E64" s="613" t="s">
        <v>440</v>
      </c>
      <c r="F64" s="620"/>
      <c r="G64" s="620"/>
      <c r="H64" s="620"/>
      <c r="I64" s="620"/>
      <c r="J64" s="620"/>
      <c r="K64" s="620"/>
      <c r="L64" s="620"/>
      <c r="M64" s="620"/>
      <c r="N64" s="620"/>
      <c r="O64" s="620"/>
      <c r="P64" s="425"/>
      <c r="Q64" s="429"/>
      <c r="R64" s="264"/>
      <c r="S64" s="264"/>
    </row>
    <row r="65" spans="1:19" s="78" customFormat="1" ht="31.5" customHeight="1">
      <c r="A65" s="280"/>
      <c r="B65" s="137"/>
      <c r="C65" s="138"/>
      <c r="D65" s="139"/>
      <c r="E65" s="626" t="s">
        <v>441</v>
      </c>
      <c r="F65" s="620"/>
      <c r="G65" s="620"/>
      <c r="H65" s="620"/>
      <c r="I65" s="620"/>
      <c r="J65" s="620"/>
      <c r="K65" s="620"/>
      <c r="L65" s="620"/>
      <c r="M65" s="620"/>
      <c r="N65" s="620"/>
      <c r="O65" s="620"/>
      <c r="P65" s="425"/>
      <c r="Q65" s="429"/>
      <c r="R65" s="264"/>
      <c r="S65" s="264"/>
    </row>
    <row r="66" spans="1:19" s="78" customFormat="1" ht="31.5" customHeight="1">
      <c r="A66" s="280"/>
      <c r="B66" s="137"/>
      <c r="C66" s="138"/>
      <c r="D66" s="139"/>
      <c r="E66" s="626" t="s">
        <v>429</v>
      </c>
      <c r="F66" s="620"/>
      <c r="G66" s="620"/>
      <c r="H66" s="620"/>
      <c r="I66" s="620"/>
      <c r="J66" s="620"/>
      <c r="K66" s="620"/>
      <c r="L66" s="620"/>
      <c r="M66" s="620"/>
      <c r="N66" s="620"/>
      <c r="O66" s="620"/>
      <c r="P66" s="425"/>
      <c r="Q66" s="429"/>
      <c r="R66" s="264"/>
      <c r="S66" s="264"/>
    </row>
    <row r="67" spans="1:19" s="78" customFormat="1" ht="47.25" customHeight="1">
      <c r="A67" s="280"/>
      <c r="B67" s="137"/>
      <c r="C67" s="138"/>
      <c r="D67" s="139"/>
      <c r="E67" s="626" t="s">
        <v>430</v>
      </c>
      <c r="F67" s="620"/>
      <c r="G67" s="620"/>
      <c r="H67" s="620"/>
      <c r="I67" s="620"/>
      <c r="J67" s="620"/>
      <c r="K67" s="620"/>
      <c r="L67" s="620"/>
      <c r="M67" s="620"/>
      <c r="N67" s="620"/>
      <c r="O67" s="620"/>
      <c r="P67" s="425"/>
      <c r="Q67" s="429"/>
      <c r="R67" s="264"/>
      <c r="S67" s="264"/>
    </row>
    <row r="68" spans="1:19" s="78" customFormat="1" ht="15.75" customHeight="1">
      <c r="A68" s="280"/>
      <c r="B68" s="137"/>
      <c r="C68" s="138"/>
      <c r="D68" s="139"/>
      <c r="E68" s="613" t="s">
        <v>327</v>
      </c>
      <c r="F68" s="620"/>
      <c r="G68" s="620"/>
      <c r="H68" s="620"/>
      <c r="I68" s="620"/>
      <c r="J68" s="620"/>
      <c r="K68" s="620"/>
      <c r="L68" s="620"/>
      <c r="M68" s="620"/>
      <c r="N68" s="620"/>
      <c r="O68" s="620"/>
      <c r="P68" s="425"/>
      <c r="Q68" s="429"/>
      <c r="R68" s="264"/>
      <c r="S68" s="264"/>
    </row>
    <row r="69" spans="1:19" s="78" customFormat="1" ht="31.5" customHeight="1">
      <c r="A69" s="280"/>
      <c r="B69" s="137"/>
      <c r="C69" s="138"/>
      <c r="D69" s="139"/>
      <c r="E69" s="626" t="s">
        <v>431</v>
      </c>
      <c r="F69" s="620"/>
      <c r="G69" s="620"/>
      <c r="H69" s="620"/>
      <c r="I69" s="620"/>
      <c r="J69" s="620"/>
      <c r="K69" s="620"/>
      <c r="L69" s="620"/>
      <c r="M69" s="620"/>
      <c r="N69" s="620"/>
      <c r="O69" s="620"/>
      <c r="P69" s="425"/>
      <c r="Q69" s="429"/>
      <c r="R69" s="264"/>
      <c r="S69" s="264"/>
    </row>
    <row r="70" spans="1:19" s="78" customFormat="1" ht="31.5" customHeight="1">
      <c r="A70" s="280"/>
      <c r="B70" s="137"/>
      <c r="C70" s="138"/>
      <c r="D70" s="139"/>
      <c r="E70" s="626" t="s">
        <v>432</v>
      </c>
      <c r="F70" s="620"/>
      <c r="G70" s="620"/>
      <c r="H70" s="620"/>
      <c r="I70" s="620"/>
      <c r="J70" s="620"/>
      <c r="K70" s="620"/>
      <c r="L70" s="620"/>
      <c r="M70" s="620"/>
      <c r="N70" s="620"/>
      <c r="O70" s="620"/>
      <c r="P70" s="425"/>
      <c r="Q70" s="429"/>
      <c r="R70" s="264"/>
      <c r="S70" s="264"/>
    </row>
    <row r="71" spans="1:19" s="78" customFormat="1" ht="15.75" customHeight="1">
      <c r="A71" s="280"/>
      <c r="B71" s="137"/>
      <c r="C71" s="138"/>
      <c r="D71" s="139"/>
      <c r="E71" s="626" t="s">
        <v>433</v>
      </c>
      <c r="F71" s="620"/>
      <c r="G71" s="620"/>
      <c r="H71" s="620"/>
      <c r="I71" s="620"/>
      <c r="J71" s="620"/>
      <c r="K71" s="620"/>
      <c r="L71" s="620"/>
      <c r="M71" s="620"/>
      <c r="N71" s="620"/>
      <c r="O71" s="620"/>
      <c r="P71" s="425"/>
      <c r="Q71" s="429"/>
      <c r="R71" s="264"/>
      <c r="S71" s="264"/>
    </row>
    <row r="72" spans="1:19" s="78" customFormat="1" ht="15.75">
      <c r="A72" s="280"/>
      <c r="B72" s="137"/>
      <c r="C72" s="138"/>
      <c r="D72" s="139"/>
      <c r="E72" s="392"/>
      <c r="F72" s="406"/>
      <c r="G72" s="406"/>
      <c r="H72" s="406"/>
      <c r="I72" s="406"/>
      <c r="J72" s="406"/>
      <c r="K72" s="406"/>
      <c r="L72" s="406"/>
      <c r="M72" s="406"/>
      <c r="N72" s="406"/>
      <c r="O72" s="406"/>
      <c r="P72" s="425"/>
      <c r="Q72" s="429"/>
      <c r="R72" s="264"/>
      <c r="S72" s="264"/>
    </row>
    <row r="73" spans="1:19" s="78" customFormat="1" ht="15.75" customHeight="1">
      <c r="A73" s="280"/>
      <c r="B73" s="137"/>
      <c r="C73" s="138"/>
      <c r="D73" s="139"/>
      <c r="E73" s="613" t="s">
        <v>413</v>
      </c>
      <c r="F73" s="620"/>
      <c r="G73" s="620"/>
      <c r="H73" s="620"/>
      <c r="I73" s="620"/>
      <c r="J73" s="620"/>
      <c r="K73" s="620"/>
      <c r="L73" s="620"/>
      <c r="M73" s="620"/>
      <c r="N73" s="620"/>
      <c r="O73" s="620"/>
      <c r="P73" s="425"/>
      <c r="Q73" s="429"/>
      <c r="R73" s="264"/>
      <c r="S73" s="264"/>
    </row>
    <row r="74" spans="1:19" s="78" customFormat="1" ht="31.5" customHeight="1">
      <c r="A74" s="280"/>
      <c r="B74" s="137"/>
      <c r="C74" s="138"/>
      <c r="D74" s="139"/>
      <c r="E74" s="626" t="s">
        <v>434</v>
      </c>
      <c r="F74" s="620"/>
      <c r="G74" s="620"/>
      <c r="H74" s="620"/>
      <c r="I74" s="620"/>
      <c r="J74" s="620"/>
      <c r="K74" s="620"/>
      <c r="L74" s="620"/>
      <c r="M74" s="620"/>
      <c r="N74" s="620"/>
      <c r="O74" s="620"/>
      <c r="P74" s="425"/>
      <c r="Q74" s="429"/>
      <c r="R74" s="264"/>
      <c r="S74" s="264"/>
    </row>
    <row r="75" spans="1:19" s="78" customFormat="1" ht="15.75">
      <c r="A75" s="445"/>
      <c r="B75" s="446"/>
      <c r="C75" s="350"/>
      <c r="D75" s="447"/>
      <c r="E75" s="576"/>
      <c r="F75" s="599"/>
      <c r="G75" s="599"/>
      <c r="H75" s="599"/>
      <c r="I75" s="599"/>
      <c r="J75" s="599"/>
      <c r="K75" s="599"/>
      <c r="L75" s="599"/>
      <c r="M75" s="599"/>
      <c r="N75" s="599"/>
      <c r="O75" s="599"/>
      <c r="P75" s="600"/>
      <c r="Q75" s="601"/>
      <c r="R75" s="437"/>
      <c r="S75" s="437"/>
    </row>
    <row r="76" spans="1:19" s="78" customFormat="1" ht="15.75" customHeight="1">
      <c r="A76" s="241">
        <f>+$A$5</f>
        <v>4.3</v>
      </c>
      <c r="B76" s="30" t="str">
        <f>+$B$11</f>
        <v>0</v>
      </c>
      <c r="C76" s="30">
        <f>+C20+1</f>
        <v>3</v>
      </c>
      <c r="D76" s="80"/>
      <c r="E76" s="613" t="s">
        <v>604</v>
      </c>
      <c r="F76" s="620"/>
      <c r="G76" s="620"/>
      <c r="H76" s="620"/>
      <c r="I76" s="620"/>
      <c r="J76" s="620"/>
      <c r="K76" s="620"/>
      <c r="L76" s="620"/>
      <c r="M76" s="620"/>
      <c r="N76" s="620"/>
      <c r="O76" s="620"/>
      <c r="P76" s="425"/>
      <c r="Q76" s="429"/>
      <c r="R76" s="264"/>
      <c r="S76" s="264"/>
    </row>
    <row r="77" spans="1:19" s="78" customFormat="1" ht="15.75" customHeight="1">
      <c r="A77" s="280"/>
      <c r="B77" s="137"/>
      <c r="C77" s="138"/>
      <c r="D77" s="139"/>
      <c r="E77" s="626" t="s">
        <v>361</v>
      </c>
      <c r="F77" s="620"/>
      <c r="G77" s="620"/>
      <c r="H77" s="620"/>
      <c r="I77" s="620"/>
      <c r="J77" s="620"/>
      <c r="K77" s="620"/>
      <c r="L77" s="620"/>
      <c r="M77" s="620"/>
      <c r="N77" s="620"/>
      <c r="O77" s="620"/>
      <c r="P77" s="425"/>
      <c r="Q77" s="429"/>
      <c r="R77" s="264"/>
      <c r="S77" s="264"/>
    </row>
    <row r="78" spans="1:19" s="78" customFormat="1" ht="15.75" customHeight="1">
      <c r="A78" s="280"/>
      <c r="B78" s="137"/>
      <c r="C78" s="138"/>
      <c r="D78" s="139"/>
      <c r="E78" s="626" t="s">
        <v>362</v>
      </c>
      <c r="F78" s="620"/>
      <c r="G78" s="620"/>
      <c r="H78" s="620"/>
      <c r="I78" s="620"/>
      <c r="J78" s="620"/>
      <c r="K78" s="620"/>
      <c r="L78" s="620"/>
      <c r="M78" s="620"/>
      <c r="N78" s="620"/>
      <c r="O78" s="620"/>
      <c r="P78" s="425"/>
      <c r="Q78" s="429"/>
      <c r="R78" s="264"/>
      <c r="S78" s="264"/>
    </row>
    <row r="79" spans="1:19" s="78" customFormat="1" ht="15.75" customHeight="1">
      <c r="A79" s="280"/>
      <c r="B79" s="137"/>
      <c r="C79" s="138"/>
      <c r="D79" s="139"/>
      <c r="E79" s="626" t="s">
        <v>363</v>
      </c>
      <c r="F79" s="620"/>
      <c r="G79" s="620"/>
      <c r="H79" s="620"/>
      <c r="I79" s="620"/>
      <c r="J79" s="620"/>
      <c r="K79" s="620"/>
      <c r="L79" s="620"/>
      <c r="M79" s="620"/>
      <c r="N79" s="620"/>
      <c r="O79" s="620"/>
      <c r="P79" s="425"/>
      <c r="Q79" s="429"/>
      <c r="R79" s="264"/>
      <c r="S79" s="264"/>
    </row>
    <row r="80" spans="1:19" s="78" customFormat="1" ht="31.5" customHeight="1">
      <c r="A80" s="280"/>
      <c r="B80" s="137"/>
      <c r="C80" s="138"/>
      <c r="D80" s="139"/>
      <c r="E80" s="626" t="s">
        <v>364</v>
      </c>
      <c r="F80" s="620"/>
      <c r="G80" s="620"/>
      <c r="H80" s="620"/>
      <c r="I80" s="620"/>
      <c r="J80" s="620"/>
      <c r="K80" s="620"/>
      <c r="L80" s="620"/>
      <c r="M80" s="620"/>
      <c r="N80" s="620"/>
      <c r="O80" s="620"/>
      <c r="P80" s="425"/>
      <c r="Q80" s="429"/>
      <c r="R80" s="264"/>
      <c r="S80" s="264"/>
    </row>
    <row r="81" spans="1:19" s="78" customFormat="1" ht="31.5" customHeight="1">
      <c r="A81" s="280"/>
      <c r="B81" s="137"/>
      <c r="C81" s="138"/>
      <c r="D81" s="139"/>
      <c r="E81" s="626" t="s">
        <v>365</v>
      </c>
      <c r="F81" s="620"/>
      <c r="G81" s="620"/>
      <c r="H81" s="620"/>
      <c r="I81" s="620"/>
      <c r="J81" s="620"/>
      <c r="K81" s="620"/>
      <c r="L81" s="620"/>
      <c r="M81" s="620"/>
      <c r="N81" s="620"/>
      <c r="O81" s="620"/>
      <c r="P81" s="425"/>
      <c r="Q81" s="429"/>
      <c r="R81" s="264"/>
      <c r="S81" s="264"/>
    </row>
    <row r="82" spans="1:19" s="78" customFormat="1" ht="20.25" customHeight="1">
      <c r="A82" s="280"/>
      <c r="B82" s="137"/>
      <c r="C82" s="138"/>
      <c r="D82" s="139"/>
      <c r="E82" s="626" t="s">
        <v>366</v>
      </c>
      <c r="F82" s="620"/>
      <c r="G82" s="620"/>
      <c r="H82" s="620"/>
      <c r="I82" s="620"/>
      <c r="J82" s="620"/>
      <c r="K82" s="620"/>
      <c r="L82" s="620"/>
      <c r="M82" s="620"/>
      <c r="N82" s="620"/>
      <c r="O82" s="620"/>
      <c r="P82" s="425"/>
      <c r="Q82" s="429"/>
      <c r="R82" s="264"/>
      <c r="S82" s="264"/>
    </row>
    <row r="83" spans="1:19" s="78" customFormat="1" ht="9" customHeight="1">
      <c r="A83" s="280"/>
      <c r="B83" s="137"/>
      <c r="C83" s="138"/>
      <c r="D83" s="139"/>
      <c r="E83" s="626"/>
      <c r="F83" s="620"/>
      <c r="G83" s="620"/>
      <c r="H83" s="620"/>
      <c r="I83" s="620"/>
      <c r="J83" s="620"/>
      <c r="K83" s="620"/>
      <c r="L83" s="620"/>
      <c r="M83" s="620"/>
      <c r="N83" s="620"/>
      <c r="O83" s="620"/>
      <c r="P83" s="425"/>
      <c r="Q83" s="429"/>
      <c r="R83" s="264"/>
      <c r="S83" s="264"/>
    </row>
    <row r="84" spans="1:19" s="78" customFormat="1" ht="15.75" customHeight="1">
      <c r="A84" s="280"/>
      <c r="B84" s="137"/>
      <c r="C84" s="138"/>
      <c r="D84" s="139"/>
      <c r="E84" s="626" t="s">
        <v>367</v>
      </c>
      <c r="F84" s="620"/>
      <c r="G84" s="620"/>
      <c r="H84" s="620"/>
      <c r="I84" s="620"/>
      <c r="J84" s="620"/>
      <c r="K84" s="620"/>
      <c r="L84" s="620"/>
      <c r="M84" s="620"/>
      <c r="N84" s="620"/>
      <c r="O84" s="620"/>
      <c r="P84" s="425"/>
      <c r="Q84" s="429"/>
      <c r="R84" s="264"/>
      <c r="S84" s="264"/>
    </row>
    <row r="85" spans="1:19" s="78" customFormat="1" ht="15.75" customHeight="1">
      <c r="A85" s="280"/>
      <c r="B85" s="137"/>
      <c r="C85" s="138"/>
      <c r="D85" s="139"/>
      <c r="E85" s="626" t="s">
        <v>368</v>
      </c>
      <c r="F85" s="620"/>
      <c r="G85" s="620"/>
      <c r="H85" s="620"/>
      <c r="I85" s="620"/>
      <c r="J85" s="620"/>
      <c r="K85" s="620"/>
      <c r="L85" s="620"/>
      <c r="M85" s="620"/>
      <c r="N85" s="620"/>
      <c r="O85" s="620"/>
      <c r="P85" s="425"/>
      <c r="Q85" s="429"/>
      <c r="R85" s="264"/>
      <c r="S85" s="264"/>
    </row>
    <row r="86" spans="1:19" s="78" customFormat="1" ht="15.75" customHeight="1">
      <c r="A86" s="280"/>
      <c r="B86" s="137"/>
      <c r="C86" s="138"/>
      <c r="D86" s="139"/>
      <c r="E86" s="626" t="s">
        <v>369</v>
      </c>
      <c r="F86" s="620"/>
      <c r="G86" s="620"/>
      <c r="H86" s="620"/>
      <c r="I86" s="620"/>
      <c r="J86" s="620"/>
      <c r="K86" s="620"/>
      <c r="L86" s="620"/>
      <c r="M86" s="620"/>
      <c r="N86" s="620"/>
      <c r="O86" s="620"/>
      <c r="P86" s="425"/>
      <c r="Q86" s="429"/>
      <c r="R86" s="264"/>
      <c r="S86" s="264"/>
    </row>
    <row r="87" spans="1:19" s="78" customFormat="1" ht="15.75" customHeight="1">
      <c r="A87" s="280"/>
      <c r="B87" s="137"/>
      <c r="C87" s="138"/>
      <c r="D87" s="139"/>
      <c r="E87" s="626" t="s">
        <v>370</v>
      </c>
      <c r="F87" s="620"/>
      <c r="G87" s="620"/>
      <c r="H87" s="620"/>
      <c r="I87" s="620"/>
      <c r="J87" s="620"/>
      <c r="K87" s="620"/>
      <c r="L87" s="620"/>
      <c r="M87" s="620"/>
      <c r="N87" s="620"/>
      <c r="O87" s="620"/>
      <c r="P87" s="425"/>
      <c r="Q87" s="429"/>
      <c r="R87" s="264"/>
      <c r="S87" s="264"/>
    </row>
    <row r="88" spans="1:19" s="78" customFormat="1" ht="15.75" customHeight="1">
      <c r="A88" s="280"/>
      <c r="B88" s="137"/>
      <c r="C88" s="138"/>
      <c r="D88" s="139"/>
      <c r="E88" s="626" t="s">
        <v>371</v>
      </c>
      <c r="F88" s="620"/>
      <c r="G88" s="620"/>
      <c r="H88" s="620"/>
      <c r="I88" s="620"/>
      <c r="J88" s="620"/>
      <c r="K88" s="620"/>
      <c r="L88" s="620"/>
      <c r="M88" s="620"/>
      <c r="N88" s="620"/>
      <c r="O88" s="620"/>
      <c r="P88" s="425"/>
      <c r="Q88" s="429"/>
      <c r="R88" s="264"/>
      <c r="S88" s="264"/>
    </row>
    <row r="89" spans="1:19" s="78" customFormat="1" ht="15.75" customHeight="1">
      <c r="A89" s="280"/>
      <c r="B89" s="137"/>
      <c r="C89" s="138"/>
      <c r="D89" s="139"/>
      <c r="E89" s="626" t="s">
        <v>368</v>
      </c>
      <c r="F89" s="620"/>
      <c r="G89" s="620"/>
      <c r="H89" s="620"/>
      <c r="I89" s="620"/>
      <c r="J89" s="620"/>
      <c r="K89" s="620"/>
      <c r="L89" s="620"/>
      <c r="M89" s="620"/>
      <c r="N89" s="620"/>
      <c r="O89" s="620"/>
      <c r="P89" s="425"/>
      <c r="Q89" s="429"/>
      <c r="R89" s="264"/>
      <c r="S89" s="264"/>
    </row>
    <row r="90" spans="1:19" s="78" customFormat="1" ht="15.75" customHeight="1">
      <c r="A90" s="280"/>
      <c r="B90" s="137"/>
      <c r="C90" s="138"/>
      <c r="D90" s="139"/>
      <c r="E90" s="626" t="s">
        <v>280</v>
      </c>
      <c r="F90" s="620"/>
      <c r="G90" s="620"/>
      <c r="H90" s="620"/>
      <c r="I90" s="620"/>
      <c r="J90" s="620"/>
      <c r="K90" s="620"/>
      <c r="L90" s="620"/>
      <c r="M90" s="620"/>
      <c r="N90" s="620"/>
      <c r="O90" s="620"/>
      <c r="P90" s="425"/>
      <c r="Q90" s="429"/>
      <c r="R90" s="264"/>
      <c r="S90" s="264"/>
    </row>
    <row r="91" spans="1:19" s="78" customFormat="1" ht="15.75" customHeight="1">
      <c r="A91" s="280"/>
      <c r="B91" s="137"/>
      <c r="C91" s="138"/>
      <c r="D91" s="139"/>
      <c r="E91" s="626" t="s">
        <v>370</v>
      </c>
      <c r="F91" s="620"/>
      <c r="G91" s="620"/>
      <c r="H91" s="620"/>
      <c r="I91" s="620"/>
      <c r="J91" s="620"/>
      <c r="K91" s="620"/>
      <c r="L91" s="620"/>
      <c r="M91" s="620"/>
      <c r="N91" s="620"/>
      <c r="O91" s="620"/>
      <c r="P91" s="425"/>
      <c r="Q91" s="429"/>
      <c r="R91" s="264"/>
      <c r="S91" s="264"/>
    </row>
    <row r="92" spans="1:19" s="78" customFormat="1" ht="15.75" customHeight="1">
      <c r="A92" s="280"/>
      <c r="B92" s="137"/>
      <c r="C92" s="138"/>
      <c r="D92" s="139"/>
      <c r="E92" s="626" t="s">
        <v>372</v>
      </c>
      <c r="F92" s="620"/>
      <c r="G92" s="620"/>
      <c r="H92" s="620"/>
      <c r="I92" s="620"/>
      <c r="J92" s="620"/>
      <c r="K92" s="620"/>
      <c r="L92" s="620"/>
      <c r="M92" s="620"/>
      <c r="N92" s="620"/>
      <c r="O92" s="620"/>
      <c r="P92" s="425"/>
      <c r="Q92" s="429"/>
      <c r="R92" s="264"/>
      <c r="S92" s="264"/>
    </row>
    <row r="93" spans="1:19" s="78" customFormat="1" ht="15.75" customHeight="1">
      <c r="A93" s="280"/>
      <c r="B93" s="137"/>
      <c r="C93" s="138"/>
      <c r="D93" s="139"/>
      <c r="E93" s="626" t="s">
        <v>373</v>
      </c>
      <c r="F93" s="620"/>
      <c r="G93" s="620"/>
      <c r="H93" s="620"/>
      <c r="I93" s="620"/>
      <c r="J93" s="620"/>
      <c r="K93" s="620"/>
      <c r="L93" s="620"/>
      <c r="M93" s="620"/>
      <c r="N93" s="620"/>
      <c r="O93" s="620"/>
      <c r="P93" s="425"/>
      <c r="Q93" s="429"/>
      <c r="R93" s="264"/>
      <c r="S93" s="264"/>
    </row>
    <row r="94" spans="1:19" s="78" customFormat="1" ht="15.75" customHeight="1">
      <c r="A94" s="280"/>
      <c r="B94" s="137"/>
      <c r="C94" s="138"/>
      <c r="D94" s="139"/>
      <c r="E94" s="626" t="s">
        <v>374</v>
      </c>
      <c r="F94" s="620"/>
      <c r="G94" s="620"/>
      <c r="H94" s="620"/>
      <c r="I94" s="620"/>
      <c r="J94" s="620"/>
      <c r="K94" s="620"/>
      <c r="L94" s="620"/>
      <c r="M94" s="620"/>
      <c r="N94" s="620"/>
      <c r="O94" s="620"/>
      <c r="P94" s="425"/>
      <c r="Q94" s="429"/>
      <c r="R94" s="264"/>
      <c r="S94" s="264"/>
    </row>
    <row r="95" spans="1:19" s="78" customFormat="1" ht="15.75" customHeight="1">
      <c r="A95" s="280"/>
      <c r="B95" s="137"/>
      <c r="C95" s="138"/>
      <c r="D95" s="139"/>
      <c r="E95" s="626" t="s">
        <v>370</v>
      </c>
      <c r="F95" s="620"/>
      <c r="G95" s="620"/>
      <c r="H95" s="620"/>
      <c r="I95" s="620"/>
      <c r="J95" s="620"/>
      <c r="K95" s="620"/>
      <c r="L95" s="620"/>
      <c r="M95" s="620"/>
      <c r="N95" s="620"/>
      <c r="O95" s="620"/>
      <c r="P95" s="425"/>
      <c r="Q95" s="429"/>
      <c r="R95" s="264"/>
      <c r="S95" s="264"/>
    </row>
    <row r="96" spans="1:19" s="78" customFormat="1" ht="15.75" customHeight="1">
      <c r="A96" s="280"/>
      <c r="B96" s="137"/>
      <c r="C96" s="138"/>
      <c r="D96" s="139"/>
      <c r="E96" s="626" t="s">
        <v>375</v>
      </c>
      <c r="F96" s="620"/>
      <c r="G96" s="620"/>
      <c r="H96" s="620"/>
      <c r="I96" s="620"/>
      <c r="J96" s="620"/>
      <c r="K96" s="620"/>
      <c r="L96" s="620"/>
      <c r="M96" s="620"/>
      <c r="N96" s="620"/>
      <c r="O96" s="620"/>
      <c r="P96" s="425"/>
      <c r="Q96" s="429"/>
      <c r="R96" s="264"/>
      <c r="S96" s="264"/>
    </row>
    <row r="97" spans="1:19" s="78" customFormat="1" ht="15.75" customHeight="1">
      <c r="A97" s="280"/>
      <c r="B97" s="137"/>
      <c r="C97" s="138"/>
      <c r="D97" s="139"/>
      <c r="E97" s="626" t="s">
        <v>373</v>
      </c>
      <c r="F97" s="620"/>
      <c r="G97" s="620"/>
      <c r="H97" s="620"/>
      <c r="I97" s="620"/>
      <c r="J97" s="620"/>
      <c r="K97" s="620"/>
      <c r="L97" s="620"/>
      <c r="M97" s="620"/>
      <c r="N97" s="620"/>
      <c r="O97" s="620"/>
      <c r="P97" s="425"/>
      <c r="Q97" s="429"/>
      <c r="R97" s="264"/>
      <c r="S97" s="264"/>
    </row>
    <row r="98" spans="1:19" s="78" customFormat="1" ht="15.75" customHeight="1">
      <c r="A98" s="280"/>
      <c r="B98" s="137"/>
      <c r="C98" s="138"/>
      <c r="D98" s="139"/>
      <c r="E98" s="626" t="s">
        <v>369</v>
      </c>
      <c r="F98" s="620"/>
      <c r="G98" s="620"/>
      <c r="H98" s="620"/>
      <c r="I98" s="620"/>
      <c r="J98" s="620"/>
      <c r="K98" s="620"/>
      <c r="L98" s="620"/>
      <c r="M98" s="620"/>
      <c r="N98" s="620"/>
      <c r="O98" s="620"/>
      <c r="P98" s="425"/>
      <c r="Q98" s="429"/>
      <c r="R98" s="264"/>
      <c r="S98" s="264"/>
    </row>
    <row r="99" spans="1:19" s="78" customFormat="1" ht="15.75" customHeight="1">
      <c r="A99" s="280"/>
      <c r="B99" s="137"/>
      <c r="C99" s="138"/>
      <c r="D99" s="139"/>
      <c r="E99" s="626" t="s">
        <v>370</v>
      </c>
      <c r="F99" s="620"/>
      <c r="G99" s="620"/>
      <c r="H99" s="620"/>
      <c r="I99" s="620"/>
      <c r="J99" s="620"/>
      <c r="K99" s="620"/>
      <c r="L99" s="620"/>
      <c r="M99" s="620"/>
      <c r="N99" s="620"/>
      <c r="O99" s="620"/>
      <c r="P99" s="425"/>
      <c r="Q99" s="429"/>
      <c r="R99" s="264"/>
      <c r="S99" s="264"/>
    </row>
    <row r="100" spans="1:19" s="78" customFormat="1" ht="15.75" customHeight="1">
      <c r="A100" s="280"/>
      <c r="B100" s="137"/>
      <c r="C100" s="138"/>
      <c r="D100" s="139"/>
      <c r="E100" s="626" t="s">
        <v>376</v>
      </c>
      <c r="F100" s="620"/>
      <c r="G100" s="620"/>
      <c r="H100" s="620"/>
      <c r="I100" s="620"/>
      <c r="J100" s="620"/>
      <c r="K100" s="620"/>
      <c r="L100" s="620"/>
      <c r="M100" s="620"/>
      <c r="N100" s="620"/>
      <c r="O100" s="620"/>
      <c r="P100" s="425"/>
      <c r="Q100" s="429"/>
      <c r="R100" s="264"/>
      <c r="S100" s="264"/>
    </row>
    <row r="101" spans="1:19" s="78" customFormat="1" ht="15.75" customHeight="1">
      <c r="A101" s="280"/>
      <c r="B101" s="137"/>
      <c r="C101" s="138"/>
      <c r="D101" s="139"/>
      <c r="E101" s="626" t="s">
        <v>377</v>
      </c>
      <c r="F101" s="620"/>
      <c r="G101" s="620"/>
      <c r="H101" s="620"/>
      <c r="I101" s="620"/>
      <c r="J101" s="620"/>
      <c r="K101" s="620"/>
      <c r="L101" s="620"/>
      <c r="M101" s="620"/>
      <c r="N101" s="620"/>
      <c r="O101" s="620"/>
      <c r="P101" s="425"/>
      <c r="Q101" s="429"/>
      <c r="R101" s="264"/>
      <c r="S101" s="264"/>
    </row>
    <row r="102" spans="1:19" s="78" customFormat="1" ht="15.75" customHeight="1">
      <c r="A102" s="280"/>
      <c r="B102" s="137"/>
      <c r="C102" s="138"/>
      <c r="D102" s="139"/>
      <c r="E102" s="626" t="s">
        <v>378</v>
      </c>
      <c r="F102" s="620"/>
      <c r="G102" s="620"/>
      <c r="H102" s="620"/>
      <c r="I102" s="620"/>
      <c r="J102" s="620"/>
      <c r="K102" s="620"/>
      <c r="L102" s="620"/>
      <c r="M102" s="620"/>
      <c r="N102" s="620"/>
      <c r="O102" s="620"/>
      <c r="P102" s="425"/>
      <c r="Q102" s="429"/>
      <c r="R102" s="264"/>
      <c r="S102" s="264"/>
    </row>
    <row r="103" spans="1:19" s="78" customFormat="1" ht="15.75" customHeight="1">
      <c r="A103" s="280"/>
      <c r="B103" s="137"/>
      <c r="C103" s="138"/>
      <c r="D103" s="139"/>
      <c r="E103" s="626" t="s">
        <v>379</v>
      </c>
      <c r="F103" s="620"/>
      <c r="G103" s="620"/>
      <c r="H103" s="620"/>
      <c r="I103" s="620"/>
      <c r="J103" s="620"/>
      <c r="K103" s="620"/>
      <c r="L103" s="620"/>
      <c r="M103" s="620"/>
      <c r="N103" s="620"/>
      <c r="O103" s="620"/>
      <c r="P103" s="425"/>
      <c r="Q103" s="429"/>
      <c r="R103" s="264"/>
      <c r="S103" s="264"/>
    </row>
    <row r="104" spans="1:19" s="78" customFormat="1" ht="15.75" customHeight="1">
      <c r="A104" s="280"/>
      <c r="B104" s="137"/>
      <c r="C104" s="138"/>
      <c r="D104" s="139"/>
      <c r="E104" s="626" t="s">
        <v>380</v>
      </c>
      <c r="F104" s="620"/>
      <c r="G104" s="620"/>
      <c r="H104" s="620"/>
      <c r="I104" s="620"/>
      <c r="J104" s="620"/>
      <c r="K104" s="620"/>
      <c r="L104" s="620"/>
      <c r="M104" s="620"/>
      <c r="N104" s="620"/>
      <c r="O104" s="620"/>
      <c r="P104" s="425"/>
      <c r="Q104" s="429"/>
      <c r="R104" s="264"/>
      <c r="S104" s="264"/>
    </row>
    <row r="105" spans="1:19" s="78" customFormat="1" ht="15.75" customHeight="1">
      <c r="A105" s="280"/>
      <c r="B105" s="137"/>
      <c r="C105" s="138"/>
      <c r="D105" s="139"/>
      <c r="E105" s="626" t="s">
        <v>381</v>
      </c>
      <c r="F105" s="620"/>
      <c r="G105" s="620"/>
      <c r="H105" s="620"/>
      <c r="I105" s="620"/>
      <c r="J105" s="620"/>
      <c r="K105" s="620"/>
      <c r="L105" s="620"/>
      <c r="M105" s="620"/>
      <c r="N105" s="620"/>
      <c r="O105" s="620"/>
      <c r="P105" s="425"/>
      <c r="Q105" s="429"/>
      <c r="R105" s="264"/>
      <c r="S105" s="264"/>
    </row>
    <row r="106" spans="1:19" s="78" customFormat="1" ht="8.25" customHeight="1">
      <c r="A106" s="280"/>
      <c r="B106" s="137"/>
      <c r="C106" s="138"/>
      <c r="D106" s="139"/>
      <c r="E106" s="392"/>
      <c r="F106" s="401"/>
      <c r="G106" s="401"/>
      <c r="H106" s="401"/>
      <c r="I106" s="401"/>
      <c r="J106" s="401"/>
      <c r="K106" s="401"/>
      <c r="L106" s="401"/>
      <c r="M106" s="401"/>
      <c r="N106" s="401"/>
      <c r="O106" s="401"/>
      <c r="P106" s="425"/>
      <c r="Q106" s="429"/>
      <c r="R106" s="264"/>
      <c r="S106" s="264"/>
    </row>
    <row r="107" spans="1:19" s="78" customFormat="1" ht="15.75" customHeight="1">
      <c r="A107" s="280"/>
      <c r="B107" s="137"/>
      <c r="C107" s="138"/>
      <c r="D107" s="139"/>
      <c r="E107" s="613" t="s">
        <v>333</v>
      </c>
      <c r="F107" s="620"/>
      <c r="G107" s="620"/>
      <c r="H107" s="620"/>
      <c r="I107" s="620"/>
      <c r="J107" s="620"/>
      <c r="K107" s="620"/>
      <c r="L107" s="620"/>
      <c r="M107" s="620"/>
      <c r="N107" s="620"/>
      <c r="O107" s="620"/>
      <c r="P107" s="425"/>
      <c r="Q107" s="429"/>
      <c r="R107" s="264"/>
      <c r="S107" s="264"/>
    </row>
    <row r="108" spans="1:19" s="78" customFormat="1" ht="31.5" customHeight="1">
      <c r="A108" s="280"/>
      <c r="B108" s="137"/>
      <c r="C108" s="138"/>
      <c r="D108" s="139"/>
      <c r="E108" s="626" t="s">
        <v>382</v>
      </c>
      <c r="F108" s="620"/>
      <c r="G108" s="620"/>
      <c r="H108" s="620"/>
      <c r="I108" s="620"/>
      <c r="J108" s="620"/>
      <c r="K108" s="620"/>
      <c r="L108" s="620"/>
      <c r="M108" s="620"/>
      <c r="N108" s="620"/>
      <c r="O108" s="620"/>
      <c r="P108" s="425"/>
      <c r="Q108" s="429"/>
      <c r="R108" s="264"/>
      <c r="S108" s="264"/>
    </row>
    <row r="109" spans="1:19" s="78" customFormat="1" ht="31.5" customHeight="1">
      <c r="A109" s="280"/>
      <c r="B109" s="137"/>
      <c r="C109" s="138"/>
      <c r="D109" s="139"/>
      <c r="E109" s="626" t="s">
        <v>383</v>
      </c>
      <c r="F109" s="620"/>
      <c r="G109" s="620"/>
      <c r="H109" s="620"/>
      <c r="I109" s="620"/>
      <c r="J109" s="620"/>
      <c r="K109" s="620"/>
      <c r="L109" s="620"/>
      <c r="M109" s="620"/>
      <c r="N109" s="620"/>
      <c r="O109" s="620"/>
      <c r="P109" s="425"/>
      <c r="Q109" s="429"/>
      <c r="R109" s="264"/>
      <c r="S109" s="264"/>
    </row>
    <row r="110" spans="1:19" s="78" customFormat="1" ht="33.75" customHeight="1">
      <c r="A110" s="280"/>
      <c r="B110" s="137"/>
      <c r="C110" s="138"/>
      <c r="D110" s="139"/>
      <c r="E110" s="626" t="s">
        <v>384</v>
      </c>
      <c r="F110" s="620"/>
      <c r="G110" s="620"/>
      <c r="H110" s="620"/>
      <c r="I110" s="620"/>
      <c r="J110" s="620"/>
      <c r="K110" s="620"/>
      <c r="L110" s="620"/>
      <c r="M110" s="620"/>
      <c r="N110" s="620"/>
      <c r="O110" s="620"/>
      <c r="P110" s="425"/>
      <c r="Q110" s="429"/>
      <c r="R110" s="264"/>
      <c r="S110" s="264"/>
    </row>
    <row r="111" spans="1:19" s="216" customFormat="1" ht="9.75" customHeight="1">
      <c r="A111" s="440"/>
      <c r="B111" s="22"/>
      <c r="C111" s="22"/>
      <c r="D111" s="23"/>
      <c r="E111" s="392"/>
      <c r="F111" s="401"/>
      <c r="G111" s="401"/>
      <c r="H111" s="401"/>
      <c r="I111" s="401"/>
      <c r="J111" s="401"/>
      <c r="K111" s="401"/>
      <c r="L111" s="401"/>
      <c r="M111" s="401"/>
      <c r="N111" s="401"/>
      <c r="O111" s="401"/>
      <c r="P111" s="425"/>
      <c r="Q111" s="429"/>
      <c r="R111" s="264"/>
      <c r="S111" s="264"/>
    </row>
    <row r="112" spans="1:19" ht="63" customHeight="1">
      <c r="A112" s="440"/>
      <c r="B112" s="22"/>
      <c r="C112" s="22"/>
      <c r="D112" s="23"/>
      <c r="E112" s="626" t="s">
        <v>461</v>
      </c>
      <c r="F112" s="620"/>
      <c r="G112" s="620"/>
      <c r="H112" s="620"/>
      <c r="I112" s="620"/>
      <c r="J112" s="620"/>
      <c r="K112" s="620"/>
      <c r="L112" s="620"/>
      <c r="M112" s="620"/>
      <c r="N112" s="620"/>
      <c r="O112" s="620"/>
      <c r="P112" s="425"/>
      <c r="Q112" s="429"/>
      <c r="R112" s="264"/>
      <c r="S112" s="264"/>
    </row>
    <row r="113" spans="1:19" ht="31.5" customHeight="1">
      <c r="A113" s="440"/>
      <c r="B113" s="22"/>
      <c r="C113" s="22"/>
      <c r="D113" s="23"/>
      <c r="E113" s="626" t="s">
        <v>758</v>
      </c>
      <c r="F113" s="620"/>
      <c r="G113" s="620"/>
      <c r="H113" s="620"/>
      <c r="I113" s="620"/>
      <c r="J113" s="620"/>
      <c r="K113" s="620"/>
      <c r="L113" s="620"/>
      <c r="M113" s="620"/>
      <c r="N113" s="620"/>
      <c r="O113" s="620"/>
      <c r="P113" s="425"/>
      <c r="Q113" s="429"/>
      <c r="R113" s="264"/>
      <c r="S113" s="264"/>
    </row>
    <row r="114" spans="1:19" ht="53.25" customHeight="1">
      <c r="A114" s="440"/>
      <c r="B114" s="22"/>
      <c r="C114" s="22"/>
      <c r="D114" s="23"/>
      <c r="E114" s="626" t="s">
        <v>462</v>
      </c>
      <c r="F114" s="620"/>
      <c r="G114" s="620"/>
      <c r="H114" s="620"/>
      <c r="I114" s="620"/>
      <c r="J114" s="620"/>
      <c r="K114" s="620"/>
      <c r="L114" s="620"/>
      <c r="M114" s="620"/>
      <c r="N114" s="620"/>
      <c r="O114" s="620"/>
      <c r="P114" s="425"/>
      <c r="Q114" s="429"/>
      <c r="R114" s="264"/>
      <c r="S114" s="264"/>
    </row>
    <row r="115" spans="1:19" s="200" customFormat="1" ht="11.25" customHeight="1">
      <c r="A115" s="602"/>
      <c r="B115" s="603"/>
      <c r="C115" s="603"/>
      <c r="D115" s="604"/>
      <c r="E115" s="576"/>
      <c r="F115" s="599"/>
      <c r="G115" s="599"/>
      <c r="H115" s="599"/>
      <c r="I115" s="599"/>
      <c r="J115" s="599"/>
      <c r="K115" s="599"/>
      <c r="L115" s="599"/>
      <c r="M115" s="599"/>
      <c r="N115" s="599"/>
      <c r="O115" s="599"/>
      <c r="P115" s="600"/>
      <c r="Q115" s="601"/>
      <c r="R115" s="437"/>
      <c r="S115" s="437"/>
    </row>
    <row r="116" spans="1:19" s="78" customFormat="1" ht="15.75" customHeight="1">
      <c r="A116" s="241"/>
      <c r="B116" s="30"/>
      <c r="C116" s="30"/>
      <c r="D116" s="80"/>
      <c r="E116" s="613" t="s">
        <v>354</v>
      </c>
      <c r="F116" s="620"/>
      <c r="G116" s="620"/>
      <c r="H116" s="620"/>
      <c r="I116" s="620"/>
      <c r="J116" s="620"/>
      <c r="K116" s="620"/>
      <c r="L116" s="620"/>
      <c r="M116" s="620"/>
      <c r="N116" s="620"/>
      <c r="O116" s="620"/>
      <c r="P116" s="425"/>
      <c r="Q116" s="429"/>
      <c r="R116" s="264"/>
      <c r="S116" s="264"/>
    </row>
    <row r="117" spans="1:19" s="78" customFormat="1" ht="15.75" customHeight="1">
      <c r="A117" s="280"/>
      <c r="B117" s="137"/>
      <c r="C117" s="138"/>
      <c r="D117" s="139"/>
      <c r="E117" s="626" t="s">
        <v>386</v>
      </c>
      <c r="F117" s="620"/>
      <c r="G117" s="620"/>
      <c r="H117" s="620"/>
      <c r="I117" s="620"/>
      <c r="J117" s="620"/>
      <c r="K117" s="620"/>
      <c r="L117" s="620"/>
      <c r="M117" s="620"/>
      <c r="N117" s="620"/>
      <c r="O117" s="620"/>
      <c r="P117" s="425"/>
      <c r="Q117" s="429"/>
      <c r="R117" s="264"/>
      <c r="S117" s="264"/>
    </row>
    <row r="118" spans="1:19" s="78" customFormat="1" ht="19.5" customHeight="1">
      <c r="A118" s="280"/>
      <c r="B118" s="137"/>
      <c r="C118" s="138"/>
      <c r="D118" s="139"/>
      <c r="E118" s="626" t="s">
        <v>387</v>
      </c>
      <c r="F118" s="620"/>
      <c r="G118" s="620"/>
      <c r="H118" s="620"/>
      <c r="I118" s="620"/>
      <c r="J118" s="620"/>
      <c r="K118" s="620"/>
      <c r="L118" s="620"/>
      <c r="M118" s="620"/>
      <c r="N118" s="620"/>
      <c r="O118" s="620"/>
      <c r="P118" s="425"/>
      <c r="Q118" s="429"/>
      <c r="R118" s="264"/>
      <c r="S118" s="264"/>
    </row>
    <row r="119" spans="1:19" s="78" customFormat="1" ht="15.75" customHeight="1">
      <c r="A119" s="280"/>
      <c r="B119" s="137"/>
      <c r="C119" s="138"/>
      <c r="D119" s="139"/>
      <c r="E119" s="626" t="s">
        <v>388</v>
      </c>
      <c r="F119" s="620"/>
      <c r="G119" s="620"/>
      <c r="H119" s="620"/>
      <c r="I119" s="620"/>
      <c r="J119" s="620"/>
      <c r="K119" s="620"/>
      <c r="L119" s="620"/>
      <c r="M119" s="620"/>
      <c r="N119" s="620"/>
      <c r="O119" s="620"/>
      <c r="P119" s="425"/>
      <c r="Q119" s="429"/>
      <c r="R119" s="264"/>
      <c r="S119" s="264"/>
    </row>
    <row r="120" spans="1:19" s="78" customFormat="1" ht="15.75" customHeight="1">
      <c r="A120" s="280"/>
      <c r="B120" s="137"/>
      <c r="C120" s="138"/>
      <c r="D120" s="139"/>
      <c r="E120" s="626" t="s">
        <v>389</v>
      </c>
      <c r="F120" s="620"/>
      <c r="G120" s="620"/>
      <c r="H120" s="620"/>
      <c r="I120" s="620"/>
      <c r="J120" s="620"/>
      <c r="K120" s="620"/>
      <c r="L120" s="620"/>
      <c r="M120" s="620"/>
      <c r="N120" s="620"/>
      <c r="O120" s="620"/>
      <c r="P120" s="425"/>
      <c r="Q120" s="429"/>
      <c r="R120" s="264"/>
      <c r="S120" s="264"/>
    </row>
    <row r="121" spans="1:19" s="78" customFormat="1" ht="15.75" customHeight="1">
      <c r="A121" s="280"/>
      <c r="B121" s="137"/>
      <c r="C121" s="138"/>
      <c r="D121" s="139"/>
      <c r="E121" s="626" t="s">
        <v>390</v>
      </c>
      <c r="F121" s="620"/>
      <c r="G121" s="620"/>
      <c r="H121" s="620"/>
      <c r="I121" s="620"/>
      <c r="J121" s="620"/>
      <c r="K121" s="620"/>
      <c r="L121" s="620"/>
      <c r="M121" s="620"/>
      <c r="N121" s="620"/>
      <c r="O121" s="620"/>
      <c r="P121" s="425"/>
      <c r="Q121" s="429"/>
      <c r="R121" s="264"/>
      <c r="S121" s="264"/>
    </row>
    <row r="122" spans="1:19" s="78" customFormat="1" ht="15.75" customHeight="1">
      <c r="A122" s="280"/>
      <c r="B122" s="137"/>
      <c r="C122" s="138"/>
      <c r="D122" s="139"/>
      <c r="E122" s="626" t="s">
        <v>391</v>
      </c>
      <c r="F122" s="620"/>
      <c r="G122" s="620"/>
      <c r="H122" s="620"/>
      <c r="I122" s="620"/>
      <c r="J122" s="620"/>
      <c r="K122" s="620"/>
      <c r="L122" s="620"/>
      <c r="M122" s="620"/>
      <c r="N122" s="620"/>
      <c r="O122" s="620"/>
      <c r="P122" s="425"/>
      <c r="Q122" s="429"/>
      <c r="R122" s="264"/>
      <c r="S122" s="264"/>
    </row>
    <row r="123" spans="1:19" s="78" customFormat="1" ht="15.75" customHeight="1">
      <c r="A123" s="280"/>
      <c r="B123" s="137"/>
      <c r="C123" s="138"/>
      <c r="D123" s="139"/>
      <c r="E123" s="626" t="s">
        <v>392</v>
      </c>
      <c r="F123" s="620"/>
      <c r="G123" s="620"/>
      <c r="H123" s="620"/>
      <c r="I123" s="620"/>
      <c r="J123" s="620"/>
      <c r="K123" s="620"/>
      <c r="L123" s="620"/>
      <c r="M123" s="620"/>
      <c r="N123" s="620"/>
      <c r="O123" s="620"/>
      <c r="P123" s="425"/>
      <c r="Q123" s="429"/>
      <c r="R123" s="264"/>
      <c r="S123" s="264"/>
    </row>
    <row r="124" spans="1:19" s="78" customFormat="1" ht="15.75" customHeight="1">
      <c r="A124" s="280"/>
      <c r="B124" s="137"/>
      <c r="C124" s="138"/>
      <c r="D124" s="139"/>
      <c r="E124" s="626" t="s">
        <v>388</v>
      </c>
      <c r="F124" s="620"/>
      <c r="G124" s="620"/>
      <c r="H124" s="620"/>
      <c r="I124" s="620"/>
      <c r="J124" s="620"/>
      <c r="K124" s="620"/>
      <c r="L124" s="620"/>
      <c r="M124" s="620"/>
      <c r="N124" s="620"/>
      <c r="O124" s="620"/>
      <c r="P124" s="425"/>
      <c r="Q124" s="429"/>
      <c r="R124" s="264"/>
      <c r="S124" s="264"/>
    </row>
    <row r="125" spans="1:19" s="78" customFormat="1" ht="15.75" customHeight="1">
      <c r="A125" s="280"/>
      <c r="B125" s="137"/>
      <c r="C125" s="138"/>
      <c r="D125" s="139"/>
      <c r="E125" s="626" t="s">
        <v>393</v>
      </c>
      <c r="F125" s="620"/>
      <c r="G125" s="620"/>
      <c r="H125" s="620"/>
      <c r="I125" s="620"/>
      <c r="J125" s="620"/>
      <c r="K125" s="620"/>
      <c r="L125" s="620"/>
      <c r="M125" s="620"/>
      <c r="N125" s="620"/>
      <c r="O125" s="620"/>
      <c r="P125" s="425"/>
      <c r="Q125" s="429"/>
      <c r="R125" s="264"/>
      <c r="S125" s="264"/>
    </row>
    <row r="126" spans="1:19" s="78" customFormat="1" ht="15.75" customHeight="1">
      <c r="A126" s="280"/>
      <c r="B126" s="137"/>
      <c r="C126" s="138"/>
      <c r="D126" s="139"/>
      <c r="E126" s="626" t="s">
        <v>394</v>
      </c>
      <c r="F126" s="620"/>
      <c r="G126" s="620"/>
      <c r="H126" s="620"/>
      <c r="I126" s="620"/>
      <c r="J126" s="620"/>
      <c r="K126" s="620"/>
      <c r="L126" s="620"/>
      <c r="M126" s="620"/>
      <c r="N126" s="620"/>
      <c r="O126" s="620"/>
      <c r="P126" s="425"/>
      <c r="Q126" s="429"/>
      <c r="R126" s="264"/>
      <c r="S126" s="264"/>
    </row>
    <row r="127" spans="1:19" s="78" customFormat="1" ht="15.75" customHeight="1">
      <c r="A127" s="280"/>
      <c r="B127" s="137"/>
      <c r="C127" s="138"/>
      <c r="D127" s="139"/>
      <c r="E127" s="626" t="s">
        <v>395</v>
      </c>
      <c r="F127" s="620"/>
      <c r="G127" s="620"/>
      <c r="H127" s="620"/>
      <c r="I127" s="620"/>
      <c r="J127" s="620"/>
      <c r="K127" s="620"/>
      <c r="L127" s="620"/>
      <c r="M127" s="620"/>
      <c r="N127" s="620"/>
      <c r="O127" s="620"/>
      <c r="P127" s="425"/>
      <c r="Q127" s="429"/>
      <c r="R127" s="264"/>
      <c r="S127" s="264"/>
    </row>
    <row r="128" spans="1:19" s="78" customFormat="1" ht="31.5" customHeight="1">
      <c r="A128" s="280"/>
      <c r="B128" s="137"/>
      <c r="C128" s="138"/>
      <c r="D128" s="139"/>
      <c r="E128" s="626" t="s">
        <v>396</v>
      </c>
      <c r="F128" s="620"/>
      <c r="G128" s="620"/>
      <c r="H128" s="620"/>
      <c r="I128" s="620"/>
      <c r="J128" s="620"/>
      <c r="K128" s="620"/>
      <c r="L128" s="620"/>
      <c r="M128" s="620"/>
      <c r="N128" s="620"/>
      <c r="O128" s="620"/>
      <c r="P128" s="425"/>
      <c r="Q128" s="429"/>
      <c r="R128" s="264"/>
      <c r="S128" s="264"/>
    </row>
    <row r="129" spans="1:19" s="78" customFormat="1" ht="9.75" customHeight="1">
      <c r="A129" s="280"/>
      <c r="B129" s="137"/>
      <c r="C129" s="138"/>
      <c r="D129" s="139"/>
      <c r="E129" s="392"/>
      <c r="F129" s="401"/>
      <c r="G129" s="401"/>
      <c r="H129" s="401"/>
      <c r="I129" s="401"/>
      <c r="J129" s="401"/>
      <c r="K129" s="401"/>
      <c r="L129" s="401"/>
      <c r="M129" s="401"/>
      <c r="N129" s="401"/>
      <c r="O129" s="401"/>
      <c r="P129" s="425"/>
      <c r="Q129" s="429"/>
      <c r="R129" s="264"/>
      <c r="S129" s="264"/>
    </row>
    <row r="130" spans="1:19" s="78" customFormat="1" ht="15.75" customHeight="1">
      <c r="A130" s="280"/>
      <c r="B130" s="137"/>
      <c r="C130" s="138"/>
      <c r="D130" s="139"/>
      <c r="E130" s="613" t="s">
        <v>397</v>
      </c>
      <c r="F130" s="620"/>
      <c r="G130" s="620"/>
      <c r="H130" s="620"/>
      <c r="I130" s="620"/>
      <c r="J130" s="620"/>
      <c r="K130" s="620"/>
      <c r="L130" s="620"/>
      <c r="M130" s="620"/>
      <c r="N130" s="620"/>
      <c r="O130" s="620"/>
      <c r="P130" s="425"/>
      <c r="Q130" s="429"/>
      <c r="R130" s="264"/>
      <c r="S130" s="264"/>
    </row>
    <row r="131" spans="1:19" s="78" customFormat="1" ht="15.75" customHeight="1">
      <c r="A131" s="280"/>
      <c r="B131" s="137"/>
      <c r="C131" s="138"/>
      <c r="D131" s="139"/>
      <c r="E131" s="626" t="s">
        <v>672</v>
      </c>
      <c r="F131" s="620"/>
      <c r="G131" s="620"/>
      <c r="H131" s="620"/>
      <c r="I131" s="620"/>
      <c r="J131" s="620"/>
      <c r="K131" s="620"/>
      <c r="L131" s="620"/>
      <c r="M131" s="620"/>
      <c r="N131" s="620"/>
      <c r="O131" s="620"/>
      <c r="P131" s="425"/>
      <c r="Q131" s="429"/>
      <c r="R131" s="264"/>
      <c r="S131" s="264"/>
    </row>
    <row r="132" spans="1:19" s="78" customFormat="1" ht="9.75" customHeight="1">
      <c r="A132" s="280"/>
      <c r="B132" s="137"/>
      <c r="C132" s="138"/>
      <c r="D132" s="139"/>
      <c r="E132" s="392"/>
      <c r="F132" s="406"/>
      <c r="G132" s="406"/>
      <c r="H132" s="406"/>
      <c r="I132" s="406"/>
      <c r="J132" s="406"/>
      <c r="K132" s="406"/>
      <c r="L132" s="406"/>
      <c r="M132" s="406"/>
      <c r="N132" s="406"/>
      <c r="O132" s="406"/>
      <c r="P132" s="425"/>
      <c r="Q132" s="429"/>
      <c r="R132" s="264"/>
      <c r="S132" s="264"/>
    </row>
    <row r="133" spans="1:19" ht="18" customHeight="1">
      <c r="A133" s="241">
        <f>+$A$5</f>
        <v>4.3</v>
      </c>
      <c r="B133" s="30" t="str">
        <f>+$B$11</f>
        <v>0</v>
      </c>
      <c r="C133" s="30">
        <f>+C76+1</f>
        <v>4</v>
      </c>
      <c r="D133" s="80"/>
      <c r="E133" s="824" t="s">
        <v>457</v>
      </c>
      <c r="F133" s="620"/>
      <c r="G133" s="620"/>
      <c r="H133" s="620"/>
      <c r="I133" s="620"/>
      <c r="J133" s="620"/>
      <c r="K133" s="620"/>
      <c r="L133" s="620"/>
      <c r="M133" s="620"/>
      <c r="N133" s="620"/>
      <c r="O133" s="620"/>
      <c r="P133" s="425"/>
      <c r="Q133" s="429"/>
      <c r="R133" s="264"/>
      <c r="S133" s="264"/>
    </row>
    <row r="134" spans="1:19" s="131" customFormat="1" ht="12" customHeight="1">
      <c r="A134" s="241"/>
      <c r="B134" s="30"/>
      <c r="C134" s="30"/>
      <c r="D134" s="80"/>
      <c r="E134" s="395"/>
      <c r="F134" s="411"/>
      <c r="G134" s="411"/>
      <c r="H134" s="411"/>
      <c r="I134" s="411"/>
      <c r="J134" s="411"/>
      <c r="K134" s="411"/>
      <c r="L134" s="411"/>
      <c r="M134" s="411"/>
      <c r="N134" s="411"/>
      <c r="O134" s="411"/>
      <c r="P134" s="425"/>
      <c r="Q134" s="429"/>
      <c r="R134" s="264"/>
      <c r="S134" s="264"/>
    </row>
    <row r="135" spans="1:19" ht="15.75" customHeight="1">
      <c r="A135" s="440"/>
      <c r="B135" s="22"/>
      <c r="C135" s="22"/>
      <c r="D135" s="23"/>
      <c r="E135" s="626" t="s">
        <v>447</v>
      </c>
      <c r="F135" s="620"/>
      <c r="G135" s="620"/>
      <c r="H135" s="620"/>
      <c r="I135" s="620"/>
      <c r="J135" s="620"/>
      <c r="K135" s="620"/>
      <c r="L135" s="620"/>
      <c r="M135" s="620"/>
      <c r="N135" s="620"/>
      <c r="O135" s="620"/>
      <c r="P135" s="425"/>
      <c r="Q135" s="429"/>
      <c r="R135" s="264"/>
      <c r="S135" s="264"/>
    </row>
    <row r="136" spans="1:19" ht="31.5" customHeight="1">
      <c r="A136" s="440"/>
      <c r="B136" s="22"/>
      <c r="C136" s="22"/>
      <c r="D136" s="23"/>
      <c r="E136" s="626" t="s">
        <v>458</v>
      </c>
      <c r="F136" s="620"/>
      <c r="G136" s="620"/>
      <c r="H136" s="620"/>
      <c r="I136" s="620"/>
      <c r="J136" s="620"/>
      <c r="K136" s="620"/>
      <c r="L136" s="620"/>
      <c r="M136" s="620"/>
      <c r="N136" s="620"/>
      <c r="O136" s="620"/>
      <c r="P136" s="425"/>
      <c r="Q136" s="429"/>
      <c r="R136" s="264"/>
      <c r="S136" s="264"/>
    </row>
    <row r="137" spans="1:19" ht="15.75" customHeight="1">
      <c r="A137" s="440"/>
      <c r="B137" s="22"/>
      <c r="C137" s="22"/>
      <c r="D137" s="23"/>
      <c r="E137" s="626" t="s">
        <v>459</v>
      </c>
      <c r="F137" s="620"/>
      <c r="G137" s="620"/>
      <c r="H137" s="620"/>
      <c r="I137" s="620"/>
      <c r="J137" s="620"/>
      <c r="K137" s="620"/>
      <c r="L137" s="620"/>
      <c r="M137" s="620"/>
      <c r="N137" s="620"/>
      <c r="O137" s="620"/>
      <c r="P137" s="425"/>
      <c r="Q137" s="429"/>
      <c r="R137" s="264"/>
      <c r="S137" s="264"/>
    </row>
    <row r="138" spans="1:19" ht="15.75" customHeight="1">
      <c r="A138" s="440"/>
      <c r="B138" s="22"/>
      <c r="C138" s="22"/>
      <c r="D138" s="23"/>
      <c r="E138" s="626" t="s">
        <v>460</v>
      </c>
      <c r="F138" s="620"/>
      <c r="G138" s="620"/>
      <c r="H138" s="620"/>
      <c r="I138" s="620"/>
      <c r="J138" s="620"/>
      <c r="K138" s="620"/>
      <c r="L138" s="620"/>
      <c r="M138" s="620"/>
      <c r="N138" s="620"/>
      <c r="O138" s="620"/>
      <c r="P138" s="425"/>
      <c r="Q138" s="429"/>
      <c r="R138" s="264"/>
      <c r="S138" s="264"/>
    </row>
    <row r="139" spans="1:19" s="78" customFormat="1" ht="9.75" customHeight="1">
      <c r="A139" s="280"/>
      <c r="B139" s="137"/>
      <c r="C139" s="138"/>
      <c r="D139" s="139"/>
      <c r="E139" s="392"/>
      <c r="F139" s="406"/>
      <c r="G139" s="406"/>
      <c r="H139" s="406"/>
      <c r="I139" s="406"/>
      <c r="J139" s="406"/>
      <c r="K139" s="406"/>
      <c r="L139" s="406"/>
      <c r="M139" s="406"/>
      <c r="N139" s="406"/>
      <c r="O139" s="406"/>
      <c r="P139" s="425"/>
      <c r="Q139" s="429"/>
      <c r="R139" s="264"/>
      <c r="S139" s="264"/>
    </row>
    <row r="140" spans="1:19" s="78" customFormat="1" ht="15.75" customHeight="1">
      <c r="A140" s="241">
        <f>+$A$5</f>
        <v>4.3</v>
      </c>
      <c r="B140" s="30" t="str">
        <f>+$B$11</f>
        <v>0</v>
      </c>
      <c r="C140" s="30">
        <f>+C133+1</f>
        <v>5</v>
      </c>
      <c r="D140" s="80"/>
      <c r="E140" s="613" t="s">
        <v>605</v>
      </c>
      <c r="F140" s="620"/>
      <c r="G140" s="620"/>
      <c r="H140" s="620"/>
      <c r="I140" s="620"/>
      <c r="J140" s="620"/>
      <c r="K140" s="620"/>
      <c r="L140" s="620"/>
      <c r="M140" s="620"/>
      <c r="N140" s="620"/>
      <c r="O140" s="620"/>
      <c r="P140" s="425"/>
      <c r="Q140" s="429"/>
      <c r="R140" s="264"/>
      <c r="S140" s="264"/>
    </row>
    <row r="141" spans="1:19" s="78" customFormat="1" ht="15.75" customHeight="1">
      <c r="A141" s="280"/>
      <c r="B141" s="137"/>
      <c r="C141" s="138"/>
      <c r="D141" s="139"/>
      <c r="E141" s="626" t="s">
        <v>398</v>
      </c>
      <c r="F141" s="620"/>
      <c r="G141" s="620"/>
      <c r="H141" s="620"/>
      <c r="I141" s="620"/>
      <c r="J141" s="620"/>
      <c r="K141" s="620"/>
      <c r="L141" s="620"/>
      <c r="M141" s="620"/>
      <c r="N141" s="620"/>
      <c r="O141" s="620"/>
      <c r="P141" s="425"/>
      <c r="Q141" s="429"/>
      <c r="R141" s="264"/>
      <c r="S141" s="264"/>
    </row>
    <row r="142" spans="1:19" s="78" customFormat="1" ht="15.75" customHeight="1">
      <c r="A142" s="280"/>
      <c r="B142" s="137"/>
      <c r="C142" s="138"/>
      <c r="D142" s="139"/>
      <c r="E142" s="613" t="s">
        <v>333</v>
      </c>
      <c r="F142" s="620"/>
      <c r="G142" s="620"/>
      <c r="H142" s="620"/>
      <c r="I142" s="620"/>
      <c r="J142" s="620"/>
      <c r="K142" s="620"/>
      <c r="L142" s="620"/>
      <c r="M142" s="620"/>
      <c r="N142" s="620"/>
      <c r="O142" s="620"/>
      <c r="P142" s="425"/>
      <c r="Q142" s="429"/>
      <c r="R142" s="264"/>
      <c r="S142" s="264"/>
    </row>
    <row r="143" spans="1:19" s="78" customFormat="1" ht="51" customHeight="1">
      <c r="A143" s="280"/>
      <c r="B143" s="137"/>
      <c r="C143" s="138"/>
      <c r="D143" s="139"/>
      <c r="E143" s="626" t="s">
        <v>399</v>
      </c>
      <c r="F143" s="620"/>
      <c r="G143" s="620"/>
      <c r="H143" s="620"/>
      <c r="I143" s="620"/>
      <c r="J143" s="620"/>
      <c r="K143" s="620"/>
      <c r="L143" s="620"/>
      <c r="M143" s="620"/>
      <c r="N143" s="620"/>
      <c r="O143" s="620"/>
      <c r="P143" s="425"/>
      <c r="Q143" s="429"/>
      <c r="R143" s="264"/>
      <c r="S143" s="264"/>
    </row>
    <row r="144" spans="1:19" s="78" customFormat="1" ht="47.25" customHeight="1">
      <c r="A144" s="280"/>
      <c r="B144" s="137"/>
      <c r="C144" s="138"/>
      <c r="D144" s="139"/>
      <c r="E144" s="626" t="s">
        <v>400</v>
      </c>
      <c r="F144" s="620"/>
      <c r="G144" s="620"/>
      <c r="H144" s="620"/>
      <c r="I144" s="620"/>
      <c r="J144" s="620"/>
      <c r="K144" s="620"/>
      <c r="L144" s="620"/>
      <c r="M144" s="620"/>
      <c r="N144" s="620"/>
      <c r="O144" s="620"/>
      <c r="P144" s="425"/>
      <c r="Q144" s="429"/>
      <c r="R144" s="264"/>
      <c r="S144" s="264"/>
    </row>
    <row r="145" spans="1:19" s="78" customFormat="1" ht="15.75">
      <c r="A145" s="280"/>
      <c r="B145" s="137"/>
      <c r="C145" s="138"/>
      <c r="D145" s="139"/>
      <c r="E145" s="392"/>
      <c r="F145" s="406"/>
      <c r="G145" s="406"/>
      <c r="H145" s="406"/>
      <c r="I145" s="406"/>
      <c r="J145" s="406"/>
      <c r="K145" s="406"/>
      <c r="L145" s="406"/>
      <c r="M145" s="406"/>
      <c r="N145" s="406"/>
      <c r="O145" s="406"/>
      <c r="P145" s="425"/>
      <c r="Q145" s="429"/>
      <c r="R145" s="264"/>
      <c r="S145" s="264"/>
    </row>
    <row r="146" spans="1:19" s="78" customFormat="1" ht="47.25" customHeight="1">
      <c r="A146" s="280"/>
      <c r="B146" s="137"/>
      <c r="C146" s="138"/>
      <c r="D146" s="139"/>
      <c r="E146" s="626" t="s">
        <v>401</v>
      </c>
      <c r="F146" s="620"/>
      <c r="G146" s="620"/>
      <c r="H146" s="620"/>
      <c r="I146" s="620"/>
      <c r="J146" s="620"/>
      <c r="K146" s="620"/>
      <c r="L146" s="620"/>
      <c r="M146" s="620"/>
      <c r="N146" s="620"/>
      <c r="O146" s="620"/>
      <c r="P146" s="425"/>
      <c r="Q146" s="429"/>
      <c r="R146" s="264"/>
      <c r="S146" s="264"/>
    </row>
    <row r="147" spans="1:19" s="78" customFormat="1" ht="37.5" customHeight="1">
      <c r="A147" s="280"/>
      <c r="B147" s="137"/>
      <c r="C147" s="138"/>
      <c r="D147" s="139"/>
      <c r="E147" s="626" t="s">
        <v>384</v>
      </c>
      <c r="F147" s="620"/>
      <c r="G147" s="620"/>
      <c r="H147" s="620"/>
      <c r="I147" s="620"/>
      <c r="J147" s="620"/>
      <c r="K147" s="620"/>
      <c r="L147" s="620"/>
      <c r="M147" s="620"/>
      <c r="N147" s="620"/>
      <c r="O147" s="620"/>
      <c r="P147" s="425"/>
      <c r="Q147" s="429"/>
      <c r="R147" s="264"/>
      <c r="S147" s="264"/>
    </row>
    <row r="148" spans="1:19" s="78" customFormat="1" ht="15.75" customHeight="1">
      <c r="A148" s="280"/>
      <c r="B148" s="137"/>
      <c r="C148" s="138"/>
      <c r="D148" s="139"/>
      <c r="E148" s="613" t="s">
        <v>385</v>
      </c>
      <c r="F148" s="620"/>
      <c r="G148" s="620"/>
      <c r="H148" s="620"/>
      <c r="I148" s="620"/>
      <c r="J148" s="620"/>
      <c r="K148" s="620"/>
      <c r="L148" s="620"/>
      <c r="M148" s="620"/>
      <c r="N148" s="620"/>
      <c r="O148" s="620"/>
      <c r="P148" s="425"/>
      <c r="Q148" s="429"/>
      <c r="R148" s="264"/>
      <c r="S148" s="264"/>
    </row>
    <row r="149" spans="1:19" s="78" customFormat="1" ht="31.5" customHeight="1">
      <c r="A149" s="280"/>
      <c r="B149" s="137"/>
      <c r="C149" s="138"/>
      <c r="D149" s="139"/>
      <c r="E149" s="626" t="s">
        <v>402</v>
      </c>
      <c r="F149" s="620"/>
      <c r="G149" s="620"/>
      <c r="H149" s="620"/>
      <c r="I149" s="620"/>
      <c r="J149" s="620"/>
      <c r="K149" s="620"/>
      <c r="L149" s="620"/>
      <c r="M149" s="620"/>
      <c r="N149" s="620"/>
      <c r="O149" s="620"/>
      <c r="P149" s="425"/>
      <c r="Q149" s="429"/>
      <c r="R149" s="264"/>
      <c r="S149" s="264"/>
    </row>
    <row r="150" spans="1:19" s="78" customFormat="1" ht="15.75" customHeight="1">
      <c r="A150" s="280"/>
      <c r="B150" s="137"/>
      <c r="C150" s="138"/>
      <c r="D150" s="139"/>
      <c r="E150" s="626" t="s">
        <v>403</v>
      </c>
      <c r="F150" s="620"/>
      <c r="G150" s="620"/>
      <c r="H150" s="620"/>
      <c r="I150" s="620"/>
      <c r="J150" s="620"/>
      <c r="K150" s="620"/>
      <c r="L150" s="620"/>
      <c r="M150" s="620"/>
      <c r="N150" s="620"/>
      <c r="O150" s="620"/>
      <c r="P150" s="425"/>
      <c r="Q150" s="429"/>
      <c r="R150" s="264"/>
      <c r="S150" s="264"/>
    </row>
    <row r="151" spans="1:19" s="78" customFormat="1" ht="15.75" customHeight="1">
      <c r="A151" s="280"/>
      <c r="B151" s="137"/>
      <c r="C151" s="138"/>
      <c r="D151" s="139"/>
      <c r="E151" s="626" t="s">
        <v>404</v>
      </c>
      <c r="F151" s="620"/>
      <c r="G151" s="620"/>
      <c r="H151" s="620"/>
      <c r="I151" s="620"/>
      <c r="J151" s="620"/>
      <c r="K151" s="620"/>
      <c r="L151" s="620"/>
      <c r="M151" s="620"/>
      <c r="N151" s="620"/>
      <c r="O151" s="620"/>
      <c r="P151" s="425"/>
      <c r="Q151" s="429"/>
      <c r="R151" s="264"/>
      <c r="S151" s="264"/>
    </row>
    <row r="152" spans="1:19" s="78" customFormat="1" ht="31.5" customHeight="1">
      <c r="A152" s="280"/>
      <c r="B152" s="137"/>
      <c r="C152" s="138"/>
      <c r="D152" s="139"/>
      <c r="E152" s="626" t="s">
        <v>405</v>
      </c>
      <c r="F152" s="620"/>
      <c r="G152" s="620"/>
      <c r="H152" s="620"/>
      <c r="I152" s="620"/>
      <c r="J152" s="620"/>
      <c r="K152" s="620"/>
      <c r="L152" s="620"/>
      <c r="M152" s="620"/>
      <c r="N152" s="620"/>
      <c r="O152" s="620"/>
      <c r="P152" s="425"/>
      <c r="Q152" s="429"/>
      <c r="R152" s="264"/>
      <c r="S152" s="264"/>
    </row>
    <row r="153" spans="1:19" s="78" customFormat="1" ht="15.75" customHeight="1">
      <c r="A153" s="280"/>
      <c r="B153" s="137"/>
      <c r="C153" s="138"/>
      <c r="D153" s="139"/>
      <c r="E153" s="626" t="s">
        <v>406</v>
      </c>
      <c r="F153" s="620"/>
      <c r="G153" s="620"/>
      <c r="H153" s="620"/>
      <c r="I153" s="620"/>
      <c r="J153" s="620"/>
      <c r="K153" s="620"/>
      <c r="L153" s="620"/>
      <c r="M153" s="620"/>
      <c r="N153" s="620"/>
      <c r="O153" s="620"/>
      <c r="P153" s="425"/>
      <c r="Q153" s="429"/>
      <c r="R153" s="264"/>
      <c r="S153" s="264"/>
    </row>
    <row r="154" spans="1:19" s="78" customFormat="1" ht="15.75" customHeight="1">
      <c r="A154" s="445"/>
      <c r="B154" s="446"/>
      <c r="C154" s="350"/>
      <c r="D154" s="447"/>
      <c r="E154" s="830" t="s">
        <v>391</v>
      </c>
      <c r="F154" s="818"/>
      <c r="G154" s="818"/>
      <c r="H154" s="818"/>
      <c r="I154" s="818"/>
      <c r="J154" s="818"/>
      <c r="K154" s="818"/>
      <c r="L154" s="818"/>
      <c r="M154" s="818"/>
      <c r="N154" s="818"/>
      <c r="O154" s="818"/>
      <c r="P154" s="600"/>
      <c r="Q154" s="601"/>
      <c r="R154" s="437"/>
      <c r="S154" s="437"/>
    </row>
    <row r="155" spans="1:19" s="78" customFormat="1" ht="15.75" customHeight="1">
      <c r="A155" s="280"/>
      <c r="B155" s="137"/>
      <c r="C155" s="138"/>
      <c r="D155" s="139"/>
      <c r="E155" s="626" t="s">
        <v>407</v>
      </c>
      <c r="F155" s="620"/>
      <c r="G155" s="620"/>
      <c r="H155" s="620"/>
      <c r="I155" s="620"/>
      <c r="J155" s="620"/>
      <c r="K155" s="620"/>
      <c r="L155" s="620"/>
      <c r="M155" s="620"/>
      <c r="N155" s="620"/>
      <c r="O155" s="620"/>
      <c r="P155" s="425"/>
      <c r="Q155" s="429"/>
      <c r="R155" s="264"/>
      <c r="S155" s="264"/>
    </row>
    <row r="156" spans="1:19" s="78" customFormat="1" ht="31.5" customHeight="1">
      <c r="A156" s="280"/>
      <c r="B156" s="137"/>
      <c r="C156" s="138"/>
      <c r="D156" s="139"/>
      <c r="E156" s="626" t="s">
        <v>408</v>
      </c>
      <c r="F156" s="620"/>
      <c r="G156" s="620"/>
      <c r="H156" s="620"/>
      <c r="I156" s="620"/>
      <c r="J156" s="620"/>
      <c r="K156" s="620"/>
      <c r="L156" s="620"/>
      <c r="M156" s="620"/>
      <c r="N156" s="620"/>
      <c r="O156" s="620"/>
      <c r="P156" s="425"/>
      <c r="Q156" s="429"/>
      <c r="R156" s="264"/>
      <c r="S156" s="264"/>
    </row>
    <row r="157" spans="1:19" s="78" customFormat="1" ht="15.75" customHeight="1">
      <c r="A157" s="280"/>
      <c r="B157" s="137"/>
      <c r="C157" s="138"/>
      <c r="D157" s="139"/>
      <c r="E157" s="626" t="s">
        <v>409</v>
      </c>
      <c r="F157" s="620"/>
      <c r="G157" s="620"/>
      <c r="H157" s="620"/>
      <c r="I157" s="620"/>
      <c r="J157" s="620"/>
      <c r="K157" s="620"/>
      <c r="L157" s="620"/>
      <c r="M157" s="620"/>
      <c r="N157" s="620"/>
      <c r="O157" s="620"/>
      <c r="P157" s="425"/>
      <c r="Q157" s="429"/>
      <c r="R157" s="264"/>
      <c r="S157" s="264"/>
    </row>
    <row r="158" spans="1:19" s="225" customFormat="1" ht="8.1" customHeight="1">
      <c r="A158" s="280"/>
      <c r="B158" s="137"/>
      <c r="C158" s="138"/>
      <c r="D158" s="139"/>
      <c r="E158" s="392"/>
      <c r="F158" s="406"/>
      <c r="G158" s="406"/>
      <c r="H158" s="406"/>
      <c r="I158" s="406"/>
      <c r="J158" s="406"/>
      <c r="K158" s="406"/>
      <c r="L158" s="406"/>
      <c r="M158" s="406"/>
      <c r="N158" s="406"/>
      <c r="O158" s="406"/>
      <c r="P158" s="425"/>
      <c r="Q158" s="429"/>
      <c r="R158" s="264"/>
      <c r="S158" s="264"/>
    </row>
    <row r="159" spans="1:19" s="78" customFormat="1" ht="15.75" customHeight="1">
      <c r="A159" s="280"/>
      <c r="B159" s="137"/>
      <c r="C159" s="138"/>
      <c r="D159" s="139"/>
      <c r="E159" s="613" t="s">
        <v>410</v>
      </c>
      <c r="F159" s="620"/>
      <c r="G159" s="620"/>
      <c r="H159" s="620"/>
      <c r="I159" s="620"/>
      <c r="J159" s="620"/>
      <c r="K159" s="620"/>
      <c r="L159" s="620"/>
      <c r="M159" s="620"/>
      <c r="N159" s="620"/>
      <c r="O159" s="620"/>
      <c r="P159" s="425"/>
      <c r="Q159" s="429"/>
      <c r="R159" s="264"/>
      <c r="S159" s="264"/>
    </row>
    <row r="160" spans="1:19" s="78" customFormat="1" ht="70.5" customHeight="1">
      <c r="A160" s="280"/>
      <c r="B160" s="137"/>
      <c r="C160" s="138"/>
      <c r="D160" s="139"/>
      <c r="E160" s="626" t="s">
        <v>411</v>
      </c>
      <c r="F160" s="620"/>
      <c r="G160" s="620"/>
      <c r="H160" s="620"/>
      <c r="I160" s="620"/>
      <c r="J160" s="620"/>
      <c r="K160" s="620"/>
      <c r="L160" s="620"/>
      <c r="M160" s="620"/>
      <c r="N160" s="620"/>
      <c r="O160" s="620"/>
      <c r="P160" s="425"/>
      <c r="Q160" s="429"/>
      <c r="R160" s="264"/>
      <c r="S160" s="264"/>
    </row>
    <row r="161" spans="1:19" s="78" customFormat="1" ht="47.25" customHeight="1">
      <c r="A161" s="280"/>
      <c r="B161" s="137"/>
      <c r="C161" s="138"/>
      <c r="D161" s="139"/>
      <c r="E161" s="626" t="s">
        <v>412</v>
      </c>
      <c r="F161" s="620"/>
      <c r="G161" s="620"/>
      <c r="H161" s="620"/>
      <c r="I161" s="620"/>
      <c r="J161" s="620"/>
      <c r="K161" s="620"/>
      <c r="L161" s="620"/>
      <c r="M161" s="620"/>
      <c r="N161" s="620"/>
      <c r="O161" s="620"/>
      <c r="P161" s="425"/>
      <c r="Q161" s="429"/>
      <c r="R161" s="264"/>
      <c r="S161" s="264"/>
    </row>
    <row r="162" spans="1:19" s="78" customFormat="1" ht="8.1" customHeight="1">
      <c r="A162" s="280"/>
      <c r="B162" s="137"/>
      <c r="C162" s="138"/>
      <c r="D162" s="139"/>
      <c r="E162" s="392"/>
      <c r="F162" s="406"/>
      <c r="G162" s="406"/>
      <c r="H162" s="406"/>
      <c r="I162" s="406"/>
      <c r="J162" s="406"/>
      <c r="K162" s="406"/>
      <c r="L162" s="406"/>
      <c r="M162" s="406"/>
      <c r="N162" s="406"/>
      <c r="O162" s="406"/>
      <c r="P162" s="425"/>
      <c r="Q162" s="429"/>
      <c r="R162" s="264"/>
      <c r="S162" s="264"/>
    </row>
    <row r="163" spans="1:19" s="78" customFormat="1" ht="15.75" customHeight="1">
      <c r="A163" s="241">
        <f>+$A$5</f>
        <v>4.3</v>
      </c>
      <c r="B163" s="30" t="str">
        <f>+$B$11</f>
        <v>0</v>
      </c>
      <c r="C163" s="30">
        <f>+C140+1</f>
        <v>6</v>
      </c>
      <c r="D163" s="80"/>
      <c r="E163" s="613" t="s">
        <v>437</v>
      </c>
      <c r="F163" s="620"/>
      <c r="G163" s="620"/>
      <c r="H163" s="620"/>
      <c r="I163" s="620"/>
      <c r="J163" s="620"/>
      <c r="K163" s="620"/>
      <c r="L163" s="620"/>
      <c r="M163" s="620"/>
      <c r="N163" s="620"/>
      <c r="O163" s="620"/>
      <c r="P163" s="425"/>
      <c r="Q163" s="429"/>
      <c r="R163" s="264"/>
      <c r="S163" s="264"/>
    </row>
    <row r="164" spans="1:19" s="78" customFormat="1" ht="15.75" customHeight="1">
      <c r="A164" s="280"/>
      <c r="B164" s="137"/>
      <c r="C164" s="138"/>
      <c r="D164" s="139"/>
      <c r="E164" s="626" t="s">
        <v>414</v>
      </c>
      <c r="F164" s="620"/>
      <c r="G164" s="620"/>
      <c r="H164" s="620"/>
      <c r="I164" s="620"/>
      <c r="J164" s="620"/>
      <c r="K164" s="620"/>
      <c r="L164" s="620"/>
      <c r="M164" s="620"/>
      <c r="N164" s="620"/>
      <c r="O164" s="620"/>
      <c r="P164" s="425"/>
      <c r="Q164" s="429"/>
      <c r="R164" s="264"/>
      <c r="S164" s="264"/>
    </row>
    <row r="165" spans="1:19" s="78" customFormat="1" ht="15.75" customHeight="1">
      <c r="A165" s="280"/>
      <c r="B165" s="137"/>
      <c r="C165" s="138"/>
      <c r="D165" s="139"/>
      <c r="E165" s="626" t="s">
        <v>415</v>
      </c>
      <c r="F165" s="620"/>
      <c r="G165" s="620"/>
      <c r="H165" s="620"/>
      <c r="I165" s="620"/>
      <c r="J165" s="620"/>
      <c r="K165" s="620"/>
      <c r="L165" s="620"/>
      <c r="M165" s="620"/>
      <c r="N165" s="620"/>
      <c r="O165" s="620"/>
      <c r="P165" s="425"/>
      <c r="Q165" s="429"/>
      <c r="R165" s="264"/>
      <c r="S165" s="264"/>
    </row>
    <row r="166" spans="1:19" s="78" customFormat="1" ht="15.75" customHeight="1">
      <c r="A166" s="280"/>
      <c r="B166" s="137"/>
      <c r="C166" s="138"/>
      <c r="D166" s="139"/>
      <c r="E166" s="626" t="s">
        <v>416</v>
      </c>
      <c r="F166" s="620"/>
      <c r="G166" s="620"/>
      <c r="H166" s="620"/>
      <c r="I166" s="620"/>
      <c r="J166" s="620"/>
      <c r="K166" s="620"/>
      <c r="L166" s="620"/>
      <c r="M166" s="620"/>
      <c r="N166" s="620"/>
      <c r="O166" s="620"/>
      <c r="P166" s="425"/>
      <c r="Q166" s="429"/>
      <c r="R166" s="264"/>
      <c r="S166" s="264"/>
    </row>
    <row r="167" spans="1:19" s="78" customFormat="1" ht="15.75" customHeight="1">
      <c r="A167" s="280"/>
      <c r="B167" s="137"/>
      <c r="C167" s="138"/>
      <c r="D167" s="139"/>
      <c r="E167" s="626" t="s">
        <v>417</v>
      </c>
      <c r="F167" s="620"/>
      <c r="G167" s="620"/>
      <c r="H167" s="620"/>
      <c r="I167" s="620"/>
      <c r="J167" s="620"/>
      <c r="K167" s="620"/>
      <c r="L167" s="620"/>
      <c r="M167" s="620"/>
      <c r="N167" s="620"/>
      <c r="O167" s="620"/>
      <c r="P167" s="425"/>
      <c r="Q167" s="429"/>
      <c r="R167" s="264"/>
      <c r="S167" s="264"/>
    </row>
    <row r="168" spans="1:19" s="78" customFormat="1" ht="15.75" customHeight="1">
      <c r="A168" s="280"/>
      <c r="B168" s="137"/>
      <c r="C168" s="138"/>
      <c r="D168" s="139"/>
      <c r="E168" s="626" t="s">
        <v>418</v>
      </c>
      <c r="F168" s="620"/>
      <c r="G168" s="620"/>
      <c r="H168" s="620"/>
      <c r="I168" s="620"/>
      <c r="J168" s="620"/>
      <c r="K168" s="620"/>
      <c r="L168" s="620"/>
      <c r="M168" s="620"/>
      <c r="N168" s="620"/>
      <c r="O168" s="620"/>
      <c r="P168" s="425"/>
      <c r="Q168" s="429"/>
      <c r="R168" s="264"/>
      <c r="S168" s="264"/>
    </row>
    <row r="169" spans="1:19" s="78" customFormat="1" ht="15.75" customHeight="1">
      <c r="A169" s="280"/>
      <c r="B169" s="137"/>
      <c r="C169" s="138"/>
      <c r="D169" s="139"/>
      <c r="E169" s="626" t="s">
        <v>419</v>
      </c>
      <c r="F169" s="620"/>
      <c r="G169" s="620"/>
      <c r="H169" s="620"/>
      <c r="I169" s="620"/>
      <c r="J169" s="620"/>
      <c r="K169" s="620"/>
      <c r="L169" s="620"/>
      <c r="M169" s="620"/>
      <c r="N169" s="620"/>
      <c r="O169" s="620"/>
      <c r="P169" s="425"/>
      <c r="Q169" s="429"/>
      <c r="R169" s="264"/>
      <c r="S169" s="264"/>
    </row>
    <row r="170" spans="1:19" s="78" customFormat="1" ht="15.75" customHeight="1">
      <c r="A170" s="280"/>
      <c r="B170" s="137"/>
      <c r="C170" s="138"/>
      <c r="D170" s="139"/>
      <c r="E170" s="626" t="s">
        <v>420</v>
      </c>
      <c r="F170" s="620"/>
      <c r="G170" s="620"/>
      <c r="H170" s="620"/>
      <c r="I170" s="620"/>
      <c r="J170" s="620"/>
      <c r="K170" s="620"/>
      <c r="L170" s="620"/>
      <c r="M170" s="620"/>
      <c r="N170" s="620"/>
      <c r="O170" s="620"/>
      <c r="P170" s="425"/>
      <c r="Q170" s="429"/>
      <c r="R170" s="264"/>
      <c r="S170" s="264"/>
    </row>
    <row r="171" spans="1:19" s="78" customFormat="1" ht="15.75" customHeight="1">
      <c r="A171" s="280"/>
      <c r="B171" s="137"/>
      <c r="C171" s="138"/>
      <c r="D171" s="139"/>
      <c r="E171" s="626" t="s">
        <v>421</v>
      </c>
      <c r="F171" s="620"/>
      <c r="G171" s="620"/>
      <c r="H171" s="620"/>
      <c r="I171" s="620"/>
      <c r="J171" s="620"/>
      <c r="K171" s="620"/>
      <c r="L171" s="620"/>
      <c r="M171" s="620"/>
      <c r="N171" s="620"/>
      <c r="O171" s="620"/>
      <c r="P171" s="425"/>
      <c r="Q171" s="429"/>
      <c r="R171" s="264"/>
      <c r="S171" s="264"/>
    </row>
    <row r="172" spans="1:19" s="78" customFormat="1" ht="15.75" customHeight="1">
      <c r="A172" s="280"/>
      <c r="B172" s="137"/>
      <c r="C172" s="138"/>
      <c r="D172" s="139"/>
      <c r="E172" s="626" t="s">
        <v>422</v>
      </c>
      <c r="F172" s="620"/>
      <c r="G172" s="620"/>
      <c r="H172" s="620"/>
      <c r="I172" s="620"/>
      <c r="J172" s="620"/>
      <c r="K172" s="620"/>
      <c r="L172" s="620"/>
      <c r="M172" s="620"/>
      <c r="N172" s="620"/>
      <c r="O172" s="620"/>
      <c r="P172" s="425"/>
      <c r="Q172" s="429"/>
      <c r="R172" s="264"/>
      <c r="S172" s="264"/>
    </row>
    <row r="173" spans="1:19" s="78" customFormat="1" ht="15.75" customHeight="1">
      <c r="A173" s="280"/>
      <c r="B173" s="137"/>
      <c r="C173" s="138"/>
      <c r="D173" s="139"/>
      <c r="E173" s="626" t="s">
        <v>420</v>
      </c>
      <c r="F173" s="620"/>
      <c r="G173" s="620"/>
      <c r="H173" s="620"/>
      <c r="I173" s="620"/>
      <c r="J173" s="620"/>
      <c r="K173" s="620"/>
      <c r="L173" s="620"/>
      <c r="M173" s="620"/>
      <c r="N173" s="620"/>
      <c r="O173" s="620"/>
      <c r="P173" s="425"/>
      <c r="Q173" s="429"/>
      <c r="R173" s="264"/>
      <c r="S173" s="264"/>
    </row>
    <row r="174" spans="1:19" s="78" customFormat="1" ht="15.75" customHeight="1">
      <c r="A174" s="280"/>
      <c r="B174" s="137"/>
      <c r="C174" s="138"/>
      <c r="D174" s="139"/>
      <c r="E174" s="626" t="s">
        <v>421</v>
      </c>
      <c r="F174" s="620"/>
      <c r="G174" s="620"/>
      <c r="H174" s="620"/>
      <c r="I174" s="620"/>
      <c r="J174" s="620"/>
      <c r="K174" s="620"/>
      <c r="L174" s="620"/>
      <c r="M174" s="620"/>
      <c r="N174" s="620"/>
      <c r="O174" s="620"/>
      <c r="P174" s="425"/>
      <c r="Q174" s="429"/>
      <c r="R174" s="264"/>
      <c r="S174" s="264"/>
    </row>
    <row r="175" spans="1:19" s="110" customFormat="1" ht="12.75" customHeight="1">
      <c r="A175" s="440"/>
      <c r="B175" s="22"/>
      <c r="C175" s="22"/>
      <c r="D175" s="23"/>
      <c r="E175" s="392"/>
      <c r="F175" s="401"/>
      <c r="G175" s="401"/>
      <c r="H175" s="401"/>
      <c r="I175" s="401"/>
      <c r="J175" s="401"/>
      <c r="K175" s="401"/>
      <c r="L175" s="401"/>
      <c r="M175" s="401"/>
      <c r="N175" s="401"/>
      <c r="O175" s="401"/>
      <c r="P175" s="425"/>
      <c r="Q175" s="429"/>
      <c r="R175" s="264"/>
      <c r="S175" s="264"/>
    </row>
    <row r="176" spans="1:19" s="78" customFormat="1" ht="15.75">
      <c r="A176" s="241">
        <f>+$A$5</f>
        <v>4.3</v>
      </c>
      <c r="B176" s="30" t="str">
        <f>+$B$11</f>
        <v>0</v>
      </c>
      <c r="C176" s="30">
        <f>+C163+1</f>
        <v>7</v>
      </c>
      <c r="D176" s="80"/>
      <c r="E176" s="613" t="s">
        <v>438</v>
      </c>
      <c r="F176" s="620"/>
      <c r="G176" s="620"/>
      <c r="H176" s="620"/>
      <c r="I176" s="620"/>
      <c r="J176" s="620"/>
      <c r="K176" s="620"/>
      <c r="L176" s="620"/>
      <c r="M176" s="620"/>
      <c r="N176" s="620"/>
      <c r="O176" s="620"/>
      <c r="P176" s="425"/>
      <c r="Q176" s="429"/>
      <c r="R176" s="264"/>
      <c r="S176" s="264"/>
    </row>
    <row r="177" spans="1:19" s="78" customFormat="1" ht="9.75" customHeight="1">
      <c r="A177" s="241"/>
      <c r="B177" s="30"/>
      <c r="C177" s="30"/>
      <c r="D177" s="80"/>
      <c r="E177" s="403"/>
      <c r="F177" s="401"/>
      <c r="G177" s="401"/>
      <c r="H177" s="401"/>
      <c r="I177" s="401"/>
      <c r="J177" s="401"/>
      <c r="K177" s="401"/>
      <c r="L177" s="401"/>
      <c r="M177" s="401"/>
      <c r="N177" s="401"/>
      <c r="O177" s="401"/>
      <c r="P177" s="425"/>
      <c r="Q177" s="429"/>
      <c r="R177" s="264"/>
      <c r="S177" s="264"/>
    </row>
    <row r="178" spans="1:19" s="78" customFormat="1" ht="37.5" customHeight="1">
      <c r="A178" s="280"/>
      <c r="B178" s="137"/>
      <c r="C178" s="138"/>
      <c r="D178" s="139"/>
      <c r="E178" s="626" t="s">
        <v>753</v>
      </c>
      <c r="F178" s="620"/>
      <c r="G178" s="620"/>
      <c r="H178" s="620"/>
      <c r="I178" s="620"/>
      <c r="J178" s="620"/>
      <c r="K178" s="620"/>
      <c r="L178" s="620"/>
      <c r="M178" s="620"/>
      <c r="N178" s="620"/>
      <c r="O178" s="620"/>
      <c r="P178" s="425"/>
      <c r="Q178" s="429"/>
      <c r="R178" s="264"/>
      <c r="S178" s="264"/>
    </row>
    <row r="179" spans="1:19" s="8" customFormat="1" ht="11.25" customHeight="1">
      <c r="A179" s="432"/>
      <c r="B179" s="171"/>
      <c r="C179" s="168"/>
      <c r="D179" s="169"/>
      <c r="E179" s="405"/>
      <c r="F179" s="401"/>
      <c r="G179" s="401"/>
      <c r="H179" s="401"/>
      <c r="I179" s="401"/>
      <c r="J179" s="401"/>
      <c r="K179" s="401"/>
      <c r="L179" s="401"/>
      <c r="M179" s="401"/>
      <c r="N179" s="401"/>
      <c r="O179" s="401"/>
      <c r="P179" s="433"/>
      <c r="Q179" s="384"/>
      <c r="R179" s="265"/>
      <c r="S179" s="243"/>
    </row>
    <row r="180" spans="1:19" s="78" customFormat="1" ht="36.75" customHeight="1">
      <c r="A180" s="280"/>
      <c r="B180" s="137"/>
      <c r="C180" s="138"/>
      <c r="D180" s="139"/>
      <c r="E180" s="626" t="s">
        <v>435</v>
      </c>
      <c r="F180" s="620"/>
      <c r="G180" s="620"/>
      <c r="H180" s="620"/>
      <c r="I180" s="620"/>
      <c r="J180" s="620"/>
      <c r="K180" s="620"/>
      <c r="L180" s="620"/>
      <c r="M180" s="620"/>
      <c r="N180" s="620"/>
      <c r="O180" s="620"/>
      <c r="P180" s="425"/>
      <c r="Q180" s="429"/>
      <c r="R180" s="264"/>
      <c r="S180" s="264"/>
    </row>
    <row r="181" spans="1:19" s="78" customFormat="1" ht="31.5" customHeight="1">
      <c r="A181" s="280"/>
      <c r="B181" s="137"/>
      <c r="C181" s="138"/>
      <c r="D181" s="139"/>
      <c r="E181" s="626" t="s">
        <v>442</v>
      </c>
      <c r="F181" s="620"/>
      <c r="G181" s="620"/>
      <c r="H181" s="620"/>
      <c r="I181" s="620"/>
      <c r="J181" s="620"/>
      <c r="K181" s="620"/>
      <c r="L181" s="620"/>
      <c r="M181" s="620"/>
      <c r="N181" s="620"/>
      <c r="O181" s="620"/>
      <c r="P181" s="425"/>
      <c r="Q181" s="429"/>
      <c r="R181" s="264"/>
      <c r="S181" s="264"/>
    </row>
    <row r="182" spans="1:19" s="78" customFormat="1" ht="21" customHeight="1">
      <c r="A182" s="280"/>
      <c r="B182" s="137"/>
      <c r="C182" s="138"/>
      <c r="D182" s="139"/>
      <c r="E182" s="626" t="s">
        <v>443</v>
      </c>
      <c r="F182" s="620"/>
      <c r="G182" s="620"/>
      <c r="H182" s="620"/>
      <c r="I182" s="620"/>
      <c r="J182" s="620"/>
      <c r="K182" s="620"/>
      <c r="L182" s="620"/>
      <c r="M182" s="620"/>
      <c r="N182" s="620"/>
      <c r="O182" s="620"/>
      <c r="P182" s="425"/>
      <c r="Q182" s="384"/>
      <c r="R182" s="267"/>
      <c r="S182" s="242"/>
    </row>
    <row r="183" spans="1:19" s="8" customFormat="1" ht="18" customHeight="1">
      <c r="A183" s="432"/>
      <c r="B183" s="171"/>
      <c r="C183" s="168"/>
      <c r="D183" s="169"/>
      <c r="E183" s="800" t="s">
        <v>524</v>
      </c>
      <c r="F183" s="620"/>
      <c r="G183" s="620"/>
      <c r="H183" s="620"/>
      <c r="I183" s="620"/>
      <c r="J183" s="620"/>
      <c r="K183" s="620"/>
      <c r="L183" s="620"/>
      <c r="M183" s="620"/>
      <c r="N183" s="620"/>
      <c r="O183" s="620"/>
      <c r="P183" s="433"/>
      <c r="Q183" s="384"/>
      <c r="R183" s="265"/>
      <c r="S183" s="243"/>
    </row>
    <row r="184" spans="1:19" s="8" customFormat="1" ht="9.9499999999999993" customHeight="1">
      <c r="A184" s="232"/>
      <c r="B184" s="68"/>
      <c r="C184" s="69"/>
      <c r="D184" s="70"/>
      <c r="E184" s="47"/>
      <c r="F184" s="47"/>
      <c r="G184" s="47"/>
      <c r="H184" s="47"/>
      <c r="I184" s="47"/>
      <c r="J184" s="47"/>
      <c r="K184" s="47"/>
      <c r="L184" s="47"/>
      <c r="M184" s="47"/>
      <c r="N184" s="47"/>
      <c r="O184" s="47"/>
      <c r="P184" s="426"/>
      <c r="Q184" s="384"/>
      <c r="R184" s="265"/>
      <c r="S184" s="243"/>
    </row>
    <row r="185" spans="1:19" ht="18" customHeight="1">
      <c r="A185" s="241">
        <f>+$A$5</f>
        <v>4.3</v>
      </c>
      <c r="B185" s="30">
        <f>+B11+1</f>
        <v>1</v>
      </c>
      <c r="C185" s="30"/>
      <c r="D185" s="80"/>
      <c r="E185" s="824" t="s">
        <v>598</v>
      </c>
      <c r="F185" s="620"/>
      <c r="G185" s="620"/>
      <c r="H185" s="620"/>
      <c r="I185" s="620"/>
      <c r="J185" s="620"/>
      <c r="K185" s="620"/>
      <c r="L185" s="620"/>
      <c r="M185" s="620"/>
      <c r="N185" s="620"/>
      <c r="O185" s="620"/>
      <c r="P185" s="425"/>
      <c r="Q185" s="429"/>
      <c r="R185" s="264"/>
      <c r="S185" s="264"/>
    </row>
    <row r="186" spans="1:19" s="131" customFormat="1" ht="9.9499999999999993" customHeight="1">
      <c r="A186" s="241"/>
      <c r="B186" s="30"/>
      <c r="C186" s="30"/>
      <c r="D186" s="80"/>
      <c r="E186" s="403"/>
      <c r="F186" s="416"/>
      <c r="G186" s="416"/>
      <c r="H186" s="416"/>
      <c r="I186" s="416"/>
      <c r="J186" s="416"/>
      <c r="K186" s="416"/>
      <c r="L186" s="416"/>
      <c r="M186" s="416"/>
      <c r="N186" s="416"/>
      <c r="O186" s="416"/>
      <c r="P186" s="425"/>
      <c r="Q186" s="429"/>
      <c r="R186" s="264"/>
      <c r="S186" s="264"/>
    </row>
    <row r="187" spans="1:19" ht="15.75" customHeight="1">
      <c r="A187" s="441"/>
      <c r="B187" s="140"/>
      <c r="C187" s="140"/>
      <c r="D187" s="141"/>
      <c r="E187" s="626" t="s">
        <v>676</v>
      </c>
      <c r="F187" s="620"/>
      <c r="G187" s="620"/>
      <c r="H187" s="620"/>
      <c r="I187" s="620"/>
      <c r="J187" s="620"/>
      <c r="K187" s="620"/>
      <c r="L187" s="620"/>
      <c r="M187" s="620"/>
      <c r="N187" s="620"/>
      <c r="O187" s="620"/>
      <c r="P187" s="425"/>
      <c r="Q187" s="429"/>
      <c r="R187" s="264"/>
      <c r="S187" s="264"/>
    </row>
    <row r="188" spans="1:19" ht="15.75" customHeight="1">
      <c r="A188" s="441"/>
      <c r="B188" s="140"/>
      <c r="C188" s="140"/>
      <c r="D188" s="141"/>
      <c r="E188" s="626" t="s">
        <v>501</v>
      </c>
      <c r="F188" s="620"/>
      <c r="G188" s="620"/>
      <c r="H188" s="620"/>
      <c r="I188" s="620"/>
      <c r="J188" s="620"/>
      <c r="K188" s="620"/>
      <c r="L188" s="620"/>
      <c r="M188" s="620"/>
      <c r="N188" s="620"/>
      <c r="O188" s="620"/>
      <c r="P188" s="425"/>
      <c r="Q188" s="429"/>
      <c r="R188" s="264"/>
      <c r="S188" s="264"/>
    </row>
    <row r="189" spans="1:19" ht="15.75" customHeight="1">
      <c r="A189" s="441"/>
      <c r="B189" s="140"/>
      <c r="C189" s="140"/>
      <c r="D189" s="141"/>
      <c r="E189" s="626" t="s">
        <v>500</v>
      </c>
      <c r="F189" s="620"/>
      <c r="G189" s="620"/>
      <c r="H189" s="620"/>
      <c r="I189" s="620"/>
      <c r="J189" s="620"/>
      <c r="K189" s="620"/>
      <c r="L189" s="620"/>
      <c r="M189" s="620"/>
      <c r="N189" s="620"/>
      <c r="O189" s="620"/>
      <c r="P189" s="425"/>
      <c r="Q189" s="429"/>
      <c r="R189" s="264"/>
      <c r="S189" s="264"/>
    </row>
    <row r="190" spans="1:19" ht="15.75" customHeight="1">
      <c r="A190" s="441"/>
      <c r="B190" s="140"/>
      <c r="C190" s="140"/>
      <c r="D190" s="141"/>
      <c r="E190" s="626" t="s">
        <v>502</v>
      </c>
      <c r="F190" s="620"/>
      <c r="G190" s="620"/>
      <c r="H190" s="620"/>
      <c r="I190" s="620"/>
      <c r="J190" s="620"/>
      <c r="K190" s="620"/>
      <c r="L190" s="620"/>
      <c r="M190" s="620"/>
      <c r="N190" s="620"/>
      <c r="O190" s="620"/>
      <c r="P190" s="425"/>
      <c r="Q190" s="429"/>
      <c r="R190" s="264"/>
      <c r="S190" s="264"/>
    </row>
    <row r="191" spans="1:19" ht="15.75" customHeight="1">
      <c r="A191" s="441"/>
      <c r="B191" s="140"/>
      <c r="C191" s="140"/>
      <c r="D191" s="141"/>
      <c r="E191" s="626" t="s">
        <v>503</v>
      </c>
      <c r="F191" s="620"/>
      <c r="G191" s="620"/>
      <c r="H191" s="620"/>
      <c r="I191" s="620"/>
      <c r="J191" s="620"/>
      <c r="K191" s="620"/>
      <c r="L191" s="620"/>
      <c r="M191" s="620"/>
      <c r="N191" s="620"/>
      <c r="O191" s="620"/>
      <c r="P191" s="425"/>
      <c r="Q191" s="429"/>
      <c r="R191" s="264"/>
      <c r="S191" s="264"/>
    </row>
    <row r="192" spans="1:19" ht="15.75" customHeight="1">
      <c r="A192" s="441"/>
      <c r="B192" s="140"/>
      <c r="C192" s="140"/>
      <c r="D192" s="141"/>
      <c r="E192" s="626" t="s">
        <v>626</v>
      </c>
      <c r="F192" s="620"/>
      <c r="G192" s="620"/>
      <c r="H192" s="620"/>
      <c r="I192" s="620"/>
      <c r="J192" s="620"/>
      <c r="K192" s="620"/>
      <c r="L192" s="620"/>
      <c r="M192" s="620"/>
      <c r="N192" s="620"/>
      <c r="O192" s="620"/>
      <c r="P192" s="425"/>
      <c r="Q192" s="429"/>
      <c r="R192" s="264"/>
      <c r="S192" s="264"/>
    </row>
    <row r="193" spans="1:19" s="236" customFormat="1" ht="15.75" customHeight="1">
      <c r="A193" s="441"/>
      <c r="B193" s="140"/>
      <c r="C193" s="140"/>
      <c r="D193" s="141"/>
      <c r="E193" s="626" t="s">
        <v>677</v>
      </c>
      <c r="F193" s="620"/>
      <c r="G193" s="620"/>
      <c r="H193" s="620"/>
      <c r="I193" s="620"/>
      <c r="J193" s="620"/>
      <c r="K193" s="620"/>
      <c r="L193" s="620"/>
      <c r="M193" s="620"/>
      <c r="N193" s="620"/>
      <c r="O193" s="620"/>
      <c r="P193" s="425"/>
      <c r="Q193" s="429"/>
      <c r="R193" s="264"/>
      <c r="S193" s="264"/>
    </row>
    <row r="194" spans="1:19" ht="15.75" customHeight="1">
      <c r="A194" s="441"/>
      <c r="B194" s="140"/>
      <c r="C194" s="140"/>
      <c r="D194" s="141"/>
      <c r="E194" s="626" t="s">
        <v>505</v>
      </c>
      <c r="F194" s="620"/>
      <c r="G194" s="620"/>
      <c r="H194" s="620"/>
      <c r="I194" s="620"/>
      <c r="J194" s="620"/>
      <c r="K194" s="620"/>
      <c r="L194" s="620"/>
      <c r="M194" s="620"/>
      <c r="N194" s="620"/>
      <c r="O194" s="620"/>
      <c r="P194" s="425"/>
      <c r="Q194" s="429"/>
      <c r="R194" s="264"/>
      <c r="S194" s="264"/>
    </row>
    <row r="195" spans="1:19" ht="15.75" customHeight="1">
      <c r="A195" s="442"/>
      <c r="B195" s="19"/>
      <c r="C195" s="19"/>
      <c r="D195" s="20"/>
      <c r="E195" s="626" t="s">
        <v>506</v>
      </c>
      <c r="F195" s="620"/>
      <c r="G195" s="620"/>
      <c r="H195" s="620"/>
      <c r="I195" s="620"/>
      <c r="J195" s="620"/>
      <c r="K195" s="620"/>
      <c r="L195" s="620"/>
      <c r="M195" s="620"/>
      <c r="N195" s="620"/>
      <c r="O195" s="620"/>
      <c r="P195" s="425"/>
      <c r="Q195" s="429"/>
      <c r="R195" s="264"/>
      <c r="S195" s="264"/>
    </row>
    <row r="196" spans="1:19" ht="15.75" customHeight="1">
      <c r="A196" s="605"/>
      <c r="B196" s="606"/>
      <c r="C196" s="606"/>
      <c r="D196" s="607"/>
      <c r="E196" s="830" t="s">
        <v>507</v>
      </c>
      <c r="F196" s="818"/>
      <c r="G196" s="818"/>
      <c r="H196" s="818"/>
      <c r="I196" s="818"/>
      <c r="J196" s="818"/>
      <c r="K196" s="818"/>
      <c r="L196" s="818"/>
      <c r="M196" s="818"/>
      <c r="N196" s="818"/>
      <c r="O196" s="818"/>
      <c r="P196" s="600"/>
      <c r="Q196" s="601"/>
      <c r="R196" s="437"/>
      <c r="S196" s="437"/>
    </row>
    <row r="197" spans="1:19" ht="15.75" customHeight="1">
      <c r="A197" s="442"/>
      <c r="B197" s="19"/>
      <c r="C197" s="19"/>
      <c r="D197" s="20"/>
      <c r="E197" s="626" t="s">
        <v>508</v>
      </c>
      <c r="F197" s="620"/>
      <c r="G197" s="620"/>
      <c r="H197" s="620"/>
      <c r="I197" s="620"/>
      <c r="J197" s="620"/>
      <c r="K197" s="620"/>
      <c r="L197" s="620"/>
      <c r="M197" s="620"/>
      <c r="N197" s="620"/>
      <c r="O197" s="620"/>
      <c r="P197" s="425"/>
      <c r="Q197" s="429"/>
      <c r="R197" s="264"/>
      <c r="S197" s="264"/>
    </row>
    <row r="198" spans="1:19" ht="15.75" customHeight="1">
      <c r="A198" s="442"/>
      <c r="B198" s="19"/>
      <c r="C198" s="19"/>
      <c r="D198" s="20"/>
      <c r="E198" s="626" t="s">
        <v>509</v>
      </c>
      <c r="F198" s="620"/>
      <c r="G198" s="620"/>
      <c r="H198" s="620"/>
      <c r="I198" s="620"/>
      <c r="J198" s="620"/>
      <c r="K198" s="620"/>
      <c r="L198" s="620"/>
      <c r="M198" s="620"/>
      <c r="N198" s="620"/>
      <c r="O198" s="620"/>
      <c r="P198" s="425"/>
      <c r="Q198" s="429"/>
      <c r="R198" s="264"/>
      <c r="S198" s="264"/>
    </row>
    <row r="199" spans="1:19" ht="15.75" customHeight="1">
      <c r="A199" s="442"/>
      <c r="B199" s="19"/>
      <c r="C199" s="19"/>
      <c r="D199" s="20"/>
      <c r="E199" s="626" t="s">
        <v>510</v>
      </c>
      <c r="F199" s="620"/>
      <c r="G199" s="620"/>
      <c r="H199" s="620"/>
      <c r="I199" s="620"/>
      <c r="J199" s="620"/>
      <c r="K199" s="620"/>
      <c r="L199" s="620"/>
      <c r="M199" s="620"/>
      <c r="N199" s="620"/>
      <c r="O199" s="620"/>
      <c r="P199" s="425"/>
      <c r="Q199" s="429"/>
      <c r="R199" s="264"/>
      <c r="S199" s="264"/>
    </row>
    <row r="200" spans="1:19" ht="15.75" customHeight="1">
      <c r="A200" s="442"/>
      <c r="B200" s="19"/>
      <c r="C200" s="19"/>
      <c r="D200" s="20"/>
      <c r="E200" s="626" t="s">
        <v>625</v>
      </c>
      <c r="F200" s="620"/>
      <c r="G200" s="620"/>
      <c r="H200" s="620"/>
      <c r="I200" s="620"/>
      <c r="J200" s="620"/>
      <c r="K200" s="620"/>
      <c r="L200" s="620"/>
      <c r="M200" s="620"/>
      <c r="N200" s="620"/>
      <c r="O200" s="620"/>
      <c r="P200" s="425"/>
      <c r="Q200" s="429"/>
      <c r="R200" s="264"/>
      <c r="S200" s="264"/>
    </row>
    <row r="201" spans="1:19" ht="15.75" customHeight="1">
      <c r="A201" s="442"/>
      <c r="B201" s="19"/>
      <c r="C201" s="19"/>
      <c r="D201" s="20"/>
      <c r="E201" s="626" t="s">
        <v>511</v>
      </c>
      <c r="F201" s="620"/>
      <c r="G201" s="620"/>
      <c r="H201" s="620"/>
      <c r="I201" s="620"/>
      <c r="J201" s="620"/>
      <c r="K201" s="620"/>
      <c r="L201" s="620"/>
      <c r="M201" s="620"/>
      <c r="N201" s="620"/>
      <c r="O201" s="620"/>
      <c r="P201" s="425"/>
      <c r="Q201" s="429"/>
      <c r="R201" s="264"/>
      <c r="S201" s="264"/>
    </row>
    <row r="202" spans="1:19" ht="15.75" customHeight="1">
      <c r="A202" s="442"/>
      <c r="B202" s="19"/>
      <c r="C202" s="19"/>
      <c r="D202" s="20"/>
      <c r="E202" s="626" t="s">
        <v>512</v>
      </c>
      <c r="F202" s="620"/>
      <c r="G202" s="620"/>
      <c r="H202" s="620"/>
      <c r="I202" s="620"/>
      <c r="J202" s="620"/>
      <c r="K202" s="620"/>
      <c r="L202" s="620"/>
      <c r="M202" s="620"/>
      <c r="N202" s="620"/>
      <c r="O202" s="620"/>
      <c r="P202" s="425"/>
      <c r="Q202" s="429"/>
      <c r="R202" s="264"/>
      <c r="S202" s="264"/>
    </row>
    <row r="203" spans="1:19" ht="15.75" customHeight="1">
      <c r="A203" s="442"/>
      <c r="B203" s="19"/>
      <c r="C203" s="19"/>
      <c r="D203" s="20"/>
      <c r="E203" s="626" t="s">
        <v>513</v>
      </c>
      <c r="F203" s="620"/>
      <c r="G203" s="620"/>
      <c r="H203" s="620"/>
      <c r="I203" s="620"/>
      <c r="J203" s="620"/>
      <c r="K203" s="620"/>
      <c r="L203" s="620"/>
      <c r="M203" s="620"/>
      <c r="N203" s="620"/>
      <c r="O203" s="620"/>
      <c r="P203" s="425"/>
      <c r="Q203" s="429"/>
      <c r="R203" s="264"/>
      <c r="S203" s="264"/>
    </row>
    <row r="204" spans="1:19" ht="15.75" customHeight="1">
      <c r="A204" s="442"/>
      <c r="B204" s="19"/>
      <c r="C204" s="19"/>
      <c r="D204" s="20"/>
      <c r="E204" s="626" t="s">
        <v>514</v>
      </c>
      <c r="F204" s="620"/>
      <c r="G204" s="620"/>
      <c r="H204" s="620"/>
      <c r="I204" s="620"/>
      <c r="J204" s="620"/>
      <c r="K204" s="620"/>
      <c r="L204" s="620"/>
      <c r="M204" s="620"/>
      <c r="N204" s="620"/>
      <c r="O204" s="620"/>
      <c r="P204" s="425"/>
      <c r="Q204" s="429"/>
      <c r="R204" s="264"/>
      <c r="S204" s="264"/>
    </row>
    <row r="205" spans="1:19" ht="15.75" customHeight="1">
      <c r="A205" s="442"/>
      <c r="B205" s="19"/>
      <c r="C205" s="19"/>
      <c r="D205" s="20"/>
      <c r="E205" s="626" t="s">
        <v>515</v>
      </c>
      <c r="F205" s="620"/>
      <c r="G205" s="620"/>
      <c r="H205" s="620"/>
      <c r="I205" s="620"/>
      <c r="J205" s="620"/>
      <c r="K205" s="620"/>
      <c r="L205" s="620"/>
      <c r="M205" s="620"/>
      <c r="N205" s="620"/>
      <c r="O205" s="620"/>
      <c r="P205" s="425"/>
      <c r="Q205" s="429"/>
      <c r="R205" s="264"/>
      <c r="S205" s="264"/>
    </row>
    <row r="206" spans="1:19" s="153" customFormat="1" ht="9.9499999999999993" customHeight="1">
      <c r="A206" s="442"/>
      <c r="B206" s="19"/>
      <c r="C206" s="19"/>
      <c r="D206" s="20"/>
      <c r="E206" s="392"/>
      <c r="F206" s="401"/>
      <c r="G206" s="401"/>
      <c r="H206" s="401"/>
      <c r="I206" s="401"/>
      <c r="J206" s="401"/>
      <c r="K206" s="401"/>
      <c r="L206" s="401"/>
      <c r="M206" s="401"/>
      <c r="N206" s="401"/>
      <c r="O206" s="401"/>
      <c r="P206" s="425"/>
      <c r="Q206" s="429"/>
      <c r="R206" s="264"/>
      <c r="S206" s="264"/>
    </row>
    <row r="207" spans="1:19" ht="69" customHeight="1">
      <c r="A207" s="442"/>
      <c r="B207" s="19"/>
      <c r="C207" s="19"/>
      <c r="D207" s="20"/>
      <c r="E207" s="626" t="s">
        <v>504</v>
      </c>
      <c r="F207" s="620"/>
      <c r="G207" s="620"/>
      <c r="H207" s="620"/>
      <c r="I207" s="620"/>
      <c r="J207" s="620"/>
      <c r="K207" s="620"/>
      <c r="L207" s="620"/>
      <c r="M207" s="620"/>
      <c r="N207" s="620"/>
      <c r="O207" s="620"/>
      <c r="P207" s="425"/>
      <c r="Q207" s="429"/>
      <c r="R207" s="264"/>
      <c r="S207" s="264"/>
    </row>
    <row r="208" spans="1:19" ht="15.75" customHeight="1">
      <c r="A208" s="442"/>
      <c r="B208" s="19"/>
      <c r="C208" s="19"/>
      <c r="D208" s="20"/>
      <c r="E208" s="626" t="s">
        <v>673</v>
      </c>
      <c r="F208" s="620"/>
      <c r="G208" s="620"/>
      <c r="H208" s="620"/>
      <c r="I208" s="620"/>
      <c r="J208" s="620"/>
      <c r="K208" s="620"/>
      <c r="L208" s="620"/>
      <c r="M208" s="620"/>
      <c r="N208" s="620"/>
      <c r="O208" s="620"/>
      <c r="P208" s="425"/>
      <c r="Q208" s="429"/>
      <c r="R208" s="264"/>
      <c r="S208" s="264"/>
    </row>
    <row r="209" spans="1:22" ht="15.75" customHeight="1">
      <c r="A209" s="442"/>
      <c r="B209" s="19"/>
      <c r="C209" s="19"/>
      <c r="D209" s="20"/>
      <c r="E209" s="626" t="s">
        <v>250</v>
      </c>
      <c r="F209" s="620"/>
      <c r="G209" s="620"/>
      <c r="H209" s="620"/>
      <c r="I209" s="620"/>
      <c r="J209" s="620"/>
      <c r="K209" s="620"/>
      <c r="L209" s="620"/>
      <c r="M209" s="620"/>
      <c r="N209" s="620"/>
      <c r="O209" s="620"/>
      <c r="P209" s="425"/>
      <c r="Q209" s="429"/>
      <c r="R209" s="264"/>
      <c r="S209" s="264"/>
    </row>
    <row r="210" spans="1:22" ht="21.75" customHeight="1">
      <c r="A210" s="442"/>
      <c r="B210" s="19"/>
      <c r="C210" s="19"/>
      <c r="D210" s="20"/>
      <c r="E210" s="626" t="s">
        <v>754</v>
      </c>
      <c r="F210" s="620"/>
      <c r="G210" s="620"/>
      <c r="H210" s="620"/>
      <c r="I210" s="620"/>
      <c r="J210" s="620"/>
      <c r="K210" s="620"/>
      <c r="L210" s="620"/>
      <c r="M210" s="620"/>
      <c r="N210" s="620"/>
      <c r="O210" s="620"/>
      <c r="P210" s="425"/>
      <c r="Q210" s="429"/>
      <c r="R210" s="264"/>
      <c r="S210" s="264"/>
    </row>
    <row r="211" spans="1:22" ht="31.5" customHeight="1">
      <c r="A211" s="442"/>
      <c r="B211" s="19"/>
      <c r="C211" s="19"/>
      <c r="D211" s="20"/>
      <c r="E211" s="626" t="s">
        <v>516</v>
      </c>
      <c r="F211" s="620"/>
      <c r="G211" s="620"/>
      <c r="H211" s="620"/>
      <c r="I211" s="620"/>
      <c r="J211" s="620"/>
      <c r="K211" s="620"/>
      <c r="L211" s="620"/>
      <c r="M211" s="620"/>
      <c r="N211" s="620"/>
      <c r="O211" s="620"/>
      <c r="P211" s="425"/>
      <c r="Q211" s="429"/>
      <c r="R211" s="264"/>
      <c r="S211" s="264"/>
    </row>
    <row r="212" spans="1:22" ht="15.75" customHeight="1">
      <c r="A212" s="442"/>
      <c r="B212" s="19"/>
      <c r="C212" s="19"/>
      <c r="D212" s="20"/>
      <c r="E212" s="626" t="s">
        <v>517</v>
      </c>
      <c r="F212" s="620"/>
      <c r="G212" s="620"/>
      <c r="H212" s="620"/>
      <c r="I212" s="620"/>
      <c r="J212" s="620"/>
      <c r="K212" s="620"/>
      <c r="L212" s="620"/>
      <c r="M212" s="620"/>
      <c r="N212" s="620"/>
      <c r="O212" s="620"/>
      <c r="P212" s="425"/>
      <c r="Q212" s="429"/>
      <c r="R212" s="264"/>
      <c r="S212" s="264"/>
    </row>
    <row r="213" spans="1:22" s="236" customFormat="1" ht="13.5" customHeight="1">
      <c r="A213" s="498"/>
      <c r="B213" s="19"/>
      <c r="C213" s="19"/>
      <c r="D213" s="20"/>
      <c r="E213" s="392"/>
      <c r="F213" s="401"/>
      <c r="G213" s="401"/>
      <c r="H213" s="401"/>
      <c r="I213" s="401"/>
      <c r="J213" s="401"/>
      <c r="K213" s="401"/>
      <c r="L213" s="401"/>
      <c r="M213" s="401"/>
      <c r="N213" s="401"/>
      <c r="O213" s="401"/>
      <c r="P213" s="312"/>
      <c r="Q213" s="309"/>
      <c r="R213" s="334"/>
      <c r="S213" s="334"/>
    </row>
    <row r="214" spans="1:22" ht="15.75" customHeight="1">
      <c r="A214" s="442"/>
      <c r="B214" s="19"/>
      <c r="C214" s="19"/>
      <c r="D214" s="20"/>
      <c r="E214" s="626" t="s">
        <v>518</v>
      </c>
      <c r="F214" s="620"/>
      <c r="G214" s="620"/>
      <c r="H214" s="620"/>
      <c r="I214" s="620"/>
      <c r="J214" s="620"/>
      <c r="K214" s="620"/>
      <c r="L214" s="620"/>
      <c r="M214" s="620"/>
      <c r="N214" s="620"/>
      <c r="O214" s="620"/>
      <c r="P214" s="425"/>
      <c r="Q214" s="429"/>
      <c r="R214" s="264"/>
      <c r="S214" s="264"/>
    </row>
    <row r="215" spans="1:22" ht="21" customHeight="1">
      <c r="A215" s="442"/>
      <c r="B215" s="19"/>
      <c r="C215" s="19"/>
      <c r="D215" s="20"/>
      <c r="E215" s="626" t="s">
        <v>659</v>
      </c>
      <c r="F215" s="620"/>
      <c r="G215" s="620"/>
      <c r="H215" s="620"/>
      <c r="I215" s="620"/>
      <c r="J215" s="620"/>
      <c r="K215" s="620"/>
      <c r="L215" s="620"/>
      <c r="M215" s="620"/>
      <c r="N215" s="620"/>
      <c r="O215" s="620"/>
      <c r="P215" s="425"/>
      <c r="Q215" s="429"/>
      <c r="R215" s="264"/>
      <c r="S215" s="264"/>
    </row>
    <row r="216" spans="1:22" s="236" customFormat="1" ht="36.75" customHeight="1">
      <c r="A216" s="442"/>
      <c r="B216" s="19"/>
      <c r="C216" s="19"/>
      <c r="D216" s="20"/>
      <c r="E216" s="626" t="s">
        <v>660</v>
      </c>
      <c r="F216" s="620"/>
      <c r="G216" s="620"/>
      <c r="H216" s="620"/>
      <c r="I216" s="620"/>
      <c r="J216" s="620"/>
      <c r="K216" s="620"/>
      <c r="L216" s="620"/>
      <c r="M216" s="620"/>
      <c r="N216" s="620"/>
      <c r="O216" s="620"/>
      <c r="P216" s="425"/>
      <c r="Q216" s="429"/>
      <c r="R216" s="264"/>
      <c r="S216" s="264"/>
    </row>
    <row r="217" spans="1:22" s="110" customFormat="1" ht="36" customHeight="1">
      <c r="A217" s="442"/>
      <c r="B217" s="19"/>
      <c r="C217" s="19"/>
      <c r="D217" s="20"/>
      <c r="E217" s="626" t="s">
        <v>752</v>
      </c>
      <c r="F217" s="620"/>
      <c r="G217" s="620"/>
      <c r="H217" s="620"/>
      <c r="I217" s="620"/>
      <c r="J217" s="620"/>
      <c r="K217" s="620"/>
      <c r="L217" s="620"/>
      <c r="M217" s="620"/>
      <c r="N217" s="620"/>
      <c r="O217" s="620"/>
      <c r="P217" s="425"/>
      <c r="Q217" s="429"/>
      <c r="R217" s="264"/>
      <c r="S217" s="264"/>
    </row>
    <row r="218" spans="1:22" s="153" customFormat="1" ht="16.5" customHeight="1">
      <c r="A218" s="443"/>
      <c r="B218" s="66"/>
      <c r="C218" s="15"/>
      <c r="D218" s="16"/>
      <c r="E218" s="751" t="s">
        <v>40</v>
      </c>
      <c r="F218" s="752"/>
      <c r="G218" s="752"/>
      <c r="H218" s="752"/>
      <c r="I218" s="752"/>
      <c r="J218" s="752"/>
      <c r="K218" s="752"/>
      <c r="L218" s="752"/>
      <c r="M218" s="752"/>
      <c r="N218" s="752"/>
      <c r="O218" s="752"/>
      <c r="P218" s="425"/>
      <c r="Q218" s="429"/>
      <c r="R218" s="267"/>
      <c r="S218" s="242"/>
    </row>
    <row r="219" spans="1:22" s="153" customFormat="1" ht="16.5" customHeight="1">
      <c r="A219" s="443"/>
      <c r="B219" s="66"/>
      <c r="C219" s="15"/>
      <c r="D219" s="16"/>
      <c r="E219" s="796" t="s">
        <v>711</v>
      </c>
      <c r="F219" s="835"/>
      <c r="G219" s="835"/>
      <c r="H219" s="835"/>
      <c r="I219" s="835"/>
      <c r="J219" s="835"/>
      <c r="K219" s="835"/>
      <c r="L219" s="835"/>
      <c r="M219" s="835"/>
      <c r="N219" s="835"/>
      <c r="O219" s="836"/>
      <c r="P219" s="434">
        <v>228</v>
      </c>
      <c r="Q219" s="429" t="s">
        <v>18</v>
      </c>
      <c r="R219" s="267"/>
      <c r="S219" s="242">
        <f>ROUND(P219*R219,2)</f>
        <v>0</v>
      </c>
    </row>
    <row r="220" spans="1:22" s="236" customFormat="1" ht="15.75">
      <c r="A220" s="444"/>
      <c r="B220" s="31"/>
      <c r="C220" s="31"/>
      <c r="D220" s="32"/>
      <c r="E220" s="397"/>
      <c r="F220" s="391"/>
      <c r="G220" s="391"/>
      <c r="H220" s="391"/>
      <c r="I220" s="391"/>
      <c r="J220" s="391"/>
      <c r="K220" s="391"/>
      <c r="L220" s="5"/>
      <c r="M220" s="5"/>
      <c r="N220" s="5"/>
      <c r="O220" s="5"/>
      <c r="P220" s="425"/>
      <c r="Q220" s="429"/>
      <c r="R220" s="252"/>
      <c r="S220" s="251"/>
    </row>
    <row r="221" spans="1:22" ht="18" customHeight="1">
      <c r="A221" s="241">
        <f>+$A$5</f>
        <v>4.3</v>
      </c>
      <c r="B221" s="30">
        <f>+B185+1</f>
        <v>2</v>
      </c>
      <c r="C221" s="30"/>
      <c r="D221" s="80"/>
      <c r="E221" s="824" t="s">
        <v>446</v>
      </c>
      <c r="F221" s="620"/>
      <c r="G221" s="620"/>
      <c r="H221" s="620"/>
      <c r="I221" s="620"/>
      <c r="J221" s="620"/>
      <c r="K221" s="620"/>
      <c r="L221" s="620"/>
      <c r="M221" s="620"/>
      <c r="N221" s="620"/>
      <c r="O221" s="620"/>
      <c r="P221" s="425"/>
      <c r="Q221" s="429"/>
      <c r="R221" s="264"/>
      <c r="S221" s="264"/>
      <c r="U221" s="236" t="s">
        <v>755</v>
      </c>
      <c r="V221" s="236" t="s">
        <v>756</v>
      </c>
    </row>
    <row r="222" spans="1:22" s="131" customFormat="1" ht="15.75">
      <c r="A222" s="241"/>
      <c r="B222" s="30"/>
      <c r="C222" s="30"/>
      <c r="D222" s="80"/>
      <c r="E222" s="403"/>
      <c r="F222" s="416"/>
      <c r="G222" s="416"/>
      <c r="H222" s="416"/>
      <c r="I222" s="416"/>
      <c r="J222" s="416"/>
      <c r="K222" s="416"/>
      <c r="L222" s="416"/>
      <c r="M222" s="416"/>
      <c r="N222" s="416"/>
      <c r="O222" s="416"/>
      <c r="P222" s="425"/>
      <c r="Q222" s="429"/>
      <c r="R222" s="264"/>
      <c r="S222" s="264"/>
    </row>
    <row r="223" spans="1:22" ht="47.25" customHeight="1">
      <c r="A223" s="440"/>
      <c r="B223" s="22"/>
      <c r="C223" s="22"/>
      <c r="D223" s="23"/>
      <c r="E223" s="626" t="s">
        <v>444</v>
      </c>
      <c r="F223" s="620"/>
      <c r="G223" s="620"/>
      <c r="H223" s="620"/>
      <c r="I223" s="620"/>
      <c r="J223" s="620"/>
      <c r="K223" s="620"/>
      <c r="L223" s="620"/>
      <c r="M223" s="620"/>
      <c r="N223" s="620"/>
      <c r="O223" s="620"/>
      <c r="P223" s="425"/>
      <c r="Q223" s="429"/>
      <c r="R223" s="264"/>
      <c r="S223" s="264"/>
    </row>
    <row r="224" spans="1:22" s="216" customFormat="1" ht="11.25" customHeight="1">
      <c r="A224" s="440"/>
      <c r="B224" s="22"/>
      <c r="C224" s="22"/>
      <c r="D224" s="23"/>
      <c r="E224" s="392"/>
      <c r="F224" s="401"/>
      <c r="G224" s="401"/>
      <c r="H224" s="401"/>
      <c r="I224" s="401"/>
      <c r="J224" s="401"/>
      <c r="K224" s="401"/>
      <c r="L224" s="401"/>
      <c r="M224" s="401"/>
      <c r="N224" s="401"/>
      <c r="O224" s="401"/>
      <c r="P224" s="425"/>
      <c r="Q224" s="429"/>
      <c r="R224" s="264"/>
      <c r="S224" s="264"/>
    </row>
    <row r="225" spans="1:19" ht="15.75" customHeight="1">
      <c r="A225" s="440"/>
      <c r="B225" s="22"/>
      <c r="C225" s="22"/>
      <c r="D225" s="23"/>
      <c r="E225" s="613" t="s">
        <v>33</v>
      </c>
      <c r="F225" s="620"/>
      <c r="G225" s="620"/>
      <c r="H225" s="620"/>
      <c r="I225" s="620"/>
      <c r="J225" s="620"/>
      <c r="K225" s="620"/>
      <c r="L225" s="620"/>
      <c r="M225" s="620"/>
      <c r="N225" s="620"/>
      <c r="O225" s="620"/>
      <c r="P225" s="425"/>
      <c r="Q225" s="429"/>
      <c r="R225" s="264"/>
      <c r="S225" s="264"/>
    </row>
    <row r="226" spans="1:19" ht="15.75" customHeight="1">
      <c r="A226" s="440"/>
      <c r="B226" s="22"/>
      <c r="C226" s="22"/>
      <c r="D226" s="23"/>
      <c r="E226" s="626" t="s">
        <v>445</v>
      </c>
      <c r="F226" s="620"/>
      <c r="G226" s="620"/>
      <c r="H226" s="620"/>
      <c r="I226" s="620"/>
      <c r="J226" s="620"/>
      <c r="K226" s="620"/>
      <c r="L226" s="620"/>
      <c r="M226" s="620"/>
      <c r="N226" s="620"/>
      <c r="O226" s="620"/>
      <c r="P226" s="425"/>
      <c r="Q226" s="429"/>
      <c r="R226" s="264"/>
      <c r="S226" s="264"/>
    </row>
    <row r="227" spans="1:19" s="216" customFormat="1" ht="9.9499999999999993" customHeight="1">
      <c r="A227" s="440"/>
      <c r="B227" s="22"/>
      <c r="C227" s="22"/>
      <c r="D227" s="23"/>
      <c r="E227" s="392"/>
      <c r="F227" s="401"/>
      <c r="G227" s="401"/>
      <c r="H227" s="401"/>
      <c r="I227" s="401"/>
      <c r="J227" s="401"/>
      <c r="K227" s="401"/>
      <c r="L227" s="401"/>
      <c r="M227" s="401"/>
      <c r="N227" s="401"/>
      <c r="O227" s="401"/>
      <c r="P227" s="425"/>
      <c r="Q227" s="429"/>
      <c r="R227" s="264"/>
      <c r="S227" s="264"/>
    </row>
    <row r="228" spans="1:19" ht="15.75" customHeight="1">
      <c r="A228" s="440"/>
      <c r="B228" s="22"/>
      <c r="C228" s="22"/>
      <c r="D228" s="23"/>
      <c r="E228" s="613" t="s">
        <v>446</v>
      </c>
      <c r="F228" s="620"/>
      <c r="G228" s="620"/>
      <c r="H228" s="620"/>
      <c r="I228" s="620"/>
      <c r="J228" s="620"/>
      <c r="K228" s="620"/>
      <c r="L228" s="620"/>
      <c r="M228" s="620"/>
      <c r="N228" s="620"/>
      <c r="O228" s="620"/>
      <c r="P228" s="425"/>
      <c r="Q228" s="429"/>
      <c r="R228" s="264"/>
      <c r="S228" s="264"/>
    </row>
    <row r="229" spans="1:19" ht="31.5" customHeight="1">
      <c r="A229" s="440"/>
      <c r="B229" s="22"/>
      <c r="C229" s="22"/>
      <c r="D229" s="23"/>
      <c r="E229" s="626" t="s">
        <v>624</v>
      </c>
      <c r="F229" s="620"/>
      <c r="G229" s="620"/>
      <c r="H229" s="620"/>
      <c r="I229" s="620"/>
      <c r="J229" s="620"/>
      <c r="K229" s="620"/>
      <c r="L229" s="620"/>
      <c r="M229" s="620"/>
      <c r="N229" s="620"/>
      <c r="O229" s="620"/>
      <c r="P229" s="425"/>
      <c r="Q229" s="429"/>
      <c r="R229" s="264"/>
      <c r="S229" s="264"/>
    </row>
    <row r="230" spans="1:19" ht="15.75" customHeight="1">
      <c r="A230" s="440"/>
      <c r="B230" s="22"/>
      <c r="C230" s="22"/>
      <c r="D230" s="23"/>
      <c r="E230" s="626" t="s">
        <v>447</v>
      </c>
      <c r="F230" s="620"/>
      <c r="G230" s="620"/>
      <c r="H230" s="620"/>
      <c r="I230" s="620"/>
      <c r="J230" s="620"/>
      <c r="K230" s="620"/>
      <c r="L230" s="620"/>
      <c r="M230" s="620"/>
      <c r="N230" s="620"/>
      <c r="O230" s="620"/>
      <c r="P230" s="425"/>
      <c r="Q230" s="429"/>
      <c r="R230" s="264"/>
      <c r="S230" s="264"/>
    </row>
    <row r="231" spans="1:19" ht="15.75" customHeight="1">
      <c r="A231" s="440"/>
      <c r="B231" s="22"/>
      <c r="C231" s="22"/>
      <c r="D231" s="23"/>
      <c r="E231" s="626" t="s">
        <v>448</v>
      </c>
      <c r="F231" s="620"/>
      <c r="G231" s="620"/>
      <c r="H231" s="620"/>
      <c r="I231" s="620"/>
      <c r="J231" s="620"/>
      <c r="K231" s="620"/>
      <c r="L231" s="620"/>
      <c r="M231" s="620"/>
      <c r="N231" s="620"/>
      <c r="O231" s="620"/>
      <c r="P231" s="425"/>
      <c r="Q231" s="429"/>
      <c r="R231" s="264"/>
      <c r="S231" s="264"/>
    </row>
    <row r="232" spans="1:19" ht="15.75" customHeight="1">
      <c r="A232" s="440"/>
      <c r="B232" s="22"/>
      <c r="C232" s="22"/>
      <c r="D232" s="23"/>
      <c r="E232" s="626" t="s">
        <v>449</v>
      </c>
      <c r="F232" s="620"/>
      <c r="G232" s="620"/>
      <c r="H232" s="620"/>
      <c r="I232" s="620"/>
      <c r="J232" s="620"/>
      <c r="K232" s="620"/>
      <c r="L232" s="620"/>
      <c r="M232" s="620"/>
      <c r="N232" s="620"/>
      <c r="O232" s="620"/>
      <c r="P232" s="425"/>
      <c r="Q232" s="429"/>
      <c r="R232" s="264"/>
      <c r="S232" s="264"/>
    </row>
    <row r="233" spans="1:19" ht="15.75" customHeight="1">
      <c r="A233" s="440"/>
      <c r="B233" s="22"/>
      <c r="C233" s="22"/>
      <c r="D233" s="23"/>
      <c r="E233" s="626" t="s">
        <v>450</v>
      </c>
      <c r="F233" s="620"/>
      <c r="G233" s="620"/>
      <c r="H233" s="620"/>
      <c r="I233" s="620"/>
      <c r="J233" s="620"/>
      <c r="K233" s="620"/>
      <c r="L233" s="620"/>
      <c r="M233" s="620"/>
      <c r="N233" s="620"/>
      <c r="O233" s="620"/>
      <c r="P233" s="425"/>
      <c r="Q233" s="429"/>
      <c r="R233" s="264"/>
      <c r="S233" s="264"/>
    </row>
    <row r="234" spans="1:19" ht="15.75" customHeight="1">
      <c r="A234" s="440"/>
      <c r="B234" s="22"/>
      <c r="C234" s="22"/>
      <c r="D234" s="23"/>
      <c r="E234" s="626" t="s">
        <v>451</v>
      </c>
      <c r="F234" s="620"/>
      <c r="G234" s="620"/>
      <c r="H234" s="620"/>
      <c r="I234" s="620"/>
      <c r="J234" s="620"/>
      <c r="K234" s="620"/>
      <c r="L234" s="620"/>
      <c r="M234" s="620"/>
      <c r="N234" s="620"/>
      <c r="O234" s="620"/>
      <c r="P234" s="425"/>
      <c r="Q234" s="429"/>
      <c r="R234" s="264"/>
      <c r="S234" s="264"/>
    </row>
    <row r="235" spans="1:19" ht="21" customHeight="1">
      <c r="A235" s="602"/>
      <c r="B235" s="603"/>
      <c r="C235" s="603"/>
      <c r="D235" s="604"/>
      <c r="E235" s="830" t="s">
        <v>452</v>
      </c>
      <c r="F235" s="818"/>
      <c r="G235" s="818"/>
      <c r="H235" s="818"/>
      <c r="I235" s="818"/>
      <c r="J235" s="818"/>
      <c r="K235" s="818"/>
      <c r="L235" s="818"/>
      <c r="M235" s="818"/>
      <c r="N235" s="818"/>
      <c r="O235" s="818"/>
      <c r="P235" s="600"/>
      <c r="Q235" s="601"/>
      <c r="R235" s="437"/>
      <c r="S235" s="437"/>
    </row>
    <row r="236" spans="1:19" ht="15.75" customHeight="1">
      <c r="A236" s="440"/>
      <c r="B236" s="22"/>
      <c r="C236" s="22"/>
      <c r="D236" s="23"/>
      <c r="E236" s="626" t="s">
        <v>448</v>
      </c>
      <c r="F236" s="620"/>
      <c r="G236" s="620"/>
      <c r="H236" s="620"/>
      <c r="I236" s="620"/>
      <c r="J236" s="620"/>
      <c r="K236" s="620"/>
      <c r="L236" s="620"/>
      <c r="M236" s="620"/>
      <c r="N236" s="620"/>
      <c r="O236" s="620"/>
      <c r="P236" s="425"/>
      <c r="Q236" s="429"/>
      <c r="R236" s="264"/>
      <c r="S236" s="264"/>
    </row>
    <row r="237" spans="1:19" ht="15.75" customHeight="1">
      <c r="A237" s="440"/>
      <c r="B237" s="22"/>
      <c r="C237" s="22"/>
      <c r="D237" s="23"/>
      <c r="E237" s="626" t="s">
        <v>453</v>
      </c>
      <c r="F237" s="620"/>
      <c r="G237" s="620"/>
      <c r="H237" s="620"/>
      <c r="I237" s="620"/>
      <c r="J237" s="620"/>
      <c r="K237" s="620"/>
      <c r="L237" s="620"/>
      <c r="M237" s="620"/>
      <c r="N237" s="620"/>
      <c r="O237" s="620"/>
      <c r="P237" s="425"/>
      <c r="Q237" s="429"/>
      <c r="R237" s="264"/>
      <c r="S237" s="264"/>
    </row>
    <row r="238" spans="1:19" ht="15.75" customHeight="1">
      <c r="A238" s="440"/>
      <c r="B238" s="22"/>
      <c r="C238" s="22"/>
      <c r="D238" s="23"/>
      <c r="E238" s="626" t="s">
        <v>454</v>
      </c>
      <c r="F238" s="620"/>
      <c r="G238" s="620"/>
      <c r="H238" s="620"/>
      <c r="I238" s="620"/>
      <c r="J238" s="620"/>
      <c r="K238" s="620"/>
      <c r="L238" s="620"/>
      <c r="M238" s="620"/>
      <c r="N238" s="620"/>
      <c r="O238" s="620"/>
      <c r="P238" s="425"/>
      <c r="Q238" s="429"/>
      <c r="R238" s="264"/>
      <c r="S238" s="264"/>
    </row>
    <row r="239" spans="1:19" ht="15.75" customHeight="1">
      <c r="A239" s="440"/>
      <c r="B239" s="22"/>
      <c r="C239" s="22"/>
      <c r="D239" s="23"/>
      <c r="E239" s="626" t="s">
        <v>455</v>
      </c>
      <c r="F239" s="620"/>
      <c r="G239" s="620"/>
      <c r="H239" s="620"/>
      <c r="I239" s="620"/>
      <c r="J239" s="620"/>
      <c r="K239" s="620"/>
      <c r="L239" s="620"/>
      <c r="M239" s="620"/>
      <c r="N239" s="620"/>
      <c r="O239" s="620"/>
      <c r="P239" s="425"/>
      <c r="Q239" s="429"/>
      <c r="R239" s="264"/>
      <c r="S239" s="264"/>
    </row>
    <row r="240" spans="1:19" ht="31.5" customHeight="1">
      <c r="A240" s="440"/>
      <c r="B240" s="22"/>
      <c r="C240" s="22"/>
      <c r="D240" s="23"/>
      <c r="E240" s="626" t="s">
        <v>456</v>
      </c>
      <c r="F240" s="620"/>
      <c r="G240" s="620"/>
      <c r="H240" s="620"/>
      <c r="I240" s="620"/>
      <c r="J240" s="620"/>
      <c r="K240" s="620"/>
      <c r="L240" s="620"/>
      <c r="M240" s="620"/>
      <c r="N240" s="620"/>
      <c r="O240" s="620"/>
      <c r="P240" s="425"/>
      <c r="Q240" s="429"/>
      <c r="R240" s="264"/>
      <c r="S240" s="264"/>
    </row>
    <row r="241" spans="1:19" s="153" customFormat="1" ht="9.75" customHeight="1">
      <c r="A241" s="443"/>
      <c r="B241" s="66"/>
      <c r="C241" s="15"/>
      <c r="D241" s="16"/>
      <c r="E241" s="796"/>
      <c r="F241" s="620"/>
      <c r="G241" s="620"/>
      <c r="H241" s="620"/>
      <c r="I241" s="620"/>
      <c r="J241" s="620"/>
      <c r="K241" s="620"/>
      <c r="L241" s="620"/>
      <c r="M241" s="620"/>
      <c r="N241" s="620"/>
      <c r="O241" s="620"/>
      <c r="P241" s="426"/>
      <c r="Q241" s="384"/>
      <c r="R241" s="265"/>
      <c r="S241" s="243"/>
    </row>
    <row r="242" spans="1:19" s="276" customFormat="1" ht="31.5" customHeight="1">
      <c r="A242" s="496"/>
      <c r="B242" s="66"/>
      <c r="C242" s="15"/>
      <c r="D242" s="16"/>
      <c r="E242" s="832" t="s">
        <v>727</v>
      </c>
      <c r="F242" s="833"/>
      <c r="G242" s="833"/>
      <c r="H242" s="833"/>
      <c r="I242" s="833"/>
      <c r="J242" s="833"/>
      <c r="K242" s="833"/>
      <c r="L242" s="833"/>
      <c r="M242" s="833"/>
      <c r="N242" s="833"/>
      <c r="O242" s="834"/>
      <c r="P242" s="311"/>
      <c r="Q242" s="321"/>
      <c r="R242" s="330"/>
      <c r="S242" s="306"/>
    </row>
    <row r="243" spans="1:19" s="276" customFormat="1" ht="12.75" customHeight="1">
      <c r="A243" s="496"/>
      <c r="B243" s="66"/>
      <c r="C243" s="15"/>
      <c r="D243" s="16"/>
      <c r="E243" s="400"/>
      <c r="F243" s="401"/>
      <c r="G243" s="401"/>
      <c r="H243" s="401"/>
      <c r="I243" s="401"/>
      <c r="J243" s="401"/>
      <c r="K243" s="401"/>
      <c r="L243" s="401"/>
      <c r="M243" s="401"/>
      <c r="N243" s="401"/>
      <c r="O243" s="401"/>
      <c r="P243" s="311"/>
      <c r="Q243" s="321"/>
      <c r="R243" s="330"/>
      <c r="S243" s="306"/>
    </row>
    <row r="244" spans="1:19" s="153" customFormat="1" ht="16.5" customHeight="1">
      <c r="A244" s="443"/>
      <c r="B244" s="66"/>
      <c r="C244" s="15"/>
      <c r="D244" s="16"/>
      <c r="E244" s="751" t="s">
        <v>40</v>
      </c>
      <c r="F244" s="752"/>
      <c r="G244" s="752"/>
      <c r="H244" s="752"/>
      <c r="I244" s="752"/>
      <c r="J244" s="752"/>
      <c r="K244" s="752"/>
      <c r="L244" s="752"/>
      <c r="M244" s="752"/>
      <c r="N244" s="752"/>
      <c r="O244" s="752"/>
      <c r="P244" s="425"/>
      <c r="Q244" s="384"/>
      <c r="R244" s="267"/>
      <c r="S244" s="242"/>
    </row>
    <row r="245" spans="1:19" s="153" customFormat="1" ht="21" customHeight="1">
      <c r="A245" s="443"/>
      <c r="B245" s="66"/>
      <c r="C245" s="15"/>
      <c r="D245" s="16"/>
      <c r="E245" s="751" t="s">
        <v>606</v>
      </c>
      <c r="F245" s="752"/>
      <c r="G245" s="752"/>
      <c r="H245" s="752"/>
      <c r="I245" s="752"/>
      <c r="J245" s="752"/>
      <c r="K245" s="752"/>
      <c r="L245" s="752"/>
      <c r="M245" s="752"/>
      <c r="N245" s="752"/>
      <c r="O245" s="752"/>
      <c r="P245" s="434">
        <v>668</v>
      </c>
      <c r="Q245" s="384" t="s">
        <v>18</v>
      </c>
      <c r="R245" s="267"/>
      <c r="S245" s="242">
        <f>ROUND(P245*R245,2)</f>
        <v>0</v>
      </c>
    </row>
    <row r="246" spans="1:19" s="131" customFormat="1" ht="15.75">
      <c r="A246" s="440"/>
      <c r="B246" s="22"/>
      <c r="C246" s="22"/>
      <c r="D246" s="23"/>
      <c r="E246" s="392"/>
      <c r="F246" s="401"/>
      <c r="G246" s="401"/>
      <c r="H246" s="401"/>
      <c r="I246" s="401"/>
      <c r="J246" s="401"/>
      <c r="K246" s="401"/>
      <c r="L246" s="401"/>
      <c r="M246" s="401"/>
      <c r="N246" s="401"/>
      <c r="O246" s="401"/>
      <c r="P246" s="425"/>
      <c r="Q246" s="429"/>
      <c r="R246" s="264"/>
      <c r="S246" s="264"/>
    </row>
    <row r="247" spans="1:19" ht="18" customHeight="1">
      <c r="A247" s="241">
        <f>+$A$5</f>
        <v>4.3</v>
      </c>
      <c r="B247" s="30">
        <f>+B221+1</f>
        <v>3</v>
      </c>
      <c r="C247" s="30"/>
      <c r="D247" s="80"/>
      <c r="E247" s="824" t="s">
        <v>661</v>
      </c>
      <c r="F247" s="620"/>
      <c r="G247" s="620"/>
      <c r="H247" s="620"/>
      <c r="I247" s="620"/>
      <c r="J247" s="620"/>
      <c r="K247" s="620"/>
      <c r="L247" s="620"/>
      <c r="M247" s="620"/>
      <c r="N247" s="620"/>
      <c r="O247" s="620"/>
      <c r="P247" s="425"/>
      <c r="Q247" s="429"/>
      <c r="R247" s="264"/>
      <c r="S247" s="264"/>
    </row>
    <row r="248" spans="1:19" s="131" customFormat="1" ht="12" customHeight="1">
      <c r="A248" s="241"/>
      <c r="B248" s="30"/>
      <c r="C248" s="30"/>
      <c r="D248" s="80"/>
      <c r="E248" s="395"/>
      <c r="F248" s="411"/>
      <c r="G248" s="411"/>
      <c r="H248" s="411"/>
      <c r="I248" s="411"/>
      <c r="J248" s="411"/>
      <c r="K248" s="411"/>
      <c r="L248" s="411"/>
      <c r="M248" s="411"/>
      <c r="N248" s="411"/>
      <c r="O248" s="411"/>
      <c r="P248" s="425"/>
      <c r="Q248" s="429"/>
      <c r="R248" s="264"/>
      <c r="S248" s="264"/>
    </row>
    <row r="249" spans="1:19" ht="31.5" customHeight="1">
      <c r="A249" s="440"/>
      <c r="B249" s="22"/>
      <c r="C249" s="22"/>
      <c r="D249" s="23"/>
      <c r="E249" s="626" t="s">
        <v>464</v>
      </c>
      <c r="F249" s="620"/>
      <c r="G249" s="620"/>
      <c r="H249" s="620"/>
      <c r="I249" s="620"/>
      <c r="J249" s="620"/>
      <c r="K249" s="620"/>
      <c r="L249" s="620"/>
      <c r="M249" s="620"/>
      <c r="N249" s="620"/>
      <c r="O249" s="620"/>
      <c r="P249" s="425"/>
      <c r="Q249" s="429"/>
      <c r="R249" s="264"/>
      <c r="S249" s="264"/>
    </row>
    <row r="250" spans="1:19" ht="21.75" customHeight="1">
      <c r="A250" s="440"/>
      <c r="B250" s="22"/>
      <c r="C250" s="22"/>
      <c r="D250" s="23"/>
      <c r="E250" s="626" t="s">
        <v>465</v>
      </c>
      <c r="F250" s="620"/>
      <c r="G250" s="620"/>
      <c r="H250" s="620"/>
      <c r="I250" s="620"/>
      <c r="J250" s="620"/>
      <c r="K250" s="620"/>
      <c r="L250" s="620"/>
      <c r="M250" s="620"/>
      <c r="N250" s="620"/>
      <c r="O250" s="620"/>
      <c r="P250" s="425"/>
      <c r="Q250" s="429"/>
      <c r="R250" s="264"/>
      <c r="S250" s="264"/>
    </row>
    <row r="251" spans="1:19" ht="15.75" customHeight="1">
      <c r="A251" s="440"/>
      <c r="B251" s="22"/>
      <c r="C251" s="22"/>
      <c r="D251" s="23"/>
      <c r="E251" s="626" t="s">
        <v>466</v>
      </c>
      <c r="F251" s="620"/>
      <c r="G251" s="620"/>
      <c r="H251" s="620"/>
      <c r="I251" s="620"/>
      <c r="J251" s="620"/>
      <c r="K251" s="620"/>
      <c r="L251" s="620"/>
      <c r="M251" s="620"/>
      <c r="N251" s="620"/>
      <c r="O251" s="620"/>
      <c r="P251" s="425"/>
      <c r="Q251" s="429"/>
      <c r="R251" s="264"/>
      <c r="S251" s="264"/>
    </row>
    <row r="252" spans="1:19" ht="39.75" customHeight="1">
      <c r="A252" s="440"/>
      <c r="B252" s="22"/>
      <c r="C252" s="22"/>
      <c r="D252" s="23"/>
      <c r="E252" s="626" t="s">
        <v>467</v>
      </c>
      <c r="F252" s="620"/>
      <c r="G252" s="620"/>
      <c r="H252" s="620"/>
      <c r="I252" s="620"/>
      <c r="J252" s="620"/>
      <c r="K252" s="620"/>
      <c r="L252" s="620"/>
      <c r="M252" s="620"/>
      <c r="N252" s="620"/>
      <c r="O252" s="620"/>
      <c r="P252" s="425"/>
      <c r="Q252" s="429"/>
      <c r="R252" s="264"/>
      <c r="S252" s="264"/>
    </row>
    <row r="253" spans="1:19" ht="15.75" customHeight="1">
      <c r="A253" s="440"/>
      <c r="B253" s="22"/>
      <c r="C253" s="22"/>
      <c r="D253" s="23"/>
      <c r="E253" s="626" t="s">
        <v>468</v>
      </c>
      <c r="F253" s="620"/>
      <c r="G253" s="620"/>
      <c r="H253" s="620"/>
      <c r="I253" s="620"/>
      <c r="J253" s="620"/>
      <c r="K253" s="620"/>
      <c r="L253" s="620"/>
      <c r="M253" s="620"/>
      <c r="N253" s="620"/>
      <c r="O253" s="620"/>
      <c r="P253" s="425"/>
      <c r="Q253" s="429"/>
      <c r="R253" s="264"/>
      <c r="S253" s="264"/>
    </row>
    <row r="254" spans="1:19" ht="31.5" customHeight="1">
      <c r="A254" s="440"/>
      <c r="B254" s="22"/>
      <c r="C254" s="22"/>
      <c r="D254" s="23"/>
      <c r="E254" s="626" t="s">
        <v>469</v>
      </c>
      <c r="F254" s="620"/>
      <c r="G254" s="620"/>
      <c r="H254" s="620"/>
      <c r="I254" s="620"/>
      <c r="J254" s="620"/>
      <c r="K254" s="620"/>
      <c r="L254" s="620"/>
      <c r="M254" s="620"/>
      <c r="N254" s="620"/>
      <c r="O254" s="620"/>
      <c r="P254" s="425"/>
      <c r="Q254" s="429"/>
      <c r="R254" s="264"/>
      <c r="S254" s="264"/>
    </row>
    <row r="255" spans="1:19" ht="47.25" customHeight="1">
      <c r="A255" s="440"/>
      <c r="B255" s="22"/>
      <c r="C255" s="22"/>
      <c r="D255" s="23"/>
      <c r="E255" s="626" t="s">
        <v>470</v>
      </c>
      <c r="F255" s="620"/>
      <c r="G255" s="620"/>
      <c r="H255" s="620"/>
      <c r="I255" s="620"/>
      <c r="J255" s="620"/>
      <c r="K255" s="620"/>
      <c r="L255" s="620"/>
      <c r="M255" s="620"/>
      <c r="N255" s="620"/>
      <c r="O255" s="620"/>
      <c r="P255" s="425"/>
      <c r="Q255" s="429"/>
      <c r="R255" s="264"/>
      <c r="S255" s="264"/>
    </row>
    <row r="256" spans="1:19" ht="31.5" customHeight="1">
      <c r="A256" s="440"/>
      <c r="B256" s="22"/>
      <c r="C256" s="22"/>
      <c r="D256" s="23"/>
      <c r="E256" s="626" t="s">
        <v>471</v>
      </c>
      <c r="F256" s="620"/>
      <c r="G256" s="620"/>
      <c r="H256" s="620"/>
      <c r="I256" s="620"/>
      <c r="J256" s="620"/>
      <c r="K256" s="620"/>
      <c r="L256" s="620"/>
      <c r="M256" s="620"/>
      <c r="N256" s="620"/>
      <c r="O256" s="620"/>
      <c r="P256" s="425"/>
      <c r="Q256" s="429"/>
      <c r="R256" s="264"/>
      <c r="S256" s="264"/>
    </row>
    <row r="257" spans="1:19" s="236" customFormat="1" ht="11.25" customHeight="1">
      <c r="A257" s="440"/>
      <c r="B257" s="22"/>
      <c r="C257" s="22"/>
      <c r="D257" s="23"/>
      <c r="E257" s="392"/>
      <c r="F257" s="401"/>
      <c r="G257" s="401"/>
      <c r="H257" s="401"/>
      <c r="I257" s="401"/>
      <c r="J257" s="401"/>
      <c r="K257" s="401"/>
      <c r="L257" s="401"/>
      <c r="M257" s="401"/>
      <c r="N257" s="401"/>
      <c r="O257" s="401"/>
      <c r="P257" s="425"/>
      <c r="Q257" s="429"/>
      <c r="R257" s="264"/>
      <c r="S257" s="264"/>
    </row>
    <row r="258" spans="1:19" ht="31.5" customHeight="1">
      <c r="A258" s="440"/>
      <c r="B258" s="22"/>
      <c r="C258" s="22"/>
      <c r="D258" s="23"/>
      <c r="E258" s="626" t="s">
        <v>472</v>
      </c>
      <c r="F258" s="620"/>
      <c r="G258" s="620"/>
      <c r="H258" s="620"/>
      <c r="I258" s="620"/>
      <c r="J258" s="620"/>
      <c r="K258" s="620"/>
      <c r="L258" s="620"/>
      <c r="M258" s="620"/>
      <c r="N258" s="620"/>
      <c r="O258" s="620"/>
      <c r="P258" s="425"/>
      <c r="Q258" s="429"/>
      <c r="R258" s="264"/>
      <c r="S258" s="264"/>
    </row>
    <row r="259" spans="1:19" ht="15.75" customHeight="1">
      <c r="A259" s="440"/>
      <c r="B259" s="22"/>
      <c r="C259" s="22"/>
      <c r="D259" s="23"/>
      <c r="E259" s="626" t="s">
        <v>40</v>
      </c>
      <c r="F259" s="620"/>
      <c r="G259" s="620"/>
      <c r="H259" s="620"/>
      <c r="I259" s="620"/>
      <c r="J259" s="620"/>
      <c r="K259" s="620"/>
      <c r="L259" s="620"/>
      <c r="M259" s="620"/>
      <c r="N259" s="620"/>
      <c r="O259" s="620"/>
      <c r="P259" s="425"/>
      <c r="Q259" s="429"/>
      <c r="R259" s="264"/>
      <c r="S259" s="264"/>
    </row>
    <row r="260" spans="1:19" ht="15.75" customHeight="1">
      <c r="A260" s="440"/>
      <c r="B260" s="22"/>
      <c r="C260" s="22"/>
      <c r="D260" s="23"/>
      <c r="E260" s="626" t="s">
        <v>463</v>
      </c>
      <c r="F260" s="620"/>
      <c r="G260" s="620"/>
      <c r="H260" s="620"/>
      <c r="I260" s="620"/>
      <c r="J260" s="620"/>
      <c r="K260" s="620"/>
      <c r="L260" s="620"/>
      <c r="M260" s="620"/>
      <c r="N260" s="620"/>
      <c r="O260" s="620"/>
      <c r="P260" s="425"/>
      <c r="Q260" s="429"/>
      <c r="R260" s="264"/>
      <c r="S260" s="264"/>
    </row>
    <row r="261" spans="1:19" s="153" customFormat="1" ht="12" customHeight="1">
      <c r="A261" s="443"/>
      <c r="B261" s="66"/>
      <c r="C261" s="15"/>
      <c r="D261" s="16"/>
      <c r="E261" s="796"/>
      <c r="F261" s="620"/>
      <c r="G261" s="620"/>
      <c r="H261" s="620"/>
      <c r="I261" s="620"/>
      <c r="J261" s="620"/>
      <c r="K261" s="620"/>
      <c r="L261" s="620"/>
      <c r="M261" s="620"/>
      <c r="N261" s="620"/>
      <c r="O261" s="620"/>
      <c r="P261" s="426"/>
      <c r="Q261" s="384"/>
      <c r="R261" s="265"/>
      <c r="S261" s="243"/>
    </row>
    <row r="262" spans="1:19" s="276" customFormat="1" ht="31.5" customHeight="1">
      <c r="A262" s="496"/>
      <c r="B262" s="66"/>
      <c r="C262" s="15"/>
      <c r="D262" s="16"/>
      <c r="E262" s="832" t="s">
        <v>727</v>
      </c>
      <c r="F262" s="833"/>
      <c r="G262" s="833"/>
      <c r="H262" s="833"/>
      <c r="I262" s="833"/>
      <c r="J262" s="833"/>
      <c r="K262" s="833"/>
      <c r="L262" s="833"/>
      <c r="M262" s="833"/>
      <c r="N262" s="833"/>
      <c r="O262" s="834"/>
      <c r="P262" s="311"/>
      <c r="Q262" s="321"/>
      <c r="R262" s="330"/>
      <c r="S262" s="306"/>
    </row>
    <row r="263" spans="1:19" s="276" customFormat="1" ht="12" customHeight="1">
      <c r="A263" s="496"/>
      <c r="B263" s="66"/>
      <c r="C263" s="15"/>
      <c r="D263" s="16"/>
      <c r="E263" s="796"/>
      <c r="F263" s="620"/>
      <c r="G263" s="620"/>
      <c r="H263" s="620"/>
      <c r="I263" s="620"/>
      <c r="J263" s="620"/>
      <c r="K263" s="620"/>
      <c r="L263" s="620"/>
      <c r="M263" s="620"/>
      <c r="N263" s="620"/>
      <c r="O263" s="620"/>
      <c r="P263" s="311"/>
      <c r="Q263" s="321"/>
      <c r="R263" s="330"/>
      <c r="S263" s="306"/>
    </row>
    <row r="264" spans="1:19" s="153" customFormat="1" ht="16.5" customHeight="1">
      <c r="A264" s="443"/>
      <c r="B264" s="66"/>
      <c r="C264" s="15"/>
      <c r="D264" s="16"/>
      <c r="E264" s="751" t="s">
        <v>40</v>
      </c>
      <c r="F264" s="752"/>
      <c r="G264" s="752"/>
      <c r="H264" s="752"/>
      <c r="I264" s="752"/>
      <c r="J264" s="752"/>
      <c r="K264" s="752"/>
      <c r="L264" s="752"/>
      <c r="M264" s="752"/>
      <c r="N264" s="752"/>
      <c r="O264" s="752"/>
      <c r="P264" s="425"/>
      <c r="Q264" s="384"/>
      <c r="R264" s="267"/>
      <c r="S264" s="242"/>
    </row>
    <row r="265" spans="1:19" s="153" customFormat="1" ht="21" customHeight="1">
      <c r="A265" s="443"/>
      <c r="B265" s="66"/>
      <c r="C265" s="15"/>
      <c r="D265" s="16"/>
      <c r="E265" s="751" t="s">
        <v>606</v>
      </c>
      <c r="F265" s="752"/>
      <c r="G265" s="752"/>
      <c r="H265" s="752"/>
      <c r="I265" s="752"/>
      <c r="J265" s="752"/>
      <c r="K265" s="752"/>
      <c r="L265" s="752"/>
      <c r="M265" s="752"/>
      <c r="N265" s="752"/>
      <c r="O265" s="752"/>
      <c r="P265" s="242">
        <f>+P245</f>
        <v>668</v>
      </c>
      <c r="Q265" s="384" t="s">
        <v>18</v>
      </c>
      <c r="R265" s="267"/>
      <c r="S265" s="242">
        <f>ROUND(P265*R265,2)</f>
        <v>0</v>
      </c>
    </row>
    <row r="266" spans="1:19" s="153" customFormat="1" ht="12" customHeight="1">
      <c r="A266" s="440"/>
      <c r="B266" s="22"/>
      <c r="C266" s="22"/>
      <c r="D266" s="23"/>
      <c r="E266" s="392"/>
      <c r="F266" s="401"/>
      <c r="G266" s="401"/>
      <c r="H266" s="401"/>
      <c r="I266" s="401"/>
      <c r="J266" s="401"/>
      <c r="K266" s="401"/>
      <c r="L266" s="401"/>
      <c r="M266" s="401"/>
      <c r="N266" s="401"/>
      <c r="O266" s="401"/>
      <c r="P266" s="425"/>
      <c r="Q266" s="429"/>
      <c r="R266" s="264"/>
      <c r="S266" s="264"/>
    </row>
    <row r="267" spans="1:19" ht="18" customHeight="1">
      <c r="A267" s="241">
        <f>+$A$5</f>
        <v>4.3</v>
      </c>
      <c r="B267" s="30">
        <f>+B247+1</f>
        <v>4</v>
      </c>
      <c r="C267" s="30"/>
      <c r="D267" s="80"/>
      <c r="E267" s="824" t="s">
        <v>599</v>
      </c>
      <c r="F267" s="620"/>
      <c r="G267" s="620"/>
      <c r="H267" s="620"/>
      <c r="I267" s="620"/>
      <c r="J267" s="620"/>
      <c r="K267" s="620"/>
      <c r="L267" s="620"/>
      <c r="M267" s="620"/>
      <c r="N267" s="620"/>
      <c r="O267" s="620"/>
      <c r="P267" s="425"/>
      <c r="Q267" s="429"/>
      <c r="R267" s="264"/>
      <c r="S267" s="264"/>
    </row>
    <row r="268" spans="1:19" s="131" customFormat="1" ht="10.5" customHeight="1">
      <c r="A268" s="241"/>
      <c r="B268" s="30"/>
      <c r="C268" s="30"/>
      <c r="D268" s="80"/>
      <c r="E268" s="395"/>
      <c r="F268" s="411"/>
      <c r="G268" s="411"/>
      <c r="H268" s="411"/>
      <c r="I268" s="411"/>
      <c r="J268" s="411"/>
      <c r="K268" s="411"/>
      <c r="L268" s="411"/>
      <c r="M268" s="411"/>
      <c r="N268" s="411"/>
      <c r="O268" s="411"/>
      <c r="P268" s="425"/>
      <c r="Q268" s="429"/>
      <c r="R268" s="264"/>
      <c r="S268" s="264"/>
    </row>
    <row r="269" spans="1:19" ht="15.75" customHeight="1">
      <c r="A269" s="440"/>
      <c r="B269" s="22"/>
      <c r="C269" s="22"/>
      <c r="D269" s="23"/>
      <c r="E269" s="626" t="s">
        <v>473</v>
      </c>
      <c r="F269" s="620"/>
      <c r="G269" s="620"/>
      <c r="H269" s="620"/>
      <c r="I269" s="620"/>
      <c r="J269" s="620"/>
      <c r="K269" s="620"/>
      <c r="L269" s="620"/>
      <c r="M269" s="620"/>
      <c r="N269" s="620"/>
      <c r="O269" s="620"/>
      <c r="P269" s="425"/>
      <c r="Q269" s="429"/>
      <c r="R269" s="264"/>
      <c r="S269" s="264"/>
    </row>
    <row r="270" spans="1:19" ht="15.75" customHeight="1">
      <c r="A270" s="440"/>
      <c r="B270" s="22"/>
      <c r="C270" s="22"/>
      <c r="D270" s="23"/>
      <c r="E270" s="626" t="s">
        <v>474</v>
      </c>
      <c r="F270" s="620"/>
      <c r="G270" s="620"/>
      <c r="H270" s="620"/>
      <c r="I270" s="620"/>
      <c r="J270" s="620"/>
      <c r="K270" s="620"/>
      <c r="L270" s="620"/>
      <c r="M270" s="620"/>
      <c r="N270" s="620"/>
      <c r="O270" s="620"/>
      <c r="P270" s="425"/>
      <c r="Q270" s="429"/>
      <c r="R270" s="264"/>
      <c r="S270" s="264"/>
    </row>
    <row r="271" spans="1:19" ht="15.75" customHeight="1">
      <c r="A271" s="440"/>
      <c r="B271" s="22"/>
      <c r="C271" s="22"/>
      <c r="D271" s="23"/>
      <c r="E271" s="626" t="s">
        <v>475</v>
      </c>
      <c r="F271" s="620"/>
      <c r="G271" s="620"/>
      <c r="H271" s="620"/>
      <c r="I271" s="620"/>
      <c r="J271" s="620"/>
      <c r="K271" s="620"/>
      <c r="L271" s="620"/>
      <c r="M271" s="620"/>
      <c r="N271" s="620"/>
      <c r="O271" s="620"/>
      <c r="P271" s="425"/>
      <c r="Q271" s="429"/>
      <c r="R271" s="264"/>
      <c r="S271" s="264"/>
    </row>
    <row r="272" spans="1:19" ht="15.75" customHeight="1">
      <c r="A272" s="440"/>
      <c r="B272" s="22"/>
      <c r="C272" s="22"/>
      <c r="D272" s="23"/>
      <c r="E272" s="626" t="s">
        <v>476</v>
      </c>
      <c r="F272" s="620"/>
      <c r="G272" s="620"/>
      <c r="H272" s="620"/>
      <c r="I272" s="620"/>
      <c r="J272" s="620"/>
      <c r="K272" s="620"/>
      <c r="L272" s="620"/>
      <c r="M272" s="620"/>
      <c r="N272" s="620"/>
      <c r="O272" s="620"/>
      <c r="P272" s="425"/>
      <c r="Q272" s="429"/>
      <c r="R272" s="264"/>
      <c r="S272" s="264"/>
    </row>
    <row r="273" spans="1:24" ht="15.75" customHeight="1">
      <c r="A273" s="440"/>
      <c r="B273" s="22"/>
      <c r="C273" s="22"/>
      <c r="D273" s="23"/>
      <c r="E273" s="626" t="s">
        <v>477</v>
      </c>
      <c r="F273" s="620"/>
      <c r="G273" s="620"/>
      <c r="H273" s="620"/>
      <c r="I273" s="620"/>
      <c r="J273" s="620"/>
      <c r="K273" s="620"/>
      <c r="L273" s="620"/>
      <c r="M273" s="620"/>
      <c r="N273" s="620"/>
      <c r="O273" s="620"/>
      <c r="P273" s="425"/>
      <c r="Q273" s="429"/>
      <c r="R273" s="264"/>
      <c r="S273" s="264"/>
    </row>
    <row r="274" spans="1:24" ht="15.75" customHeight="1">
      <c r="A274" s="440"/>
      <c r="B274" s="22"/>
      <c r="C274" s="22"/>
      <c r="D274" s="23"/>
      <c r="E274" s="626" t="s">
        <v>478</v>
      </c>
      <c r="F274" s="620"/>
      <c r="G274" s="620"/>
      <c r="H274" s="620"/>
      <c r="I274" s="620"/>
      <c r="J274" s="620"/>
      <c r="K274" s="620"/>
      <c r="L274" s="620"/>
      <c r="M274" s="620"/>
      <c r="N274" s="620"/>
      <c r="O274" s="620"/>
      <c r="P274" s="425"/>
      <c r="Q274" s="429"/>
      <c r="R274" s="264"/>
      <c r="S274" s="264"/>
    </row>
    <row r="275" spans="1:24" ht="15.75" customHeight="1">
      <c r="A275" s="602"/>
      <c r="B275" s="603"/>
      <c r="C275" s="603"/>
      <c r="D275" s="604"/>
      <c r="E275" s="830" t="s">
        <v>479</v>
      </c>
      <c r="F275" s="818"/>
      <c r="G275" s="818"/>
      <c r="H275" s="818"/>
      <c r="I275" s="818"/>
      <c r="J275" s="818"/>
      <c r="K275" s="818"/>
      <c r="L275" s="818"/>
      <c r="M275" s="818"/>
      <c r="N275" s="818"/>
      <c r="O275" s="818"/>
      <c r="P275" s="600"/>
      <c r="Q275" s="601"/>
      <c r="R275" s="437"/>
      <c r="S275" s="437"/>
    </row>
    <row r="276" spans="1:24" ht="15.75" customHeight="1">
      <c r="A276" s="440"/>
      <c r="B276" s="22"/>
      <c r="C276" s="22"/>
      <c r="D276" s="23"/>
      <c r="E276" s="626" t="s">
        <v>480</v>
      </c>
      <c r="F276" s="620"/>
      <c r="G276" s="620"/>
      <c r="H276" s="620"/>
      <c r="I276" s="620"/>
      <c r="J276" s="620"/>
      <c r="K276" s="620"/>
      <c r="L276" s="620"/>
      <c r="M276" s="620"/>
      <c r="N276" s="620"/>
      <c r="O276" s="620"/>
      <c r="P276" s="425"/>
      <c r="Q276" s="429"/>
      <c r="R276" s="264"/>
      <c r="S276" s="264"/>
    </row>
    <row r="277" spans="1:24" ht="15.75" customHeight="1">
      <c r="A277" s="440"/>
      <c r="B277" s="22"/>
      <c r="C277" s="22"/>
      <c r="D277" s="23"/>
      <c r="E277" s="626" t="s">
        <v>481</v>
      </c>
      <c r="F277" s="620"/>
      <c r="G277" s="620"/>
      <c r="H277" s="620"/>
      <c r="I277" s="620"/>
      <c r="J277" s="620"/>
      <c r="K277" s="620"/>
      <c r="L277" s="620"/>
      <c r="M277" s="620"/>
      <c r="N277" s="620"/>
      <c r="O277" s="620"/>
      <c r="P277" s="425"/>
      <c r="Q277" s="429"/>
      <c r="R277" s="264"/>
      <c r="S277" s="264"/>
    </row>
    <row r="278" spans="1:24" ht="15.75" customHeight="1">
      <c r="A278" s="440"/>
      <c r="B278" s="22"/>
      <c r="C278" s="22"/>
      <c r="D278" s="23"/>
      <c r="E278" s="626" t="s">
        <v>482</v>
      </c>
      <c r="F278" s="620"/>
      <c r="G278" s="620"/>
      <c r="H278" s="620"/>
      <c r="I278" s="620"/>
      <c r="J278" s="620"/>
      <c r="K278" s="620"/>
      <c r="L278" s="620"/>
      <c r="M278" s="620"/>
      <c r="N278" s="620"/>
      <c r="O278" s="620"/>
      <c r="P278" s="425"/>
      <c r="Q278" s="429"/>
      <c r="R278" s="264"/>
      <c r="S278" s="264"/>
    </row>
    <row r="279" spans="1:24" ht="15.75" customHeight="1">
      <c r="A279" s="440"/>
      <c r="B279" s="22"/>
      <c r="C279" s="22"/>
      <c r="D279" s="23"/>
      <c r="E279" s="626" t="s">
        <v>647</v>
      </c>
      <c r="F279" s="620"/>
      <c r="G279" s="620"/>
      <c r="H279" s="620"/>
      <c r="I279" s="620"/>
      <c r="J279" s="620"/>
      <c r="K279" s="620"/>
      <c r="L279" s="620"/>
      <c r="M279" s="620"/>
      <c r="N279" s="620"/>
      <c r="O279" s="620"/>
      <c r="P279" s="425"/>
      <c r="Q279" s="429"/>
      <c r="R279" s="264"/>
      <c r="S279" s="264"/>
    </row>
    <row r="280" spans="1:24" s="236" customFormat="1" ht="15.75" customHeight="1">
      <c r="A280" s="440"/>
      <c r="B280" s="22"/>
      <c r="C280" s="22"/>
      <c r="D280" s="23"/>
      <c r="E280" s="626" t="s">
        <v>648</v>
      </c>
      <c r="F280" s="620"/>
      <c r="G280" s="620"/>
      <c r="H280" s="620"/>
      <c r="I280" s="620"/>
      <c r="J280" s="620"/>
      <c r="K280" s="620"/>
      <c r="L280" s="620"/>
      <c r="M280" s="620"/>
      <c r="N280" s="620"/>
      <c r="O280" s="620"/>
      <c r="P280" s="425"/>
      <c r="Q280" s="429"/>
      <c r="R280" s="264"/>
      <c r="S280" s="264"/>
    </row>
    <row r="281" spans="1:24" ht="15.75" customHeight="1">
      <c r="A281" s="440"/>
      <c r="B281" s="22"/>
      <c r="C281" s="22"/>
      <c r="D281" s="23"/>
      <c r="E281" s="626" t="s">
        <v>649</v>
      </c>
      <c r="F281" s="620"/>
      <c r="G281" s="620"/>
      <c r="H281" s="620"/>
      <c r="I281" s="620"/>
      <c r="J281" s="620"/>
      <c r="K281" s="620"/>
      <c r="L281" s="620"/>
      <c r="M281" s="620"/>
      <c r="N281" s="620"/>
      <c r="O281" s="620"/>
      <c r="P281" s="425"/>
      <c r="Q281" s="429"/>
      <c r="R281" s="264"/>
      <c r="S281" s="264"/>
    </row>
    <row r="282" spans="1:24" s="236" customFormat="1" ht="15.75" customHeight="1">
      <c r="A282" s="497"/>
      <c r="B282" s="22"/>
      <c r="C282" s="22"/>
      <c r="D282" s="23"/>
      <c r="E282" s="392"/>
      <c r="F282" s="401"/>
      <c r="G282" s="401"/>
      <c r="H282" s="401"/>
      <c r="I282" s="401"/>
      <c r="J282" s="401"/>
      <c r="K282" s="401"/>
      <c r="L282" s="401"/>
      <c r="M282" s="401"/>
      <c r="N282" s="401"/>
      <c r="O282" s="401"/>
      <c r="P282" s="312"/>
      <c r="Q282" s="309"/>
      <c r="R282" s="334"/>
      <c r="S282" s="334"/>
    </row>
    <row r="283" spans="1:24" ht="15.75" customHeight="1">
      <c r="A283" s="440"/>
      <c r="B283" s="22"/>
      <c r="C283" s="22"/>
      <c r="D283" s="23"/>
      <c r="E283" s="626" t="s">
        <v>650</v>
      </c>
      <c r="F283" s="620"/>
      <c r="G283" s="620"/>
      <c r="H283" s="620"/>
      <c r="I283" s="620"/>
      <c r="J283" s="620"/>
      <c r="K283" s="620"/>
      <c r="L283" s="620"/>
      <c r="M283" s="620"/>
      <c r="N283" s="620"/>
      <c r="O283" s="620"/>
      <c r="P283" s="425"/>
      <c r="Q283" s="429"/>
      <c r="R283" s="264"/>
      <c r="S283" s="264"/>
    </row>
    <row r="284" spans="1:24" s="200" customFormat="1" ht="15.75" customHeight="1">
      <c r="A284" s="241"/>
      <c r="B284" s="30"/>
      <c r="C284" s="30"/>
      <c r="D284" s="80"/>
      <c r="E284" s="626" t="s">
        <v>600</v>
      </c>
      <c r="F284" s="620"/>
      <c r="G284" s="620"/>
      <c r="H284" s="620"/>
      <c r="I284" s="620"/>
      <c r="J284" s="620"/>
      <c r="K284" s="620"/>
      <c r="L284" s="620"/>
      <c r="M284" s="620"/>
      <c r="N284" s="620"/>
      <c r="O284" s="620"/>
      <c r="P284" s="425"/>
      <c r="Q284" s="429"/>
      <c r="R284" s="264"/>
      <c r="S284" s="264"/>
    </row>
    <row r="285" spans="1:24" s="200" customFormat="1" ht="47.25" customHeight="1">
      <c r="A285" s="440"/>
      <c r="B285" s="22"/>
      <c r="C285" s="22"/>
      <c r="D285" s="23"/>
      <c r="E285" s="626" t="s">
        <v>489</v>
      </c>
      <c r="F285" s="620"/>
      <c r="G285" s="620"/>
      <c r="H285" s="620"/>
      <c r="I285" s="620"/>
      <c r="J285" s="620"/>
      <c r="K285" s="620"/>
      <c r="L285" s="620"/>
      <c r="M285" s="620"/>
      <c r="N285" s="620"/>
      <c r="O285" s="620"/>
      <c r="P285" s="425"/>
      <c r="Q285" s="429"/>
      <c r="R285" s="264"/>
      <c r="S285" s="264"/>
    </row>
    <row r="286" spans="1:24" s="200" customFormat="1" ht="8.1" customHeight="1">
      <c r="A286" s="440"/>
      <c r="B286" s="22"/>
      <c r="C286" s="22"/>
      <c r="D286" s="23"/>
      <c r="E286" s="392"/>
      <c r="F286" s="401"/>
      <c r="G286" s="401"/>
      <c r="H286" s="401"/>
      <c r="I286" s="401"/>
      <c r="J286" s="401"/>
      <c r="K286" s="401"/>
      <c r="L286" s="401"/>
      <c r="M286" s="401"/>
      <c r="N286" s="401"/>
      <c r="O286" s="401"/>
      <c r="P286" s="425"/>
      <c r="Q286" s="429"/>
      <c r="R286" s="264"/>
      <c r="S286" s="264"/>
    </row>
    <row r="287" spans="1:24" s="153" customFormat="1" ht="16.5" customHeight="1">
      <c r="A287" s="443"/>
      <c r="B287" s="66"/>
      <c r="C287" s="15"/>
      <c r="D287" s="16"/>
      <c r="E287" s="751" t="s">
        <v>40</v>
      </c>
      <c r="F287" s="752"/>
      <c r="G287" s="752"/>
      <c r="H287" s="752"/>
      <c r="I287" s="752"/>
      <c r="J287" s="752"/>
      <c r="K287" s="752"/>
      <c r="L287" s="752"/>
      <c r="M287" s="752"/>
      <c r="N287" s="752"/>
      <c r="O287" s="752"/>
      <c r="P287" s="425"/>
      <c r="Q287" s="384"/>
      <c r="R287" s="267"/>
      <c r="S287" s="242"/>
      <c r="U287" s="276" t="s">
        <v>729</v>
      </c>
      <c r="V287" s="376" t="s">
        <v>730</v>
      </c>
    </row>
    <row r="288" spans="1:24" s="153" customFormat="1" ht="16.5" customHeight="1">
      <c r="A288" s="443"/>
      <c r="B288" s="66"/>
      <c r="C288" s="15"/>
      <c r="D288" s="16"/>
      <c r="E288" s="751" t="s">
        <v>546</v>
      </c>
      <c r="F288" s="752"/>
      <c r="G288" s="752"/>
      <c r="H288" s="752"/>
      <c r="I288" s="752"/>
      <c r="J288" s="752"/>
      <c r="K288" s="752"/>
      <c r="L288" s="752"/>
      <c r="M288" s="752"/>
      <c r="N288" s="752"/>
      <c r="O288" s="752"/>
      <c r="P288" s="534">
        <v>832</v>
      </c>
      <c r="Q288" s="384" t="s">
        <v>18</v>
      </c>
      <c r="R288" s="267"/>
      <c r="S288" s="242">
        <f>ROUND(P288*R288,2)</f>
        <v>0</v>
      </c>
      <c r="U288" s="376" t="s">
        <v>731</v>
      </c>
      <c r="V288" s="259"/>
      <c r="W288" s="259"/>
      <c r="X288" s="259"/>
    </row>
    <row r="289" spans="1:19" s="236" customFormat="1" ht="15.75">
      <c r="A289" s="440"/>
      <c r="B289" s="22"/>
      <c r="C289" s="22"/>
      <c r="D289" s="23"/>
      <c r="E289" s="392"/>
      <c r="F289" s="401"/>
      <c r="G289" s="401"/>
      <c r="H289" s="401"/>
      <c r="I289" s="401"/>
      <c r="J289" s="401"/>
      <c r="K289" s="401"/>
      <c r="L289" s="401"/>
      <c r="M289" s="401"/>
      <c r="N289" s="401"/>
      <c r="O289" s="401"/>
      <c r="P289" s="425"/>
      <c r="Q289" s="429"/>
      <c r="R289" s="264"/>
      <c r="S289" s="264"/>
    </row>
    <row r="290" spans="1:19" ht="18" customHeight="1">
      <c r="A290" s="241">
        <f>+$A$5</f>
        <v>4.3</v>
      </c>
      <c r="B290" s="30">
        <f>+B267+1</f>
        <v>5</v>
      </c>
      <c r="C290" s="30"/>
      <c r="D290" s="80"/>
      <c r="E290" s="831" t="s">
        <v>519</v>
      </c>
      <c r="F290" s="816"/>
      <c r="G290" s="816"/>
      <c r="H290" s="816"/>
      <c r="I290" s="816"/>
      <c r="J290" s="816"/>
      <c r="K290" s="816"/>
      <c r="L290" s="816"/>
      <c r="M290" s="816"/>
      <c r="N290" s="816"/>
      <c r="O290" s="816"/>
      <c r="P290" s="425"/>
      <c r="Q290" s="429"/>
      <c r="R290" s="264"/>
      <c r="S290" s="264"/>
    </row>
    <row r="291" spans="1:19" s="76" customFormat="1" ht="8.1" customHeight="1">
      <c r="A291" s="241"/>
      <c r="B291" s="30"/>
      <c r="C291" s="30"/>
      <c r="D291" s="80"/>
      <c r="E291" s="408"/>
      <c r="F291" s="389"/>
      <c r="G291" s="389"/>
      <c r="H291" s="389"/>
      <c r="I291" s="389"/>
      <c r="J291" s="389"/>
      <c r="K291" s="389"/>
      <c r="L291" s="389"/>
      <c r="M291" s="389"/>
      <c r="N291" s="389"/>
      <c r="O291" s="389"/>
      <c r="P291" s="425"/>
      <c r="Q291" s="429"/>
      <c r="R291" s="264"/>
      <c r="S291" s="264"/>
    </row>
    <row r="292" spans="1:19" ht="15.75" customHeight="1">
      <c r="A292" s="440"/>
      <c r="B292" s="22"/>
      <c r="C292" s="22"/>
      <c r="D292" s="23"/>
      <c r="E292" s="815" t="s">
        <v>712</v>
      </c>
      <c r="F292" s="816"/>
      <c r="G292" s="816"/>
      <c r="H292" s="816"/>
      <c r="I292" s="816"/>
      <c r="J292" s="816"/>
      <c r="K292" s="816"/>
      <c r="L292" s="816"/>
      <c r="M292" s="816"/>
      <c r="N292" s="816"/>
      <c r="O292" s="816"/>
      <c r="P292" s="425"/>
      <c r="Q292" s="429"/>
      <c r="R292" s="264"/>
      <c r="S292" s="264"/>
    </row>
    <row r="293" spans="1:19" s="200" customFormat="1" ht="15.75">
      <c r="A293" s="440"/>
      <c r="B293" s="22"/>
      <c r="C293" s="22"/>
      <c r="D293" s="23"/>
      <c r="E293" s="392"/>
      <c r="F293" s="401"/>
      <c r="G293" s="401"/>
      <c r="H293" s="401"/>
      <c r="I293" s="401"/>
      <c r="J293" s="401"/>
      <c r="K293" s="401"/>
      <c r="L293" s="401"/>
      <c r="M293" s="401"/>
      <c r="N293" s="401"/>
      <c r="O293" s="401"/>
      <c r="P293" s="425"/>
      <c r="Q293" s="429"/>
      <c r="R293" s="264"/>
      <c r="S293" s="264"/>
    </row>
    <row r="294" spans="1:19" ht="36" customHeight="1">
      <c r="A294" s="241">
        <f>+$A$5</f>
        <v>4.3</v>
      </c>
      <c r="B294" s="30">
        <f>+B290+1</f>
        <v>6</v>
      </c>
      <c r="C294" s="30"/>
      <c r="D294" s="80"/>
      <c r="E294" s="824" t="s">
        <v>520</v>
      </c>
      <c r="F294" s="620"/>
      <c r="G294" s="620"/>
      <c r="H294" s="620"/>
      <c r="I294" s="620"/>
      <c r="J294" s="620"/>
      <c r="K294" s="620"/>
      <c r="L294" s="620"/>
      <c r="M294" s="620"/>
      <c r="N294" s="620"/>
      <c r="O294" s="620"/>
      <c r="P294" s="425"/>
      <c r="Q294" s="429"/>
      <c r="R294" s="264"/>
      <c r="S294" s="264"/>
    </row>
    <row r="295" spans="1:19" ht="15.75" customHeight="1">
      <c r="A295" s="440"/>
      <c r="B295" s="22"/>
      <c r="C295" s="22"/>
      <c r="D295" s="23"/>
      <c r="E295" s="626" t="s">
        <v>602</v>
      </c>
      <c r="F295" s="620"/>
      <c r="G295" s="620"/>
      <c r="H295" s="620"/>
      <c r="I295" s="620"/>
      <c r="J295" s="620"/>
      <c r="K295" s="620"/>
      <c r="L295" s="620"/>
      <c r="M295" s="620"/>
      <c r="N295" s="620"/>
      <c r="O295" s="620"/>
      <c r="P295" s="425"/>
      <c r="Q295" s="429"/>
      <c r="R295" s="264"/>
      <c r="S295" s="264"/>
    </row>
    <row r="296" spans="1:19" s="153" customFormat="1" ht="15.75">
      <c r="A296" s="440"/>
      <c r="B296" s="22"/>
      <c r="C296" s="22"/>
      <c r="D296" s="23"/>
      <c r="E296" s="392"/>
      <c r="F296" s="401"/>
      <c r="G296" s="401"/>
      <c r="H296" s="401"/>
      <c r="I296" s="401"/>
      <c r="J296" s="401"/>
      <c r="K296" s="401"/>
      <c r="L296" s="401"/>
      <c r="M296" s="401"/>
      <c r="N296" s="401"/>
      <c r="O296" s="401"/>
      <c r="P296" s="425"/>
      <c r="Q296" s="429"/>
      <c r="R296" s="264"/>
      <c r="S296" s="264"/>
    </row>
    <row r="297" spans="1:19" ht="18" customHeight="1">
      <c r="A297" s="241">
        <f>+$A$5</f>
        <v>4.3</v>
      </c>
      <c r="B297" s="30">
        <f>+B294+1</f>
        <v>7</v>
      </c>
      <c r="C297" s="30"/>
      <c r="D297" s="80"/>
      <c r="E297" s="824" t="s">
        <v>601</v>
      </c>
      <c r="F297" s="620"/>
      <c r="G297" s="620"/>
      <c r="H297" s="620"/>
      <c r="I297" s="620"/>
      <c r="J297" s="620"/>
      <c r="K297" s="620"/>
      <c r="L297" s="620"/>
      <c r="M297" s="620"/>
      <c r="N297" s="620"/>
      <c r="O297" s="620"/>
      <c r="P297" s="425"/>
      <c r="Q297" s="429"/>
      <c r="R297" s="264"/>
      <c r="S297" s="264"/>
    </row>
    <row r="298" spans="1:19" s="131" customFormat="1" ht="18">
      <c r="A298" s="241"/>
      <c r="B298" s="30"/>
      <c r="C298" s="30"/>
      <c r="D298" s="80"/>
      <c r="E298" s="395"/>
      <c r="F298" s="411"/>
      <c r="G298" s="411"/>
      <c r="H298" s="411"/>
      <c r="I298" s="411"/>
      <c r="J298" s="411"/>
      <c r="K298" s="411"/>
      <c r="L298" s="411"/>
      <c r="M298" s="411"/>
      <c r="N298" s="411"/>
      <c r="O298" s="411"/>
      <c r="P298" s="425"/>
      <c r="Q298" s="429"/>
      <c r="R298" s="264"/>
      <c r="S298" s="264"/>
    </row>
    <row r="299" spans="1:19" s="200" customFormat="1" ht="15.75" customHeight="1">
      <c r="A299" s="241">
        <f>+$A$5</f>
        <v>4.3</v>
      </c>
      <c r="B299" s="30">
        <f>+$B$297</f>
        <v>7</v>
      </c>
      <c r="C299" s="142">
        <v>1</v>
      </c>
      <c r="D299" s="80"/>
      <c r="E299" s="613" t="s">
        <v>601</v>
      </c>
      <c r="F299" s="620"/>
      <c r="G299" s="620"/>
      <c r="H299" s="620"/>
      <c r="I299" s="620"/>
      <c r="J299" s="620"/>
      <c r="K299" s="620"/>
      <c r="L299" s="620"/>
      <c r="M299" s="620"/>
      <c r="N299" s="620"/>
      <c r="O299" s="620"/>
      <c r="P299" s="425"/>
      <c r="Q299" s="429"/>
      <c r="R299" s="264"/>
      <c r="S299" s="264"/>
    </row>
    <row r="300" spans="1:19" ht="15.75" customHeight="1">
      <c r="A300" s="440"/>
      <c r="B300" s="22"/>
      <c r="C300" s="22"/>
      <c r="D300" s="23"/>
      <c r="E300" s="626" t="s">
        <v>492</v>
      </c>
      <c r="F300" s="620"/>
      <c r="G300" s="620"/>
      <c r="H300" s="620"/>
      <c r="I300" s="620"/>
      <c r="J300" s="620"/>
      <c r="K300" s="620"/>
      <c r="L300" s="620"/>
      <c r="M300" s="620"/>
      <c r="N300" s="620"/>
      <c r="O300" s="620"/>
      <c r="P300" s="425"/>
      <c r="Q300" s="429"/>
      <c r="R300" s="264"/>
      <c r="S300" s="264"/>
    </row>
    <row r="301" spans="1:19" ht="15.75" customHeight="1">
      <c r="A301" s="440"/>
      <c r="B301" s="22"/>
      <c r="C301" s="22"/>
      <c r="D301" s="23"/>
      <c r="E301" s="626" t="s">
        <v>493</v>
      </c>
      <c r="F301" s="620"/>
      <c r="G301" s="620"/>
      <c r="H301" s="620"/>
      <c r="I301" s="620"/>
      <c r="J301" s="620"/>
      <c r="K301" s="620"/>
      <c r="L301" s="620"/>
      <c r="M301" s="620"/>
      <c r="N301" s="620"/>
      <c r="O301" s="620"/>
      <c r="P301" s="425"/>
      <c r="Q301" s="429"/>
      <c r="R301" s="264"/>
      <c r="S301" s="264"/>
    </row>
    <row r="302" spans="1:19" ht="15.75" customHeight="1">
      <c r="A302" s="440"/>
      <c r="B302" s="22"/>
      <c r="C302" s="22"/>
      <c r="D302" s="23"/>
      <c r="E302" s="626" t="s">
        <v>477</v>
      </c>
      <c r="F302" s="620"/>
      <c r="G302" s="620"/>
      <c r="H302" s="620"/>
      <c r="I302" s="620"/>
      <c r="J302" s="620"/>
      <c r="K302" s="620"/>
      <c r="L302" s="620"/>
      <c r="M302" s="620"/>
      <c r="N302" s="620"/>
      <c r="O302" s="620"/>
      <c r="P302" s="425"/>
      <c r="Q302" s="429"/>
      <c r="R302" s="264"/>
      <c r="S302" s="264"/>
    </row>
    <row r="303" spans="1:19" ht="15.75" customHeight="1">
      <c r="A303" s="440"/>
      <c r="B303" s="22"/>
      <c r="C303" s="22"/>
      <c r="D303" s="23"/>
      <c r="E303" s="626" t="s">
        <v>478</v>
      </c>
      <c r="F303" s="620"/>
      <c r="G303" s="620"/>
      <c r="H303" s="620"/>
      <c r="I303" s="620"/>
      <c r="J303" s="620"/>
      <c r="K303" s="620"/>
      <c r="L303" s="620"/>
      <c r="M303" s="620"/>
      <c r="N303" s="620"/>
      <c r="O303" s="620"/>
      <c r="P303" s="425"/>
      <c r="Q303" s="429"/>
      <c r="R303" s="264"/>
      <c r="S303" s="264"/>
    </row>
    <row r="304" spans="1:19" ht="15.75" customHeight="1">
      <c r="A304" s="440"/>
      <c r="B304" s="22"/>
      <c r="C304" s="22"/>
      <c r="D304" s="23"/>
      <c r="E304" s="626" t="s">
        <v>491</v>
      </c>
      <c r="F304" s="620"/>
      <c r="G304" s="620"/>
      <c r="H304" s="620"/>
      <c r="I304" s="620"/>
      <c r="J304" s="620"/>
      <c r="K304" s="620"/>
      <c r="L304" s="620"/>
      <c r="M304" s="620"/>
      <c r="N304" s="620"/>
      <c r="O304" s="620"/>
      <c r="P304" s="425"/>
      <c r="Q304" s="429"/>
      <c r="R304" s="264"/>
      <c r="S304" s="264"/>
    </row>
    <row r="305" spans="1:19" ht="15.75" customHeight="1">
      <c r="A305" s="440"/>
      <c r="B305" s="22"/>
      <c r="C305" s="22"/>
      <c r="D305" s="23"/>
      <c r="E305" s="626" t="s">
        <v>485</v>
      </c>
      <c r="F305" s="620"/>
      <c r="G305" s="620"/>
      <c r="H305" s="620"/>
      <c r="I305" s="620"/>
      <c r="J305" s="620"/>
      <c r="K305" s="620"/>
      <c r="L305" s="620"/>
      <c r="M305" s="620"/>
      <c r="N305" s="620"/>
      <c r="O305" s="620"/>
      <c r="P305" s="425"/>
      <c r="Q305" s="429"/>
      <c r="R305" s="264"/>
      <c r="S305" s="264"/>
    </row>
    <row r="306" spans="1:19" ht="31.5" customHeight="1">
      <c r="A306" s="440"/>
      <c r="B306" s="22"/>
      <c r="C306" s="22"/>
      <c r="D306" s="23"/>
      <c r="E306" s="626" t="s">
        <v>494</v>
      </c>
      <c r="F306" s="620"/>
      <c r="G306" s="620"/>
      <c r="H306" s="620"/>
      <c r="I306" s="620"/>
      <c r="J306" s="620"/>
      <c r="K306" s="620"/>
      <c r="L306" s="620"/>
      <c r="M306" s="620"/>
      <c r="N306" s="620"/>
      <c r="O306" s="620"/>
      <c r="P306" s="425"/>
      <c r="Q306" s="429"/>
      <c r="R306" s="264"/>
      <c r="S306" s="264"/>
    </row>
    <row r="307" spans="1:19" ht="15.75" customHeight="1">
      <c r="A307" s="440"/>
      <c r="B307" s="22"/>
      <c r="C307" s="22"/>
      <c r="D307" s="23"/>
      <c r="E307" s="626" t="s">
        <v>483</v>
      </c>
      <c r="F307" s="620"/>
      <c r="G307" s="620"/>
      <c r="H307" s="620"/>
      <c r="I307" s="620"/>
      <c r="J307" s="620"/>
      <c r="K307" s="620"/>
      <c r="L307" s="620"/>
      <c r="M307" s="620"/>
      <c r="N307" s="620"/>
      <c r="O307" s="620"/>
      <c r="P307" s="425"/>
      <c r="Q307" s="429"/>
      <c r="R307" s="264"/>
      <c r="S307" s="264"/>
    </row>
    <row r="308" spans="1:19" s="153" customFormat="1" ht="15.75">
      <c r="A308" s="440"/>
      <c r="B308" s="22"/>
      <c r="C308" s="22"/>
      <c r="D308" s="23"/>
      <c r="E308" s="392"/>
      <c r="F308" s="401"/>
      <c r="G308" s="401"/>
      <c r="H308" s="401"/>
      <c r="I308" s="401"/>
      <c r="J308" s="401"/>
      <c r="K308" s="401"/>
      <c r="L308" s="401"/>
      <c r="M308" s="401"/>
      <c r="N308" s="401"/>
      <c r="O308" s="401"/>
      <c r="P308" s="425"/>
      <c r="Q308" s="429"/>
      <c r="R308" s="264"/>
      <c r="S308" s="264"/>
    </row>
    <row r="309" spans="1:19" ht="15.75" customHeight="1">
      <c r="A309" s="440"/>
      <c r="B309" s="22"/>
      <c r="C309" s="22"/>
      <c r="D309" s="23"/>
      <c r="E309" s="626" t="s">
        <v>484</v>
      </c>
      <c r="F309" s="620"/>
      <c r="G309" s="620"/>
      <c r="H309" s="620"/>
      <c r="I309" s="620"/>
      <c r="J309" s="620"/>
      <c r="K309" s="620"/>
      <c r="L309" s="620"/>
      <c r="M309" s="620"/>
      <c r="N309" s="620"/>
      <c r="O309" s="620"/>
      <c r="P309" s="425"/>
      <c r="Q309" s="429"/>
      <c r="R309" s="264"/>
      <c r="S309" s="264"/>
    </row>
    <row r="310" spans="1:19" ht="15.75" customHeight="1">
      <c r="A310" s="440"/>
      <c r="B310" s="22"/>
      <c r="C310" s="22"/>
      <c r="D310" s="23"/>
      <c r="E310" s="626" t="s">
        <v>607</v>
      </c>
      <c r="F310" s="620"/>
      <c r="G310" s="620"/>
      <c r="H310" s="620"/>
      <c r="I310" s="620"/>
      <c r="J310" s="620"/>
      <c r="K310" s="620"/>
      <c r="L310" s="620"/>
      <c r="M310" s="620"/>
      <c r="N310" s="620"/>
      <c r="O310" s="620"/>
      <c r="P310" s="425"/>
      <c r="Q310" s="429"/>
      <c r="R310" s="264"/>
      <c r="S310" s="264"/>
    </row>
    <row r="311" spans="1:19" ht="15.75" customHeight="1">
      <c r="A311" s="440"/>
      <c r="B311" s="22"/>
      <c r="C311" s="22"/>
      <c r="D311" s="23"/>
      <c r="E311" s="626" t="s">
        <v>608</v>
      </c>
      <c r="F311" s="620"/>
      <c r="G311" s="620"/>
      <c r="H311" s="620"/>
      <c r="I311" s="620"/>
      <c r="J311" s="620"/>
      <c r="K311" s="620"/>
      <c r="L311" s="620"/>
      <c r="M311" s="620"/>
      <c r="N311" s="620"/>
      <c r="O311" s="803"/>
      <c r="P311" s="425"/>
      <c r="Q311" s="429"/>
      <c r="R311" s="264"/>
      <c r="S311" s="264"/>
    </row>
    <row r="312" spans="1:19" ht="15.75" customHeight="1">
      <c r="A312" s="440"/>
      <c r="B312" s="22"/>
      <c r="C312" s="22"/>
      <c r="D312" s="23"/>
      <c r="E312" s="626" t="s">
        <v>609</v>
      </c>
      <c r="F312" s="620"/>
      <c r="G312" s="620"/>
      <c r="H312" s="620"/>
      <c r="I312" s="620"/>
      <c r="J312" s="620"/>
      <c r="K312" s="620"/>
      <c r="L312" s="620"/>
      <c r="M312" s="620"/>
      <c r="N312" s="620"/>
      <c r="O312" s="620"/>
      <c r="P312" s="425"/>
      <c r="Q312" s="429"/>
      <c r="R312" s="264"/>
      <c r="S312" s="264"/>
    </row>
    <row r="313" spans="1:19" ht="47.25" customHeight="1">
      <c r="A313" s="440"/>
      <c r="B313" s="22"/>
      <c r="C313" s="22"/>
      <c r="D313" s="23"/>
      <c r="E313" s="626" t="s">
        <v>610</v>
      </c>
      <c r="F313" s="620"/>
      <c r="G313" s="620"/>
      <c r="H313" s="620"/>
      <c r="I313" s="620"/>
      <c r="J313" s="620"/>
      <c r="K313" s="620"/>
      <c r="L313" s="620"/>
      <c r="M313" s="620"/>
      <c r="N313" s="620"/>
      <c r="O313" s="620"/>
      <c r="P313" s="425"/>
      <c r="Q313" s="429"/>
      <c r="R313" s="264"/>
      <c r="S313" s="264"/>
    </row>
    <row r="314" spans="1:19" s="200" customFormat="1" ht="15.75">
      <c r="A314" s="602"/>
      <c r="B314" s="603"/>
      <c r="C314" s="603"/>
      <c r="D314" s="604"/>
      <c r="E314" s="576"/>
      <c r="F314" s="599"/>
      <c r="G314" s="599"/>
      <c r="H314" s="599"/>
      <c r="I314" s="599"/>
      <c r="J314" s="599"/>
      <c r="K314" s="599"/>
      <c r="L314" s="599"/>
      <c r="M314" s="599"/>
      <c r="N314" s="599"/>
      <c r="O314" s="599"/>
      <c r="P314" s="600"/>
      <c r="Q314" s="601"/>
      <c r="R314" s="437"/>
      <c r="S314" s="437"/>
    </row>
    <row r="315" spans="1:19" s="153" customFormat="1" ht="16.5" customHeight="1">
      <c r="A315" s="443"/>
      <c r="B315" s="66"/>
      <c r="C315" s="15"/>
      <c r="D315" s="16"/>
      <c r="E315" s="751" t="s">
        <v>40</v>
      </c>
      <c r="F315" s="752"/>
      <c r="G315" s="752"/>
      <c r="H315" s="752"/>
      <c r="I315" s="752"/>
      <c r="J315" s="752"/>
      <c r="K315" s="752"/>
      <c r="L315" s="752"/>
      <c r="M315" s="752"/>
      <c r="N315" s="752"/>
      <c r="O315" s="752"/>
      <c r="P315" s="425"/>
      <c r="Q315" s="384"/>
      <c r="R315" s="267"/>
      <c r="S315" s="242"/>
    </row>
    <row r="316" spans="1:19" s="276" customFormat="1" ht="16.5" customHeight="1">
      <c r="A316" s="443"/>
      <c r="B316" s="66"/>
      <c r="C316" s="15"/>
      <c r="D316" s="16"/>
      <c r="E316" s="757" t="s">
        <v>717</v>
      </c>
      <c r="F316" s="758"/>
      <c r="G316" s="758"/>
      <c r="H316" s="758"/>
      <c r="I316" s="758"/>
      <c r="J316" s="758"/>
      <c r="K316" s="758"/>
      <c r="L316" s="758"/>
      <c r="M316" s="758"/>
      <c r="N316" s="758"/>
      <c r="O316" s="758"/>
      <c r="P316" s="425"/>
      <c r="Q316" s="384"/>
      <c r="R316" s="267"/>
      <c r="S316" s="242"/>
    </row>
    <row r="317" spans="1:19" s="276" customFormat="1" ht="16.5" customHeight="1">
      <c r="A317" s="443"/>
      <c r="B317" s="66"/>
      <c r="C317" s="15"/>
      <c r="D317" s="16"/>
      <c r="E317" s="757" t="s">
        <v>715</v>
      </c>
      <c r="F317" s="758"/>
      <c r="G317" s="758"/>
      <c r="H317" s="758"/>
      <c r="I317" s="758"/>
      <c r="J317" s="758"/>
      <c r="K317" s="758"/>
      <c r="L317" s="758"/>
      <c r="M317" s="758"/>
      <c r="N317" s="758"/>
      <c r="O317" s="758"/>
      <c r="P317" s="425"/>
      <c r="Q317" s="384"/>
      <c r="R317" s="267"/>
      <c r="S317" s="242"/>
    </row>
    <row r="318" spans="1:19" s="276" customFormat="1" ht="31.5" customHeight="1">
      <c r="A318" s="443"/>
      <c r="B318" s="66"/>
      <c r="C318" s="15"/>
      <c r="D318" s="16"/>
      <c r="E318" s="757" t="s">
        <v>718</v>
      </c>
      <c r="F318" s="758"/>
      <c r="G318" s="758"/>
      <c r="H318" s="758"/>
      <c r="I318" s="758"/>
      <c r="J318" s="758"/>
      <c r="K318" s="758"/>
      <c r="L318" s="758"/>
      <c r="M318" s="758"/>
      <c r="N318" s="758"/>
      <c r="O318" s="764"/>
      <c r="P318" s="425"/>
      <c r="Q318" s="384"/>
      <c r="R318" s="267"/>
      <c r="S318" s="242"/>
    </row>
    <row r="319" spans="1:19" s="276" customFormat="1" ht="16.5" customHeight="1">
      <c r="A319" s="443"/>
      <c r="B319" s="66"/>
      <c r="C319" s="15"/>
      <c r="D319" s="16"/>
      <c r="E319" s="757" t="s">
        <v>714</v>
      </c>
      <c r="F319" s="758"/>
      <c r="G319" s="758"/>
      <c r="H319" s="758"/>
      <c r="I319" s="758"/>
      <c r="J319" s="758"/>
      <c r="K319" s="758"/>
      <c r="L319" s="758"/>
      <c r="M319" s="758"/>
      <c r="N319" s="758"/>
      <c r="O319" s="758"/>
      <c r="P319" s="425"/>
      <c r="Q319" s="384"/>
      <c r="R319" s="267"/>
      <c r="S319" s="242"/>
    </row>
    <row r="320" spans="1:19" s="276" customFormat="1" ht="31.5" customHeight="1">
      <c r="A320" s="443"/>
      <c r="B320" s="66"/>
      <c r="C320" s="15"/>
      <c r="D320" s="16"/>
      <c r="E320" s="757" t="s">
        <v>719</v>
      </c>
      <c r="F320" s="758"/>
      <c r="G320" s="758"/>
      <c r="H320" s="758"/>
      <c r="I320" s="758"/>
      <c r="J320" s="758"/>
      <c r="K320" s="758"/>
      <c r="L320" s="758"/>
      <c r="M320" s="758"/>
      <c r="N320" s="758"/>
      <c r="O320" s="764"/>
      <c r="P320" s="425"/>
      <c r="Q320" s="384"/>
      <c r="R320" s="267"/>
      <c r="S320" s="242"/>
    </row>
    <row r="321" spans="1:19" s="276" customFormat="1" ht="13.5" customHeight="1">
      <c r="A321" s="496"/>
      <c r="B321" s="66"/>
      <c r="C321" s="15"/>
      <c r="D321" s="16"/>
      <c r="E321" s="418"/>
      <c r="F321" s="410"/>
      <c r="G321" s="410"/>
      <c r="H321" s="410"/>
      <c r="I321" s="410"/>
      <c r="J321" s="410"/>
      <c r="K321" s="410"/>
      <c r="L321" s="410"/>
      <c r="M321" s="410"/>
      <c r="N321" s="410"/>
      <c r="O321" s="412"/>
      <c r="P321" s="312"/>
      <c r="Q321" s="321"/>
      <c r="R321" s="378"/>
      <c r="S321" s="304"/>
    </row>
    <row r="322" spans="1:19" s="276" customFormat="1" ht="31.5" customHeight="1">
      <c r="A322" s="443"/>
      <c r="B322" s="66"/>
      <c r="C322" s="15"/>
      <c r="D322" s="16"/>
      <c r="E322" s="757" t="s">
        <v>720</v>
      </c>
      <c r="F322" s="758"/>
      <c r="G322" s="758"/>
      <c r="H322" s="758"/>
      <c r="I322" s="758"/>
      <c r="J322" s="758"/>
      <c r="K322" s="758"/>
      <c r="L322" s="758"/>
      <c r="M322" s="758"/>
      <c r="N322" s="758"/>
      <c r="O322" s="764"/>
      <c r="P322" s="425"/>
      <c r="Q322" s="384"/>
      <c r="R322" s="267"/>
      <c r="S322" s="242"/>
    </row>
    <row r="323" spans="1:19" s="276" customFormat="1" ht="16.5" customHeight="1">
      <c r="A323" s="443"/>
      <c r="B323" s="66"/>
      <c r="C323" s="15"/>
      <c r="D323" s="16"/>
      <c r="E323" s="757" t="s">
        <v>716</v>
      </c>
      <c r="F323" s="758"/>
      <c r="G323" s="758"/>
      <c r="H323" s="758"/>
      <c r="I323" s="758"/>
      <c r="J323" s="758"/>
      <c r="K323" s="758"/>
      <c r="L323" s="758"/>
      <c r="M323" s="758"/>
      <c r="N323" s="758"/>
      <c r="O323" s="758"/>
      <c r="P323" s="425"/>
      <c r="Q323" s="384"/>
      <c r="R323" s="267"/>
      <c r="S323" s="242"/>
    </row>
    <row r="324" spans="1:19" s="276" customFormat="1" ht="16.5" customHeight="1">
      <c r="A324" s="443"/>
      <c r="B324" s="66"/>
      <c r="C324" s="15"/>
      <c r="D324" s="16"/>
      <c r="E324" s="757" t="s">
        <v>721</v>
      </c>
      <c r="F324" s="758"/>
      <c r="G324" s="758"/>
      <c r="H324" s="758"/>
      <c r="I324" s="758"/>
      <c r="J324" s="758"/>
      <c r="K324" s="758"/>
      <c r="L324" s="758"/>
      <c r="M324" s="758"/>
      <c r="N324" s="758"/>
      <c r="O324" s="758"/>
      <c r="P324" s="425"/>
      <c r="Q324" s="384"/>
      <c r="R324" s="267"/>
      <c r="S324" s="242"/>
    </row>
    <row r="325" spans="1:19" s="276" customFormat="1" ht="16.5" customHeight="1">
      <c r="A325" s="443"/>
      <c r="B325" s="66"/>
      <c r="C325" s="15"/>
      <c r="D325" s="16"/>
      <c r="E325" s="757" t="s">
        <v>722</v>
      </c>
      <c r="F325" s="758"/>
      <c r="G325" s="758"/>
      <c r="H325" s="758"/>
      <c r="I325" s="758"/>
      <c r="J325" s="758"/>
      <c r="K325" s="758"/>
      <c r="L325" s="758"/>
      <c r="M325" s="758"/>
      <c r="N325" s="758"/>
      <c r="O325" s="758"/>
      <c r="P325" s="425"/>
      <c r="Q325" s="384"/>
      <c r="R325" s="267"/>
      <c r="S325" s="242"/>
    </row>
    <row r="326" spans="1:19" s="153" customFormat="1" ht="16.5">
      <c r="A326" s="443"/>
      <c r="B326" s="66"/>
      <c r="C326" s="15"/>
      <c r="D326" s="16"/>
      <c r="E326" s="757" t="s">
        <v>546</v>
      </c>
      <c r="F326" s="758"/>
      <c r="G326" s="758"/>
      <c r="H326" s="758"/>
      <c r="I326" s="758"/>
      <c r="J326" s="758"/>
      <c r="K326" s="758"/>
      <c r="L326" s="758"/>
      <c r="M326" s="758"/>
      <c r="N326" s="758"/>
      <c r="O326" s="758"/>
      <c r="P326" s="434">
        <v>635</v>
      </c>
      <c r="Q326" s="384" t="s">
        <v>18</v>
      </c>
      <c r="R326" s="267"/>
      <c r="S326" s="242">
        <f>ROUND(P326*R326,2)</f>
        <v>0</v>
      </c>
    </row>
    <row r="327" spans="1:19" s="200" customFormat="1" ht="15.75">
      <c r="A327" s="440"/>
      <c r="B327" s="22"/>
      <c r="C327" s="22"/>
      <c r="D327" s="23"/>
      <c r="E327" s="392"/>
      <c r="F327" s="401"/>
      <c r="G327" s="401"/>
      <c r="H327" s="401"/>
      <c r="I327" s="401"/>
      <c r="J327" s="401"/>
      <c r="K327" s="401"/>
      <c r="L327" s="401"/>
      <c r="M327" s="401"/>
      <c r="N327" s="401"/>
      <c r="O327" s="401"/>
      <c r="P327" s="425"/>
      <c r="Q327" s="429"/>
      <c r="R327" s="264"/>
      <c r="S327" s="264"/>
    </row>
    <row r="328" spans="1:19" ht="15.75" customHeight="1">
      <c r="A328" s="241">
        <f>+$A$5</f>
        <v>4.3</v>
      </c>
      <c r="B328" s="30">
        <f>+$B$297</f>
        <v>7</v>
      </c>
      <c r="C328" s="30">
        <f>+C299+1</f>
        <v>2</v>
      </c>
      <c r="D328" s="80"/>
      <c r="E328" s="613" t="s">
        <v>113</v>
      </c>
      <c r="F328" s="620"/>
      <c r="G328" s="620"/>
      <c r="H328" s="620"/>
      <c r="I328" s="620"/>
      <c r="J328" s="620"/>
      <c r="K328" s="620"/>
      <c r="L328" s="620"/>
      <c r="M328" s="620"/>
      <c r="N328" s="620"/>
      <c r="O328" s="620"/>
      <c r="P328" s="425"/>
      <c r="Q328" s="429"/>
      <c r="R328" s="264"/>
      <c r="S328" s="264"/>
    </row>
    <row r="329" spans="1:19" s="110" customFormat="1" ht="15.75">
      <c r="A329" s="440"/>
      <c r="B329" s="22"/>
      <c r="C329" s="22"/>
      <c r="D329" s="23"/>
      <c r="E329" s="392"/>
      <c r="F329" s="401"/>
      <c r="G329" s="401"/>
      <c r="H329" s="401"/>
      <c r="I329" s="401"/>
      <c r="J329" s="401"/>
      <c r="K329" s="401"/>
      <c r="L329" s="401"/>
      <c r="M329" s="401"/>
      <c r="N329" s="401"/>
      <c r="O329" s="401"/>
      <c r="P329" s="425"/>
      <c r="Q329" s="429"/>
      <c r="R329" s="264"/>
      <c r="S329" s="264"/>
    </row>
    <row r="330" spans="1:19" ht="15.75" customHeight="1">
      <c r="A330" s="241">
        <f>+$A$5</f>
        <v>4.3</v>
      </c>
      <c r="B330" s="30">
        <f>+$B$297</f>
        <v>7</v>
      </c>
      <c r="C330" s="30">
        <f>+$C$328</f>
        <v>2</v>
      </c>
      <c r="D330" s="143">
        <v>1</v>
      </c>
      <c r="E330" s="613" t="s">
        <v>486</v>
      </c>
      <c r="F330" s="620"/>
      <c r="G330" s="620"/>
      <c r="H330" s="620"/>
      <c r="I330" s="620"/>
      <c r="J330" s="620"/>
      <c r="K330" s="620"/>
      <c r="L330" s="620"/>
      <c r="M330" s="620"/>
      <c r="N330" s="620"/>
      <c r="O330" s="620"/>
      <c r="P330" s="425"/>
      <c r="Q330" s="429"/>
      <c r="R330" s="264"/>
      <c r="S330" s="264"/>
    </row>
    <row r="331" spans="1:19" ht="31.5" customHeight="1">
      <c r="A331" s="440"/>
      <c r="B331" s="22"/>
      <c r="C331" s="22"/>
      <c r="D331" s="23"/>
      <c r="E331" s="626" t="s">
        <v>487</v>
      </c>
      <c r="F331" s="620"/>
      <c r="G331" s="620"/>
      <c r="H331" s="620"/>
      <c r="I331" s="620"/>
      <c r="J331" s="620"/>
      <c r="K331" s="620"/>
      <c r="L331" s="620"/>
      <c r="M331" s="620"/>
      <c r="N331" s="620"/>
      <c r="O331" s="620"/>
      <c r="P331" s="425"/>
      <c r="Q331" s="429"/>
      <c r="R331" s="264"/>
      <c r="S331" s="264"/>
    </row>
    <row r="332" spans="1:19" ht="15.75" customHeight="1">
      <c r="A332" s="440"/>
      <c r="B332" s="22"/>
      <c r="C332" s="22"/>
      <c r="D332" s="23"/>
      <c r="E332" s="626" t="s">
        <v>488</v>
      </c>
      <c r="F332" s="620"/>
      <c r="G332" s="620"/>
      <c r="H332" s="620"/>
      <c r="I332" s="620"/>
      <c r="J332" s="620"/>
      <c r="K332" s="620"/>
      <c r="L332" s="620"/>
      <c r="M332" s="620"/>
      <c r="N332" s="620"/>
      <c r="O332" s="620"/>
      <c r="P332" s="425"/>
      <c r="Q332" s="429"/>
      <c r="R332" s="264"/>
      <c r="S332" s="264"/>
    </row>
    <row r="333" spans="1:19" s="200" customFormat="1" ht="15.75">
      <c r="A333" s="440"/>
      <c r="B333" s="22"/>
      <c r="C333" s="22"/>
      <c r="D333" s="23"/>
      <c r="E333" s="392"/>
      <c r="F333" s="401"/>
      <c r="G333" s="401"/>
      <c r="H333" s="401"/>
      <c r="I333" s="401"/>
      <c r="J333" s="401"/>
      <c r="K333" s="401"/>
      <c r="L333" s="401"/>
      <c r="M333" s="401"/>
      <c r="N333" s="401"/>
      <c r="O333" s="401"/>
      <c r="P333" s="425"/>
      <c r="Q333" s="429"/>
      <c r="R333" s="264"/>
      <c r="S333" s="264"/>
    </row>
    <row r="334" spans="1:19" ht="15.75" customHeight="1">
      <c r="A334" s="440"/>
      <c r="B334" s="22"/>
      <c r="C334" s="22"/>
      <c r="D334" s="23"/>
      <c r="E334" s="626" t="s">
        <v>1</v>
      </c>
      <c r="F334" s="620"/>
      <c r="G334" s="620"/>
      <c r="H334" s="620"/>
      <c r="I334" s="620"/>
      <c r="J334" s="620"/>
      <c r="K334" s="620"/>
      <c r="L334" s="620"/>
      <c r="M334" s="620"/>
      <c r="N334" s="620"/>
      <c r="O334" s="620"/>
      <c r="P334" s="425"/>
      <c r="Q334" s="429"/>
      <c r="R334" s="264"/>
      <c r="S334" s="264"/>
    </row>
    <row r="335" spans="1:19" ht="15.75" customHeight="1">
      <c r="A335" s="440"/>
      <c r="B335" s="22"/>
      <c r="C335" s="22"/>
      <c r="D335" s="23"/>
      <c r="E335" s="626" t="s">
        <v>490</v>
      </c>
      <c r="F335" s="620"/>
      <c r="G335" s="620"/>
      <c r="H335" s="620"/>
      <c r="I335" s="620"/>
      <c r="J335" s="620"/>
      <c r="K335" s="620"/>
      <c r="L335" s="620"/>
      <c r="M335" s="620"/>
      <c r="N335" s="620"/>
      <c r="O335" s="620"/>
      <c r="P335" s="425"/>
      <c r="Q335" s="429"/>
      <c r="R335" s="264"/>
      <c r="S335" s="264"/>
    </row>
    <row r="336" spans="1:19" ht="15.75" customHeight="1">
      <c r="A336" s="440"/>
      <c r="B336" s="22"/>
      <c r="C336" s="22"/>
      <c r="D336" s="23"/>
      <c r="E336" s="626" t="s">
        <v>495</v>
      </c>
      <c r="F336" s="620"/>
      <c r="G336" s="620"/>
      <c r="H336" s="620"/>
      <c r="I336" s="620"/>
      <c r="J336" s="620"/>
      <c r="K336" s="620"/>
      <c r="L336" s="620"/>
      <c r="M336" s="620"/>
      <c r="N336" s="620"/>
      <c r="O336" s="620"/>
      <c r="P336" s="434">
        <v>210</v>
      </c>
      <c r="Q336" s="429" t="s">
        <v>35</v>
      </c>
      <c r="R336" s="267"/>
      <c r="S336" s="242">
        <f>ROUND(P336*R336,2)</f>
        <v>0</v>
      </c>
    </row>
    <row r="337" spans="1:19" s="216" customFormat="1" ht="15.75">
      <c r="A337" s="440"/>
      <c r="B337" s="22"/>
      <c r="C337" s="22"/>
      <c r="D337" s="23"/>
      <c r="E337" s="392"/>
      <c r="F337" s="401"/>
      <c r="G337" s="401"/>
      <c r="H337" s="401"/>
      <c r="I337" s="401"/>
      <c r="J337" s="401"/>
      <c r="K337" s="401"/>
      <c r="L337" s="401"/>
      <c r="M337" s="401"/>
      <c r="N337" s="401"/>
      <c r="O337" s="401"/>
      <c r="P337" s="425"/>
      <c r="Q337" s="429"/>
      <c r="R337" s="267"/>
      <c r="S337" s="242"/>
    </row>
    <row r="338" spans="1:19" ht="15.75" customHeight="1">
      <c r="A338" s="241">
        <f>+$A$5</f>
        <v>4.3</v>
      </c>
      <c r="B338" s="30">
        <f>+$B$297</f>
        <v>7</v>
      </c>
      <c r="C338" s="30">
        <f>+$C$328</f>
        <v>2</v>
      </c>
      <c r="D338" s="80">
        <f>+D330+1</f>
        <v>2</v>
      </c>
      <c r="E338" s="613" t="s">
        <v>496</v>
      </c>
      <c r="F338" s="620"/>
      <c r="G338" s="620"/>
      <c r="H338" s="620"/>
      <c r="I338" s="620"/>
      <c r="J338" s="620"/>
      <c r="K338" s="620"/>
      <c r="L338" s="620"/>
      <c r="M338" s="620"/>
      <c r="N338" s="620"/>
      <c r="O338" s="620"/>
      <c r="P338" s="425"/>
      <c r="Q338" s="429"/>
      <c r="R338" s="264"/>
      <c r="S338" s="264"/>
    </row>
    <row r="339" spans="1:19" ht="15.75" customHeight="1">
      <c r="A339" s="440"/>
      <c r="B339" s="22"/>
      <c r="C339" s="22"/>
      <c r="D339" s="23"/>
      <c r="E339" s="626" t="s">
        <v>497</v>
      </c>
      <c r="F339" s="620"/>
      <c r="G339" s="620"/>
      <c r="H339" s="620"/>
      <c r="I339" s="620"/>
      <c r="J339" s="620"/>
      <c r="K339" s="620"/>
      <c r="L339" s="620"/>
      <c r="M339" s="620"/>
      <c r="N339" s="620"/>
      <c r="O339" s="620"/>
      <c r="P339" s="425"/>
      <c r="Q339" s="429"/>
      <c r="R339" s="264"/>
      <c r="S339" s="264"/>
    </row>
    <row r="340" spans="1:19" ht="15.75" customHeight="1">
      <c r="A340" s="440"/>
      <c r="B340" s="22"/>
      <c r="C340" s="22"/>
      <c r="D340" s="23"/>
      <c r="E340" s="626" t="s">
        <v>498</v>
      </c>
      <c r="F340" s="620"/>
      <c r="G340" s="620"/>
      <c r="H340" s="620"/>
      <c r="I340" s="620"/>
      <c r="J340" s="620"/>
      <c r="K340" s="620"/>
      <c r="L340" s="620"/>
      <c r="M340" s="620"/>
      <c r="N340" s="620"/>
      <c r="O340" s="620"/>
      <c r="P340" s="425"/>
      <c r="Q340" s="429"/>
      <c r="R340" s="264"/>
      <c r="S340" s="264"/>
    </row>
    <row r="341" spans="1:19" ht="15.75" customHeight="1">
      <c r="A341" s="440"/>
      <c r="B341" s="22"/>
      <c r="C341" s="22"/>
      <c r="D341" s="23"/>
      <c r="E341" s="815" t="s">
        <v>713</v>
      </c>
      <c r="F341" s="816"/>
      <c r="G341" s="816"/>
      <c r="H341" s="816"/>
      <c r="I341" s="816"/>
      <c r="J341" s="816"/>
      <c r="K341" s="816"/>
      <c r="L341" s="816"/>
      <c r="M341" s="816"/>
      <c r="N341" s="816"/>
      <c r="O341" s="816"/>
      <c r="P341" s="425"/>
      <c r="Q341" s="429"/>
      <c r="R341" s="264"/>
      <c r="S341" s="264"/>
    </row>
    <row r="342" spans="1:19" ht="15.75" customHeight="1">
      <c r="A342" s="440"/>
      <c r="B342" s="22"/>
      <c r="C342" s="22"/>
      <c r="D342" s="23"/>
      <c r="E342" s="626" t="s">
        <v>499</v>
      </c>
      <c r="F342" s="620"/>
      <c r="G342" s="620"/>
      <c r="H342" s="620"/>
      <c r="I342" s="620"/>
      <c r="J342" s="620"/>
      <c r="K342" s="620"/>
      <c r="L342" s="620"/>
      <c r="M342" s="620"/>
      <c r="N342" s="620"/>
      <c r="O342" s="620"/>
      <c r="P342" s="425"/>
      <c r="Q342" s="429"/>
      <c r="R342" s="264"/>
      <c r="S342" s="264"/>
    </row>
    <row r="343" spans="1:19" s="200" customFormat="1" ht="15.75">
      <c r="A343" s="440"/>
      <c r="B343" s="22"/>
      <c r="C343" s="22"/>
      <c r="D343" s="23"/>
      <c r="E343" s="392"/>
      <c r="F343" s="401"/>
      <c r="G343" s="401"/>
      <c r="H343" s="401"/>
      <c r="I343" s="401"/>
      <c r="J343" s="401"/>
      <c r="K343" s="401"/>
      <c r="L343" s="401"/>
      <c r="M343" s="401"/>
      <c r="N343" s="401"/>
      <c r="O343" s="401"/>
      <c r="P343" s="425"/>
      <c r="Q343" s="429"/>
      <c r="R343" s="264"/>
      <c r="S343" s="264"/>
    </row>
    <row r="344" spans="1:19" ht="15.75" customHeight="1">
      <c r="A344" s="440"/>
      <c r="B344" s="22"/>
      <c r="C344" s="22"/>
      <c r="D344" s="23"/>
      <c r="E344" s="626" t="s">
        <v>1</v>
      </c>
      <c r="F344" s="620"/>
      <c r="G344" s="620"/>
      <c r="H344" s="620"/>
      <c r="I344" s="620"/>
      <c r="J344" s="620"/>
      <c r="K344" s="620"/>
      <c r="L344" s="620"/>
      <c r="M344" s="620"/>
      <c r="N344" s="620"/>
      <c r="O344" s="620"/>
      <c r="P344" s="425"/>
      <c r="Q344" s="429"/>
      <c r="R344" s="264"/>
      <c r="S344" s="264"/>
    </row>
    <row r="345" spans="1:19" ht="15.75" customHeight="1">
      <c r="A345" s="440"/>
      <c r="B345" s="22"/>
      <c r="C345" s="22"/>
      <c r="D345" s="23"/>
      <c r="E345" s="815" t="s">
        <v>723</v>
      </c>
      <c r="F345" s="816"/>
      <c r="G345" s="816"/>
      <c r="H345" s="816"/>
      <c r="I345" s="816"/>
      <c r="J345" s="816"/>
      <c r="K345" s="816"/>
      <c r="L345" s="816"/>
      <c r="M345" s="816"/>
      <c r="N345" s="816"/>
      <c r="O345" s="816"/>
      <c r="P345" s="425"/>
      <c r="Q345" s="429"/>
      <c r="R345" s="264"/>
      <c r="S345" s="264"/>
    </row>
    <row r="346" spans="1:19" ht="15.75" customHeight="1">
      <c r="A346" s="440"/>
      <c r="B346" s="22"/>
      <c r="C346" s="22"/>
      <c r="D346" s="23"/>
      <c r="E346" s="757" t="s">
        <v>546</v>
      </c>
      <c r="F346" s="758"/>
      <c r="G346" s="758"/>
      <c r="H346" s="758"/>
      <c r="I346" s="758"/>
      <c r="J346" s="758"/>
      <c r="K346" s="758"/>
      <c r="L346" s="758"/>
      <c r="M346" s="758"/>
      <c r="N346" s="758"/>
      <c r="O346" s="758"/>
      <c r="P346" s="434">
        <v>48</v>
      </c>
      <c r="Q346" s="429" t="s">
        <v>35</v>
      </c>
      <c r="R346" s="267"/>
      <c r="S346" s="242">
        <f>ROUND(P346*R346,2)</f>
        <v>0</v>
      </c>
    </row>
    <row r="347" spans="1:19" s="78" customFormat="1" ht="11.25" customHeight="1">
      <c r="A347" s="445"/>
      <c r="B347" s="446"/>
      <c r="C347" s="350"/>
      <c r="D347" s="447"/>
      <c r="E347" s="415"/>
      <c r="F347" s="414"/>
      <c r="G347" s="414"/>
      <c r="H347" s="414"/>
      <c r="I347" s="414"/>
      <c r="J347" s="414"/>
      <c r="K347" s="414"/>
      <c r="L347" s="414"/>
      <c r="M347" s="414"/>
      <c r="N347" s="414"/>
      <c r="O347" s="414"/>
      <c r="P347" s="313"/>
      <c r="Q347" s="344"/>
      <c r="R347" s="437"/>
      <c r="S347" s="437"/>
    </row>
    <row r="348" spans="1:19" s="152" customFormat="1" ht="30.75" customHeight="1">
      <c r="A348" s="26"/>
      <c r="B348" s="128"/>
      <c r="C348" s="27"/>
      <c r="D348" s="28"/>
      <c r="E348" s="147" t="str">
        <f>"TOTAL "&amp;(FIXED(A$5,1,TRUE))&amp;". "&amp;(E$5)&amp;" -----------------------------------------------------------------------------------------------------------------------------------------------------------------------------"</f>
        <v>TOTAL 4,3. REVETEMENTS CARRELES -----------------------------------------------------------------------------------------------------------------------------------------------------------------------------</v>
      </c>
      <c r="F348" s="148"/>
      <c r="G348" s="148"/>
      <c r="H348" s="148"/>
      <c r="I348" s="148"/>
      <c r="J348" s="148"/>
      <c r="K348" s="148"/>
      <c r="L348" s="149"/>
      <c r="M348" s="149"/>
      <c r="N348" s="149"/>
      <c r="O348" s="150"/>
      <c r="P348" s="294"/>
      <c r="Q348" s="501"/>
      <c r="R348" s="226"/>
      <c r="S348" s="180">
        <f>SUM(S5:S347)</f>
        <v>0</v>
      </c>
    </row>
    <row r="350" spans="1:19" s="200" customFormat="1">
      <c r="A350" s="7"/>
      <c r="B350" s="7"/>
      <c r="C350" s="7"/>
      <c r="D350" s="7"/>
      <c r="E350" s="7"/>
      <c r="F350" s="7"/>
      <c r="G350" s="7"/>
      <c r="H350" s="7"/>
      <c r="I350" s="7"/>
      <c r="J350" s="7"/>
      <c r="K350" s="7"/>
      <c r="L350" s="7"/>
      <c r="M350" s="7"/>
      <c r="N350" s="7"/>
      <c r="O350" s="7"/>
      <c r="P350" s="293"/>
      <c r="Q350" s="43"/>
      <c r="R350" s="43"/>
      <c r="S350" s="43"/>
    </row>
    <row r="351" spans="1:19" s="200" customFormat="1">
      <c r="A351" s="7"/>
      <c r="B351" s="7"/>
      <c r="C351" s="7"/>
      <c r="D351" s="7"/>
      <c r="E351" s="7"/>
      <c r="F351" s="7"/>
      <c r="G351" s="7"/>
      <c r="H351" s="7"/>
      <c r="I351" s="7"/>
      <c r="J351" s="7"/>
      <c r="K351" s="7"/>
      <c r="L351" s="7"/>
      <c r="M351" s="7"/>
      <c r="N351" s="7"/>
      <c r="O351" s="7"/>
      <c r="P351" s="293"/>
      <c r="Q351" s="43"/>
      <c r="R351" s="43"/>
      <c r="S351" s="43"/>
    </row>
  </sheetData>
  <sheetProtection selectLockedCells="1" selectUnlockedCells="1"/>
  <customSheetViews>
    <customSheetView guid="{FEDF866F-7E91-4768-B7AB-11E2CB49804F}" scale="80" printArea="1" view="pageBreakPreview">
      <pane xSplit="4" ySplit="5" topLeftCell="E6" activePane="bottomRight" state="frozen"/>
      <selection pane="bottomRight" activeCell="E164" sqref="A164:S164"/>
      <rowBreaks count="9" manualBreakCount="9">
        <brk id="42" max="19" man="1"/>
        <brk id="72" max="19" man="1"/>
        <brk id="112" max="19" man="1"/>
        <brk id="147" max="19" man="1"/>
        <brk id="178" max="19" man="1"/>
        <brk id="218" max="19" man="1"/>
        <brk id="253" max="19" man="1"/>
        <brk id="290" max="19" man="1"/>
        <brk id="332" max="19" man="1"/>
      </rowBreaks>
      <pageMargins left="0.55118110236220474" right="0.15748031496062992" top="0.6692913385826772" bottom="0.74803149606299213" header="0.35433070866141736" footer="0.35433070866141736"/>
      <printOptions horizontalCentered="1"/>
      <pageSetup paperSize="9" scale="79" firstPageNumber="0" orientation="portrait" horizontalDpi="300" verticalDpi="300" r:id="rId1"/>
      <headerFooter alignWithMargins="0">
        <oddHeader xml:space="preserve">&amp;L&amp;8MONNET-LE DRIAN-DERVAIN-GRONTMIJ-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customSheetView>
    <customSheetView guid="{45C8D6C3-577A-467C-A9EC-1E2120034D87}" scale="80" printArea="1">
      <pane xSplit="4" ySplit="5" topLeftCell="E6" activePane="bottomRight" state="frozen"/>
      <selection pane="bottomRight" activeCell="E8" sqref="E8:O8"/>
      <rowBreaks count="9" manualBreakCount="9">
        <brk id="42" max="19" man="1"/>
        <brk id="72" max="19" man="1"/>
        <brk id="112" max="19" man="1"/>
        <brk id="147" max="19" man="1"/>
        <brk id="178" max="19" man="1"/>
        <brk id="218" max="19" man="1"/>
        <brk id="253" max="19" man="1"/>
        <brk id="290" max="19" man="1"/>
        <brk id="332" max="19" man="1"/>
      </rowBreaks>
      <pageMargins left="0.55118110236220474" right="0.15748031496062992" top="0.6692913385826772" bottom="0.74803149606299213" header="0.35433070866141736" footer="0.35433070866141736"/>
      <printOptions horizontalCentered="1"/>
      <pageSetup paperSize="9" scale="79" firstPageNumber="0" orientation="portrait" horizontalDpi="300" verticalDpi="300" r:id="rId2"/>
      <headerFooter alignWithMargins="0">
        <oddHeader xml:space="preserve">&amp;L&amp;8MONNET-LE DRIAN-DERVAIN-GRONTMIJ-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customSheetView>
  </customSheetViews>
  <mergeCells count="291">
    <mergeCell ref="P3:S3"/>
    <mergeCell ref="E6:O6"/>
    <mergeCell ref="E242:O242"/>
    <mergeCell ref="E317:O317"/>
    <mergeCell ref="E319:O319"/>
    <mergeCell ref="E320:O320"/>
    <mergeCell ref="E323:O323"/>
    <mergeCell ref="E325:O325"/>
    <mergeCell ref="E324:O324"/>
    <mergeCell ref="E316:O316"/>
    <mergeCell ref="E318:O318"/>
    <mergeCell ref="E322:O322"/>
    <mergeCell ref="E305:O305"/>
    <mergeCell ref="E300:O300"/>
    <mergeCell ref="E309:O309"/>
    <mergeCell ref="E310:O310"/>
    <mergeCell ref="E311:O311"/>
    <mergeCell ref="E306:O306"/>
    <mergeCell ref="E307:O307"/>
    <mergeCell ref="E297:O297"/>
    <mergeCell ref="E294:O294"/>
    <mergeCell ref="E295:O295"/>
    <mergeCell ref="E301:O301"/>
    <mergeCell ref="E302:O302"/>
    <mergeCell ref="E219:O219"/>
    <mergeCell ref="E193:O193"/>
    <mergeCell ref="E345:O345"/>
    <mergeCell ref="E346:O346"/>
    <mergeCell ref="E216:O216"/>
    <mergeCell ref="E341:O341"/>
    <mergeCell ref="E342:O342"/>
    <mergeCell ref="E344:O344"/>
    <mergeCell ref="E328:O328"/>
    <mergeCell ref="E312:O312"/>
    <mergeCell ref="E336:O336"/>
    <mergeCell ref="E338:O338"/>
    <mergeCell ref="E339:O339"/>
    <mergeCell ref="E340:O340"/>
    <mergeCell ref="E330:O330"/>
    <mergeCell ref="E331:O331"/>
    <mergeCell ref="E313:O313"/>
    <mergeCell ref="E332:O332"/>
    <mergeCell ref="E334:O334"/>
    <mergeCell ref="E335:O335"/>
    <mergeCell ref="E299:O299"/>
    <mergeCell ref="E304:O304"/>
    <mergeCell ref="E276:O276"/>
    <mergeCell ref="E292:O292"/>
    <mergeCell ref="E281:O281"/>
    <mergeCell ref="E283:O283"/>
    <mergeCell ref="E290:O290"/>
    <mergeCell ref="E278:O278"/>
    <mergeCell ref="E279:O279"/>
    <mergeCell ref="E303:O303"/>
    <mergeCell ref="E260:O260"/>
    <mergeCell ref="E267:O267"/>
    <mergeCell ref="E269:O269"/>
    <mergeCell ref="E270:O270"/>
    <mergeCell ref="E262:O262"/>
    <mergeCell ref="E263:O263"/>
    <mergeCell ref="E277:O277"/>
    <mergeCell ref="E287:O287"/>
    <mergeCell ref="E288:O288"/>
    <mergeCell ref="E284:O284"/>
    <mergeCell ref="E285:O285"/>
    <mergeCell ref="E280:O280"/>
    <mergeCell ref="E271:O271"/>
    <mergeCell ref="E272:O272"/>
    <mergeCell ref="E273:O273"/>
    <mergeCell ref="E274:O274"/>
    <mergeCell ref="E275:O275"/>
    <mergeCell ref="E247:O247"/>
    <mergeCell ref="E249:O249"/>
    <mergeCell ref="E255:O255"/>
    <mergeCell ref="E256:O256"/>
    <mergeCell ref="E258:O258"/>
    <mergeCell ref="E259:O259"/>
    <mergeCell ref="E250:O250"/>
    <mergeCell ref="E251:O251"/>
    <mergeCell ref="E252:O252"/>
    <mergeCell ref="E253:O253"/>
    <mergeCell ref="E254:O254"/>
    <mergeCell ref="E240:O240"/>
    <mergeCell ref="E151:O151"/>
    <mergeCell ref="E152:O152"/>
    <mergeCell ref="E173:O173"/>
    <mergeCell ref="E174:O174"/>
    <mergeCell ref="E150:O150"/>
    <mergeCell ref="E141:O141"/>
    <mergeCell ref="E142:O142"/>
    <mergeCell ref="E143:O143"/>
    <mergeCell ref="E144:O144"/>
    <mergeCell ref="E182:O182"/>
    <mergeCell ref="E178:O178"/>
    <mergeCell ref="E180:O180"/>
    <mergeCell ref="E181:O181"/>
    <mergeCell ref="E153:O153"/>
    <mergeCell ref="E154:O154"/>
    <mergeCell ref="E155:O155"/>
    <mergeCell ref="E146:O146"/>
    <mergeCell ref="E147:O147"/>
    <mergeCell ref="E148:O148"/>
    <mergeCell ref="E149:O149"/>
    <mergeCell ref="E234:O234"/>
    <mergeCell ref="E235:O235"/>
    <mergeCell ref="E217:O217"/>
    <mergeCell ref="E112:O112"/>
    <mergeCell ref="E113:O113"/>
    <mergeCell ref="E114:O114"/>
    <mergeCell ref="E133:O133"/>
    <mergeCell ref="E136:O136"/>
    <mergeCell ref="E138:O138"/>
    <mergeCell ref="E238:O238"/>
    <mergeCell ref="E197:O197"/>
    <mergeCell ref="E198:O198"/>
    <mergeCell ref="E236:O236"/>
    <mergeCell ref="E237:O237"/>
    <mergeCell ref="E223:O223"/>
    <mergeCell ref="E225:O225"/>
    <mergeCell ref="E228:O228"/>
    <mergeCell ref="E229:O229"/>
    <mergeCell ref="E203:O203"/>
    <mergeCell ref="E204:O204"/>
    <mergeCell ref="E205:O205"/>
    <mergeCell ref="E207:O207"/>
    <mergeCell ref="E233:O233"/>
    <mergeCell ref="E135:O135"/>
    <mergeCell ref="E137:O137"/>
    <mergeCell ref="E161:O161"/>
    <mergeCell ref="E176:O176"/>
    <mergeCell ref="E169:O169"/>
    <mergeCell ref="E170:O170"/>
    <mergeCell ref="E171:O171"/>
    <mergeCell ref="E172:O172"/>
    <mergeCell ref="E163:O163"/>
    <mergeCell ref="E164:O164"/>
    <mergeCell ref="E165:O165"/>
    <mergeCell ref="E166:O166"/>
    <mergeCell ref="E167:O167"/>
    <mergeCell ref="E126:O126"/>
    <mergeCell ref="E127:O127"/>
    <mergeCell ref="E128:O128"/>
    <mergeCell ref="E130:O130"/>
    <mergeCell ref="E131:O131"/>
    <mergeCell ref="E199:O199"/>
    <mergeCell ref="E200:O200"/>
    <mergeCell ref="E201:O201"/>
    <mergeCell ref="E195:O195"/>
    <mergeCell ref="E196:O196"/>
    <mergeCell ref="E192:O192"/>
    <mergeCell ref="E140:O140"/>
    <mergeCell ref="E194:O194"/>
    <mergeCell ref="E190:O190"/>
    <mergeCell ref="E191:O191"/>
    <mergeCell ref="E185:O185"/>
    <mergeCell ref="E187:O187"/>
    <mergeCell ref="E188:O188"/>
    <mergeCell ref="E189:O189"/>
    <mergeCell ref="E156:O156"/>
    <mergeCell ref="E157:O157"/>
    <mergeCell ref="E159:O159"/>
    <mergeCell ref="E160:O160"/>
    <mergeCell ref="E168:O168"/>
    <mergeCell ref="E121:O121"/>
    <mergeCell ref="E122:O122"/>
    <mergeCell ref="E123:O123"/>
    <mergeCell ref="E124:O124"/>
    <mergeCell ref="E125:O125"/>
    <mergeCell ref="E116:O116"/>
    <mergeCell ref="E117:O117"/>
    <mergeCell ref="E118:O118"/>
    <mergeCell ref="E119:O119"/>
    <mergeCell ref="E120:O120"/>
    <mergeCell ref="E105:O105"/>
    <mergeCell ref="E107:O107"/>
    <mergeCell ref="E108:O108"/>
    <mergeCell ref="E109:O109"/>
    <mergeCell ref="E110:O110"/>
    <mergeCell ref="E100:O100"/>
    <mergeCell ref="E101:O101"/>
    <mergeCell ref="E102:O102"/>
    <mergeCell ref="E103:O103"/>
    <mergeCell ref="E104:O104"/>
    <mergeCell ref="E95:O95"/>
    <mergeCell ref="E96:O96"/>
    <mergeCell ref="E97:O97"/>
    <mergeCell ref="E98:O98"/>
    <mergeCell ref="E99:O99"/>
    <mergeCell ref="E90:O90"/>
    <mergeCell ref="E91:O91"/>
    <mergeCell ref="E92:O92"/>
    <mergeCell ref="E93:O93"/>
    <mergeCell ref="E94:O94"/>
    <mergeCell ref="E85:O85"/>
    <mergeCell ref="E86:O86"/>
    <mergeCell ref="E87:O87"/>
    <mergeCell ref="E88:O88"/>
    <mergeCell ref="E89:O89"/>
    <mergeCell ref="E80:O80"/>
    <mergeCell ref="E81:O81"/>
    <mergeCell ref="E82:O82"/>
    <mergeCell ref="E83:O83"/>
    <mergeCell ref="E84:O84"/>
    <mergeCell ref="E78:O78"/>
    <mergeCell ref="E79:O79"/>
    <mergeCell ref="E52:O52"/>
    <mergeCell ref="E53:O53"/>
    <mergeCell ref="E55:O55"/>
    <mergeCell ref="E56:O56"/>
    <mergeCell ref="E66:O66"/>
    <mergeCell ref="E67:O67"/>
    <mergeCell ref="E68:O68"/>
    <mergeCell ref="E69:O69"/>
    <mergeCell ref="E70:O70"/>
    <mergeCell ref="E61:O61"/>
    <mergeCell ref="E62:O62"/>
    <mergeCell ref="E73:O73"/>
    <mergeCell ref="E74:O74"/>
    <mergeCell ref="E57:O57"/>
    <mergeCell ref="E58:O58"/>
    <mergeCell ref="E59:O59"/>
    <mergeCell ref="E60:O60"/>
    <mergeCell ref="E76:O76"/>
    <mergeCell ref="E77:O77"/>
    <mergeCell ref="E63:O63"/>
    <mergeCell ref="E64:O64"/>
    <mergeCell ref="E65:O65"/>
    <mergeCell ref="E40:O40"/>
    <mergeCell ref="E41:O41"/>
    <mergeCell ref="E25:O25"/>
    <mergeCell ref="E42:O42"/>
    <mergeCell ref="E71:O71"/>
    <mergeCell ref="E46:O46"/>
    <mergeCell ref="E47:O47"/>
    <mergeCell ref="E48:O48"/>
    <mergeCell ref="E50:O50"/>
    <mergeCell ref="E51:O51"/>
    <mergeCell ref="E31:O31"/>
    <mergeCell ref="E32:O32"/>
    <mergeCell ref="E33:O33"/>
    <mergeCell ref="E34:O34"/>
    <mergeCell ref="E44:O44"/>
    <mergeCell ref="E45:O45"/>
    <mergeCell ref="E35:O35"/>
    <mergeCell ref="E36:O36"/>
    <mergeCell ref="E37:O37"/>
    <mergeCell ref="E38:O38"/>
    <mergeCell ref="E39:O39"/>
    <mergeCell ref="E11:O11"/>
    <mergeCell ref="E16:O16"/>
    <mergeCell ref="E17:O17"/>
    <mergeCell ref="E18:O18"/>
    <mergeCell ref="A3:O3"/>
    <mergeCell ref="E30:O30"/>
    <mergeCell ref="E8:O8"/>
    <mergeCell ref="E9:O9"/>
    <mergeCell ref="E13:O13"/>
    <mergeCell ref="E14:O14"/>
    <mergeCell ref="E15:O15"/>
    <mergeCell ref="E20:O20"/>
    <mergeCell ref="E21:O21"/>
    <mergeCell ref="E22:O22"/>
    <mergeCell ref="E23:O23"/>
    <mergeCell ref="E24:O24"/>
    <mergeCell ref="E27:O27"/>
    <mergeCell ref="E28:O28"/>
    <mergeCell ref="E29:O29"/>
    <mergeCell ref="E183:O183"/>
    <mergeCell ref="E315:O315"/>
    <mergeCell ref="E326:O326"/>
    <mergeCell ref="E241:O241"/>
    <mergeCell ref="E245:O245"/>
    <mergeCell ref="E244:O244"/>
    <mergeCell ref="E261:O261"/>
    <mergeCell ref="E264:O264"/>
    <mergeCell ref="E265:O265"/>
    <mergeCell ref="E209:O209"/>
    <mergeCell ref="E208:O208"/>
    <mergeCell ref="E210:O210"/>
    <mergeCell ref="E202:O202"/>
    <mergeCell ref="E232:O232"/>
    <mergeCell ref="E211:O211"/>
    <mergeCell ref="E230:O230"/>
    <mergeCell ref="E231:O231"/>
    <mergeCell ref="E226:O226"/>
    <mergeCell ref="E221:O221"/>
    <mergeCell ref="E212:O212"/>
    <mergeCell ref="E214:O214"/>
    <mergeCell ref="E215:O215"/>
    <mergeCell ref="E218:O218"/>
    <mergeCell ref="E239:O239"/>
  </mergeCells>
  <phoneticPr fontId="29" type="noConversion"/>
  <printOptions horizontalCentered="1"/>
  <pageMargins left="0.55118110236220474" right="0.15748031496062992" top="0.6692913385826772" bottom="0.74803149606299213" header="0.35433070866141736" footer="0.35433070866141736"/>
  <pageSetup paperSize="9" scale="81" firstPageNumber="0" orientation="portrait" horizontalDpi="300" verticalDpi="300" r:id="rId3"/>
  <headerFooter alignWithMargins="0">
    <oddHeader xml:space="preserve">&amp;L&amp;8MONNET-LE DRIAN-DERVAIN-OTEIS- CETE-ROOKE&amp;R &amp;"Arial Narrow,Gras"&amp;A&amp;"Arial Narrow,Normal" - Page  &amp;P/&amp;N  </oddHeader>
    <oddFooter>&amp;C&amp;"Arial Narrow,Gras italique"&amp;KFF0000Nota:des dimensions et quantités peuvent figurer à titre indicatif. 
Les quantités et prix unitaires sont à compléter par l'entreprise.Seul le prix forfaitaire est contractuel</oddFooter>
  </headerFooter>
  <rowBreaks count="3" manualBreakCount="3">
    <brk id="75" max="18" man="1"/>
    <brk id="235" max="18" man="1"/>
    <brk id="314"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16</vt:i4>
      </vt:variant>
    </vt:vector>
  </HeadingPairs>
  <TitlesOfParts>
    <vt:vector size="20" baseType="lpstr">
      <vt:lpstr>4 PdG &amp; GEN</vt:lpstr>
      <vt:lpstr>4,1 SOLS SOUPLES</vt:lpstr>
      <vt:lpstr>4,2 PEINTURE</vt:lpstr>
      <vt:lpstr>4,3 CARREL</vt:lpstr>
      <vt:lpstr>'4 PdG &amp; GEN'!Impression_des_titres</vt:lpstr>
      <vt:lpstr>'4,1 SOLS SOUPLES'!Impression_des_titres</vt:lpstr>
      <vt:lpstr>'4,2 PEINTURE'!Impression_des_titres</vt:lpstr>
      <vt:lpstr>'4,3 CARREL'!Impression_des_titres</vt:lpstr>
      <vt:lpstr>'4 PdG &amp; GEN'!Print_Area</vt:lpstr>
      <vt:lpstr>'4,1 SOLS SOUPLES'!Print_Area</vt:lpstr>
      <vt:lpstr>'4,2 PEINTURE'!Print_Area</vt:lpstr>
      <vt:lpstr>'4,3 CARREL'!Print_Area</vt:lpstr>
      <vt:lpstr>'4 PdG &amp; GEN'!Print_Titles</vt:lpstr>
      <vt:lpstr>'4,1 SOLS SOUPLES'!Print_Titles</vt:lpstr>
      <vt:lpstr>'4,2 PEINTURE'!Print_Titles</vt:lpstr>
      <vt:lpstr>'4,3 CARREL'!Print_Titles</vt:lpstr>
      <vt:lpstr>'4 PdG &amp; GEN'!Zone_d_impression</vt:lpstr>
      <vt:lpstr>'4,1 SOLS SOUPLES'!Zone_d_impression</vt:lpstr>
      <vt:lpstr>'4,2 PEINTURE'!Zone_d_impression</vt:lpstr>
      <vt:lpstr>'4,3 CARREL'!Zone_d_impression</vt:lpstr>
    </vt:vector>
  </TitlesOfParts>
  <Company>archi</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Francois MONNET</dc:creator>
  <cp:lastModifiedBy>GILLES LE DRIAN</cp:lastModifiedBy>
  <cp:lastPrinted>2018-02-03T12:55:04Z</cp:lastPrinted>
  <dcterms:created xsi:type="dcterms:W3CDTF">2011-06-01T14:44:47Z</dcterms:created>
  <dcterms:modified xsi:type="dcterms:W3CDTF">2018-02-03T17:52:28Z</dcterms:modified>
</cp:coreProperties>
</file>