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filterPrivacy="1" codeName="ThisWorkbook" defaultThemeVersion="124226"/>
  <xr:revisionPtr revIDLastSave="0" documentId="13_ncr:1_{4E93BBF9-2399-46B4-A731-C6823A482D0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DQE" sheetId="32" r:id="rId1"/>
  </sheets>
  <definedNames>
    <definedName name="_xlnm._FilterDatabase" localSheetId="0" hidden="1">DQE!$A$1:$A$246</definedName>
    <definedName name="_xlnm.Criteria" localSheetId="0">DQE!$A$13</definedName>
    <definedName name="_xlnm.Print_Area" localSheetId="0">DQE!$A$1:$F$263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2" i="32" l="1"/>
  <c r="B258" i="32" s="1"/>
  <c r="A242" i="32"/>
  <c r="A258" i="32" s="1"/>
  <c r="B241" i="32"/>
  <c r="B257" i="32" s="1"/>
  <c r="A241" i="32"/>
  <c r="A257" i="32" s="1"/>
  <c r="B240" i="32"/>
  <c r="B256" i="32" s="1"/>
  <c r="A240" i="32"/>
  <c r="A256" i="32" s="1"/>
  <c r="B239" i="32"/>
  <c r="B255" i="32" s="1"/>
  <c r="A239" i="32"/>
  <c r="A255" i="32" s="1"/>
  <c r="B238" i="32"/>
  <c r="B254" i="32" s="1"/>
  <c r="A238" i="32"/>
  <c r="A254" i="32" s="1"/>
  <c r="B237" i="32"/>
  <c r="B253" i="32" s="1"/>
  <c r="A237" i="32"/>
  <c r="A253" i="32" s="1"/>
  <c r="B236" i="32"/>
  <c r="B252" i="32" s="1"/>
  <c r="A236" i="32"/>
  <c r="A252" i="32" s="1"/>
  <c r="B235" i="32"/>
  <c r="B251" i="32" s="1"/>
  <c r="A235" i="32"/>
  <c r="A251" i="32" s="1"/>
  <c r="B234" i="32"/>
  <c r="B250" i="32" s="1"/>
  <c r="A234" i="32"/>
  <c r="A250" i="32" s="1"/>
  <c r="A226" i="32"/>
  <c r="F225" i="32"/>
  <c r="F223" i="32"/>
  <c r="F222" i="32"/>
  <c r="F221" i="32"/>
  <c r="F220" i="32"/>
  <c r="F219" i="32"/>
  <c r="F218" i="32"/>
  <c r="F217" i="32"/>
  <c r="F216" i="32"/>
  <c r="F215" i="32"/>
  <c r="A215" i="32"/>
  <c r="A216" i="32" s="1"/>
  <c r="A217" i="32" s="1"/>
  <c r="A218" i="32" s="1"/>
  <c r="A219" i="32" s="1"/>
  <c r="A220" i="32" s="1"/>
  <c r="A221" i="32" s="1"/>
  <c r="A222" i="32" s="1"/>
  <c r="A223" i="32" s="1"/>
  <c r="F214" i="32"/>
  <c r="A211" i="32"/>
  <c r="A209" i="32"/>
  <c r="A210" i="32" s="1"/>
  <c r="F208" i="32"/>
  <c r="F206" i="32"/>
  <c r="F205" i="32"/>
  <c r="F203" i="32"/>
  <c r="F202" i="32"/>
  <c r="F200" i="32"/>
  <c r="F198" i="32"/>
  <c r="F196" i="32"/>
  <c r="F195" i="32"/>
  <c r="F194" i="32"/>
  <c r="A192" i="32"/>
  <c r="A191" i="32"/>
  <c r="A189" i="32"/>
  <c r="A190" i="32" s="1"/>
  <c r="F188" i="32"/>
  <c r="F187" i="32"/>
  <c r="F186" i="32"/>
  <c r="F185" i="32"/>
  <c r="F183" i="32"/>
  <c r="A180" i="32"/>
  <c r="A179" i="32"/>
  <c r="A177" i="32"/>
  <c r="A178" i="32" s="1"/>
  <c r="F176" i="32"/>
  <c r="F173" i="32"/>
  <c r="F172" i="32"/>
  <c r="F170" i="32"/>
  <c r="F169" i="32"/>
  <c r="F167" i="32"/>
  <c r="F166" i="32"/>
  <c r="F163" i="32"/>
  <c r="F162" i="32"/>
  <c r="F161" i="32"/>
  <c r="F159" i="32"/>
  <c r="F158" i="32"/>
  <c r="F156" i="32"/>
  <c r="F154" i="32"/>
  <c r="F151" i="32"/>
  <c r="F150" i="32"/>
  <c r="F149" i="32"/>
  <c r="F148" i="32"/>
  <c r="F147" i="32"/>
  <c r="F145" i="32"/>
  <c r="F143" i="32"/>
  <c r="F142" i="32"/>
  <c r="F139" i="32"/>
  <c r="F138" i="32"/>
  <c r="F137" i="32"/>
  <c r="A135" i="32"/>
  <c r="A134" i="32"/>
  <c r="A132" i="32"/>
  <c r="A133" i="32" s="1"/>
  <c r="F131" i="32"/>
  <c r="F130" i="32"/>
  <c r="F128" i="32"/>
  <c r="F127" i="32"/>
  <c r="F126" i="32"/>
  <c r="F125" i="32"/>
  <c r="F123" i="32"/>
  <c r="F122" i="32"/>
  <c r="F121" i="32"/>
  <c r="F120" i="32"/>
  <c r="F119" i="32"/>
  <c r="F117" i="32"/>
  <c r="A115" i="32"/>
  <c r="A114" i="32"/>
  <c r="A112" i="32"/>
  <c r="A113" i="32" s="1"/>
  <c r="F111" i="32"/>
  <c r="F109" i="32"/>
  <c r="F108" i="32"/>
  <c r="F107" i="32"/>
  <c r="F106" i="32"/>
  <c r="F105" i="32"/>
  <c r="F104" i="32"/>
  <c r="F103" i="32"/>
  <c r="A101" i="32"/>
  <c r="A100" i="32"/>
  <c r="A98" i="32"/>
  <c r="A99" i="32" s="1"/>
  <c r="F97" i="32"/>
  <c r="F95" i="32"/>
  <c r="F94" i="32"/>
  <c r="F93" i="32"/>
  <c r="F91" i="32"/>
  <c r="F89" i="32"/>
  <c r="F88" i="32"/>
  <c r="F87" i="32"/>
  <c r="F86" i="32"/>
  <c r="F85" i="32"/>
  <c r="F84" i="32"/>
  <c r="F83" i="32"/>
  <c r="F82" i="32"/>
  <c r="F81" i="32"/>
  <c r="A81" i="32"/>
  <c r="A82" i="32" s="1"/>
  <c r="A83" i="32" s="1"/>
  <c r="A84" i="32" s="1"/>
  <c r="A85" i="32" s="1"/>
  <c r="A86" i="32" s="1"/>
  <c r="A87" i="32" s="1"/>
  <c r="A88" i="32" s="1"/>
  <c r="A89" i="32" s="1"/>
  <c r="A90" i="32" s="1"/>
  <c r="A92" i="32" s="1"/>
  <c r="A96" i="32" s="1"/>
  <c r="F80" i="32"/>
  <c r="A78" i="32"/>
  <c r="A77" i="32"/>
  <c r="A75" i="32"/>
  <c r="A76" i="32" s="1"/>
  <c r="F74" i="32"/>
  <c r="F72" i="32"/>
  <c r="F71" i="32"/>
  <c r="F67" i="32"/>
  <c r="F66" i="32"/>
  <c r="F65" i="32"/>
  <c r="F64" i="32"/>
  <c r="F63" i="32"/>
  <c r="F62" i="32"/>
  <c r="F61" i="32"/>
  <c r="A59" i="32"/>
  <c r="A58" i="32"/>
  <c r="A56" i="32"/>
  <c r="A57" i="32" s="1"/>
  <c r="F55" i="32"/>
  <c r="F54" i="32"/>
  <c r="F53" i="32"/>
  <c r="F51" i="32"/>
  <c r="F50" i="32"/>
  <c r="F45" i="32"/>
  <c r="F44" i="32"/>
  <c r="F43" i="32"/>
  <c r="F42" i="32"/>
  <c r="F40" i="32"/>
  <c r="F38" i="32"/>
  <c r="F37" i="32"/>
  <c r="F35" i="32"/>
  <c r="F34" i="32"/>
  <c r="F33" i="32"/>
  <c r="F32" i="32"/>
  <c r="F31" i="32"/>
  <c r="F30" i="32"/>
  <c r="F29" i="32"/>
  <c r="F28" i="32"/>
  <c r="A26" i="32"/>
  <c r="A25" i="32"/>
  <c r="A23" i="32"/>
  <c r="A24" i="32" s="1"/>
  <c r="F22" i="32"/>
  <c r="F21" i="32"/>
  <c r="F20" i="32"/>
  <c r="F19" i="32"/>
  <c r="F18" i="32"/>
  <c r="F17" i="32"/>
  <c r="F16" i="32"/>
  <c r="F15" i="32"/>
  <c r="A13" i="32"/>
  <c r="G74" i="32" l="1"/>
  <c r="F209" i="32"/>
  <c r="F242" i="32" s="1"/>
  <c r="F56" i="32"/>
  <c r="F235" i="32" s="1"/>
  <c r="F189" i="32"/>
  <c r="F241" i="32" s="1"/>
  <c r="F23" i="32"/>
  <c r="F234" i="32" s="1"/>
  <c r="F98" i="32"/>
  <c r="F237" i="32" s="1"/>
  <c r="F177" i="32"/>
  <c r="F240" i="32" s="1"/>
  <c r="F132" i="32"/>
  <c r="F239" i="32" s="1"/>
  <c r="F226" i="32"/>
  <c r="F75" i="32"/>
  <c r="F236" i="32" s="1"/>
  <c r="F112" i="32"/>
  <c r="F238" i="32" s="1"/>
  <c r="F244" i="32" l="1"/>
  <c r="F245" i="32" s="1"/>
  <c r="F246" i="32" s="1"/>
  <c r="F253" i="32"/>
  <c r="F250" i="32" s="1"/>
  <c r="F260" i="32" s="1"/>
  <c r="F261" i="32" s="1"/>
  <c r="F262" i="32" s="1"/>
</calcChain>
</file>

<file path=xl/sharedStrings.xml><?xml version="1.0" encoding="utf-8"?>
<sst xmlns="http://schemas.openxmlformats.org/spreadsheetml/2006/main" count="487" uniqueCount="258">
  <si>
    <t>Désignation des ouvrages</t>
  </si>
  <si>
    <t>Unité</t>
  </si>
  <si>
    <t>Montant</t>
  </si>
  <si>
    <t>ml</t>
  </si>
  <si>
    <t>m²</t>
  </si>
  <si>
    <t>m3</t>
  </si>
  <si>
    <t>F</t>
  </si>
  <si>
    <t>U</t>
  </si>
  <si>
    <t>Prix Unit</t>
  </si>
  <si>
    <t>Qté</t>
  </si>
  <si>
    <t>Fourniture et mise en œuvre de sable 0/2 d'enrobage</t>
  </si>
  <si>
    <t xml:space="preserve">Opérations topographiques / implantations </t>
  </si>
  <si>
    <t>Plan de récolement</t>
  </si>
  <si>
    <t xml:space="preserve">Hydrocurage de canalisation </t>
  </si>
  <si>
    <t>P.V. /assise/protection pour croisement de réseau DN&lt; ou = 0,50m</t>
  </si>
  <si>
    <t>F. et Pose de Grillage avertisseur</t>
  </si>
  <si>
    <t>PM</t>
  </si>
  <si>
    <t xml:space="preserve">F et MOE de GNT 0/63 </t>
  </si>
  <si>
    <t>Total H.T. hors Options</t>
  </si>
  <si>
    <t>Total T.T.C. Hors Options</t>
  </si>
  <si>
    <t>Préparation de sol</t>
  </si>
  <si>
    <t>Réglage et compactage de l'arase de terrassement</t>
  </si>
  <si>
    <t>Mise à niveau de tampon</t>
  </si>
  <si>
    <t>Fourniture et pose de canalisation PEHD DN25 - PN16</t>
  </si>
  <si>
    <t>VI- Total H.T.TRAVAUX D'ELECTRICITE :</t>
  </si>
  <si>
    <t xml:space="preserve"> Total H.T.TRAVAUX  EAU POTABLE :</t>
  </si>
  <si>
    <t xml:space="preserve"> Total H.T.TRAVAUX ASSAINISSEMENT EAUX PLUVIALES :</t>
  </si>
  <si>
    <t xml:space="preserve"> Total H.T.TRAVAUX DE TERRASSEMENTS :</t>
  </si>
  <si>
    <t xml:space="preserve"> Total H.T.TRAVAUX GENERAUX  :</t>
  </si>
  <si>
    <t xml:space="preserve"> Total H.T. REVETEMENTS / MACONNERIES:</t>
  </si>
  <si>
    <t>TVA 20%</t>
  </si>
  <si>
    <t>Fourniture et MOE de gravelette 5/15 en enrobage de canalisation</t>
  </si>
  <si>
    <t>Démolition de caniveau existant</t>
  </si>
  <si>
    <t>Décapage de la terre végétale yc stockage</t>
  </si>
  <si>
    <t xml:space="preserve">Qté </t>
  </si>
  <si>
    <t>MARCHE DE TRAVAUX</t>
  </si>
  <si>
    <r>
      <t xml:space="preserve">MAITRE D'OEUVRE </t>
    </r>
    <r>
      <rPr>
        <b/>
        <sz val="12"/>
        <rFont val="Calibri"/>
        <family val="2"/>
        <scheme val="minor"/>
      </rPr>
      <t>: Agence Akènes</t>
    </r>
  </si>
  <si>
    <t>Démolition de bordures existantes</t>
  </si>
  <si>
    <t>TRAVAUX PREPARATOIRES</t>
  </si>
  <si>
    <t>TRAVAUX GENERAUX</t>
  </si>
  <si>
    <t>TRAVAUX DE TERRASSEMENTS</t>
  </si>
  <si>
    <t>TRAVAUX D'EAU POTABLE</t>
  </si>
  <si>
    <t>REVETEMENTS / MACONNERIES</t>
  </si>
  <si>
    <t>Etat des lieux - Constat d'huissier</t>
  </si>
  <si>
    <t>Abattage et dessouchage d'arbres, y c. mise en décharge</t>
  </si>
  <si>
    <t xml:space="preserve"> </t>
  </si>
  <si>
    <t>Réalisation de modelés paysagers fins</t>
  </si>
  <si>
    <t>Réalisation de fosses de plantation, y c. mise en décharge</t>
  </si>
  <si>
    <t>ESPACES VERTS</t>
  </si>
  <si>
    <t>Forfait de chantier / Signalisation / Sécurisation</t>
  </si>
  <si>
    <t>Etudes EXE</t>
  </si>
  <si>
    <t>Elaboration du PAQ / SOGED / PPSPS</t>
  </si>
  <si>
    <t>Arrachage d'arbustes</t>
  </si>
  <si>
    <t>,</t>
  </si>
  <si>
    <t xml:space="preserve">Reprise sur stock de terre végétale yc. mise en œuvre </t>
  </si>
  <si>
    <t>TRAVAUX D'ASSAINISSEMENT ET D'EAUX PLUVIALES</t>
  </si>
  <si>
    <t xml:space="preserve">F &amp; Pose de regard circulaire Ø800 EP prof. &lt; = 1,50m </t>
  </si>
  <si>
    <t xml:space="preserve"> Total H.T.TRAVAUX PREPARATOIRES  :</t>
  </si>
  <si>
    <t>T</t>
  </si>
  <si>
    <t>MOBILIERS</t>
  </si>
  <si>
    <t>Fourniture et pose de garde-corps type I</t>
  </si>
  <si>
    <t>Fourniture et mise en œuvre de béton architecturé</t>
  </si>
  <si>
    <t xml:space="preserve">  Type P1 en béton</t>
  </si>
  <si>
    <t>F. et MOE de GNT 0/31,5</t>
  </si>
  <si>
    <t>Démolition de chaussée en matériaux liés y.c. évacuation</t>
  </si>
  <si>
    <t xml:space="preserve">    Epaisseur maximum : 0,10 m</t>
  </si>
  <si>
    <t>Fourniture et pose d'arceaux vélos</t>
  </si>
  <si>
    <t>Fourniture et plantation d'arbres petit développement (cépées)</t>
  </si>
  <si>
    <t>Fourniture et plantation d'arbres tige</t>
  </si>
  <si>
    <t>Fourniture et mise en place d'un tuteurage</t>
  </si>
  <si>
    <t>unipode</t>
  </si>
  <si>
    <t>bipode</t>
  </si>
  <si>
    <t>Fourniture et mise en œuvre de paillage</t>
  </si>
  <si>
    <t>en 200/250, 3-4 troncs, 3xTrp, MG</t>
  </si>
  <si>
    <t>en 20/25, Tige fléchée, 3-4xTrp, MG</t>
  </si>
  <si>
    <t xml:space="preserve">Fourniture et pose de clôture </t>
  </si>
  <si>
    <t>Collage de lèvre</t>
  </si>
  <si>
    <t xml:space="preserve">F. et MOE de BBSG 0/10 </t>
  </si>
  <si>
    <t>Fourniture et mise en œuvre de gravier  / galets yc géotextile</t>
  </si>
  <si>
    <t>Fourniture et Mise en œuvre de stabilisé lié</t>
  </si>
  <si>
    <t xml:space="preserve">Fourniture et pose de regard </t>
  </si>
  <si>
    <t xml:space="preserve">40 x 40, y compris tampon fonte correspondant, 250 KN </t>
  </si>
  <si>
    <t>F &amp; Pose de caniveau</t>
  </si>
  <si>
    <t>Fourniture et pose TPC Ø90 Bleu</t>
  </si>
  <si>
    <t>100</t>
  </si>
  <si>
    <t xml:space="preserve">Fourniture et mise en œuvre d'un engazonnement </t>
  </si>
  <si>
    <t>type prairie fleuries</t>
  </si>
  <si>
    <t>F. et MEO de terre végétale amendée</t>
  </si>
  <si>
    <t>200</t>
  </si>
  <si>
    <t>300</t>
  </si>
  <si>
    <t>400</t>
  </si>
  <si>
    <t>500</t>
  </si>
  <si>
    <t>600</t>
  </si>
  <si>
    <t>700</t>
  </si>
  <si>
    <t>800</t>
  </si>
  <si>
    <t>900</t>
  </si>
  <si>
    <t>Remblaiement de tranchée en matériaux en place extraits</t>
  </si>
  <si>
    <t>40 x 40, y compris tampon fonte correspondant, 250 KN</t>
  </si>
  <si>
    <t xml:space="preserve">RECAPITULATIF </t>
  </si>
  <si>
    <t>Total H.T. MOBILIERS :</t>
  </si>
  <si>
    <t>Total H.T. ESPACES VERTS:</t>
  </si>
  <si>
    <t>Candélabre</t>
  </si>
  <si>
    <t>Clôture</t>
  </si>
  <si>
    <t>Portillon</t>
  </si>
  <si>
    <t xml:space="preserve">Démolition de regard existant, réseaux divers </t>
  </si>
  <si>
    <t>Dépose - repose de mobilier et éléments divers</t>
  </si>
  <si>
    <t>Dépose et mise en stock de mobilier et éléments divers</t>
  </si>
  <si>
    <t>Mise à niveau d'ouvrage existant (tous réseaux concernés)</t>
  </si>
  <si>
    <t>Mise à niveau de Regard</t>
  </si>
  <si>
    <t>Mise à niveau de regard de branchement ou grille,</t>
  </si>
  <si>
    <t>Pavés pierre naturelle</t>
  </si>
  <si>
    <t xml:space="preserve">Marquage et piquetage au sol des réseaux existants </t>
  </si>
  <si>
    <t>Déblais de terrain 1ère catégorie, y compris évacuation</t>
  </si>
  <si>
    <t>Essai de chargement à la plaque</t>
  </si>
  <si>
    <t>Fourniture et pose de bordures et voliges</t>
  </si>
  <si>
    <t xml:space="preserve">  Type Pavés Pierre naturelle 15x15x15 cm, porphyre</t>
  </si>
  <si>
    <t xml:space="preserve">F et MOE de GNT 0/63 recyclée pour couche de forme </t>
  </si>
  <si>
    <r>
      <t>MAITRE D'OUVRAGE :</t>
    </r>
    <r>
      <rPr>
        <b/>
        <sz val="12"/>
        <rFont val="Calibri"/>
        <family val="2"/>
        <scheme val="minor"/>
      </rPr>
      <t xml:space="preserve"> EPSM</t>
    </r>
  </si>
  <si>
    <t>Coffret tous réseaux</t>
  </si>
  <si>
    <t>209.1</t>
  </si>
  <si>
    <t>411.1</t>
  </si>
  <si>
    <t>705.1</t>
  </si>
  <si>
    <t>706.1</t>
  </si>
  <si>
    <t>711.1</t>
  </si>
  <si>
    <t xml:space="preserve">  Type T2 en béton, en ligne</t>
  </si>
  <si>
    <t xml:space="preserve">  Type T2 en béton, en courbe, selon le plan</t>
  </si>
  <si>
    <t>904.1</t>
  </si>
  <si>
    <t>905.1</t>
  </si>
  <si>
    <t>906.1</t>
  </si>
  <si>
    <t>906.2</t>
  </si>
  <si>
    <t>907.1</t>
  </si>
  <si>
    <t>Pavé pierre naturelle type porphyre, 15 x 15 x 15, y compris reprise sur stock</t>
  </si>
  <si>
    <t>710.1</t>
  </si>
  <si>
    <t>714.1</t>
  </si>
  <si>
    <t>Fourniture et plantation de massif  de graminées et vivaces</t>
  </si>
  <si>
    <t>211.1</t>
  </si>
  <si>
    <t>Démolition de maçonneries diverses</t>
  </si>
  <si>
    <t>Déblais en tranchée &lt;=3,00m</t>
  </si>
  <si>
    <t>Réalisation de mur de soutènement en gabion (yc semelle / assise en grave et drainage arrière)</t>
  </si>
  <si>
    <t>714.2</t>
  </si>
  <si>
    <t>portillon</t>
  </si>
  <si>
    <t>Sciage de chaussée</t>
  </si>
  <si>
    <t>F &amp; Pose Canalisation  PP CR8 Ø125mm</t>
  </si>
  <si>
    <t>F et Pose de coffret Gaz &amp; Electrique, ycp massif de fondation</t>
  </si>
  <si>
    <t>F &amp; Pose d'un mur préfabriqué en L ; H=1,50m</t>
  </si>
  <si>
    <t>Marquage type pépite</t>
  </si>
  <si>
    <t>Marquage blanc surfacique</t>
  </si>
  <si>
    <t>Déblais de terrain 1ère catégorie et mise en stock</t>
  </si>
  <si>
    <t>Reprise sur stock et mise en œuvre remblais de 1ere catégorie</t>
  </si>
  <si>
    <t>F. et MOE de GB3 0/14</t>
  </si>
  <si>
    <t>Installation de chantier, complémentaire</t>
  </si>
  <si>
    <t>Evacuation à la décharge de déblais excédentaires</t>
  </si>
  <si>
    <t>F et Pose de dispo. de fermeture tampon fonte -  250KN regard circulaire</t>
  </si>
  <si>
    <t>DN 150 - grille fonte - D400</t>
  </si>
  <si>
    <t>Ligne blanche, largeur 2U (u=5cm)</t>
  </si>
  <si>
    <t>Fourniture et mise en œuvre d'une toile de paillage, biodégradable type jute</t>
  </si>
  <si>
    <t xml:space="preserve">Dépose d'enrochement </t>
  </si>
  <si>
    <t>Rigide, conforme à l'existant</t>
  </si>
  <si>
    <t>Dépose et évacuation de mobilier et éléments divers</t>
  </si>
  <si>
    <t>212.1</t>
  </si>
  <si>
    <t>212.2</t>
  </si>
  <si>
    <t>212.3</t>
  </si>
  <si>
    <t>213.1</t>
  </si>
  <si>
    <t>213.2</t>
  </si>
  <si>
    <t>213.3</t>
  </si>
  <si>
    <t>213.4</t>
  </si>
  <si>
    <t>214.1</t>
  </si>
  <si>
    <t>214.2</t>
  </si>
  <si>
    <t>214.3</t>
  </si>
  <si>
    <t>TPC Ø110</t>
  </si>
  <si>
    <t>TPC Ø160</t>
  </si>
  <si>
    <t>Déblais de terrain 1ère catégorie, y compris évacuation Bâtiment</t>
  </si>
  <si>
    <t>Remblais en matière de carrière GNT 20/40</t>
  </si>
  <si>
    <t xml:space="preserve">Remblais en matière de carrière GNT 20/40 Bâtiment </t>
  </si>
  <si>
    <t>413.1</t>
  </si>
  <si>
    <t>602.1</t>
  </si>
  <si>
    <t>602.2</t>
  </si>
  <si>
    <t xml:space="preserve">Fourniture et pose d'un TPC, yc lit de pose, enrobage et grillage avertisseur </t>
  </si>
  <si>
    <t>TRAVAUX RESEAUX SECS</t>
  </si>
  <si>
    <t>602.3</t>
  </si>
  <si>
    <t>TPC Ø40</t>
  </si>
  <si>
    <t>F et P Câble, souterrain 2x6 mm² cuivre</t>
  </si>
  <si>
    <t>Yc tampon fonte carré 250KN, 40*40</t>
  </si>
  <si>
    <t>605.1</t>
  </si>
  <si>
    <t>412.1</t>
  </si>
  <si>
    <t>F &amp; P d'un tampon fonte, correspondant à la réhausse, 250KN</t>
  </si>
  <si>
    <t>707.1</t>
  </si>
  <si>
    <t>707.2</t>
  </si>
  <si>
    <t>712.1</t>
  </si>
  <si>
    <t>714.3</t>
  </si>
  <si>
    <t>714.4</t>
  </si>
  <si>
    <t>715.1</t>
  </si>
  <si>
    <t>715.2</t>
  </si>
  <si>
    <t>Revêtement hors voirie, ep = 0,06m</t>
  </si>
  <si>
    <t>Revêtements épaulement voirie, ep = 0,06m</t>
  </si>
  <si>
    <t>Revêtements épaulement voirie, ep = 0,08m</t>
  </si>
  <si>
    <t>Revêtements épaulement voirie, ep = 0,10m</t>
  </si>
  <si>
    <t xml:space="preserve">    Epaisseur 12 cm</t>
  </si>
  <si>
    <t>Plus value pour utilisation d'un engin équipé d'un brise roche</t>
  </si>
  <si>
    <t>Sujétions croisement ouvrages Ø&lt;=0,50m</t>
  </si>
  <si>
    <t xml:space="preserve">Piquage sur réseau existant, y c. carottage, raccordement de branchement </t>
  </si>
  <si>
    <t>F et MEO de Géotextile</t>
  </si>
  <si>
    <t>Mise en œuvre de dallage / pavage sur dalle béton armé</t>
  </si>
  <si>
    <t>Largeur 50 cm, Hteur vue : 1,00 m</t>
  </si>
  <si>
    <t>F &amp; Pose Canalisation  PP CR8 Ø160mm</t>
  </si>
  <si>
    <t>909.1</t>
  </si>
  <si>
    <t>Béton désactivé</t>
  </si>
  <si>
    <t>710.1.1</t>
  </si>
  <si>
    <t>PSE 1 -  reprise des EU &amp; EP à l'exutoire, au Sud Ouest</t>
  </si>
  <si>
    <t>213.5</t>
  </si>
  <si>
    <t>212.4</t>
  </si>
  <si>
    <t>Fourniture et pose d'un portillon, largeur 2,20m</t>
  </si>
  <si>
    <t>Aménagement des extérieurs &amp; VRD du Centre Pédopsychiatre de Vetraz Monthoux</t>
  </si>
  <si>
    <t>Revêtements hors voirie, ep = 0,10m</t>
  </si>
  <si>
    <r>
      <t xml:space="preserve">Graviers roulés </t>
    </r>
    <r>
      <rPr>
        <b/>
        <sz val="10"/>
        <rFont val="Calibri"/>
        <family val="2"/>
        <scheme val="minor"/>
      </rPr>
      <t>d'Arve</t>
    </r>
    <r>
      <rPr>
        <sz val="10"/>
        <rFont val="Calibri"/>
        <family val="2"/>
        <scheme val="minor"/>
      </rPr>
      <t xml:space="preserve"> 10/12, ép. 7cm</t>
    </r>
  </si>
  <si>
    <t>Démolition de canalisation, tous réseaux compris, tous matériaux compris</t>
  </si>
  <si>
    <t>Blindage cage métallique cana DN &lt; ou = 400</t>
  </si>
  <si>
    <t>Réalisation de tranchée drainante, y compris raccordement - suivant étude Géotech</t>
  </si>
  <si>
    <t>412.2</t>
  </si>
  <si>
    <t>412.3</t>
  </si>
  <si>
    <t>Contrôle qualité</t>
  </si>
  <si>
    <t>Inspection caméras des réseaux et regards</t>
  </si>
  <si>
    <t>Tests d'étanchéïté des regards et réseaux</t>
  </si>
  <si>
    <t>609.1</t>
  </si>
  <si>
    <t>609.2</t>
  </si>
  <si>
    <t>Coffret gaz</t>
  </si>
  <si>
    <t>Coffret électrique</t>
  </si>
  <si>
    <t>Fourniture et MOE de gravelette 5/15 pour remplissage puits perdu</t>
  </si>
  <si>
    <t>705.2</t>
  </si>
  <si>
    <r>
      <t xml:space="preserve">PV pour grenaillage BBSG </t>
    </r>
    <r>
      <rPr>
        <b/>
        <sz val="10"/>
        <rFont val="Calibri"/>
        <family val="2"/>
        <scheme val="minor"/>
      </rPr>
      <t>au poste 707,1</t>
    </r>
  </si>
  <si>
    <t>Réalisation de mur (yc semelle et drainage arrière)</t>
  </si>
  <si>
    <t>716.1</t>
  </si>
  <si>
    <t>Fourniture et mise en œuvre de peinture linéaire et surfacique</t>
  </si>
  <si>
    <t>718.1</t>
  </si>
  <si>
    <t>718.2</t>
  </si>
  <si>
    <t>803.1</t>
  </si>
  <si>
    <t xml:space="preserve"> type paille de chanvre ou miscanthus</t>
  </si>
  <si>
    <t>1000</t>
  </si>
  <si>
    <t>PRESTATIONS SUPPLEMENTAIRES EVENTUELLES</t>
  </si>
  <si>
    <t>1001</t>
  </si>
  <si>
    <t>PSE 1 : TRAVAUX D'ASSAINISSEMENT ET D'EAUX PLUVIALES - Exutoire Sud-Ouest</t>
  </si>
  <si>
    <t xml:space="preserve"> Total H.T.PSE 1 :</t>
  </si>
  <si>
    <t xml:space="preserve">Tranchée yc remblaiement avec matériaux du site </t>
  </si>
  <si>
    <t>h</t>
  </si>
  <si>
    <t>Fourniture et pose d'un regard</t>
  </si>
  <si>
    <t>707.3</t>
  </si>
  <si>
    <t>Revêtements parking, ep = 0,08m</t>
  </si>
  <si>
    <t>Fourniture et pose d'un mât aiguille, hauteur 6 m, ycp massif</t>
  </si>
  <si>
    <t>Fourniture et plantation d'une haie vive, largeur 1,20m</t>
  </si>
  <si>
    <t>F &amp; P de réhausse 1000*1000, pour cablage au droit du bâtiment ELEC/FT/IRVE/SIGNA/Cand, ycp géotextile</t>
  </si>
  <si>
    <t>Largeur 100 cm, Hteur vue : 0,50 m</t>
  </si>
  <si>
    <t>Bande de guidage : Par F. et MeO de dalles rainurées, 50 x 25 x 4 cm, profondeur des nervures : 5 mm</t>
  </si>
  <si>
    <t>F et pose de panneau de signalisation / panonceau (panneau + support)</t>
  </si>
  <si>
    <t>Panneau de signalisation B6d+pannonceau M6h (PMR)</t>
  </si>
  <si>
    <t>803.2</t>
  </si>
  <si>
    <t>Rigide, conforme à l'existant -  répondant aux normes garde corps</t>
  </si>
  <si>
    <t>PHASE PRO, en date du 06-02-26</t>
  </si>
  <si>
    <t>DETAIL QUANTITATIF ESTIMATIF -  MARCHE LOT 01 VRD &amp; Aménagements extérieurs + PSE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</si>
</sst>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F&quot;"/>
    <numFmt numFmtId="165" formatCode="#,##0.00\ [$€];[Red]\-#,##0.00\ [$€]"/>
    <numFmt numFmtId="166" formatCode="#,##0.00\ &quot;€&quot;"/>
    <numFmt numFmtId="167" formatCode="#,##0.00\ [$€-803];[Red]\-#,##0.00\ [$€-803]"/>
  </numFmts>
  <fonts count="30" x14ac:knownFonts="1">
    <font>
      <sz val="10"/>
      <name val="MS Sans Serif"/>
    </font>
    <font>
      <sz val="10"/>
      <name val="MS Sans Serif"/>
      <family val="2"/>
    </font>
    <font>
      <sz val="10"/>
      <color indexed="8"/>
      <name val="MS Sans Serif"/>
      <family val="2"/>
    </font>
    <font>
      <b/>
      <u/>
      <sz val="11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b/>
      <u/>
      <sz val="12"/>
      <name val="Calibri"/>
      <family val="2"/>
      <scheme val="minor"/>
    </font>
    <font>
      <b/>
      <i/>
      <u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i/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20"/>
      <name val="Calibri"/>
      <family val="2"/>
      <scheme val="minor"/>
    </font>
    <font>
      <b/>
      <u/>
      <sz val="18"/>
      <name val="Calibri"/>
      <family val="2"/>
      <scheme val="minor"/>
    </font>
    <font>
      <sz val="10"/>
      <color theme="0"/>
      <name val="Calibri"/>
      <family val="2"/>
      <scheme val="minor"/>
    </font>
    <font>
      <i/>
      <u/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i/>
      <u/>
      <sz val="14"/>
      <color theme="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9"/>
      <color rgb="FF000000"/>
      <name val="Tahoma"/>
      <family val="2"/>
    </font>
    <font>
      <b/>
      <sz val="12"/>
      <color rgb="FFFF0000"/>
      <name val="Calibri"/>
      <family val="2"/>
      <scheme val="minor"/>
    </font>
    <font>
      <b/>
      <i/>
      <sz val="15"/>
      <name val="Calibri"/>
      <family val="2"/>
      <scheme val="minor"/>
    </font>
    <font>
      <b/>
      <u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26" fillId="0" borderId="0" applyNumberFormat="0" applyFill="0" applyBorder="0" applyAlignment="0" applyProtection="0"/>
  </cellStyleXfs>
  <cellXfs count="122">
    <xf numFmtId="0" fontId="0" fillId="0" borderId="0" xfId="0"/>
    <xf numFmtId="0" fontId="5" fillId="0" borderId="0" xfId="0" applyFont="1" applyAlignment="1">
      <alignment vertical="center"/>
    </xf>
    <xf numFmtId="164" fontId="5" fillId="0" borderId="4" xfId="0" applyNumberFormat="1" applyFont="1" applyBorder="1" applyAlignment="1">
      <alignment vertical="center"/>
    </xf>
    <xf numFmtId="165" fontId="11" fillId="0" borderId="5" xfId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165" fontId="11" fillId="0" borderId="0" xfId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5" fontId="11" fillId="0" borderId="6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165" fontId="5" fillId="0" borderId="1" xfId="1" applyFont="1" applyFill="1" applyBorder="1" applyAlignment="1">
      <alignment horizontal="right" vertical="center"/>
    </xf>
    <xf numFmtId="165" fontId="5" fillId="0" borderId="0" xfId="1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7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164" fontId="13" fillId="0" borderId="7" xfId="0" applyNumberFormat="1" applyFont="1" applyBorder="1" applyAlignment="1">
      <alignment vertical="center"/>
    </xf>
    <xf numFmtId="164" fontId="13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5" fillId="0" borderId="6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165" fontId="5" fillId="0" borderId="1" xfId="1" applyFont="1" applyFill="1" applyBorder="1" applyAlignment="1" applyProtection="1">
      <alignment horizontal="right"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right" vertical="center"/>
    </xf>
    <xf numFmtId="165" fontId="5" fillId="0" borderId="12" xfId="1" applyFont="1" applyFill="1" applyBorder="1" applyAlignment="1" applyProtection="1">
      <alignment horizontal="right" vertical="center"/>
      <protection locked="0"/>
    </xf>
    <xf numFmtId="165" fontId="5" fillId="0" borderId="11" xfId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 applyProtection="1">
      <alignment horizontal="right" vertical="center"/>
      <protection locked="0"/>
    </xf>
    <xf numFmtId="164" fontId="5" fillId="2" borderId="3" xfId="0" applyNumberFormat="1" applyFont="1" applyFill="1" applyBorder="1" applyAlignment="1">
      <alignment vertical="center"/>
    </xf>
    <xf numFmtId="164" fontId="5" fillId="2" borderId="4" xfId="0" applyNumberFormat="1" applyFont="1" applyFill="1" applyBorder="1" applyAlignment="1">
      <alignment vertical="center"/>
    </xf>
    <xf numFmtId="165" fontId="11" fillId="2" borderId="5" xfId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20" fillId="0" borderId="0" xfId="0" applyFont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2"/>
    </xf>
    <xf numFmtId="0" fontId="10" fillId="0" borderId="1" xfId="0" applyFont="1" applyBorder="1" applyAlignment="1">
      <alignment horizontal="left" vertical="center" indent="1"/>
    </xf>
    <xf numFmtId="0" fontId="9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 indent="2"/>
    </xf>
    <xf numFmtId="0" fontId="8" fillId="0" borderId="0" xfId="0" applyFont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right" vertical="center"/>
      <protection locked="0"/>
    </xf>
    <xf numFmtId="164" fontId="5" fillId="0" borderId="4" xfId="0" applyNumberFormat="1" applyFont="1" applyBorder="1" applyAlignment="1" applyProtection="1">
      <alignment horizontal="right" vertical="center"/>
      <protection locked="0"/>
    </xf>
    <xf numFmtId="165" fontId="5" fillId="0" borderId="0" xfId="0" applyNumberFormat="1" applyFont="1" applyAlignment="1">
      <alignment vertical="center"/>
    </xf>
    <xf numFmtId="164" fontId="5" fillId="0" borderId="6" xfId="0" applyNumberFormat="1" applyFont="1" applyBorder="1" applyAlignment="1" applyProtection="1">
      <alignment horizontal="right" vertical="center"/>
      <protection locked="0"/>
    </xf>
    <xf numFmtId="164" fontId="5" fillId="0" borderId="0" xfId="0" applyNumberFormat="1" applyFont="1" applyAlignment="1" applyProtection="1">
      <alignment horizontal="right"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2" applyFont="1" applyBorder="1" applyAlignment="1">
      <alignment horizontal="left" vertical="center" wrapText="1"/>
    </xf>
    <xf numFmtId="0" fontId="5" fillId="0" borderId="9" xfId="0" applyFont="1" applyBorder="1" applyAlignment="1">
      <alignment vertical="center"/>
    </xf>
    <xf numFmtId="0" fontId="24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 indent="4"/>
    </xf>
    <xf numFmtId="0" fontId="25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4" fontId="24" fillId="0" borderId="1" xfId="0" applyNumberFormat="1" applyFont="1" applyBorder="1" applyAlignment="1">
      <alignment horizontal="right" vertical="center"/>
    </xf>
    <xf numFmtId="167" fontId="5" fillId="0" borderId="0" xfId="0" applyNumberFormat="1" applyFont="1" applyAlignment="1">
      <alignment vertical="center"/>
    </xf>
    <xf numFmtId="4" fontId="5" fillId="0" borderId="0" xfId="0" applyNumberFormat="1" applyFont="1" applyAlignment="1" applyProtection="1">
      <alignment vertical="center"/>
      <protection locked="0"/>
    </xf>
    <xf numFmtId="164" fontId="5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 wrapText="1"/>
    </xf>
    <xf numFmtId="4" fontId="5" fillId="0" borderId="7" xfId="0" applyNumberFormat="1" applyFont="1" applyBorder="1" applyAlignment="1">
      <alignment vertical="center"/>
    </xf>
    <xf numFmtId="4" fontId="13" fillId="0" borderId="7" xfId="0" applyNumberFormat="1" applyFont="1" applyBorder="1" applyAlignment="1">
      <alignment vertical="center"/>
    </xf>
    <xf numFmtId="166" fontId="13" fillId="0" borderId="1" xfId="0" applyNumberFormat="1" applyFont="1" applyBorder="1" applyAlignment="1">
      <alignment horizontal="right"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166" fontId="16" fillId="0" borderId="1" xfId="0" applyNumberFormat="1" applyFont="1" applyBorder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5" fontId="12" fillId="0" borderId="1" xfId="1" applyFont="1" applyFill="1" applyBorder="1" applyAlignment="1" applyProtection="1">
      <alignment horizontal="right" vertical="center"/>
      <protection locked="0"/>
    </xf>
    <xf numFmtId="0" fontId="5" fillId="2" borderId="2" xfId="0" applyFont="1" applyFill="1" applyBorder="1" applyAlignment="1">
      <alignment vertical="center" wrapText="1"/>
    </xf>
    <xf numFmtId="164" fontId="5" fillId="2" borderId="4" xfId="0" applyNumberFormat="1" applyFont="1" applyFill="1" applyBorder="1" applyAlignment="1" applyProtection="1">
      <alignment horizontal="right" vertical="center"/>
      <protection locked="0"/>
    </xf>
    <xf numFmtId="0" fontId="13" fillId="2" borderId="0" xfId="0" applyFont="1" applyFill="1" applyAlignment="1">
      <alignment horizontal="center" vertical="center"/>
    </xf>
    <xf numFmtId="164" fontId="13" fillId="2" borderId="0" xfId="0" applyNumberFormat="1" applyFont="1" applyFill="1" applyAlignment="1">
      <alignment vertical="center"/>
    </xf>
    <xf numFmtId="4" fontId="16" fillId="2" borderId="0" xfId="0" applyNumberFormat="1" applyFont="1" applyFill="1" applyAlignment="1">
      <alignment horizontal="right" vertical="center"/>
    </xf>
    <xf numFmtId="166" fontId="16" fillId="2" borderId="1" xfId="0" applyNumberFormat="1" applyFont="1" applyFill="1" applyBorder="1" applyAlignment="1">
      <alignment horizontal="right" vertical="center"/>
    </xf>
    <xf numFmtId="4" fontId="27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center" vertical="center" wrapText="1"/>
    </xf>
    <xf numFmtId="0" fontId="28" fillId="2" borderId="0" xfId="0" applyFont="1" applyFill="1" applyAlignment="1">
      <alignment vertical="center"/>
    </xf>
    <xf numFmtId="0" fontId="17" fillId="0" borderId="0" xfId="0" applyFont="1" applyAlignment="1">
      <alignment wrapText="1"/>
    </xf>
    <xf numFmtId="1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 indent="1"/>
    </xf>
    <xf numFmtId="165" fontId="12" fillId="0" borderId="1" xfId="1" applyFont="1" applyFill="1" applyBorder="1" applyAlignment="1">
      <alignment horizontal="right" vertical="center"/>
    </xf>
    <xf numFmtId="0" fontId="18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</cellXfs>
  <cellStyles count="4">
    <cellStyle name="Désignation : article avec prix exporté sans description" xfId="3" xr:uid="{9335150B-9112-4960-8775-B658897D5D4D}"/>
    <cellStyle name="Euro" xfId="1" xr:uid="{00000000-0005-0000-0000-000000000000}"/>
    <cellStyle name="Normal" xfId="0" builtinId="0"/>
    <cellStyle name="Normal_Feuil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4989</xdr:rowOff>
    </xdr:from>
    <xdr:to>
      <xdr:col>5</xdr:col>
      <xdr:colOff>72883</xdr:colOff>
      <xdr:row>4</xdr:row>
      <xdr:rowOff>177629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9133CE1-7A04-485D-82BC-ADE29812AC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562600" y="271689"/>
          <a:ext cx="1739758" cy="1182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221A8-B37B-4021-B5CF-4C02D64A9DF4}">
  <sheetPr>
    <pageSetUpPr fitToPage="1"/>
  </sheetPr>
  <dimension ref="A1:H263"/>
  <sheetViews>
    <sheetView tabSelected="1" view="pageBreakPreview" topLeftCell="A160" zoomScale="70" zoomScaleNormal="80" zoomScaleSheetLayoutView="70" workbookViewId="0">
      <selection activeCell="K167" sqref="K167"/>
    </sheetView>
  </sheetViews>
  <sheetFormatPr baseColWidth="10" defaultColWidth="11.42578125" defaultRowHeight="12.75" x14ac:dyDescent="0.2"/>
  <cols>
    <col min="1" max="1" width="11.140625" style="1" customWidth="1"/>
    <col min="2" max="2" width="61" style="1" customWidth="1"/>
    <col min="3" max="3" width="11.28515625" style="11" customWidth="1"/>
    <col min="4" max="4" width="11" style="5" customWidth="1"/>
    <col min="5" max="5" width="14" style="19" customWidth="1"/>
    <col min="6" max="6" width="30.85546875" style="1" customWidth="1"/>
    <col min="7" max="7" width="18.42578125" style="1" customWidth="1"/>
    <col min="8" max="8" width="8.42578125" style="1" customWidth="1"/>
    <col min="9" max="16384" width="11.42578125" style="1"/>
  </cols>
  <sheetData>
    <row r="1" spans="1:6" ht="21" x14ac:dyDescent="0.2">
      <c r="A1" s="48" t="s">
        <v>53</v>
      </c>
      <c r="B1" s="28"/>
      <c r="C1" s="28"/>
      <c r="D1" s="28"/>
      <c r="E1" s="28"/>
      <c r="F1" s="28"/>
    </row>
    <row r="2" spans="1:6" ht="44.25" customHeight="1" x14ac:dyDescent="0.2">
      <c r="A2" s="49" t="s">
        <v>53</v>
      </c>
    </row>
    <row r="3" spans="1:6" ht="18" customHeight="1" x14ac:dyDescent="0.2">
      <c r="A3" s="31" t="s">
        <v>117</v>
      </c>
      <c r="B3" s="31"/>
      <c r="C3" s="31"/>
      <c r="D3" s="31"/>
      <c r="E3" s="31"/>
      <c r="F3" s="31"/>
    </row>
    <row r="4" spans="1:6" ht="17.25" customHeight="1" x14ac:dyDescent="0.2">
      <c r="A4" s="31" t="s">
        <v>36</v>
      </c>
      <c r="B4" s="31"/>
      <c r="C4" s="31"/>
      <c r="D4" s="31"/>
      <c r="E4" s="31"/>
      <c r="F4" s="31"/>
    </row>
    <row r="5" spans="1:6" ht="34.5" customHeight="1" thickBot="1" x14ac:dyDescent="0.25">
      <c r="A5" s="49" t="s">
        <v>53</v>
      </c>
      <c r="B5" s="14"/>
      <c r="C5" s="14"/>
      <c r="D5" s="14"/>
      <c r="E5" s="14"/>
      <c r="F5" s="14"/>
    </row>
    <row r="6" spans="1:6" ht="44.25" customHeight="1" thickBot="1" x14ac:dyDescent="0.25">
      <c r="A6" s="118" t="s">
        <v>212</v>
      </c>
      <c r="B6" s="117"/>
      <c r="C6" s="117"/>
      <c r="D6" s="117"/>
      <c r="E6" s="117"/>
      <c r="F6" s="119"/>
    </row>
    <row r="7" spans="1:6" ht="15.75" x14ac:dyDescent="0.2">
      <c r="A7" s="49" t="s">
        <v>53</v>
      </c>
      <c r="B7" s="25"/>
      <c r="C7" s="25"/>
      <c r="D7" s="25"/>
      <c r="E7" s="25"/>
      <c r="F7" s="25"/>
    </row>
    <row r="8" spans="1:6" ht="21" x14ac:dyDescent="0.2">
      <c r="A8" s="120" t="s">
        <v>256</v>
      </c>
      <c r="B8" s="120"/>
      <c r="C8" s="120"/>
      <c r="D8" s="120"/>
      <c r="E8" s="120"/>
      <c r="F8" s="120"/>
    </row>
    <row r="9" spans="1:6" ht="21" x14ac:dyDescent="0.2">
      <c r="A9" s="120"/>
      <c r="B9" s="120"/>
      <c r="C9" s="120"/>
      <c r="D9" s="120"/>
      <c r="E9" s="120"/>
      <c r="F9" s="120"/>
    </row>
    <row r="10" spans="1:6" ht="11.25" customHeight="1" x14ac:dyDescent="0.2">
      <c r="A10" s="49" t="s">
        <v>53</v>
      </c>
      <c r="B10" s="25"/>
      <c r="C10" s="25"/>
      <c r="E10" s="25"/>
      <c r="F10" s="25"/>
    </row>
    <row r="11" spans="1:6" ht="21" x14ac:dyDescent="0.2">
      <c r="A11" s="121" t="s">
        <v>257</v>
      </c>
      <c r="B11" s="121"/>
      <c r="C11" s="121"/>
      <c r="D11" s="121"/>
      <c r="E11" s="121"/>
      <c r="F11" s="121"/>
    </row>
    <row r="12" spans="1:6" ht="18.75" x14ac:dyDescent="0.2">
      <c r="A12" s="47" t="s">
        <v>53</v>
      </c>
      <c r="B12" s="26"/>
      <c r="C12" s="26"/>
      <c r="D12" s="26"/>
      <c r="E12" s="64"/>
      <c r="F12" s="26"/>
    </row>
    <row r="13" spans="1:6" ht="18" customHeight="1" x14ac:dyDescent="0.2">
      <c r="A13" s="8" t="str">
        <f>IF(ISBLANK(A14),"","N°Article")</f>
        <v>N°Article</v>
      </c>
      <c r="B13" s="8" t="s">
        <v>0</v>
      </c>
      <c r="C13" s="8" t="s">
        <v>1</v>
      </c>
      <c r="D13" s="33" t="s">
        <v>34</v>
      </c>
      <c r="E13" s="65" t="s">
        <v>8</v>
      </c>
      <c r="F13" s="33" t="s">
        <v>2</v>
      </c>
    </row>
    <row r="14" spans="1:6" ht="18" customHeight="1" x14ac:dyDescent="0.2">
      <c r="A14" s="50" t="s">
        <v>84</v>
      </c>
      <c r="B14" s="51" t="s">
        <v>39</v>
      </c>
      <c r="C14" s="8"/>
      <c r="D14" s="15"/>
      <c r="E14" s="66"/>
      <c r="F14" s="15"/>
    </row>
    <row r="15" spans="1:6" ht="18" customHeight="1" x14ac:dyDescent="0.2">
      <c r="A15" s="109">
        <v>101</v>
      </c>
      <c r="B15" s="52" t="s">
        <v>150</v>
      </c>
      <c r="C15" s="8" t="s">
        <v>6</v>
      </c>
      <c r="D15" s="16">
        <v>1</v>
      </c>
      <c r="E15" s="32"/>
      <c r="F15" s="17">
        <f>E15*D15</f>
        <v>0</v>
      </c>
    </row>
    <row r="16" spans="1:6" ht="18" customHeight="1" x14ac:dyDescent="0.2">
      <c r="A16" s="109">
        <v>102</v>
      </c>
      <c r="B16" s="52" t="s">
        <v>49</v>
      </c>
      <c r="C16" s="8" t="s">
        <v>6</v>
      </c>
      <c r="D16" s="16">
        <v>1</v>
      </c>
      <c r="E16" s="32"/>
      <c r="F16" s="17">
        <f>E16*D16</f>
        <v>0</v>
      </c>
    </row>
    <row r="17" spans="1:8" ht="18" customHeight="1" x14ac:dyDescent="0.2">
      <c r="A17" s="109">
        <v>103</v>
      </c>
      <c r="B17" s="52" t="s">
        <v>11</v>
      </c>
      <c r="C17" s="8" t="s">
        <v>6</v>
      </c>
      <c r="D17" s="16">
        <v>1</v>
      </c>
      <c r="E17" s="32"/>
      <c r="F17" s="17">
        <f t="shared" ref="F17:F22" si="0">E17*D17</f>
        <v>0</v>
      </c>
    </row>
    <row r="18" spans="1:8" ht="18" customHeight="1" x14ac:dyDescent="0.2">
      <c r="A18" s="109">
        <v>104</v>
      </c>
      <c r="B18" s="52" t="s">
        <v>50</v>
      </c>
      <c r="C18" s="8" t="s">
        <v>6</v>
      </c>
      <c r="D18" s="16">
        <v>1</v>
      </c>
      <c r="E18" s="32"/>
      <c r="F18" s="17">
        <f t="shared" si="0"/>
        <v>0</v>
      </c>
    </row>
    <row r="19" spans="1:8" ht="18" customHeight="1" x14ac:dyDescent="0.2">
      <c r="A19" s="109">
        <v>105</v>
      </c>
      <c r="B19" s="52" t="s">
        <v>43</v>
      </c>
      <c r="C19" s="8" t="s">
        <v>6</v>
      </c>
      <c r="D19" s="16">
        <v>1</v>
      </c>
      <c r="E19" s="32"/>
      <c r="F19" s="17">
        <f t="shared" si="0"/>
        <v>0</v>
      </c>
    </row>
    <row r="20" spans="1:8" ht="18" customHeight="1" x14ac:dyDescent="0.2">
      <c r="A20" s="109">
        <v>106</v>
      </c>
      <c r="B20" s="52" t="s">
        <v>51</v>
      </c>
      <c r="C20" s="8" t="s">
        <v>6</v>
      </c>
      <c r="D20" s="16">
        <v>1</v>
      </c>
      <c r="E20" s="32"/>
      <c r="F20" s="17">
        <f t="shared" si="0"/>
        <v>0</v>
      </c>
    </row>
    <row r="21" spans="1:8" ht="18" customHeight="1" x14ac:dyDescent="0.2">
      <c r="A21" s="109">
        <v>107</v>
      </c>
      <c r="B21" s="52" t="s">
        <v>12</v>
      </c>
      <c r="C21" s="8" t="s">
        <v>6</v>
      </c>
      <c r="D21" s="16">
        <v>1</v>
      </c>
      <c r="E21" s="32"/>
      <c r="F21" s="17">
        <f t="shared" si="0"/>
        <v>0</v>
      </c>
    </row>
    <row r="22" spans="1:8" ht="18" customHeight="1" thickBot="1" x14ac:dyDescent="0.25">
      <c r="A22" s="109">
        <v>108</v>
      </c>
      <c r="B22" s="52" t="s">
        <v>111</v>
      </c>
      <c r="C22" s="8" t="s">
        <v>6</v>
      </c>
      <c r="D22" s="16">
        <v>1</v>
      </c>
      <c r="E22" s="32"/>
      <c r="F22" s="17">
        <f t="shared" si="0"/>
        <v>0</v>
      </c>
    </row>
    <row r="23" spans="1:8" ht="18" customHeight="1" thickBot="1" x14ac:dyDescent="0.25">
      <c r="A23" s="97" t="str">
        <f>IF(ISBLANK(A14),"",",")</f>
        <v>,</v>
      </c>
      <c r="B23" s="54"/>
      <c r="C23" s="55"/>
      <c r="D23" s="2"/>
      <c r="E23" s="67" t="s">
        <v>28</v>
      </c>
      <c r="F23" s="3">
        <f>SUM(F15:F22)</f>
        <v>0</v>
      </c>
      <c r="H23" s="68"/>
    </row>
    <row r="24" spans="1:8" ht="18" customHeight="1" x14ac:dyDescent="0.2">
      <c r="A24" s="11" t="str">
        <f>IF(A23=0,"",A23)</f>
        <v>,</v>
      </c>
      <c r="B24" s="4"/>
      <c r="C24" s="29"/>
      <c r="D24" s="29"/>
      <c r="E24" s="69"/>
      <c r="F24" s="10"/>
      <c r="H24" s="68"/>
    </row>
    <row r="25" spans="1:8" ht="18" customHeight="1" x14ac:dyDescent="0.2">
      <c r="A25" s="27" t="str">
        <f>IF(A27=0,"",A27)</f>
        <v>200</v>
      </c>
      <c r="B25" s="4"/>
      <c r="C25" s="5"/>
      <c r="E25" s="70"/>
      <c r="F25" s="6"/>
      <c r="H25" s="68"/>
    </row>
    <row r="26" spans="1:8" ht="18" customHeight="1" x14ac:dyDescent="0.2">
      <c r="A26" s="8" t="str">
        <f>IF(ISBLANK(A27),"","N°Article")</f>
        <v>N°Article</v>
      </c>
      <c r="B26" s="8" t="s">
        <v>0</v>
      </c>
      <c r="C26" s="8" t="s">
        <v>1</v>
      </c>
      <c r="D26" s="33" t="s">
        <v>9</v>
      </c>
      <c r="E26" s="65" t="s">
        <v>8</v>
      </c>
      <c r="F26" s="33" t="s">
        <v>2</v>
      </c>
      <c r="H26" s="68"/>
    </row>
    <row r="27" spans="1:8" ht="18" customHeight="1" x14ac:dyDescent="0.2">
      <c r="A27" s="50" t="s">
        <v>88</v>
      </c>
      <c r="B27" s="51" t="s">
        <v>38</v>
      </c>
      <c r="C27" s="8"/>
      <c r="D27" s="15"/>
      <c r="E27" s="66"/>
      <c r="F27" s="15"/>
      <c r="H27" s="68"/>
    </row>
    <row r="28" spans="1:8" ht="18" customHeight="1" x14ac:dyDescent="0.2">
      <c r="A28" s="52">
        <v>201</v>
      </c>
      <c r="B28" s="52" t="s">
        <v>44</v>
      </c>
      <c r="C28" s="8" t="s">
        <v>7</v>
      </c>
      <c r="D28" s="16">
        <v>5</v>
      </c>
      <c r="E28" s="32"/>
      <c r="F28" s="17">
        <f t="shared" ref="F28:F35" si="1">E28*D28</f>
        <v>0</v>
      </c>
      <c r="H28" s="68"/>
    </row>
    <row r="29" spans="1:8" ht="18" customHeight="1" x14ac:dyDescent="0.2">
      <c r="A29" s="52">
        <v>202</v>
      </c>
      <c r="B29" s="52" t="s">
        <v>52</v>
      </c>
      <c r="C29" s="11" t="s">
        <v>4</v>
      </c>
      <c r="D29" s="16">
        <v>69</v>
      </c>
      <c r="E29" s="32"/>
      <c r="F29" s="17">
        <f t="shared" si="1"/>
        <v>0</v>
      </c>
      <c r="H29" s="68"/>
    </row>
    <row r="30" spans="1:8" ht="18" customHeight="1" x14ac:dyDescent="0.2">
      <c r="A30" s="52">
        <v>203</v>
      </c>
      <c r="B30" s="52" t="s">
        <v>32</v>
      </c>
      <c r="C30" s="8" t="s">
        <v>3</v>
      </c>
      <c r="D30" s="16">
        <v>8</v>
      </c>
      <c r="E30" s="32"/>
      <c r="F30" s="17">
        <f t="shared" si="1"/>
        <v>0</v>
      </c>
      <c r="H30" s="68"/>
    </row>
    <row r="31" spans="1:8" ht="18" customHeight="1" x14ac:dyDescent="0.2">
      <c r="A31" s="52">
        <v>204</v>
      </c>
      <c r="B31" s="52" t="s">
        <v>104</v>
      </c>
      <c r="C31" s="8" t="s">
        <v>7</v>
      </c>
      <c r="D31" s="16">
        <v>8</v>
      </c>
      <c r="E31" s="98"/>
      <c r="F31" s="17">
        <f>E31*D31</f>
        <v>0</v>
      </c>
      <c r="H31" s="68"/>
    </row>
    <row r="32" spans="1:8" ht="18" customHeight="1" x14ac:dyDescent="0.2">
      <c r="A32" s="52">
        <v>205</v>
      </c>
      <c r="B32" s="52" t="s">
        <v>37</v>
      </c>
      <c r="C32" s="8" t="s">
        <v>3</v>
      </c>
      <c r="D32" s="16">
        <v>72</v>
      </c>
      <c r="E32" s="32"/>
      <c r="F32" s="17">
        <f t="shared" si="1"/>
        <v>0</v>
      </c>
      <c r="H32" s="68" t="s">
        <v>45</v>
      </c>
    </row>
    <row r="33" spans="1:8" x14ac:dyDescent="0.2">
      <c r="A33" s="52">
        <v>206</v>
      </c>
      <c r="B33" s="52" t="s">
        <v>136</v>
      </c>
      <c r="C33" s="8" t="s">
        <v>5</v>
      </c>
      <c r="D33" s="16">
        <v>37</v>
      </c>
      <c r="E33" s="32"/>
      <c r="F33" s="17">
        <f t="shared" si="1"/>
        <v>0</v>
      </c>
      <c r="H33" s="68"/>
    </row>
    <row r="34" spans="1:8" ht="21" customHeight="1" x14ac:dyDescent="0.2">
      <c r="A34" s="52">
        <v>207</v>
      </c>
      <c r="B34" s="52" t="s">
        <v>215</v>
      </c>
      <c r="C34" s="8" t="s">
        <v>3</v>
      </c>
      <c r="D34" s="16">
        <v>155</v>
      </c>
      <c r="E34" s="32"/>
      <c r="F34" s="17">
        <f t="shared" si="1"/>
        <v>0</v>
      </c>
      <c r="H34" s="68"/>
    </row>
    <row r="35" spans="1:8" ht="18" customHeight="1" x14ac:dyDescent="0.2">
      <c r="A35" s="52">
        <v>208</v>
      </c>
      <c r="B35" s="7" t="s">
        <v>216</v>
      </c>
      <c r="C35" s="8" t="s">
        <v>3</v>
      </c>
      <c r="D35" s="16">
        <v>47</v>
      </c>
      <c r="E35" s="32"/>
      <c r="F35" s="17">
        <f t="shared" si="1"/>
        <v>0</v>
      </c>
      <c r="H35" s="68"/>
    </row>
    <row r="36" spans="1:8" ht="18" customHeight="1" x14ac:dyDescent="0.2">
      <c r="A36" s="52">
        <v>209</v>
      </c>
      <c r="B36" s="56" t="s">
        <v>64</v>
      </c>
      <c r="C36" s="57"/>
      <c r="D36" s="34"/>
      <c r="E36" s="35"/>
      <c r="F36" s="36"/>
      <c r="H36" s="68"/>
    </row>
    <row r="37" spans="1:8" ht="18" customHeight="1" x14ac:dyDescent="0.2">
      <c r="A37" s="110" t="s">
        <v>119</v>
      </c>
      <c r="B37" s="58" t="s">
        <v>65</v>
      </c>
      <c r="C37" s="8" t="s">
        <v>5</v>
      </c>
      <c r="D37" s="16">
        <v>39</v>
      </c>
      <c r="E37" s="32"/>
      <c r="F37" s="17">
        <f>E37*D37</f>
        <v>0</v>
      </c>
    </row>
    <row r="38" spans="1:8" ht="18" customHeight="1" x14ac:dyDescent="0.2">
      <c r="A38" s="52">
        <v>210</v>
      </c>
      <c r="B38" s="58" t="s">
        <v>141</v>
      </c>
      <c r="C38" s="8" t="s">
        <v>3</v>
      </c>
      <c r="D38" s="16">
        <v>154</v>
      </c>
      <c r="E38" s="32"/>
      <c r="F38" s="17">
        <f>E38*D38</f>
        <v>0</v>
      </c>
    </row>
    <row r="39" spans="1:8" ht="18" customHeight="1" x14ac:dyDescent="0.2">
      <c r="A39" s="52">
        <v>211</v>
      </c>
      <c r="B39" s="56" t="s">
        <v>105</v>
      </c>
      <c r="C39" s="57"/>
      <c r="D39" s="34"/>
      <c r="E39" s="35"/>
      <c r="F39" s="36"/>
      <c r="H39" s="68"/>
    </row>
    <row r="40" spans="1:8" ht="18" customHeight="1" x14ac:dyDescent="0.2">
      <c r="A40" s="110" t="s">
        <v>135</v>
      </c>
      <c r="B40" s="59" t="s">
        <v>103</v>
      </c>
      <c r="C40" s="8" t="s">
        <v>7</v>
      </c>
      <c r="D40" s="16">
        <v>1</v>
      </c>
      <c r="E40" s="32"/>
      <c r="F40" s="17">
        <f>D40*E40</f>
        <v>0</v>
      </c>
    </row>
    <row r="41" spans="1:8" ht="18" customHeight="1" x14ac:dyDescent="0.2">
      <c r="A41" s="52">
        <v>212</v>
      </c>
      <c r="B41" s="56" t="s">
        <v>106</v>
      </c>
      <c r="C41" s="57"/>
      <c r="D41" s="34"/>
      <c r="E41" s="35"/>
      <c r="F41" s="36"/>
      <c r="H41" s="68"/>
    </row>
    <row r="42" spans="1:8" ht="18" customHeight="1" x14ac:dyDescent="0.2">
      <c r="A42" s="52" t="s">
        <v>159</v>
      </c>
      <c r="B42" s="59" t="s">
        <v>110</v>
      </c>
      <c r="C42" s="8" t="s">
        <v>4</v>
      </c>
      <c r="D42" s="16">
        <v>34</v>
      </c>
      <c r="E42" s="32"/>
      <c r="F42" s="17">
        <f>D42*E42</f>
        <v>0</v>
      </c>
    </row>
    <row r="43" spans="1:8" ht="18" customHeight="1" x14ac:dyDescent="0.2">
      <c r="A43" s="52" t="s">
        <v>160</v>
      </c>
      <c r="B43" s="59" t="s">
        <v>101</v>
      </c>
      <c r="C43" s="8" t="s">
        <v>7</v>
      </c>
      <c r="D43" s="16">
        <v>1</v>
      </c>
      <c r="E43" s="32"/>
      <c r="F43" s="17">
        <f>D43*E43</f>
        <v>0</v>
      </c>
    </row>
    <row r="44" spans="1:8" ht="18" customHeight="1" x14ac:dyDescent="0.2">
      <c r="A44" s="52" t="s">
        <v>161</v>
      </c>
      <c r="B44" s="59" t="s">
        <v>102</v>
      </c>
      <c r="C44" s="8" t="s">
        <v>3</v>
      </c>
      <c r="D44" s="16">
        <v>30</v>
      </c>
      <c r="E44" s="32"/>
      <c r="F44" s="17">
        <f>D44*E44</f>
        <v>0</v>
      </c>
    </row>
    <row r="45" spans="1:8" ht="18" customHeight="1" x14ac:dyDescent="0.2">
      <c r="A45" s="52" t="s">
        <v>210</v>
      </c>
      <c r="B45" s="59" t="s">
        <v>140</v>
      </c>
      <c r="C45" s="8" t="s">
        <v>7</v>
      </c>
      <c r="D45" s="16">
        <v>1</v>
      </c>
      <c r="E45" s="32"/>
      <c r="F45" s="17">
        <f>D45*E45</f>
        <v>0</v>
      </c>
    </row>
    <row r="46" spans="1:8" ht="18" customHeight="1" x14ac:dyDescent="0.2">
      <c r="A46" s="52">
        <v>213</v>
      </c>
      <c r="B46" s="56" t="s">
        <v>158</v>
      </c>
      <c r="C46" s="57"/>
      <c r="D46" s="34"/>
      <c r="E46" s="35"/>
      <c r="F46" s="36"/>
      <c r="H46" s="68"/>
    </row>
    <row r="47" spans="1:8" ht="18" customHeight="1" x14ac:dyDescent="0.2">
      <c r="A47" s="110" t="s">
        <v>162</v>
      </c>
      <c r="B47" s="59" t="s">
        <v>101</v>
      </c>
      <c r="C47" s="8" t="s">
        <v>7</v>
      </c>
      <c r="D47" s="16">
        <v>1</v>
      </c>
      <c r="E47" s="32"/>
      <c r="F47" s="17" t="s">
        <v>16</v>
      </c>
    </row>
    <row r="48" spans="1:8" ht="18" customHeight="1" x14ac:dyDescent="0.2">
      <c r="A48" s="110" t="s">
        <v>163</v>
      </c>
      <c r="B48" s="59" t="s">
        <v>102</v>
      </c>
      <c r="C48" s="8" t="s">
        <v>3</v>
      </c>
      <c r="D48" s="16">
        <v>30</v>
      </c>
      <c r="E48" s="32"/>
      <c r="F48" s="17" t="s">
        <v>16</v>
      </c>
    </row>
    <row r="49" spans="1:6" ht="18" customHeight="1" x14ac:dyDescent="0.2">
      <c r="A49" s="52" t="s">
        <v>164</v>
      </c>
      <c r="B49" s="59" t="s">
        <v>110</v>
      </c>
      <c r="C49" s="8" t="s">
        <v>4</v>
      </c>
      <c r="D49" s="16">
        <v>5</v>
      </c>
      <c r="E49" s="32"/>
      <c r="F49" s="17" t="s">
        <v>16</v>
      </c>
    </row>
    <row r="50" spans="1:6" ht="18" customHeight="1" x14ac:dyDescent="0.2">
      <c r="A50" s="52" t="s">
        <v>165</v>
      </c>
      <c r="B50" s="59" t="s">
        <v>156</v>
      </c>
      <c r="C50" s="8" t="s">
        <v>5</v>
      </c>
      <c r="D50" s="16">
        <v>5</v>
      </c>
      <c r="E50" s="32"/>
      <c r="F50" s="17">
        <f>D50*E50</f>
        <v>0</v>
      </c>
    </row>
    <row r="51" spans="1:6" ht="18" customHeight="1" x14ac:dyDescent="0.2">
      <c r="A51" s="52" t="s">
        <v>209</v>
      </c>
      <c r="B51" s="59" t="s">
        <v>118</v>
      </c>
      <c r="C51" s="8" t="s">
        <v>7</v>
      </c>
      <c r="D51" s="16">
        <v>2</v>
      </c>
      <c r="E51" s="32"/>
      <c r="F51" s="17">
        <f>D51*E51</f>
        <v>0</v>
      </c>
    </row>
    <row r="52" spans="1:6" ht="18" customHeight="1" x14ac:dyDescent="0.2">
      <c r="A52" s="111">
        <v>214</v>
      </c>
      <c r="B52" s="56" t="s">
        <v>107</v>
      </c>
      <c r="C52" s="8"/>
      <c r="D52" s="16"/>
      <c r="E52" s="32"/>
      <c r="F52" s="17"/>
    </row>
    <row r="53" spans="1:6" ht="18" customHeight="1" x14ac:dyDescent="0.2">
      <c r="A53" s="112" t="s">
        <v>166</v>
      </c>
      <c r="B53" s="60" t="s">
        <v>108</v>
      </c>
      <c r="C53" s="8" t="s">
        <v>7</v>
      </c>
      <c r="D53" s="16">
        <v>7</v>
      </c>
      <c r="E53" s="32"/>
      <c r="F53" s="17">
        <f>E53*D53</f>
        <v>0</v>
      </c>
    </row>
    <row r="54" spans="1:6" ht="18" customHeight="1" x14ac:dyDescent="0.2">
      <c r="A54" s="112" t="s">
        <v>167</v>
      </c>
      <c r="B54" s="60" t="s">
        <v>109</v>
      </c>
      <c r="C54" s="8" t="s">
        <v>7</v>
      </c>
      <c r="D54" s="16">
        <v>5</v>
      </c>
      <c r="E54" s="32"/>
      <c r="F54" s="17">
        <f>E54*D54</f>
        <v>0</v>
      </c>
    </row>
    <row r="55" spans="1:6" ht="18" customHeight="1" thickBot="1" x14ac:dyDescent="0.25">
      <c r="A55" s="112" t="s">
        <v>168</v>
      </c>
      <c r="B55" s="60" t="s">
        <v>22</v>
      </c>
      <c r="C55" s="8" t="s">
        <v>7</v>
      </c>
      <c r="D55" s="16">
        <v>3</v>
      </c>
      <c r="E55" s="32"/>
      <c r="F55" s="17">
        <f>E55*D55</f>
        <v>0</v>
      </c>
    </row>
    <row r="56" spans="1:6" ht="18" customHeight="1" thickBot="1" x14ac:dyDescent="0.25">
      <c r="A56" s="97" t="str">
        <f>IF(ISBLANK(A27),"",",")</f>
        <v>,</v>
      </c>
      <c r="B56" s="54"/>
      <c r="C56" s="55"/>
      <c r="D56" s="2"/>
      <c r="E56" s="67" t="s">
        <v>57</v>
      </c>
      <c r="F56" s="3">
        <f>SUM(F28:F55)</f>
        <v>0</v>
      </c>
    </row>
    <row r="57" spans="1:6" ht="18" customHeight="1" x14ac:dyDescent="0.2">
      <c r="A57" s="11" t="str">
        <f>IF(A56=0,"",A56)</f>
        <v>,</v>
      </c>
      <c r="B57" s="4"/>
      <c r="C57" s="5"/>
      <c r="E57" s="70"/>
      <c r="F57" s="18"/>
    </row>
    <row r="58" spans="1:6" ht="17.25" customHeight="1" x14ac:dyDescent="0.2">
      <c r="A58" s="27" t="str">
        <f>IF(A60=0,"",A60)</f>
        <v>300</v>
      </c>
      <c r="B58" s="4"/>
      <c r="C58" s="5"/>
      <c r="E58" s="70"/>
      <c r="F58" s="18"/>
    </row>
    <row r="59" spans="1:6" ht="18" customHeight="1" x14ac:dyDescent="0.2">
      <c r="A59" s="8" t="str">
        <f>IF(ISBLANK(A60),"","N°Article")</f>
        <v>N°Article</v>
      </c>
      <c r="B59" s="8" t="s">
        <v>0</v>
      </c>
      <c r="C59" s="8" t="s">
        <v>1</v>
      </c>
      <c r="D59" s="33" t="s">
        <v>9</v>
      </c>
      <c r="E59" s="65" t="s">
        <v>8</v>
      </c>
      <c r="F59" s="33" t="s">
        <v>2</v>
      </c>
    </row>
    <row r="60" spans="1:6" ht="18" customHeight="1" x14ac:dyDescent="0.2">
      <c r="A60" s="50" t="s">
        <v>89</v>
      </c>
      <c r="B60" s="61" t="s">
        <v>40</v>
      </c>
      <c r="C60" s="8"/>
      <c r="D60" s="15"/>
      <c r="E60" s="66"/>
      <c r="F60" s="15"/>
    </row>
    <row r="61" spans="1:6" ht="18" customHeight="1" x14ac:dyDescent="0.2">
      <c r="A61" s="52">
        <v>301</v>
      </c>
      <c r="B61" s="52" t="s">
        <v>33</v>
      </c>
      <c r="C61" s="8" t="s">
        <v>5</v>
      </c>
      <c r="D61" s="16">
        <v>28</v>
      </c>
      <c r="E61" s="32"/>
      <c r="F61" s="17">
        <f>D61*E61</f>
        <v>0</v>
      </c>
    </row>
    <row r="62" spans="1:6" ht="18" customHeight="1" x14ac:dyDescent="0.2">
      <c r="A62" s="52">
        <v>302</v>
      </c>
      <c r="B62" s="52" t="s">
        <v>54</v>
      </c>
      <c r="C62" s="8" t="s">
        <v>5</v>
      </c>
      <c r="D62" s="16">
        <v>28</v>
      </c>
      <c r="E62" s="32"/>
      <c r="F62" s="17">
        <f>D62*E62</f>
        <v>0</v>
      </c>
    </row>
    <row r="63" spans="1:6" ht="18.75" customHeight="1" x14ac:dyDescent="0.2">
      <c r="A63" s="52">
        <v>303</v>
      </c>
      <c r="B63" s="7" t="s">
        <v>47</v>
      </c>
      <c r="C63" s="8" t="s">
        <v>5</v>
      </c>
      <c r="D63" s="16">
        <v>14</v>
      </c>
      <c r="E63" s="32"/>
      <c r="F63" s="17">
        <f t="shared" ref="F63:F74" si="2">D63*E63</f>
        <v>0</v>
      </c>
    </row>
    <row r="64" spans="1:6" ht="18" customHeight="1" x14ac:dyDescent="0.2">
      <c r="A64" s="52">
        <v>304</v>
      </c>
      <c r="B64" s="52" t="s">
        <v>87</v>
      </c>
      <c r="C64" s="8" t="s">
        <v>5</v>
      </c>
      <c r="D64" s="16">
        <v>51</v>
      </c>
      <c r="E64" s="32"/>
      <c r="F64" s="17">
        <f t="shared" si="2"/>
        <v>0</v>
      </c>
    </row>
    <row r="65" spans="1:7" ht="18" customHeight="1" x14ac:dyDescent="0.2">
      <c r="A65" s="52">
        <v>305</v>
      </c>
      <c r="B65" s="52" t="s">
        <v>46</v>
      </c>
      <c r="C65" s="8" t="s">
        <v>4</v>
      </c>
      <c r="D65" s="16">
        <v>164</v>
      </c>
      <c r="E65" s="32"/>
      <c r="F65" s="17">
        <f t="shared" si="2"/>
        <v>0</v>
      </c>
    </row>
    <row r="66" spans="1:7" ht="18" customHeight="1" x14ac:dyDescent="0.2">
      <c r="A66" s="52">
        <v>306</v>
      </c>
      <c r="B66" s="52" t="s">
        <v>112</v>
      </c>
      <c r="C66" s="8" t="s">
        <v>5</v>
      </c>
      <c r="D66" s="16">
        <v>172</v>
      </c>
      <c r="E66" s="32"/>
      <c r="F66" s="17">
        <f t="shared" si="2"/>
        <v>0</v>
      </c>
    </row>
    <row r="67" spans="1:7" ht="18" customHeight="1" x14ac:dyDescent="0.2">
      <c r="A67" s="52">
        <v>306</v>
      </c>
      <c r="B67" s="52" t="s">
        <v>171</v>
      </c>
      <c r="C67" s="8" t="s">
        <v>5</v>
      </c>
      <c r="D67" s="16">
        <v>35</v>
      </c>
      <c r="E67" s="32"/>
      <c r="F67" s="115">
        <f>D67*E67</f>
        <v>0</v>
      </c>
    </row>
    <row r="68" spans="1:7" ht="18" customHeight="1" x14ac:dyDescent="0.2">
      <c r="A68" s="52">
        <v>307</v>
      </c>
      <c r="B68" s="52" t="s">
        <v>147</v>
      </c>
      <c r="C68" s="8" t="s">
        <v>5</v>
      </c>
      <c r="D68" s="16">
        <v>16</v>
      </c>
      <c r="E68" s="32"/>
      <c r="F68" s="17" t="s">
        <v>16</v>
      </c>
    </row>
    <row r="69" spans="1:7" ht="18" customHeight="1" x14ac:dyDescent="0.2">
      <c r="A69" s="52">
        <v>308</v>
      </c>
      <c r="B69" s="52" t="s">
        <v>198</v>
      </c>
      <c r="C69" s="8" t="s">
        <v>243</v>
      </c>
      <c r="D69" s="16">
        <v>10</v>
      </c>
      <c r="E69" s="32"/>
      <c r="F69" s="17" t="s">
        <v>16</v>
      </c>
    </row>
    <row r="70" spans="1:7" ht="18" customHeight="1" x14ac:dyDescent="0.2">
      <c r="A70" s="52">
        <v>309</v>
      </c>
      <c r="B70" s="52" t="s">
        <v>148</v>
      </c>
      <c r="C70" s="8" t="s">
        <v>5</v>
      </c>
      <c r="D70" s="16">
        <v>16</v>
      </c>
      <c r="E70" s="32"/>
      <c r="F70" s="17" t="s">
        <v>16</v>
      </c>
    </row>
    <row r="71" spans="1:7" ht="18" customHeight="1" x14ac:dyDescent="0.2">
      <c r="A71" s="52">
        <v>310</v>
      </c>
      <c r="B71" s="52" t="s">
        <v>172</v>
      </c>
      <c r="C71" s="8" t="s">
        <v>5</v>
      </c>
      <c r="D71" s="16">
        <v>16</v>
      </c>
      <c r="E71" s="32"/>
      <c r="F71" s="17">
        <f t="shared" ref="F71:F72" si="3">D71*E71</f>
        <v>0</v>
      </c>
    </row>
    <row r="72" spans="1:7" ht="18" customHeight="1" x14ac:dyDescent="0.2">
      <c r="A72" s="52">
        <v>310</v>
      </c>
      <c r="B72" s="52" t="s">
        <v>173</v>
      </c>
      <c r="C72" s="8" t="s">
        <v>5</v>
      </c>
      <c r="D72" s="16">
        <v>48</v>
      </c>
      <c r="E72" s="32"/>
      <c r="F72" s="17">
        <f t="shared" si="3"/>
        <v>0</v>
      </c>
    </row>
    <row r="73" spans="1:7" ht="24.75" customHeight="1" x14ac:dyDescent="0.2">
      <c r="A73" s="52">
        <v>311</v>
      </c>
      <c r="B73" s="7" t="s">
        <v>217</v>
      </c>
      <c r="C73" s="8" t="s">
        <v>3</v>
      </c>
      <c r="D73" s="16">
        <v>20</v>
      </c>
      <c r="E73" s="32"/>
      <c r="F73" s="17" t="s">
        <v>16</v>
      </c>
    </row>
    <row r="74" spans="1:7" ht="18" customHeight="1" thickBot="1" x14ac:dyDescent="0.25">
      <c r="A74" s="52">
        <v>312</v>
      </c>
      <c r="B74" s="52" t="s">
        <v>113</v>
      </c>
      <c r="C74" s="8" t="s">
        <v>7</v>
      </c>
      <c r="D74" s="16">
        <v>5</v>
      </c>
      <c r="E74" s="32"/>
      <c r="F74" s="17">
        <f t="shared" si="2"/>
        <v>0</v>
      </c>
      <c r="G74" s="85">
        <f>F74+F72+F67</f>
        <v>0</v>
      </c>
    </row>
    <row r="75" spans="1:7" ht="18" customHeight="1" thickBot="1" x14ac:dyDescent="0.25">
      <c r="A75" s="97" t="str">
        <f>IF(ISBLANK(A60),"",",")</f>
        <v>,</v>
      </c>
      <c r="B75" s="54"/>
      <c r="C75" s="55"/>
      <c r="D75" s="2"/>
      <c r="E75" s="67" t="s">
        <v>27</v>
      </c>
      <c r="F75" s="3">
        <f>SUM(F61:F74)</f>
        <v>0</v>
      </c>
    </row>
    <row r="76" spans="1:7" ht="6" customHeight="1" x14ac:dyDescent="0.2">
      <c r="A76" s="11" t="str">
        <f>IF(A75=0,"",A75)</f>
        <v>,</v>
      </c>
      <c r="B76" s="4"/>
      <c r="C76" s="5"/>
      <c r="E76" s="70"/>
      <c r="F76" s="6"/>
    </row>
    <row r="77" spans="1:7" ht="12.75" customHeight="1" x14ac:dyDescent="0.2">
      <c r="A77" s="27" t="str">
        <f>IF(A79=0,"",A79)</f>
        <v>400</v>
      </c>
      <c r="B77" s="4"/>
      <c r="C77" s="5"/>
      <c r="E77" s="70"/>
    </row>
    <row r="78" spans="1:7" ht="18" customHeight="1" x14ac:dyDescent="0.2">
      <c r="A78" s="8" t="str">
        <f>IF(ISBLANK(A79),"","N°Article")</f>
        <v>N°Article</v>
      </c>
      <c r="B78" s="8" t="s">
        <v>0</v>
      </c>
      <c r="C78" s="8" t="s">
        <v>1</v>
      </c>
      <c r="D78" s="33" t="s">
        <v>9</v>
      </c>
      <c r="E78" s="65" t="s">
        <v>8</v>
      </c>
      <c r="F78" s="33" t="s">
        <v>2</v>
      </c>
    </row>
    <row r="79" spans="1:7" ht="18" customHeight="1" x14ac:dyDescent="0.2">
      <c r="A79" s="50" t="s">
        <v>90</v>
      </c>
      <c r="B79" s="61" t="s">
        <v>55</v>
      </c>
      <c r="C79" s="8"/>
      <c r="D79" s="15"/>
      <c r="E79" s="66"/>
      <c r="F79" s="15"/>
    </row>
    <row r="80" spans="1:7" ht="18" customHeight="1" x14ac:dyDescent="0.2">
      <c r="A80" s="62">
        <v>401</v>
      </c>
      <c r="B80" s="52" t="s">
        <v>137</v>
      </c>
      <c r="C80" s="8" t="s">
        <v>5</v>
      </c>
      <c r="D80" s="16">
        <v>159</v>
      </c>
      <c r="E80" s="32"/>
      <c r="F80" s="17">
        <f>D80*E80</f>
        <v>0</v>
      </c>
    </row>
    <row r="81" spans="1:6" ht="18" customHeight="1" x14ac:dyDescent="0.2">
      <c r="A81" s="62">
        <f>A80+1</f>
        <v>402</v>
      </c>
      <c r="B81" s="52" t="s">
        <v>31</v>
      </c>
      <c r="C81" s="8" t="s">
        <v>5</v>
      </c>
      <c r="D81" s="16">
        <v>44</v>
      </c>
      <c r="E81" s="32"/>
      <c r="F81" s="17">
        <f t="shared" ref="F81:F97" si="4">D81*E81</f>
        <v>0</v>
      </c>
    </row>
    <row r="82" spans="1:6" ht="18" customHeight="1" x14ac:dyDescent="0.2">
      <c r="A82" s="62">
        <f t="shared" ref="A82:A90" si="5">A81+1</f>
        <v>403</v>
      </c>
      <c r="B82" s="52" t="s">
        <v>96</v>
      </c>
      <c r="C82" s="8" t="s">
        <v>5</v>
      </c>
      <c r="D82" s="16">
        <v>119</v>
      </c>
      <c r="E82" s="32"/>
      <c r="F82" s="17">
        <f t="shared" si="4"/>
        <v>0</v>
      </c>
    </row>
    <row r="83" spans="1:6" ht="18" customHeight="1" x14ac:dyDescent="0.2">
      <c r="A83" s="62">
        <f t="shared" si="5"/>
        <v>404</v>
      </c>
      <c r="B83" s="52" t="s">
        <v>151</v>
      </c>
      <c r="C83" s="8" t="s">
        <v>5</v>
      </c>
      <c r="D83" s="16">
        <v>44</v>
      </c>
      <c r="E83" s="32"/>
      <c r="F83" s="17">
        <f t="shared" si="4"/>
        <v>0</v>
      </c>
    </row>
    <row r="84" spans="1:6" ht="18" customHeight="1" x14ac:dyDescent="0.2">
      <c r="A84" s="62">
        <f t="shared" si="5"/>
        <v>405</v>
      </c>
      <c r="B84" s="7" t="s">
        <v>15</v>
      </c>
      <c r="C84" s="8" t="s">
        <v>3</v>
      </c>
      <c r="D84" s="16">
        <v>129</v>
      </c>
      <c r="E84" s="32"/>
      <c r="F84" s="17">
        <f t="shared" si="4"/>
        <v>0</v>
      </c>
    </row>
    <row r="85" spans="1:6" ht="18" customHeight="1" x14ac:dyDescent="0.2">
      <c r="A85" s="62">
        <f t="shared" si="5"/>
        <v>406</v>
      </c>
      <c r="B85" s="7" t="s">
        <v>199</v>
      </c>
      <c r="C85" s="8" t="s">
        <v>7</v>
      </c>
      <c r="D85" s="16">
        <v>10</v>
      </c>
      <c r="E85" s="32"/>
      <c r="F85" s="17">
        <f t="shared" si="4"/>
        <v>0</v>
      </c>
    </row>
    <row r="86" spans="1:6" ht="18" customHeight="1" x14ac:dyDescent="0.2">
      <c r="A86" s="62">
        <f t="shared" si="5"/>
        <v>407</v>
      </c>
      <c r="B86" s="52" t="s">
        <v>204</v>
      </c>
      <c r="C86" s="8" t="s">
        <v>3</v>
      </c>
      <c r="D86" s="16">
        <v>45</v>
      </c>
      <c r="E86" s="32"/>
      <c r="F86" s="17">
        <f t="shared" si="4"/>
        <v>0</v>
      </c>
    </row>
    <row r="87" spans="1:6" ht="32.25" customHeight="1" x14ac:dyDescent="0.2">
      <c r="A87" s="62">
        <f t="shared" si="5"/>
        <v>408</v>
      </c>
      <c r="B87" s="52" t="s">
        <v>142</v>
      </c>
      <c r="C87" s="8" t="s">
        <v>3</v>
      </c>
      <c r="D87" s="16">
        <v>85</v>
      </c>
      <c r="E87" s="32"/>
      <c r="F87" s="17">
        <f t="shared" si="4"/>
        <v>0</v>
      </c>
    </row>
    <row r="88" spans="1:6" ht="18" customHeight="1" x14ac:dyDescent="0.2">
      <c r="A88" s="62">
        <f t="shared" si="5"/>
        <v>409</v>
      </c>
      <c r="B88" s="52" t="s">
        <v>56</v>
      </c>
      <c r="C88" s="8" t="s">
        <v>7</v>
      </c>
      <c r="D88" s="16">
        <v>2</v>
      </c>
      <c r="E88" s="32"/>
      <c r="F88" s="17">
        <f t="shared" si="4"/>
        <v>0</v>
      </c>
    </row>
    <row r="89" spans="1:6" ht="18" customHeight="1" x14ac:dyDescent="0.2">
      <c r="A89" s="62">
        <f t="shared" si="5"/>
        <v>410</v>
      </c>
      <c r="B89" s="52" t="s">
        <v>152</v>
      </c>
      <c r="C89" s="8" t="s">
        <v>7</v>
      </c>
      <c r="D89" s="16">
        <v>2</v>
      </c>
      <c r="E89" s="32"/>
      <c r="F89" s="17">
        <f t="shared" si="4"/>
        <v>0</v>
      </c>
    </row>
    <row r="90" spans="1:6" ht="18" customHeight="1" x14ac:dyDescent="0.2">
      <c r="A90" s="62">
        <f t="shared" si="5"/>
        <v>411</v>
      </c>
      <c r="B90" s="56" t="s">
        <v>82</v>
      </c>
      <c r="C90" s="8"/>
      <c r="D90" s="16"/>
      <c r="E90" s="32"/>
      <c r="F90" s="17"/>
    </row>
    <row r="91" spans="1:6" ht="30" customHeight="1" x14ac:dyDescent="0.2">
      <c r="A91" s="62" t="s">
        <v>120</v>
      </c>
      <c r="B91" s="59" t="s">
        <v>153</v>
      </c>
      <c r="C91" s="8" t="s">
        <v>3</v>
      </c>
      <c r="D91" s="16">
        <v>20</v>
      </c>
      <c r="E91" s="32"/>
      <c r="F91" s="17">
        <f t="shared" si="4"/>
        <v>0</v>
      </c>
    </row>
    <row r="92" spans="1:6" ht="18" customHeight="1" x14ac:dyDescent="0.2">
      <c r="A92" s="62">
        <f>A90+1</f>
        <v>412</v>
      </c>
      <c r="B92" s="56" t="s">
        <v>220</v>
      </c>
      <c r="C92" s="12"/>
      <c r="D92" s="16"/>
      <c r="E92" s="32"/>
      <c r="F92" s="17"/>
    </row>
    <row r="93" spans="1:6" ht="18" customHeight="1" x14ac:dyDescent="0.2">
      <c r="A93" s="62" t="s">
        <v>184</v>
      </c>
      <c r="B93" s="52" t="s">
        <v>13</v>
      </c>
      <c r="C93" s="8" t="s">
        <v>6</v>
      </c>
      <c r="D93" s="16">
        <v>1</v>
      </c>
      <c r="E93" s="32"/>
      <c r="F93" s="17">
        <f t="shared" si="4"/>
        <v>0</v>
      </c>
    </row>
    <row r="94" spans="1:6" ht="18" customHeight="1" x14ac:dyDescent="0.2">
      <c r="A94" s="62" t="s">
        <v>218</v>
      </c>
      <c r="B94" s="52" t="s">
        <v>221</v>
      </c>
      <c r="C94" s="8" t="s">
        <v>6</v>
      </c>
      <c r="D94" s="16">
        <v>1</v>
      </c>
      <c r="E94" s="32"/>
      <c r="F94" s="17">
        <f t="shared" si="4"/>
        <v>0</v>
      </c>
    </row>
    <row r="95" spans="1:6" ht="18" customHeight="1" x14ac:dyDescent="0.2">
      <c r="A95" s="62" t="s">
        <v>219</v>
      </c>
      <c r="B95" s="52" t="s">
        <v>222</v>
      </c>
      <c r="C95" s="8" t="s">
        <v>6</v>
      </c>
      <c r="D95" s="16">
        <v>1</v>
      </c>
      <c r="E95" s="32"/>
      <c r="F95" s="17">
        <f t="shared" si="4"/>
        <v>0</v>
      </c>
    </row>
    <row r="96" spans="1:6" ht="18" customHeight="1" x14ac:dyDescent="0.2">
      <c r="A96" s="62">
        <f>A92+1</f>
        <v>413</v>
      </c>
      <c r="B96" s="56" t="s">
        <v>80</v>
      </c>
      <c r="C96" s="12"/>
      <c r="D96" s="16"/>
      <c r="E96" s="32"/>
      <c r="F96" s="17"/>
    </row>
    <row r="97" spans="1:6" ht="18" customHeight="1" thickBot="1" x14ac:dyDescent="0.25">
      <c r="A97" s="62" t="s">
        <v>174</v>
      </c>
      <c r="B97" s="59" t="s">
        <v>81</v>
      </c>
      <c r="C97" s="8" t="s">
        <v>7</v>
      </c>
      <c r="D97" s="16">
        <v>4</v>
      </c>
      <c r="E97" s="32"/>
      <c r="F97" s="17">
        <f t="shared" si="4"/>
        <v>0</v>
      </c>
    </row>
    <row r="98" spans="1:6" ht="18" customHeight="1" thickBot="1" x14ac:dyDescent="0.25">
      <c r="A98" s="97" t="str">
        <f>IF(ISBLANK(A79),"",",")</f>
        <v>,</v>
      </c>
      <c r="B98" s="54"/>
      <c r="C98" s="55"/>
      <c r="D98" s="2"/>
      <c r="E98" s="67" t="s">
        <v>26</v>
      </c>
      <c r="F98" s="3">
        <f>SUM(F80:F97)</f>
        <v>0</v>
      </c>
    </row>
    <row r="99" spans="1:6" ht="7.5" customHeight="1" x14ac:dyDescent="0.2">
      <c r="A99" s="11" t="str">
        <f>IF(A98=0,"",A98)</f>
        <v>,</v>
      </c>
      <c r="B99" s="4"/>
      <c r="C99" s="5"/>
      <c r="E99" s="70"/>
      <c r="F99" s="6"/>
    </row>
    <row r="100" spans="1:6" ht="11.25" customHeight="1" x14ac:dyDescent="0.2">
      <c r="A100" s="27" t="str">
        <f>IF(A102=0,"",A102)</f>
        <v>500</v>
      </c>
      <c r="B100" s="4"/>
      <c r="C100" s="5"/>
      <c r="E100" s="70"/>
      <c r="F100" s="6"/>
    </row>
    <row r="101" spans="1:6" ht="18" customHeight="1" x14ac:dyDescent="0.2">
      <c r="A101" s="8" t="str">
        <f>IF(ISBLANK(A102),"","N°Article")</f>
        <v>N°Article</v>
      </c>
      <c r="B101" s="8" t="s">
        <v>0</v>
      </c>
      <c r="C101" s="8" t="s">
        <v>1</v>
      </c>
      <c r="D101" s="33" t="s">
        <v>9</v>
      </c>
      <c r="E101" s="65" t="s">
        <v>8</v>
      </c>
      <c r="F101" s="33" t="s">
        <v>2</v>
      </c>
    </row>
    <row r="102" spans="1:6" ht="18" customHeight="1" x14ac:dyDescent="0.2">
      <c r="A102" s="50" t="s">
        <v>91</v>
      </c>
      <c r="B102" s="61" t="s">
        <v>41</v>
      </c>
      <c r="C102" s="8"/>
      <c r="D102" s="15"/>
      <c r="E102" s="66"/>
      <c r="F102" s="15"/>
    </row>
    <row r="103" spans="1:6" ht="18" customHeight="1" x14ac:dyDescent="0.2">
      <c r="A103" s="62">
        <v>405</v>
      </c>
      <c r="B103" s="7" t="s">
        <v>15</v>
      </c>
      <c r="C103" s="8" t="s">
        <v>3</v>
      </c>
      <c r="D103" s="16">
        <v>11</v>
      </c>
      <c r="E103" s="32"/>
      <c r="F103" s="17">
        <f t="shared" ref="F103:F109" si="6">D103*E103</f>
        <v>0</v>
      </c>
    </row>
    <row r="104" spans="1:6" ht="18" customHeight="1" x14ac:dyDescent="0.2">
      <c r="A104" s="62">
        <v>401</v>
      </c>
      <c r="B104" s="52" t="s">
        <v>137</v>
      </c>
      <c r="C104" s="8" t="s">
        <v>5</v>
      </c>
      <c r="D104" s="16">
        <v>16</v>
      </c>
      <c r="E104" s="32"/>
      <c r="F104" s="17">
        <f t="shared" si="6"/>
        <v>0</v>
      </c>
    </row>
    <row r="105" spans="1:6" ht="18" customHeight="1" x14ac:dyDescent="0.2">
      <c r="A105" s="62">
        <v>501</v>
      </c>
      <c r="B105" s="52" t="s">
        <v>10</v>
      </c>
      <c r="C105" s="8" t="s">
        <v>5</v>
      </c>
      <c r="D105" s="16">
        <v>4</v>
      </c>
      <c r="E105" s="32"/>
      <c r="F105" s="17">
        <f t="shared" si="6"/>
        <v>0</v>
      </c>
    </row>
    <row r="106" spans="1:6" ht="18" customHeight="1" x14ac:dyDescent="0.2">
      <c r="A106" s="62">
        <v>403</v>
      </c>
      <c r="B106" s="52" t="s">
        <v>96</v>
      </c>
      <c r="C106" s="8" t="s">
        <v>5</v>
      </c>
      <c r="D106" s="16">
        <v>13</v>
      </c>
      <c r="E106" s="32"/>
      <c r="F106" s="17">
        <f t="shared" si="6"/>
        <v>0</v>
      </c>
    </row>
    <row r="107" spans="1:6" ht="18" customHeight="1" x14ac:dyDescent="0.2">
      <c r="A107" s="62">
        <v>502</v>
      </c>
      <c r="B107" s="7" t="s">
        <v>23</v>
      </c>
      <c r="C107" s="8" t="s">
        <v>3</v>
      </c>
      <c r="D107" s="16">
        <v>11</v>
      </c>
      <c r="E107" s="32"/>
      <c r="F107" s="17">
        <f t="shared" si="6"/>
        <v>0</v>
      </c>
    </row>
    <row r="108" spans="1:6" ht="18" customHeight="1" x14ac:dyDescent="0.2">
      <c r="A108" s="62">
        <v>503</v>
      </c>
      <c r="B108" s="7" t="s">
        <v>83</v>
      </c>
      <c r="C108" s="8" t="s">
        <v>3</v>
      </c>
      <c r="D108" s="16">
        <v>11</v>
      </c>
      <c r="E108" s="32"/>
      <c r="F108" s="17">
        <f t="shared" si="6"/>
        <v>0</v>
      </c>
    </row>
    <row r="109" spans="1:6" ht="18" customHeight="1" x14ac:dyDescent="0.2">
      <c r="A109" s="62">
        <v>504</v>
      </c>
      <c r="B109" s="7" t="s">
        <v>200</v>
      </c>
      <c r="C109" s="8" t="s">
        <v>6</v>
      </c>
      <c r="D109" s="16">
        <v>1</v>
      </c>
      <c r="E109" s="32"/>
      <c r="F109" s="17">
        <f t="shared" si="6"/>
        <v>0</v>
      </c>
    </row>
    <row r="110" spans="1:6" ht="18" customHeight="1" x14ac:dyDescent="0.2">
      <c r="A110" s="62">
        <v>413</v>
      </c>
      <c r="B110" s="56" t="s">
        <v>80</v>
      </c>
      <c r="C110" s="12"/>
      <c r="D110" s="16"/>
      <c r="E110" s="32"/>
      <c r="F110" s="17"/>
    </row>
    <row r="111" spans="1:6" ht="18" customHeight="1" thickBot="1" x14ac:dyDescent="0.25">
      <c r="A111" s="62" t="s">
        <v>174</v>
      </c>
      <c r="B111" s="59" t="s">
        <v>97</v>
      </c>
      <c r="C111" s="8" t="s">
        <v>7</v>
      </c>
      <c r="D111" s="16">
        <v>1</v>
      </c>
      <c r="E111" s="32"/>
      <c r="F111" s="17">
        <f t="shared" ref="F111" si="7">D111*E111</f>
        <v>0</v>
      </c>
    </row>
    <row r="112" spans="1:6" ht="18" customHeight="1" thickBot="1" x14ac:dyDescent="0.25">
      <c r="A112" s="97" t="str">
        <f>IF(ISBLANK(A102),"",",")</f>
        <v>,</v>
      </c>
      <c r="B112" s="54"/>
      <c r="C112" s="55"/>
      <c r="D112" s="2"/>
      <c r="E112" s="67" t="s">
        <v>25</v>
      </c>
      <c r="F112" s="3">
        <f>SUM(F103:F111)</f>
        <v>0</v>
      </c>
    </row>
    <row r="113" spans="1:6" ht="18" customHeight="1" x14ac:dyDescent="0.2">
      <c r="A113" s="11" t="str">
        <f>IF(A112=0,"",A112)</f>
        <v>,</v>
      </c>
      <c r="B113" s="4"/>
      <c r="C113" s="5"/>
      <c r="E113" s="70"/>
      <c r="F113" s="6"/>
    </row>
    <row r="114" spans="1:6" ht="18" customHeight="1" x14ac:dyDescent="0.2">
      <c r="A114" s="27" t="str">
        <f>IF(A116=0,"",A116)</f>
        <v>600</v>
      </c>
      <c r="B114" s="4"/>
      <c r="C114" s="5"/>
      <c r="E114" s="70"/>
      <c r="F114" s="6"/>
    </row>
    <row r="115" spans="1:6" ht="18" customHeight="1" x14ac:dyDescent="0.2">
      <c r="A115" s="8" t="str">
        <f>IF(ISBLANK(A116),"","N°Article")</f>
        <v>N°Article</v>
      </c>
      <c r="B115" s="8" t="s">
        <v>0</v>
      </c>
      <c r="C115" s="8" t="s">
        <v>1</v>
      </c>
      <c r="D115" s="33" t="s">
        <v>9</v>
      </c>
      <c r="E115" s="65" t="s">
        <v>8</v>
      </c>
      <c r="F115" s="33" t="s">
        <v>2</v>
      </c>
    </row>
    <row r="116" spans="1:6" ht="18" customHeight="1" x14ac:dyDescent="0.2">
      <c r="A116" s="50" t="s">
        <v>92</v>
      </c>
      <c r="B116" s="61" t="s">
        <v>178</v>
      </c>
      <c r="C116" s="52"/>
      <c r="D116" s="52"/>
      <c r="E116" s="71"/>
      <c r="F116" s="52"/>
    </row>
    <row r="117" spans="1:6" ht="18" customHeight="1" x14ac:dyDescent="0.2">
      <c r="A117" s="52">
        <v>601</v>
      </c>
      <c r="B117" s="7" t="s">
        <v>242</v>
      </c>
      <c r="C117" s="8" t="s">
        <v>3</v>
      </c>
      <c r="D117" s="16">
        <v>123</v>
      </c>
      <c r="E117" s="32"/>
      <c r="F117" s="17">
        <f t="shared" ref="F117" si="8">D117*E117</f>
        <v>0</v>
      </c>
    </row>
    <row r="118" spans="1:6" ht="15.75" customHeight="1" x14ac:dyDescent="0.2">
      <c r="A118" s="52">
        <v>602</v>
      </c>
      <c r="B118" s="56" t="s">
        <v>177</v>
      </c>
      <c r="C118" s="8"/>
      <c r="D118" s="16"/>
      <c r="E118" s="32"/>
      <c r="F118" s="17"/>
    </row>
    <row r="119" spans="1:6" ht="18" customHeight="1" x14ac:dyDescent="0.2">
      <c r="A119" s="110" t="s">
        <v>175</v>
      </c>
      <c r="B119" s="63" t="s">
        <v>169</v>
      </c>
      <c r="C119" s="8" t="s">
        <v>3</v>
      </c>
      <c r="D119" s="16">
        <v>61</v>
      </c>
      <c r="E119" s="32"/>
      <c r="F119" s="17">
        <f t="shared" ref="F119:F122" si="9">D119*E119</f>
        <v>0</v>
      </c>
    </row>
    <row r="120" spans="1:6" ht="18" customHeight="1" x14ac:dyDescent="0.2">
      <c r="A120" s="110" t="s">
        <v>176</v>
      </c>
      <c r="B120" s="63" t="s">
        <v>170</v>
      </c>
      <c r="C120" s="8" t="s">
        <v>3</v>
      </c>
      <c r="D120" s="16">
        <v>60</v>
      </c>
      <c r="E120" s="32"/>
      <c r="F120" s="17">
        <f t="shared" si="9"/>
        <v>0</v>
      </c>
    </row>
    <row r="121" spans="1:6" x14ac:dyDescent="0.2">
      <c r="A121" s="110" t="s">
        <v>179</v>
      </c>
      <c r="B121" s="63" t="s">
        <v>180</v>
      </c>
      <c r="C121" s="8" t="s">
        <v>3</v>
      </c>
      <c r="D121" s="16">
        <v>4</v>
      </c>
      <c r="E121" s="32"/>
      <c r="F121" s="17">
        <f t="shared" si="9"/>
        <v>0</v>
      </c>
    </row>
    <row r="122" spans="1:6" x14ac:dyDescent="0.2">
      <c r="A122" s="52">
        <v>603</v>
      </c>
      <c r="B122" s="7" t="s">
        <v>14</v>
      </c>
      <c r="C122" s="8" t="s">
        <v>7</v>
      </c>
      <c r="D122" s="16">
        <v>3</v>
      </c>
      <c r="E122" s="32"/>
      <c r="F122" s="17">
        <f t="shared" si="9"/>
        <v>0</v>
      </c>
    </row>
    <row r="123" spans="1:6" ht="18" customHeight="1" x14ac:dyDescent="0.2">
      <c r="A123" s="52">
        <v>604</v>
      </c>
      <c r="B123" s="72" t="s">
        <v>181</v>
      </c>
      <c r="C123" s="8" t="s">
        <v>3</v>
      </c>
      <c r="D123" s="16">
        <v>123</v>
      </c>
      <c r="E123" s="32"/>
      <c r="F123" s="17">
        <f>D123*E123</f>
        <v>0</v>
      </c>
    </row>
    <row r="124" spans="1:6" ht="18" customHeight="1" x14ac:dyDescent="0.2">
      <c r="A124" s="52">
        <v>605</v>
      </c>
      <c r="B124" s="56" t="s">
        <v>244</v>
      </c>
      <c r="C124" s="8"/>
      <c r="D124" s="16"/>
      <c r="E124" s="32"/>
      <c r="F124" s="17"/>
    </row>
    <row r="125" spans="1:6" ht="18" customHeight="1" x14ac:dyDescent="0.2">
      <c r="A125" s="52" t="s">
        <v>183</v>
      </c>
      <c r="B125" s="63" t="s">
        <v>182</v>
      </c>
      <c r="C125" s="8" t="s">
        <v>7</v>
      </c>
      <c r="D125" s="16">
        <v>8</v>
      </c>
      <c r="E125" s="32"/>
      <c r="F125" s="17">
        <f>D125*E125</f>
        <v>0</v>
      </c>
    </row>
    <row r="126" spans="1:6" ht="31.5" customHeight="1" x14ac:dyDescent="0.2">
      <c r="A126" s="52">
        <v>606</v>
      </c>
      <c r="B126" s="7" t="s">
        <v>249</v>
      </c>
      <c r="C126" s="8" t="s">
        <v>7</v>
      </c>
      <c r="D126" s="16">
        <v>4</v>
      </c>
      <c r="E126" s="32"/>
      <c r="F126" s="17">
        <f>D126*E126</f>
        <v>0</v>
      </c>
    </row>
    <row r="127" spans="1:6" ht="19.5" customHeight="1" x14ac:dyDescent="0.2">
      <c r="A127" s="52">
        <v>607</v>
      </c>
      <c r="B127" s="7" t="s">
        <v>185</v>
      </c>
      <c r="C127" s="8" t="s">
        <v>7</v>
      </c>
      <c r="D127" s="16">
        <v>1</v>
      </c>
      <c r="E127" s="32"/>
      <c r="F127" s="17">
        <f>D127*E127</f>
        <v>0</v>
      </c>
    </row>
    <row r="128" spans="1:6" ht="18" customHeight="1" x14ac:dyDescent="0.2">
      <c r="A128" s="62">
        <v>608</v>
      </c>
      <c r="B128" s="52" t="s">
        <v>227</v>
      </c>
      <c r="C128" s="8" t="s">
        <v>5</v>
      </c>
      <c r="D128" s="16">
        <v>2</v>
      </c>
      <c r="E128" s="32"/>
      <c r="F128" s="17">
        <f>D128*E128</f>
        <v>0</v>
      </c>
    </row>
    <row r="129" spans="1:6" ht="18" customHeight="1" x14ac:dyDescent="0.2">
      <c r="A129" s="52">
        <v>609</v>
      </c>
      <c r="B129" s="56" t="s">
        <v>143</v>
      </c>
      <c r="C129" s="8"/>
      <c r="D129" s="16"/>
      <c r="E129" s="32"/>
      <c r="F129" s="17"/>
    </row>
    <row r="130" spans="1:6" ht="18" customHeight="1" x14ac:dyDescent="0.2">
      <c r="A130" s="52" t="s">
        <v>223</v>
      </c>
      <c r="B130" s="63" t="s">
        <v>225</v>
      </c>
      <c r="C130" s="8" t="s">
        <v>7</v>
      </c>
      <c r="D130" s="16">
        <v>1</v>
      </c>
      <c r="E130" s="32"/>
      <c r="F130" s="17">
        <f>D130*E130</f>
        <v>0</v>
      </c>
    </row>
    <row r="131" spans="1:6" ht="18" customHeight="1" thickBot="1" x14ac:dyDescent="0.25">
      <c r="A131" s="52" t="s">
        <v>224</v>
      </c>
      <c r="B131" s="63" t="s">
        <v>226</v>
      </c>
      <c r="C131" s="8" t="s">
        <v>7</v>
      </c>
      <c r="D131" s="16">
        <v>1</v>
      </c>
      <c r="E131" s="32"/>
      <c r="F131" s="17">
        <f>D131*E131</f>
        <v>0</v>
      </c>
    </row>
    <row r="132" spans="1:6" ht="18" customHeight="1" thickBot="1" x14ac:dyDescent="0.25">
      <c r="A132" s="97" t="str">
        <f>IF(ISBLANK(A116),"",",")</f>
        <v>,</v>
      </c>
      <c r="B132" s="73"/>
      <c r="C132" s="55"/>
      <c r="D132" s="2"/>
      <c r="E132" s="67" t="s">
        <v>24</v>
      </c>
      <c r="F132" s="3">
        <f>SUM(F117:F131)</f>
        <v>0</v>
      </c>
    </row>
    <row r="133" spans="1:6" ht="4.5" customHeight="1" x14ac:dyDescent="0.2">
      <c r="A133" s="11" t="str">
        <f>IF(A132=0,"",A132)</f>
        <v>,</v>
      </c>
      <c r="B133" s="4"/>
      <c r="C133" s="5"/>
      <c r="E133" s="70"/>
      <c r="F133" s="6"/>
    </row>
    <row r="134" spans="1:6" ht="15.95" customHeight="1" x14ac:dyDescent="0.2">
      <c r="A134" s="27" t="str">
        <f>IF(A136=0,"",A136)</f>
        <v>700</v>
      </c>
      <c r="B134" s="4"/>
      <c r="C134" s="5"/>
      <c r="E134" s="70"/>
      <c r="F134" s="6"/>
    </row>
    <row r="135" spans="1:6" ht="18" customHeight="1" x14ac:dyDescent="0.2">
      <c r="A135" s="8" t="str">
        <f>IF(ISBLANK(A136),"","N°Article")</f>
        <v>N°Article</v>
      </c>
      <c r="B135" s="8" t="s">
        <v>0</v>
      </c>
      <c r="C135" s="8" t="s">
        <v>1</v>
      </c>
      <c r="D135" s="33" t="s">
        <v>9</v>
      </c>
      <c r="E135" s="65" t="s">
        <v>8</v>
      </c>
      <c r="F135" s="33" t="s">
        <v>2</v>
      </c>
    </row>
    <row r="136" spans="1:6" ht="18" customHeight="1" x14ac:dyDescent="0.2">
      <c r="A136" s="50" t="s">
        <v>93</v>
      </c>
      <c r="B136" s="61" t="s">
        <v>42</v>
      </c>
      <c r="C136" s="8"/>
      <c r="D136" s="15"/>
      <c r="E136" s="66"/>
      <c r="F136" s="15"/>
    </row>
    <row r="137" spans="1:6" ht="18" customHeight="1" x14ac:dyDescent="0.2">
      <c r="A137" s="7">
        <v>701</v>
      </c>
      <c r="B137" s="52" t="s">
        <v>21</v>
      </c>
      <c r="C137" s="8" t="s">
        <v>4</v>
      </c>
      <c r="D137" s="16">
        <v>606</v>
      </c>
      <c r="E137" s="32"/>
      <c r="F137" s="17">
        <f t="shared" ref="F137" si="10">D137*E137</f>
        <v>0</v>
      </c>
    </row>
    <row r="138" spans="1:6" ht="18" customHeight="1" x14ac:dyDescent="0.2">
      <c r="A138" s="7">
        <v>702</v>
      </c>
      <c r="B138" s="7" t="s">
        <v>201</v>
      </c>
      <c r="C138" s="8" t="s">
        <v>4</v>
      </c>
      <c r="D138" s="16">
        <v>606</v>
      </c>
      <c r="E138" s="32"/>
      <c r="F138" s="17">
        <f>D138*E138</f>
        <v>0</v>
      </c>
    </row>
    <row r="139" spans="1:6" ht="19.5" customHeight="1" x14ac:dyDescent="0.2">
      <c r="A139" s="7">
        <v>703</v>
      </c>
      <c r="B139" s="52" t="s">
        <v>17</v>
      </c>
      <c r="C139" s="8" t="s">
        <v>5</v>
      </c>
      <c r="D139" s="16">
        <v>180</v>
      </c>
      <c r="E139" s="32"/>
      <c r="F139" s="17">
        <f>D139*E139</f>
        <v>0</v>
      </c>
    </row>
    <row r="140" spans="1:6" ht="18" customHeight="1" x14ac:dyDescent="0.2">
      <c r="A140" s="7">
        <v>704</v>
      </c>
      <c r="B140" s="52" t="s">
        <v>116</v>
      </c>
      <c r="C140" s="8" t="s">
        <v>5</v>
      </c>
      <c r="D140" s="16">
        <v>180</v>
      </c>
      <c r="E140" s="32"/>
      <c r="F140" s="17" t="s">
        <v>16</v>
      </c>
    </row>
    <row r="141" spans="1:6" ht="18" customHeight="1" x14ac:dyDescent="0.2">
      <c r="A141" s="7">
        <v>705</v>
      </c>
      <c r="B141" s="56" t="s">
        <v>63</v>
      </c>
      <c r="C141" s="8"/>
      <c r="D141" s="16"/>
      <c r="E141" s="32"/>
      <c r="F141" s="17"/>
    </row>
    <row r="142" spans="1:6" x14ac:dyDescent="0.2">
      <c r="A142" s="7" t="s">
        <v>121</v>
      </c>
      <c r="B142" s="59" t="s">
        <v>213</v>
      </c>
      <c r="C142" s="8" t="s">
        <v>5</v>
      </c>
      <c r="D142" s="16">
        <v>65</v>
      </c>
      <c r="E142" s="32"/>
      <c r="F142" s="17">
        <f>D142*E142</f>
        <v>0</v>
      </c>
    </row>
    <row r="143" spans="1:6" ht="18" customHeight="1" x14ac:dyDescent="0.2">
      <c r="A143" s="7" t="s">
        <v>228</v>
      </c>
      <c r="B143" s="59" t="s">
        <v>196</v>
      </c>
      <c r="C143" s="8" t="s">
        <v>5</v>
      </c>
      <c r="D143" s="16">
        <v>4</v>
      </c>
      <c r="E143" s="32"/>
      <c r="F143" s="17">
        <f t="shared" ref="F143" si="11">D143*E143</f>
        <v>0</v>
      </c>
    </row>
    <row r="144" spans="1:6" ht="18" customHeight="1" x14ac:dyDescent="0.2">
      <c r="A144" s="7">
        <v>706</v>
      </c>
      <c r="B144" s="56" t="s">
        <v>149</v>
      </c>
      <c r="C144" s="8"/>
      <c r="D144" s="16"/>
      <c r="E144" s="32"/>
      <c r="F144" s="17"/>
    </row>
    <row r="145" spans="1:8" ht="18" customHeight="1" x14ac:dyDescent="0.2">
      <c r="A145" s="7" t="s">
        <v>122</v>
      </c>
      <c r="B145" s="59" t="s">
        <v>195</v>
      </c>
      <c r="C145" s="8" t="s">
        <v>58</v>
      </c>
      <c r="D145" s="16">
        <v>3</v>
      </c>
      <c r="E145" s="32"/>
      <c r="F145" s="17">
        <f t="shared" ref="F145" si="12">D145*E145</f>
        <v>0</v>
      </c>
    </row>
    <row r="146" spans="1:8" ht="18" customHeight="1" x14ac:dyDescent="0.2">
      <c r="A146" s="7">
        <v>707</v>
      </c>
      <c r="B146" s="56" t="s">
        <v>77</v>
      </c>
      <c r="C146" s="8"/>
      <c r="D146" s="16"/>
      <c r="E146" s="32"/>
      <c r="F146" s="17"/>
    </row>
    <row r="147" spans="1:8" ht="18" customHeight="1" x14ac:dyDescent="0.2">
      <c r="A147" s="7" t="s">
        <v>186</v>
      </c>
      <c r="B147" s="59" t="s">
        <v>193</v>
      </c>
      <c r="C147" s="8" t="s">
        <v>58</v>
      </c>
      <c r="D147" s="16">
        <v>50</v>
      </c>
      <c r="E147" s="32"/>
      <c r="F147" s="17">
        <f t="shared" ref="F147:F150" si="13">D147*E147</f>
        <v>0</v>
      </c>
    </row>
    <row r="148" spans="1:8" ht="27.75" customHeight="1" x14ac:dyDescent="0.2">
      <c r="A148" s="7" t="s">
        <v>187</v>
      </c>
      <c r="B148" s="59" t="s">
        <v>194</v>
      </c>
      <c r="C148" s="8" t="s">
        <v>58</v>
      </c>
      <c r="D148" s="16">
        <v>2</v>
      </c>
      <c r="E148" s="32"/>
      <c r="F148" s="17">
        <f t="shared" si="13"/>
        <v>0</v>
      </c>
    </row>
    <row r="149" spans="1:8" ht="24.75" customHeight="1" x14ac:dyDescent="0.2">
      <c r="A149" s="7" t="s">
        <v>245</v>
      </c>
      <c r="B149" s="59" t="s">
        <v>246</v>
      </c>
      <c r="C149" s="8" t="s">
        <v>58</v>
      </c>
      <c r="D149" s="16">
        <v>35</v>
      </c>
      <c r="E149" s="32"/>
      <c r="F149" s="17">
        <f t="shared" si="13"/>
        <v>0</v>
      </c>
    </row>
    <row r="150" spans="1:8" ht="18" customHeight="1" x14ac:dyDescent="0.2">
      <c r="A150" s="7">
        <v>708</v>
      </c>
      <c r="B150" s="52" t="s">
        <v>229</v>
      </c>
      <c r="C150" s="8" t="s">
        <v>4</v>
      </c>
      <c r="D150" s="16">
        <v>49</v>
      </c>
      <c r="E150" s="32"/>
      <c r="F150" s="17">
        <f t="shared" si="13"/>
        <v>0</v>
      </c>
    </row>
    <row r="151" spans="1:8" ht="18" customHeight="1" x14ac:dyDescent="0.2">
      <c r="A151" s="7">
        <v>709</v>
      </c>
      <c r="B151" s="52" t="s">
        <v>76</v>
      </c>
      <c r="C151" s="8" t="s">
        <v>3</v>
      </c>
      <c r="D151" s="16">
        <v>103</v>
      </c>
      <c r="E151" s="32"/>
      <c r="F151" s="17">
        <f>D151*E151</f>
        <v>0</v>
      </c>
      <c r="H151" s="68"/>
    </row>
    <row r="152" spans="1:8" ht="18" customHeight="1" x14ac:dyDescent="0.2">
      <c r="A152" s="30">
        <v>710</v>
      </c>
      <c r="B152" s="74" t="s">
        <v>61</v>
      </c>
      <c r="C152" s="8"/>
      <c r="D152" s="16"/>
      <c r="E152" s="32"/>
      <c r="F152" s="17"/>
    </row>
    <row r="153" spans="1:8" ht="18" customHeight="1" x14ac:dyDescent="0.2">
      <c r="A153" s="30" t="s">
        <v>132</v>
      </c>
      <c r="B153" s="75" t="s">
        <v>206</v>
      </c>
      <c r="D153" s="16"/>
      <c r="E153" s="32"/>
      <c r="F153" s="17"/>
    </row>
    <row r="154" spans="1:8" ht="18" customHeight="1" x14ac:dyDescent="0.2">
      <c r="A154" s="110" t="s">
        <v>207</v>
      </c>
      <c r="B154" s="58" t="s">
        <v>197</v>
      </c>
      <c r="C154" s="8" t="s">
        <v>4</v>
      </c>
      <c r="D154" s="16">
        <v>49</v>
      </c>
      <c r="E154" s="32"/>
      <c r="F154" s="17">
        <f t="shared" ref="F154" si="14">D154*E154</f>
        <v>0</v>
      </c>
    </row>
    <row r="155" spans="1:8" ht="18" customHeight="1" x14ac:dyDescent="0.2">
      <c r="A155" s="30">
        <v>711</v>
      </c>
      <c r="B155" s="74" t="s">
        <v>202</v>
      </c>
      <c r="C155" s="8"/>
      <c r="D155" s="16"/>
      <c r="E155" s="32"/>
      <c r="F155" s="17"/>
    </row>
    <row r="156" spans="1:8" ht="27" customHeight="1" x14ac:dyDescent="0.2">
      <c r="A156" s="110" t="s">
        <v>123</v>
      </c>
      <c r="B156" s="63" t="s">
        <v>131</v>
      </c>
      <c r="C156" s="8" t="s">
        <v>3</v>
      </c>
      <c r="D156" s="16">
        <v>85</v>
      </c>
      <c r="E156" s="98"/>
      <c r="F156" s="17">
        <f t="shared" ref="F156" si="15">D156*E156</f>
        <v>0</v>
      </c>
    </row>
    <row r="157" spans="1:8" ht="18" customHeight="1" x14ac:dyDescent="0.2">
      <c r="A157" s="30">
        <v>712</v>
      </c>
      <c r="B157" s="56" t="s">
        <v>78</v>
      </c>
      <c r="C157" s="8"/>
      <c r="D157" s="16"/>
      <c r="E157" s="32"/>
      <c r="F157" s="17"/>
    </row>
    <row r="158" spans="1:8" ht="18" customHeight="1" x14ac:dyDescent="0.2">
      <c r="A158" s="110" t="s">
        <v>188</v>
      </c>
      <c r="B158" s="59" t="s">
        <v>214</v>
      </c>
      <c r="C158" s="8" t="s">
        <v>4</v>
      </c>
      <c r="D158" s="16">
        <v>18</v>
      </c>
      <c r="E158" s="32"/>
      <c r="F158" s="17">
        <f t="shared" ref="F158:F159" si="16">D158*E158</f>
        <v>0</v>
      </c>
    </row>
    <row r="159" spans="1:8" ht="18" customHeight="1" x14ac:dyDescent="0.2">
      <c r="A159" s="7">
        <v>713</v>
      </c>
      <c r="B159" s="7" t="s">
        <v>79</v>
      </c>
      <c r="C159" s="8" t="s">
        <v>4</v>
      </c>
      <c r="D159" s="16">
        <v>51</v>
      </c>
      <c r="E159" s="32"/>
      <c r="F159" s="17">
        <f t="shared" si="16"/>
        <v>0</v>
      </c>
    </row>
    <row r="160" spans="1:8" ht="18" customHeight="1" x14ac:dyDescent="0.2">
      <c r="A160" s="52">
        <v>714</v>
      </c>
      <c r="B160" s="56" t="s">
        <v>114</v>
      </c>
      <c r="C160" s="8"/>
      <c r="D160" s="16"/>
      <c r="E160" s="32"/>
      <c r="F160" s="17"/>
    </row>
    <row r="161" spans="1:6" ht="18" customHeight="1" x14ac:dyDescent="0.2">
      <c r="A161" s="52" t="s">
        <v>133</v>
      </c>
      <c r="B161" s="58" t="s">
        <v>62</v>
      </c>
      <c r="C161" s="8" t="s">
        <v>3</v>
      </c>
      <c r="D161" s="16">
        <v>90</v>
      </c>
      <c r="E161" s="98"/>
      <c r="F161" s="17">
        <f t="shared" ref="F161:F163" si="17">D161*E161</f>
        <v>0</v>
      </c>
    </row>
    <row r="162" spans="1:6" ht="18" customHeight="1" x14ac:dyDescent="0.2">
      <c r="A162" s="110" t="s">
        <v>139</v>
      </c>
      <c r="B162" s="58" t="s">
        <v>124</v>
      </c>
      <c r="C162" s="8" t="s">
        <v>3</v>
      </c>
      <c r="D162" s="16">
        <v>42</v>
      </c>
      <c r="E162" s="32"/>
      <c r="F162" s="17">
        <f t="shared" si="17"/>
        <v>0</v>
      </c>
    </row>
    <row r="163" spans="1:6" ht="18" customHeight="1" x14ac:dyDescent="0.2">
      <c r="A163" s="110" t="s">
        <v>189</v>
      </c>
      <c r="B163" s="58" t="s">
        <v>125</v>
      </c>
      <c r="C163" s="8" t="s">
        <v>3</v>
      </c>
      <c r="D163" s="16">
        <v>10</v>
      </c>
      <c r="E163" s="32"/>
      <c r="F163" s="17">
        <f t="shared" si="17"/>
        <v>0</v>
      </c>
    </row>
    <row r="164" spans="1:6" ht="18" customHeight="1" x14ac:dyDescent="0.2">
      <c r="A164" s="110" t="s">
        <v>190</v>
      </c>
      <c r="B164" s="58" t="s">
        <v>115</v>
      </c>
      <c r="C164" s="8" t="s">
        <v>3</v>
      </c>
      <c r="D164" s="16">
        <v>82</v>
      </c>
      <c r="E164" s="32"/>
      <c r="F164" s="17" t="s">
        <v>16</v>
      </c>
    </row>
    <row r="165" spans="1:6" ht="24" customHeight="1" x14ac:dyDescent="0.2">
      <c r="A165" s="113">
        <v>715</v>
      </c>
      <c r="B165" s="76" t="s">
        <v>138</v>
      </c>
      <c r="C165" s="8"/>
      <c r="D165" s="16"/>
      <c r="E165" s="32"/>
      <c r="F165" s="17"/>
    </row>
    <row r="166" spans="1:6" ht="16.5" customHeight="1" x14ac:dyDescent="0.2">
      <c r="A166" s="110" t="s">
        <v>191</v>
      </c>
      <c r="B166" s="77" t="s">
        <v>203</v>
      </c>
      <c r="C166" s="8" t="s">
        <v>3</v>
      </c>
      <c r="D166" s="16">
        <v>5</v>
      </c>
      <c r="E166" s="98"/>
      <c r="F166" s="17">
        <f t="shared" ref="F166:F167" si="18">D166*E166</f>
        <v>0</v>
      </c>
    </row>
    <row r="167" spans="1:6" ht="16.5" customHeight="1" x14ac:dyDescent="0.2">
      <c r="A167" s="110" t="s">
        <v>192</v>
      </c>
      <c r="B167" s="77" t="s">
        <v>250</v>
      </c>
      <c r="C167" s="8" t="s">
        <v>3</v>
      </c>
      <c r="D167" s="16">
        <v>5</v>
      </c>
      <c r="E167" s="98"/>
      <c r="F167" s="17">
        <f t="shared" si="18"/>
        <v>0</v>
      </c>
    </row>
    <row r="168" spans="1:6" ht="16.5" customHeight="1" x14ac:dyDescent="0.2">
      <c r="A168" s="113">
        <v>716</v>
      </c>
      <c r="B168" s="56" t="s">
        <v>230</v>
      </c>
      <c r="C168" s="8"/>
      <c r="D168" s="16"/>
      <c r="E168" s="32"/>
      <c r="F168" s="17"/>
    </row>
    <row r="169" spans="1:6" ht="16.5" customHeight="1" x14ac:dyDescent="0.2">
      <c r="A169" s="110" t="s">
        <v>231</v>
      </c>
      <c r="B169" s="77" t="s">
        <v>144</v>
      </c>
      <c r="C169" s="8" t="s">
        <v>3</v>
      </c>
      <c r="D169" s="84">
        <v>2</v>
      </c>
      <c r="E169" s="32"/>
      <c r="F169" s="17">
        <f t="shared" ref="F169:F173" si="19">D169*E169</f>
        <v>0</v>
      </c>
    </row>
    <row r="170" spans="1:6" ht="18" customHeight="1" x14ac:dyDescent="0.2">
      <c r="A170" s="7">
        <v>717</v>
      </c>
      <c r="B170" s="7" t="s">
        <v>145</v>
      </c>
      <c r="C170" s="8" t="s">
        <v>4</v>
      </c>
      <c r="D170" s="16">
        <v>5</v>
      </c>
      <c r="E170" s="32"/>
      <c r="F170" s="17">
        <f t="shared" si="19"/>
        <v>0</v>
      </c>
    </row>
    <row r="171" spans="1:6" ht="18" customHeight="1" x14ac:dyDescent="0.2">
      <c r="A171" s="56">
        <v>718</v>
      </c>
      <c r="B171" s="56" t="s">
        <v>232</v>
      </c>
      <c r="C171" s="8"/>
      <c r="D171" s="16"/>
      <c r="E171" s="32"/>
      <c r="F171" s="17"/>
    </row>
    <row r="172" spans="1:6" ht="18" customHeight="1" x14ac:dyDescent="0.2">
      <c r="A172" s="7" t="s">
        <v>233</v>
      </c>
      <c r="B172" s="7" t="s">
        <v>154</v>
      </c>
      <c r="C172" s="8" t="s">
        <v>3</v>
      </c>
      <c r="D172" s="16">
        <v>50</v>
      </c>
      <c r="E172" s="32"/>
      <c r="F172" s="17">
        <f>D172*E172</f>
        <v>0</v>
      </c>
    </row>
    <row r="173" spans="1:6" ht="18" customHeight="1" x14ac:dyDescent="0.2">
      <c r="A173" s="7" t="s">
        <v>234</v>
      </c>
      <c r="B173" s="7" t="s">
        <v>146</v>
      </c>
      <c r="C173" s="8" t="s">
        <v>4</v>
      </c>
      <c r="D173" s="16">
        <v>4</v>
      </c>
      <c r="E173" s="32"/>
      <c r="F173" s="17">
        <f t="shared" si="19"/>
        <v>0</v>
      </c>
    </row>
    <row r="174" spans="1:6" ht="30.75" customHeight="1" x14ac:dyDescent="0.2">
      <c r="A174" s="7">
        <v>719</v>
      </c>
      <c r="B174" s="7" t="s">
        <v>251</v>
      </c>
      <c r="C174" s="8" t="s">
        <v>3</v>
      </c>
      <c r="D174" s="16">
        <v>51</v>
      </c>
      <c r="E174" s="32"/>
      <c r="F174" s="17" t="s">
        <v>16</v>
      </c>
    </row>
    <row r="175" spans="1:6" ht="34.5" customHeight="1" x14ac:dyDescent="0.2">
      <c r="A175" s="74">
        <v>720</v>
      </c>
      <c r="B175" s="74" t="s">
        <v>252</v>
      </c>
      <c r="C175" s="8"/>
      <c r="D175" s="16"/>
      <c r="E175" s="32"/>
      <c r="F175" s="17"/>
    </row>
    <row r="176" spans="1:6" ht="18" customHeight="1" thickBot="1" x14ac:dyDescent="0.25">
      <c r="A176" s="7">
        <v>720.1</v>
      </c>
      <c r="B176" s="7" t="s">
        <v>253</v>
      </c>
      <c r="C176" s="8" t="s">
        <v>7</v>
      </c>
      <c r="D176" s="16">
        <v>2</v>
      </c>
      <c r="E176" s="32"/>
      <c r="F176" s="17">
        <f t="shared" ref="F176" si="20">D176*E176</f>
        <v>0</v>
      </c>
    </row>
    <row r="177" spans="1:8" ht="18" customHeight="1" thickBot="1" x14ac:dyDescent="0.25">
      <c r="A177" s="97" t="str">
        <f>IF(ISBLANK(A136),"",",")</f>
        <v>,</v>
      </c>
      <c r="B177" s="54"/>
      <c r="C177" s="55"/>
      <c r="D177" s="2"/>
      <c r="E177" s="67" t="s">
        <v>29</v>
      </c>
      <c r="F177" s="3">
        <f>SUM(F137:F176)</f>
        <v>0</v>
      </c>
    </row>
    <row r="178" spans="1:8" ht="18" customHeight="1" x14ac:dyDescent="0.2">
      <c r="A178" s="11" t="str">
        <f>IF(A177=0,"",A177)</f>
        <v>,</v>
      </c>
      <c r="B178" s="4"/>
      <c r="C178" s="5"/>
      <c r="E178" s="70"/>
      <c r="F178" s="6"/>
    </row>
    <row r="179" spans="1:8" ht="18" customHeight="1" x14ac:dyDescent="0.2">
      <c r="A179" s="27" t="str">
        <f>IF(A181=0,"",A181)</f>
        <v>800</v>
      </c>
      <c r="C179" s="5"/>
      <c r="E179" s="70"/>
      <c r="F179" s="6"/>
    </row>
    <row r="180" spans="1:8" ht="18" customHeight="1" x14ac:dyDescent="0.2">
      <c r="A180" s="8" t="str">
        <f>IF(ISBLANK(A181),"","N°Article")</f>
        <v>N°Article</v>
      </c>
      <c r="B180" s="8" t="s">
        <v>0</v>
      </c>
      <c r="C180" s="8" t="s">
        <v>1</v>
      </c>
      <c r="D180" s="33" t="s">
        <v>9</v>
      </c>
      <c r="E180" s="65" t="s">
        <v>8</v>
      </c>
      <c r="F180" s="33" t="s">
        <v>2</v>
      </c>
    </row>
    <row r="181" spans="1:8" ht="18" customHeight="1" x14ac:dyDescent="0.2">
      <c r="A181" s="50" t="s">
        <v>94</v>
      </c>
      <c r="B181" s="61" t="s">
        <v>59</v>
      </c>
      <c r="C181" s="8"/>
      <c r="D181" s="15"/>
      <c r="E181" s="66"/>
      <c r="F181" s="15"/>
    </row>
    <row r="182" spans="1:8" ht="18" customHeight="1" x14ac:dyDescent="0.2">
      <c r="A182" s="7">
        <v>801</v>
      </c>
      <c r="B182" s="52" t="s">
        <v>60</v>
      </c>
      <c r="C182" s="8" t="s">
        <v>3</v>
      </c>
      <c r="D182" s="16">
        <v>2</v>
      </c>
      <c r="E182" s="32"/>
      <c r="F182" s="17" t="s">
        <v>16</v>
      </c>
    </row>
    <row r="183" spans="1:8" ht="18" customHeight="1" x14ac:dyDescent="0.2">
      <c r="A183" s="7">
        <v>802</v>
      </c>
      <c r="B183" s="52" t="s">
        <v>66</v>
      </c>
      <c r="C183" s="8" t="s">
        <v>7</v>
      </c>
      <c r="D183" s="16">
        <v>1</v>
      </c>
      <c r="E183" s="32"/>
      <c r="F183" s="17">
        <f t="shared" ref="F183" si="21">D183*E183</f>
        <v>0</v>
      </c>
      <c r="H183" s="85"/>
    </row>
    <row r="184" spans="1:8" ht="18" customHeight="1" x14ac:dyDescent="0.2">
      <c r="A184" s="7">
        <v>803</v>
      </c>
      <c r="B184" s="56" t="s">
        <v>75</v>
      </c>
      <c r="C184" s="8"/>
      <c r="D184" s="16"/>
      <c r="E184" s="32"/>
      <c r="F184" s="17"/>
    </row>
    <row r="185" spans="1:8" ht="18" customHeight="1" x14ac:dyDescent="0.2">
      <c r="A185" s="113" t="s">
        <v>235</v>
      </c>
      <c r="B185" s="59" t="s">
        <v>157</v>
      </c>
      <c r="C185" s="8" t="s">
        <v>3</v>
      </c>
      <c r="D185" s="16">
        <v>22</v>
      </c>
      <c r="E185" s="32"/>
      <c r="F185" s="17">
        <f>D185*E185</f>
        <v>0</v>
      </c>
    </row>
    <row r="186" spans="1:8" ht="18" customHeight="1" x14ac:dyDescent="0.2">
      <c r="A186" s="113" t="s">
        <v>254</v>
      </c>
      <c r="B186" s="59" t="s">
        <v>255</v>
      </c>
      <c r="C186" s="8" t="s">
        <v>3</v>
      </c>
      <c r="D186" s="16">
        <v>3</v>
      </c>
      <c r="E186" s="32"/>
      <c r="F186" s="17">
        <f>D186*E186</f>
        <v>0</v>
      </c>
    </row>
    <row r="187" spans="1:8" ht="18" customHeight="1" x14ac:dyDescent="0.2">
      <c r="A187" s="113">
        <v>804</v>
      </c>
      <c r="B187" s="52" t="s">
        <v>247</v>
      </c>
      <c r="C187" s="8" t="s">
        <v>7</v>
      </c>
      <c r="D187" s="16">
        <v>1</v>
      </c>
      <c r="E187" s="32"/>
      <c r="F187" s="17">
        <f>D187*E187</f>
        <v>0</v>
      </c>
    </row>
    <row r="188" spans="1:8" ht="18" customHeight="1" thickBot="1" x14ac:dyDescent="0.25">
      <c r="A188" s="113">
        <v>805</v>
      </c>
      <c r="B188" s="52" t="s">
        <v>211</v>
      </c>
      <c r="C188" s="8" t="s">
        <v>7</v>
      </c>
      <c r="D188" s="16">
        <v>1</v>
      </c>
      <c r="E188" s="32"/>
      <c r="F188" s="17">
        <f>D188*E188</f>
        <v>0</v>
      </c>
    </row>
    <row r="189" spans="1:8" ht="18" customHeight="1" thickBot="1" x14ac:dyDescent="0.25">
      <c r="A189" s="53" t="str">
        <f>IF(ISBLANK(A181),"",",")</f>
        <v>,</v>
      </c>
      <c r="C189" s="55"/>
      <c r="D189" s="2"/>
      <c r="E189" s="67" t="s">
        <v>99</v>
      </c>
      <c r="F189" s="3">
        <f>SUM(F182:F188)</f>
        <v>0</v>
      </c>
    </row>
    <row r="190" spans="1:8" ht="18" customHeight="1" x14ac:dyDescent="0.2">
      <c r="A190" s="46" t="str">
        <f>IF(A189=0,"",A189)</f>
        <v>,</v>
      </c>
      <c r="E190" s="86"/>
    </row>
    <row r="191" spans="1:8" ht="18" customHeight="1" x14ac:dyDescent="0.2">
      <c r="A191" s="27" t="str">
        <f>IF(A193=0,"",A193)</f>
        <v>900</v>
      </c>
      <c r="E191" s="86"/>
    </row>
    <row r="192" spans="1:8" ht="18" customHeight="1" x14ac:dyDescent="0.2">
      <c r="A192" s="8" t="str">
        <f>IF(ISBLANK(A193),"","N°Article")</f>
        <v>N°Article</v>
      </c>
      <c r="B192" s="8" t="s">
        <v>0</v>
      </c>
      <c r="C192" s="8" t="s">
        <v>1</v>
      </c>
      <c r="D192" s="33" t="s">
        <v>9</v>
      </c>
      <c r="E192" s="65" t="s">
        <v>8</v>
      </c>
      <c r="F192" s="33" t="s">
        <v>2</v>
      </c>
    </row>
    <row r="193" spans="1:6" ht="18" customHeight="1" x14ac:dyDescent="0.2">
      <c r="A193" s="50" t="s">
        <v>95</v>
      </c>
      <c r="B193" s="61" t="s">
        <v>48</v>
      </c>
      <c r="C193" s="8"/>
      <c r="D193" s="15"/>
      <c r="E193" s="66"/>
      <c r="F193" s="15"/>
    </row>
    <row r="194" spans="1:6" ht="18" customHeight="1" x14ac:dyDescent="0.2">
      <c r="A194" s="7">
        <v>901</v>
      </c>
      <c r="B194" s="52" t="s">
        <v>20</v>
      </c>
      <c r="C194" s="8" t="s">
        <v>4</v>
      </c>
      <c r="D194" s="16">
        <v>227</v>
      </c>
      <c r="E194" s="32"/>
      <c r="F194" s="17">
        <f t="shared" ref="F194:F208" si="22">D194*E194</f>
        <v>0</v>
      </c>
    </row>
    <row r="195" spans="1:6" ht="18" customHeight="1" x14ac:dyDescent="0.2">
      <c r="A195" s="7">
        <v>902</v>
      </c>
      <c r="B195" s="52" t="s">
        <v>134</v>
      </c>
      <c r="C195" s="8" t="s">
        <v>4</v>
      </c>
      <c r="D195" s="16">
        <v>32</v>
      </c>
      <c r="E195" s="32"/>
      <c r="F195" s="17">
        <f t="shared" si="22"/>
        <v>0</v>
      </c>
    </row>
    <row r="196" spans="1:6" ht="18" customHeight="1" x14ac:dyDescent="0.2">
      <c r="A196" s="7">
        <v>903</v>
      </c>
      <c r="B196" s="52" t="s">
        <v>155</v>
      </c>
      <c r="C196" s="8" t="s">
        <v>4</v>
      </c>
      <c r="D196" s="16">
        <v>64</v>
      </c>
      <c r="E196" s="32"/>
      <c r="F196" s="17">
        <f t="shared" si="22"/>
        <v>0</v>
      </c>
    </row>
    <row r="197" spans="1:6" ht="18" customHeight="1" x14ac:dyDescent="0.2">
      <c r="A197" s="113">
        <v>904</v>
      </c>
      <c r="B197" s="56" t="s">
        <v>67</v>
      </c>
      <c r="C197" s="8"/>
      <c r="D197" s="16"/>
      <c r="E197" s="32"/>
      <c r="F197" s="17"/>
    </row>
    <row r="198" spans="1:6" ht="18" customHeight="1" x14ac:dyDescent="0.2">
      <c r="A198" s="113" t="s">
        <v>126</v>
      </c>
      <c r="B198" s="59" t="s">
        <v>73</v>
      </c>
      <c r="C198" s="8" t="s">
        <v>7</v>
      </c>
      <c r="D198" s="16">
        <v>1</v>
      </c>
      <c r="E198" s="32"/>
      <c r="F198" s="17">
        <f t="shared" si="22"/>
        <v>0</v>
      </c>
    </row>
    <row r="199" spans="1:6" ht="18" customHeight="1" x14ac:dyDescent="0.2">
      <c r="A199" s="7">
        <v>905</v>
      </c>
      <c r="B199" s="56" t="s">
        <v>68</v>
      </c>
      <c r="C199" s="8"/>
      <c r="D199" s="16"/>
      <c r="E199" s="32"/>
      <c r="F199" s="17"/>
    </row>
    <row r="200" spans="1:6" ht="18" customHeight="1" x14ac:dyDescent="0.2">
      <c r="A200" s="114" t="s">
        <v>127</v>
      </c>
      <c r="B200" s="59" t="s">
        <v>74</v>
      </c>
      <c r="C200" s="8" t="s">
        <v>7</v>
      </c>
      <c r="D200" s="16">
        <v>2</v>
      </c>
      <c r="E200" s="32"/>
      <c r="F200" s="17">
        <f t="shared" si="22"/>
        <v>0</v>
      </c>
    </row>
    <row r="201" spans="1:6" ht="18" customHeight="1" x14ac:dyDescent="0.2">
      <c r="A201" s="7">
        <v>906</v>
      </c>
      <c r="B201" s="56" t="s">
        <v>69</v>
      </c>
      <c r="C201" s="8"/>
      <c r="D201" s="16"/>
      <c r="E201" s="32"/>
      <c r="F201" s="17"/>
    </row>
    <row r="202" spans="1:6" ht="18" customHeight="1" x14ac:dyDescent="0.2">
      <c r="A202" s="113" t="s">
        <v>128</v>
      </c>
      <c r="B202" s="59" t="s">
        <v>70</v>
      </c>
      <c r="C202" s="8" t="s">
        <v>7</v>
      </c>
      <c r="D202" s="16">
        <v>2</v>
      </c>
      <c r="E202" s="32"/>
      <c r="F202" s="17">
        <f t="shared" si="22"/>
        <v>0</v>
      </c>
    </row>
    <row r="203" spans="1:6" ht="18" customHeight="1" x14ac:dyDescent="0.2">
      <c r="A203" s="113" t="s">
        <v>129</v>
      </c>
      <c r="B203" s="59" t="s">
        <v>71</v>
      </c>
      <c r="C203" s="8" t="s">
        <v>7</v>
      </c>
      <c r="D203" s="16">
        <v>2</v>
      </c>
      <c r="E203" s="32"/>
      <c r="F203" s="17">
        <f t="shared" si="22"/>
        <v>0</v>
      </c>
    </row>
    <row r="204" spans="1:6" ht="18" customHeight="1" x14ac:dyDescent="0.2">
      <c r="A204" s="113">
        <v>907</v>
      </c>
      <c r="B204" s="56" t="s">
        <v>85</v>
      </c>
      <c r="C204" s="8"/>
      <c r="D204" s="16"/>
      <c r="E204" s="32"/>
      <c r="F204" s="17"/>
    </row>
    <row r="205" spans="1:6" ht="18" customHeight="1" x14ac:dyDescent="0.2">
      <c r="A205" s="113" t="s">
        <v>130</v>
      </c>
      <c r="B205" s="59" t="s">
        <v>86</v>
      </c>
      <c r="C205" s="8" t="s">
        <v>4</v>
      </c>
      <c r="D205" s="16">
        <v>162</v>
      </c>
      <c r="E205" s="32"/>
      <c r="F205" s="17">
        <f t="shared" si="22"/>
        <v>0</v>
      </c>
    </row>
    <row r="206" spans="1:6" ht="18" customHeight="1" x14ac:dyDescent="0.2">
      <c r="A206" s="7">
        <v>908</v>
      </c>
      <c r="B206" s="52" t="s">
        <v>248</v>
      </c>
      <c r="C206" s="8" t="s">
        <v>3</v>
      </c>
      <c r="D206" s="16">
        <v>26</v>
      </c>
      <c r="E206" s="32"/>
      <c r="F206" s="17">
        <f t="shared" si="22"/>
        <v>0</v>
      </c>
    </row>
    <row r="207" spans="1:6" ht="18" customHeight="1" x14ac:dyDescent="0.2">
      <c r="A207" s="113">
        <v>909</v>
      </c>
      <c r="B207" s="56" t="s">
        <v>72</v>
      </c>
      <c r="C207" s="8"/>
      <c r="D207" s="16"/>
      <c r="E207" s="32"/>
      <c r="F207" s="17"/>
    </row>
    <row r="208" spans="1:6" ht="18" customHeight="1" thickBot="1" x14ac:dyDescent="0.25">
      <c r="A208" s="113" t="s">
        <v>205</v>
      </c>
      <c r="B208" s="59" t="s">
        <v>236</v>
      </c>
      <c r="C208" s="8" t="s">
        <v>4</v>
      </c>
      <c r="D208" s="16">
        <v>32</v>
      </c>
      <c r="E208" s="32"/>
      <c r="F208" s="17">
        <f t="shared" si="22"/>
        <v>0</v>
      </c>
    </row>
    <row r="209" spans="1:6" ht="18" customHeight="1" thickBot="1" x14ac:dyDescent="0.25">
      <c r="A209" s="53" t="str">
        <f>IF(ISBLANK(A193),"",",")</f>
        <v>,</v>
      </c>
      <c r="C209" s="55"/>
      <c r="D209" s="2"/>
      <c r="E209" s="67" t="s">
        <v>100</v>
      </c>
      <c r="F209" s="3">
        <f>SUM(F194:F208)</f>
        <v>0</v>
      </c>
    </row>
    <row r="210" spans="1:6" ht="18" customHeight="1" x14ac:dyDescent="0.2">
      <c r="A210" s="46" t="str">
        <f>IF(A209=0,"",A209)</f>
        <v>,</v>
      </c>
      <c r="E210" s="86"/>
    </row>
    <row r="211" spans="1:6" ht="18" customHeight="1" x14ac:dyDescent="0.2">
      <c r="A211" s="8" t="str">
        <f>IF(ISBLANK(A212),"","N°Article")</f>
        <v>N°Article</v>
      </c>
      <c r="B211" s="8" t="s">
        <v>0</v>
      </c>
      <c r="C211" s="8" t="s">
        <v>1</v>
      </c>
      <c r="D211" s="33" t="s">
        <v>9</v>
      </c>
      <c r="E211" s="65" t="s">
        <v>8</v>
      </c>
      <c r="F211" s="33" t="s">
        <v>2</v>
      </c>
    </row>
    <row r="212" spans="1:6" ht="18" customHeight="1" x14ac:dyDescent="0.2">
      <c r="A212" s="50" t="s">
        <v>237</v>
      </c>
      <c r="B212" s="61" t="s">
        <v>238</v>
      </c>
      <c r="C212" s="8"/>
      <c r="D212" s="15"/>
      <c r="E212" s="66"/>
      <c r="F212" s="15"/>
    </row>
    <row r="213" spans="1:6" ht="38.25" customHeight="1" x14ac:dyDescent="0.2">
      <c r="A213" s="38" t="s">
        <v>239</v>
      </c>
      <c r="B213" s="39" t="s">
        <v>240</v>
      </c>
      <c r="C213" s="37"/>
      <c r="D213" s="40"/>
      <c r="E213" s="41"/>
      <c r="F213" s="40"/>
    </row>
    <row r="214" spans="1:6" ht="18.75" customHeight="1" x14ac:dyDescent="0.2">
      <c r="A214" s="62">
        <v>401</v>
      </c>
      <c r="B214" s="52" t="s">
        <v>137</v>
      </c>
      <c r="C214" s="8" t="s">
        <v>5</v>
      </c>
      <c r="D214" s="16">
        <v>76</v>
      </c>
      <c r="E214" s="32"/>
      <c r="F214" s="17">
        <f>D214*E214</f>
        <v>0</v>
      </c>
    </row>
    <row r="215" spans="1:6" ht="18" customHeight="1" x14ac:dyDescent="0.2">
      <c r="A215" s="62">
        <f>A214+1</f>
        <v>402</v>
      </c>
      <c r="B215" s="52" t="s">
        <v>31</v>
      </c>
      <c r="C215" s="8" t="s">
        <v>5</v>
      </c>
      <c r="D215" s="16">
        <v>9</v>
      </c>
      <c r="E215" s="32"/>
      <c r="F215" s="17">
        <f t="shared" ref="F215:F216" si="23">D215*E215</f>
        <v>0</v>
      </c>
    </row>
    <row r="216" spans="1:6" ht="18" customHeight="1" x14ac:dyDescent="0.2">
      <c r="A216" s="62">
        <f t="shared" ref="A216:A223" si="24">A215+1</f>
        <v>403</v>
      </c>
      <c r="B216" s="52" t="s">
        <v>96</v>
      </c>
      <c r="C216" s="8" t="s">
        <v>5</v>
      </c>
      <c r="D216" s="16">
        <v>68</v>
      </c>
      <c r="E216" s="32"/>
      <c r="F216" s="17">
        <f t="shared" si="23"/>
        <v>0</v>
      </c>
    </row>
    <row r="217" spans="1:6" ht="18" customHeight="1" x14ac:dyDescent="0.2">
      <c r="A217" s="62">
        <f t="shared" si="24"/>
        <v>404</v>
      </c>
      <c r="B217" s="52" t="s">
        <v>151</v>
      </c>
      <c r="C217" s="8" t="s">
        <v>5</v>
      </c>
      <c r="D217" s="16">
        <v>9</v>
      </c>
      <c r="E217" s="32"/>
      <c r="F217" s="17">
        <f>D217*E217</f>
        <v>0</v>
      </c>
    </row>
    <row r="218" spans="1:6" ht="18" customHeight="1" x14ac:dyDescent="0.2">
      <c r="A218" s="62">
        <f t="shared" si="24"/>
        <v>405</v>
      </c>
      <c r="B218" s="7" t="s">
        <v>15</v>
      </c>
      <c r="C218" s="8" t="s">
        <v>3</v>
      </c>
      <c r="D218" s="16">
        <v>43</v>
      </c>
      <c r="E218" s="32"/>
      <c r="F218" s="17">
        <f>D218*E218</f>
        <v>0</v>
      </c>
    </row>
    <row r="219" spans="1:6" ht="18" customHeight="1" x14ac:dyDescent="0.2">
      <c r="A219" s="62">
        <f t="shared" si="24"/>
        <v>406</v>
      </c>
      <c r="B219" s="7" t="s">
        <v>199</v>
      </c>
      <c r="C219" s="8" t="s">
        <v>7</v>
      </c>
      <c r="D219" s="16">
        <v>4</v>
      </c>
      <c r="E219" s="32"/>
      <c r="F219" s="17">
        <f t="shared" ref="F219" si="25">D219*E219</f>
        <v>0</v>
      </c>
    </row>
    <row r="220" spans="1:6" ht="18" customHeight="1" x14ac:dyDescent="0.2">
      <c r="A220" s="62">
        <f t="shared" si="24"/>
        <v>407</v>
      </c>
      <c r="B220" s="52" t="s">
        <v>204</v>
      </c>
      <c r="C220" s="8" t="s">
        <v>3</v>
      </c>
      <c r="D220" s="16">
        <v>35</v>
      </c>
      <c r="E220" s="32"/>
      <c r="F220" s="17">
        <f>D220*E220</f>
        <v>0</v>
      </c>
    </row>
    <row r="221" spans="1:6" ht="18" customHeight="1" x14ac:dyDescent="0.2">
      <c r="A221" s="62">
        <f t="shared" si="24"/>
        <v>408</v>
      </c>
      <c r="B221" s="52" t="s">
        <v>142</v>
      </c>
      <c r="C221" s="8" t="s">
        <v>3</v>
      </c>
      <c r="D221" s="16">
        <v>8</v>
      </c>
      <c r="E221" s="32"/>
      <c r="F221" s="17">
        <f t="shared" ref="F221:F223" si="26">D221*E221</f>
        <v>0</v>
      </c>
    </row>
    <row r="222" spans="1:6" ht="18" customHeight="1" x14ac:dyDescent="0.2">
      <c r="A222" s="62">
        <f t="shared" si="24"/>
        <v>409</v>
      </c>
      <c r="B222" s="52" t="s">
        <v>56</v>
      </c>
      <c r="C222" s="8" t="s">
        <v>7</v>
      </c>
      <c r="D222" s="16">
        <v>1</v>
      </c>
      <c r="E222" s="32"/>
      <c r="F222" s="17">
        <f t="shared" si="26"/>
        <v>0</v>
      </c>
    </row>
    <row r="223" spans="1:6" ht="18" customHeight="1" x14ac:dyDescent="0.2">
      <c r="A223" s="62">
        <f t="shared" si="24"/>
        <v>410</v>
      </c>
      <c r="B223" s="52" t="s">
        <v>152</v>
      </c>
      <c r="C223" s="8" t="s">
        <v>7</v>
      </c>
      <c r="D223" s="16">
        <v>1</v>
      </c>
      <c r="E223" s="32"/>
      <c r="F223" s="17">
        <f t="shared" si="26"/>
        <v>0</v>
      </c>
    </row>
    <row r="224" spans="1:6" ht="18" customHeight="1" x14ac:dyDescent="0.2">
      <c r="A224" s="62">
        <v>413</v>
      </c>
      <c r="B224" s="56" t="s">
        <v>80</v>
      </c>
      <c r="C224" s="12"/>
      <c r="D224" s="16"/>
      <c r="E224" s="32"/>
      <c r="F224" s="17"/>
    </row>
    <row r="225" spans="1:6" ht="18" customHeight="1" thickBot="1" x14ac:dyDescent="0.25">
      <c r="A225" s="62" t="s">
        <v>174</v>
      </c>
      <c r="B225" s="59" t="s">
        <v>81</v>
      </c>
      <c r="C225" s="8" t="s">
        <v>7</v>
      </c>
      <c r="D225" s="16">
        <v>3</v>
      </c>
      <c r="E225" s="32"/>
      <c r="F225" s="17">
        <f t="shared" ref="F225" si="27">D225*E225</f>
        <v>0</v>
      </c>
    </row>
    <row r="226" spans="1:6" ht="18" customHeight="1" thickBot="1" x14ac:dyDescent="0.25">
      <c r="A226" s="53" t="str">
        <f>IF(ISBLANK(A213),"",",")</f>
        <v>,</v>
      </c>
      <c r="B226" s="99"/>
      <c r="C226" s="42"/>
      <c r="D226" s="43"/>
      <c r="E226" s="100" t="s">
        <v>241</v>
      </c>
      <c r="F226" s="44">
        <f>SUM(F214:F225)</f>
        <v>0</v>
      </c>
    </row>
    <row r="227" spans="1:6" ht="18.75" x14ac:dyDescent="0.2">
      <c r="A227" s="47" t="s">
        <v>53</v>
      </c>
      <c r="B227" s="26"/>
      <c r="C227" s="26"/>
      <c r="D227" s="26"/>
      <c r="E227" s="26"/>
      <c r="F227" s="26"/>
    </row>
    <row r="228" spans="1:6" ht="18.75" x14ac:dyDescent="0.2">
      <c r="A228" s="47" t="s">
        <v>53</v>
      </c>
      <c r="B228" s="26"/>
      <c r="C228" s="26"/>
      <c r="D228" s="26"/>
      <c r="E228" s="26"/>
      <c r="F228" s="26"/>
    </row>
    <row r="229" spans="1:6" ht="15.75" customHeight="1" x14ac:dyDescent="0.2">
      <c r="A229" s="49" t="s">
        <v>53</v>
      </c>
      <c r="C229" s="5"/>
      <c r="E229" s="87"/>
      <c r="F229" s="6"/>
    </row>
    <row r="230" spans="1:6" ht="31.5" customHeight="1" x14ac:dyDescent="0.2">
      <c r="A230" s="49" t="s">
        <v>53</v>
      </c>
      <c r="B230" s="116" t="s">
        <v>98</v>
      </c>
      <c r="C230" s="116"/>
      <c r="D230" s="116"/>
      <c r="E230" s="116"/>
      <c r="F230" s="88"/>
    </row>
    <row r="231" spans="1:6" ht="18" customHeight="1" x14ac:dyDescent="0.2">
      <c r="A231" s="78" t="s">
        <v>53</v>
      </c>
      <c r="C231" s="9"/>
      <c r="D231" s="9"/>
      <c r="E231" s="9" t="s">
        <v>45</v>
      </c>
      <c r="F231" s="9"/>
    </row>
    <row r="232" spans="1:6" ht="39.75" customHeight="1" x14ac:dyDescent="0.35">
      <c r="A232" s="78" t="s">
        <v>53</v>
      </c>
      <c r="B232" s="108" t="s">
        <v>35</v>
      </c>
      <c r="C232" s="9"/>
      <c r="D232" s="9"/>
      <c r="E232" s="9"/>
      <c r="F232" s="9"/>
    </row>
    <row r="233" spans="1:6" ht="18" customHeight="1" x14ac:dyDescent="0.2">
      <c r="A233" s="49" t="s">
        <v>53</v>
      </c>
      <c r="C233" s="20"/>
      <c r="D233" s="21"/>
      <c r="E233" s="89"/>
    </row>
    <row r="234" spans="1:6" ht="18" customHeight="1" x14ac:dyDescent="0.2">
      <c r="A234" s="79" t="str">
        <f>IF(ISBLANK(A14),"",A14)</f>
        <v>100</v>
      </c>
      <c r="B234" s="80" t="str">
        <f>B14</f>
        <v>TRAVAUX GENERAUX</v>
      </c>
      <c r="C234" s="22"/>
      <c r="D234" s="23"/>
      <c r="E234" s="90"/>
      <c r="F234" s="91">
        <f>F23</f>
        <v>0</v>
      </c>
    </row>
    <row r="235" spans="1:6" ht="18" customHeight="1" x14ac:dyDescent="0.2">
      <c r="A235" s="79" t="str">
        <f>IF(ISBLANK(A27),"",A27)</f>
        <v>200</v>
      </c>
      <c r="B235" s="80" t="str">
        <f>B27</f>
        <v>TRAVAUX PREPARATOIRES</v>
      </c>
      <c r="C235" s="22"/>
      <c r="D235" s="23"/>
      <c r="E235" s="90"/>
      <c r="F235" s="91">
        <f>F56</f>
        <v>0</v>
      </c>
    </row>
    <row r="236" spans="1:6" ht="18" customHeight="1" x14ac:dyDescent="0.2">
      <c r="A236" s="79" t="str">
        <f>IF(ISBLANK(A60),"",A60)</f>
        <v>300</v>
      </c>
      <c r="B236" s="80" t="str">
        <f>B60</f>
        <v>TRAVAUX DE TERRASSEMENTS</v>
      </c>
      <c r="C236" s="22"/>
      <c r="D236" s="23"/>
      <c r="E236" s="90"/>
      <c r="F236" s="91">
        <f>F75</f>
        <v>0</v>
      </c>
    </row>
    <row r="237" spans="1:6" ht="21.75" customHeight="1" x14ac:dyDescent="0.2">
      <c r="A237" s="79" t="str">
        <f>IF(ISBLANK(A79),"",A79)</f>
        <v>400</v>
      </c>
      <c r="B237" s="80" t="str">
        <f>B79</f>
        <v>TRAVAUX D'ASSAINISSEMENT ET D'EAUX PLUVIALES</v>
      </c>
      <c r="C237" s="22"/>
      <c r="D237" s="23"/>
      <c r="E237" s="90"/>
      <c r="F237" s="91">
        <f>F98</f>
        <v>0</v>
      </c>
    </row>
    <row r="238" spans="1:6" ht="18.75" customHeight="1" x14ac:dyDescent="0.2">
      <c r="A238" s="79" t="str">
        <f>IF(ISBLANK(A102),"",A102)</f>
        <v>500</v>
      </c>
      <c r="B238" s="80" t="str">
        <f>B102</f>
        <v>TRAVAUX D'EAU POTABLE</v>
      </c>
      <c r="C238" s="22"/>
      <c r="D238" s="23"/>
      <c r="E238" s="90"/>
      <c r="F238" s="91">
        <f>F112</f>
        <v>0</v>
      </c>
    </row>
    <row r="239" spans="1:6" ht="18" customHeight="1" x14ac:dyDescent="0.2">
      <c r="A239" s="79" t="str">
        <f>IF(ISBLANK(A116),"",A116)</f>
        <v>600</v>
      </c>
      <c r="B239" s="80" t="str">
        <f>B116</f>
        <v>TRAVAUX RESEAUX SECS</v>
      </c>
      <c r="C239" s="22"/>
      <c r="D239" s="23"/>
      <c r="E239" s="90"/>
      <c r="F239" s="91">
        <f>F132</f>
        <v>0</v>
      </c>
    </row>
    <row r="240" spans="1:6" ht="18" customHeight="1" x14ac:dyDescent="0.2">
      <c r="A240" s="79" t="str">
        <f>IF(ISBLANK(A136),"",A136)</f>
        <v>700</v>
      </c>
      <c r="B240" s="80" t="str">
        <f>B136</f>
        <v>REVETEMENTS / MACONNERIES</v>
      </c>
      <c r="C240" s="22"/>
      <c r="D240" s="23"/>
      <c r="E240" s="90"/>
      <c r="F240" s="91">
        <f>F177</f>
        <v>0</v>
      </c>
    </row>
    <row r="241" spans="1:6" ht="18" customHeight="1" x14ac:dyDescent="0.2">
      <c r="A241" s="79" t="str">
        <f>IF(ISBLANK(A181),"",A181)</f>
        <v>800</v>
      </c>
      <c r="B241" s="80" t="str">
        <f>B181</f>
        <v>MOBILIERS</v>
      </c>
      <c r="C241" s="22"/>
      <c r="D241" s="23"/>
      <c r="E241" s="90"/>
      <c r="F241" s="91">
        <f>F189</f>
        <v>0</v>
      </c>
    </row>
    <row r="242" spans="1:6" ht="18" customHeight="1" x14ac:dyDescent="0.2">
      <c r="A242" s="79" t="str">
        <f>IF(ISBLANK(A193),"",A193)</f>
        <v>900</v>
      </c>
      <c r="B242" s="80" t="str">
        <f>B193</f>
        <v>ESPACES VERTS</v>
      </c>
      <c r="C242" s="22"/>
      <c r="D242" s="23"/>
      <c r="E242" s="90"/>
      <c r="F242" s="91">
        <f>F209</f>
        <v>0</v>
      </c>
    </row>
    <row r="243" spans="1:6" ht="16.5" customHeight="1" x14ac:dyDescent="0.2">
      <c r="A243" s="49" t="s">
        <v>53</v>
      </c>
      <c r="B243" s="81"/>
      <c r="C243" s="13"/>
      <c r="D243" s="24"/>
      <c r="E243" s="92"/>
      <c r="F243" s="93"/>
    </row>
    <row r="244" spans="1:6" ht="18" customHeight="1" x14ac:dyDescent="0.2">
      <c r="A244" s="49" t="s">
        <v>53</v>
      </c>
      <c r="B244" s="82"/>
      <c r="C244" s="13"/>
      <c r="D244" s="24"/>
      <c r="E244" s="94" t="s">
        <v>18</v>
      </c>
      <c r="F244" s="95">
        <f>SUM(F234:F243)</f>
        <v>0</v>
      </c>
    </row>
    <row r="245" spans="1:6" ht="20.25" customHeight="1" x14ac:dyDescent="0.2">
      <c r="A245" s="49" t="s">
        <v>53</v>
      </c>
      <c r="B245" s="82"/>
      <c r="C245" s="13"/>
      <c r="D245" s="24"/>
      <c r="E245" s="96" t="s">
        <v>30</v>
      </c>
      <c r="F245" s="95">
        <f>F244*0.2</f>
        <v>0</v>
      </c>
    </row>
    <row r="246" spans="1:6" ht="18" customHeight="1" x14ac:dyDescent="0.2">
      <c r="A246" s="49" t="s">
        <v>53</v>
      </c>
      <c r="B246" s="82"/>
      <c r="C246" s="13"/>
      <c r="D246" s="24"/>
      <c r="E246" s="94" t="s">
        <v>19</v>
      </c>
      <c r="F246" s="95">
        <f>F245+F244</f>
        <v>0</v>
      </c>
    </row>
    <row r="247" spans="1:6" ht="24" customHeight="1" x14ac:dyDescent="0.2">
      <c r="A247" s="49"/>
    </row>
    <row r="248" spans="1:6" ht="19.5" x14ac:dyDescent="0.2">
      <c r="A248" s="106" t="s">
        <v>53</v>
      </c>
      <c r="B248" s="107" t="s">
        <v>208</v>
      </c>
      <c r="C248" s="45"/>
      <c r="D248" s="9"/>
      <c r="E248" s="9"/>
      <c r="F248" s="9"/>
    </row>
    <row r="249" spans="1:6" x14ac:dyDescent="0.2">
      <c r="A249" s="49" t="s">
        <v>53</v>
      </c>
      <c r="C249" s="20"/>
      <c r="D249" s="21"/>
      <c r="E249" s="89"/>
    </row>
    <row r="250" spans="1:6" ht="15" x14ac:dyDescent="0.2">
      <c r="A250" s="79" t="str">
        <f>A234</f>
        <v>100</v>
      </c>
      <c r="B250" s="83" t="str">
        <f>B234</f>
        <v>TRAVAUX GENERAUX</v>
      </c>
      <c r="C250" s="22"/>
      <c r="D250" s="23"/>
      <c r="E250" s="90"/>
      <c r="F250" s="91">
        <f>(F251+F252+F253++F254++F255++F256++F257++F258)*0.05</f>
        <v>0</v>
      </c>
    </row>
    <row r="251" spans="1:6" ht="15" x14ac:dyDescent="0.2">
      <c r="A251" s="79" t="str">
        <f t="shared" ref="A251:B258" si="28">A235</f>
        <v>200</v>
      </c>
      <c r="B251" s="83" t="str">
        <f t="shared" si="28"/>
        <v>TRAVAUX PREPARATOIRES</v>
      </c>
      <c r="C251" s="22"/>
      <c r="D251" s="23"/>
      <c r="E251" s="90"/>
      <c r="F251" s="91"/>
    </row>
    <row r="252" spans="1:6" ht="15" x14ac:dyDescent="0.2">
      <c r="A252" s="79" t="str">
        <f t="shared" si="28"/>
        <v>300</v>
      </c>
      <c r="B252" s="83" t="str">
        <f t="shared" si="28"/>
        <v>TRAVAUX DE TERRASSEMENTS</v>
      </c>
      <c r="C252" s="22"/>
      <c r="D252" s="23"/>
      <c r="E252" s="90"/>
      <c r="F252" s="91"/>
    </row>
    <row r="253" spans="1:6" ht="15" x14ac:dyDescent="0.2">
      <c r="A253" s="79" t="str">
        <f t="shared" si="28"/>
        <v>400</v>
      </c>
      <c r="B253" s="83" t="str">
        <f t="shared" si="28"/>
        <v>TRAVAUX D'ASSAINISSEMENT ET D'EAUX PLUVIALES</v>
      </c>
      <c r="C253" s="22"/>
      <c r="D253" s="23"/>
      <c r="E253" s="90"/>
      <c r="F253" s="91">
        <f>F226</f>
        <v>0</v>
      </c>
    </row>
    <row r="254" spans="1:6" ht="15" x14ac:dyDescent="0.2">
      <c r="A254" s="79" t="str">
        <f t="shared" si="28"/>
        <v>500</v>
      </c>
      <c r="B254" s="83" t="str">
        <f t="shared" si="28"/>
        <v>TRAVAUX D'EAU POTABLE</v>
      </c>
      <c r="C254" s="22"/>
      <c r="D254" s="23"/>
      <c r="E254" s="90"/>
      <c r="F254" s="91"/>
    </row>
    <row r="255" spans="1:6" ht="15" x14ac:dyDescent="0.2">
      <c r="A255" s="79" t="str">
        <f t="shared" si="28"/>
        <v>600</v>
      </c>
      <c r="B255" s="83" t="str">
        <f t="shared" si="28"/>
        <v>TRAVAUX RESEAUX SECS</v>
      </c>
      <c r="C255" s="22"/>
      <c r="D255" s="23"/>
      <c r="E255" s="90"/>
      <c r="F255" s="91"/>
    </row>
    <row r="256" spans="1:6" ht="15" x14ac:dyDescent="0.2">
      <c r="A256" s="79" t="str">
        <f t="shared" si="28"/>
        <v>700</v>
      </c>
      <c r="B256" s="83" t="str">
        <f t="shared" si="28"/>
        <v>REVETEMENTS / MACONNERIES</v>
      </c>
      <c r="C256" s="22"/>
      <c r="D256" s="23"/>
      <c r="E256" s="90"/>
      <c r="F256" s="91"/>
    </row>
    <row r="257" spans="1:6" ht="15" x14ac:dyDescent="0.2">
      <c r="A257" s="79" t="str">
        <f t="shared" si="28"/>
        <v>800</v>
      </c>
      <c r="B257" s="83" t="str">
        <f t="shared" si="28"/>
        <v>MOBILIERS</v>
      </c>
      <c r="C257" s="22"/>
      <c r="D257" s="23"/>
      <c r="E257" s="90"/>
      <c r="F257" s="91"/>
    </row>
    <row r="258" spans="1:6" ht="15" x14ac:dyDescent="0.2">
      <c r="A258" s="79" t="str">
        <f t="shared" si="28"/>
        <v>900</v>
      </c>
      <c r="B258" s="83" t="str">
        <f t="shared" si="28"/>
        <v>ESPACES VERTS</v>
      </c>
      <c r="C258" s="22"/>
      <c r="D258" s="23"/>
      <c r="E258" s="90"/>
      <c r="F258" s="91"/>
    </row>
    <row r="259" spans="1:6" ht="15" x14ac:dyDescent="0.2">
      <c r="A259" s="49" t="s">
        <v>53</v>
      </c>
      <c r="B259" s="81"/>
      <c r="C259" s="13"/>
      <c r="D259" s="24"/>
      <c r="E259" s="92"/>
      <c r="F259" s="93"/>
    </row>
    <row r="260" spans="1:6" ht="15.75" x14ac:dyDescent="0.2">
      <c r="A260" s="49" t="s">
        <v>53</v>
      </c>
      <c r="B260" s="82"/>
      <c r="C260" s="101"/>
      <c r="D260" s="102"/>
      <c r="E260" s="103" t="s">
        <v>18</v>
      </c>
      <c r="F260" s="104">
        <f>SUM(F250:F259)</f>
        <v>0</v>
      </c>
    </row>
    <row r="261" spans="1:6" ht="15.75" x14ac:dyDescent="0.2">
      <c r="A261" s="49" t="s">
        <v>53</v>
      </c>
      <c r="B261" s="82"/>
      <c r="C261" s="101"/>
      <c r="D261" s="102"/>
      <c r="E261" s="105" t="s">
        <v>30</v>
      </c>
      <c r="F261" s="104">
        <f>F260*0.2</f>
        <v>0</v>
      </c>
    </row>
    <row r="262" spans="1:6" ht="15.75" x14ac:dyDescent="0.2">
      <c r="A262" s="49" t="s">
        <v>53</v>
      </c>
      <c r="B262" s="82"/>
      <c r="C262" s="101"/>
      <c r="D262" s="102"/>
      <c r="E262" s="103" t="s">
        <v>19</v>
      </c>
      <c r="F262" s="104">
        <f>F261+F260</f>
        <v>0</v>
      </c>
    </row>
    <row r="263" spans="1:6" ht="21" customHeight="1" x14ac:dyDescent="0.2">
      <c r="A263" s="49"/>
    </row>
  </sheetData>
  <autoFilter ref="A1:A246" xr:uid="{894BB24A-A87F-DF4A-B3DB-F2E38B9F525D}"/>
  <mergeCells count="4">
    <mergeCell ref="A6:F6"/>
    <mergeCell ref="A8:F8"/>
    <mergeCell ref="A9:F9"/>
    <mergeCell ref="A11:F11"/>
  </mergeCells>
  <conditionalFormatting sqref="A15:A22">
    <cfRule type="cellIs" priority="1" operator="equal">
      <formula>"estvide"</formula>
    </cfRule>
  </conditionalFormatting>
  <printOptions horizontalCentered="1"/>
  <pageMargins left="0.59055118110236227" right="0.59055118110236227" top="0.78740157480314965" bottom="0.59055118110236227" header="0.39370078740157483" footer="0.39370078740157483"/>
  <pageSetup paperSize="9" scale="65" fitToHeight="0" orientation="portrait" r:id="rId1"/>
  <headerFooter alignWithMargins="0">
    <oddFooter>&amp;L&amp;"Arial,Normal"&amp;9ref : &amp;F - &amp;A&amp;R&amp;"Arial,Normal"&amp;9Page&amp;P / &amp;N</oddFooter>
  </headerFooter>
  <rowBreaks count="5" manualBreakCount="5">
    <brk id="57" max="8" man="1"/>
    <brk id="112" max="8" man="1"/>
    <brk id="133" max="8" man="1"/>
    <brk id="177" max="8" man="1"/>
    <brk id="228" max="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2 l N 8 T 9 D C e N S o A A A A + A A A A B I A H A B D b 2 5 m a W c v U G F j a 2 F n Z S 5 4 b W w g o h g A K K A U A A A A A A A A A A A A A A A A A A A A A A A A A A A A h Y + 9 D o I w G E V f h X S n L V V R y U c Z T J w k M Z o Y 1 6 Y U a I R i o F j e z c F H 8 h U k 8 X d z v C d n O P d + v U E y 1 J V 3 U W 2 n G x O j A F P k K S O b T J s i R r 3 N / Q V K O G y F P I l C e a N s u m j o s h i V 1 p 4 j Q p x z 2 E 1 w 0 x a E U R q Q Y 7 r Z y 1 L V A n 1 k / V / 2 t e m s M F I h D o d n D G d 4 P s W z M F h i F j I g b w y p N l + F j c W Y A v m B s O o r 2 7 e K 5 6 2 / 3 g F 5 T y C v F / w B U E s D B B Q A A g A I A N p T f E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a U 3 x P K I p H u A 4 A A A A R A A A A E w A c A E Z v c m 1 1 b G F z L 1 N l Y 3 R p b 2 4 x L m 0 g o h g A K K A U A A A A A A A A A A A A A A A A A A A A A A A A A A A A K 0 5 N L s n M z 1 M I h t C G 1 g B Q S w E C L Q A U A A I A C A D a U 3 x P 0 M J 4 1 K g A A A D 4 A A A A E g A A A A A A A A A A A A A A A A A A A A A A Q 2 9 u Z m l n L 1 B h Y 2 t h Z 2 U u e G 1 s U E s B A i 0 A F A A C A A g A 2 l N 8 T w / K 6 a u k A A A A 6 Q A A A B M A A A A A A A A A A A A A A A A A 9 A A A A F t D b 2 5 0 Z W 5 0 X 1 R 5 c G V z X S 5 4 b W x Q S w E C L Q A U A A I A C A D a U 3 x P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0 b d F g W n d O k e J 0 U O w v k b o T w A A A A A C A A A A A A A Q Z g A A A A E A A C A A A A A W P 3 n f Y B Y 7 e 8 p b C 9 T V h a d G 1 k 3 4 R q t G Z 7 n v O G Q J c 1 A b Y A A A A A A O g A A A A A I A A C A A A A C J / x J e S v 5 I R u 2 g 7 0 o 1 m Z p l 0 y T 5 m I Y Q V 5 b U X T x g E k 3 P N F A A A A D t R p 9 x W + r B b O / O h l D R V f H S 5 G V 6 K b W d F I Y 0 Q 9 u J Z a 9 A H V R e g V 7 c S z B U W w s 0 r d 8 m p 1 s 8 O F m / U L 8 7 S C F p O T C f r 0 K F m i J D p M h E V 2 6 D 2 v d r J z g u S 0 A A A A C O g m 6 z j f 2 0 X k K k / X l B l g 6 i Q G 8 j s n D J h 9 O D O s x X V L h o W d G j L U k q K t R m y Q S a A b 8 + r S J Z V G V f 6 a 2 V j o G o Q i i / w b q x < / D a t a M a s h u p > 
</file>

<file path=customXml/itemProps1.xml><?xml version="1.0" encoding="utf-8"?>
<ds:datastoreItem xmlns:ds="http://schemas.openxmlformats.org/officeDocument/2006/customXml" ds:itemID="{A29D8F62-0F19-47DA-B3CD-664DE87053D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DQE!Criteres</vt:lpstr>
      <vt:lpstr>DQE!Zone_d_impression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2020-04-22T17:08:14Z</dcterms:created>
  <dcterms:modified xsi:type="dcterms:W3CDTF">2026-02-20T07:33:05Z</dcterms:modified>
</cp:coreProperties>
</file>