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https://www.pleiade.education.fr/sites/004585/SharedDoc/03 - Elaboration du DCE/01 - DCE - diffusable - V0.X/"/>
    </mc:Choice>
  </mc:AlternateContent>
  <xr:revisionPtr revIDLastSave="0" documentId="13_ncr:20000001_{43C135CB-EF74-4DED-BF28-4B0670D58B58}" xr6:coauthVersionLast="47" xr6:coauthVersionMax="47" xr10:uidLastSave="{00000000-0000-0000-0000-000000000000}"/>
  <bookViews>
    <workbookView xWindow="-120" yWindow="-16320" windowWidth="29040" windowHeight="15720" tabRatio="749" activeTab="7" xr2:uid="{00000000-000D-0000-FFFF-FFFF00000000}"/>
  </bookViews>
  <sheets>
    <sheet name="Intro" sheetId="1" r:id="rId1"/>
    <sheet name="BPU" sheetId="2" r:id="rId2"/>
    <sheet name="BPU - Prestation 3.2" sheetId="6" r:id="rId3"/>
    <sheet name="BPU - Prestation 3.1" sheetId="9" r:id="rId4"/>
    <sheet name="DQE - détail" sheetId="3" r:id="rId5"/>
    <sheet name="DQE - Prestation 3.1" sheetId="10" r:id="rId6"/>
    <sheet name="DQE - Prestation 3.2" sheetId="8" r:id="rId7"/>
    <sheet name="DQE - Synthèse" sheetId="5" r:id="rId8"/>
  </sheets>
  <definedNames>
    <definedName name="_xlnm.Print_Titles" localSheetId="4">'DQE - détail'!$8:$9</definedName>
    <definedName name="_xlnm.Print_Area" localSheetId="1">BPU!$B$1:$F$73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8" l="1"/>
  <c r="C13" i="10"/>
  <c r="C12" i="10"/>
  <c r="C11" i="10"/>
  <c r="F12" i="8" l="1"/>
  <c r="G15" i="6"/>
  <c r="E35" i="2" s="1"/>
  <c r="F35" i="2" s="1"/>
  <c r="F28" i="2"/>
  <c r="E21" i="3" s="1"/>
  <c r="C6" i="5"/>
  <c r="C7" i="8"/>
  <c r="C7" i="10"/>
  <c r="C7" i="3"/>
  <c r="C6" i="6"/>
  <c r="C6" i="9"/>
  <c r="E16" i="10"/>
  <c r="E17" i="10" s="1"/>
  <c r="D16" i="10"/>
  <c r="D17" i="10" s="1"/>
  <c r="C16" i="10"/>
  <c r="C17" i="10" s="1"/>
  <c r="F10" i="5"/>
  <c r="E10" i="5"/>
  <c r="D10" i="5"/>
  <c r="C10" i="5"/>
  <c r="F46" i="2"/>
  <c r="E39" i="3" s="1"/>
  <c r="F47" i="2"/>
  <c r="E40" i="3" s="1"/>
  <c r="F58" i="2"/>
  <c r="E51" i="3" s="1"/>
  <c r="F59" i="2"/>
  <c r="E52" i="3" s="1"/>
  <c r="G52" i="3" s="1"/>
  <c r="F60" i="2"/>
  <c r="F61" i="2"/>
  <c r="F62" i="2"/>
  <c r="E55" i="3" s="1"/>
  <c r="F63" i="2"/>
  <c r="E56" i="3" s="1"/>
  <c r="F64" i="2"/>
  <c r="E57" i="3" s="1"/>
  <c r="F57" i="2"/>
  <c r="F56" i="2"/>
  <c r="E49" i="3" s="1"/>
  <c r="F19" i="2"/>
  <c r="E12" i="3" s="1"/>
  <c r="F22" i="2"/>
  <c r="F23" i="2"/>
  <c r="E16" i="3" s="1"/>
  <c r="F24" i="2"/>
  <c r="E17" i="3" s="1"/>
  <c r="F32" i="2"/>
  <c r="E25" i="3" s="1"/>
  <c r="F39" i="2"/>
  <c r="E32" i="3" s="1"/>
  <c r="K32" i="3" s="1"/>
  <c r="F40" i="2"/>
  <c r="E33" i="3" s="1"/>
  <c r="F41" i="2"/>
  <c r="E34" i="3" s="1"/>
  <c r="F44" i="2"/>
  <c r="E37" i="3" s="1"/>
  <c r="F45" i="2"/>
  <c r="E38" i="3" s="1"/>
  <c r="F48" i="2"/>
  <c r="E41" i="3" s="1"/>
  <c r="I41" i="3" s="1"/>
  <c r="F51" i="2"/>
  <c r="E44" i="3" s="1"/>
  <c r="F52" i="2"/>
  <c r="E45" i="3" s="1"/>
  <c r="F53" i="2"/>
  <c r="E46" i="3" s="1"/>
  <c r="G46" i="3" s="1"/>
  <c r="F68" i="2"/>
  <c r="E61" i="3" s="1"/>
  <c r="F71" i="2"/>
  <c r="E64" i="3" s="1"/>
  <c r="F72" i="2"/>
  <c r="E65" i="3" s="1"/>
  <c r="F73" i="2"/>
  <c r="E66" i="3" s="1"/>
  <c r="E50" i="3"/>
  <c r="G50" i="3" s="1"/>
  <c r="E15" i="3"/>
  <c r="I15" i="3" s="1"/>
  <c r="E53" i="3"/>
  <c r="G53" i="3" s="1"/>
  <c r="E54" i="3"/>
  <c r="I54" i="3" s="1"/>
  <c r="M50" i="3"/>
  <c r="K53" i="3"/>
  <c r="M53" i="3"/>
  <c r="I53" i="3"/>
  <c r="G15" i="3"/>
  <c r="I61" i="3" l="1"/>
  <c r="G61" i="3"/>
  <c r="K61" i="3"/>
  <c r="M61" i="3"/>
  <c r="I51" i="3"/>
  <c r="K51" i="3"/>
  <c r="M51" i="3"/>
  <c r="G51" i="3"/>
  <c r="I50" i="3"/>
  <c r="K50" i="3"/>
  <c r="G45" i="3"/>
  <c r="M45" i="3"/>
  <c r="K45" i="3"/>
  <c r="I45" i="3"/>
  <c r="K40" i="3"/>
  <c r="I40" i="3"/>
  <c r="G40" i="3"/>
  <c r="M40" i="3"/>
  <c r="I37" i="3"/>
  <c r="G37" i="3"/>
  <c r="M37" i="3"/>
  <c r="K37" i="3"/>
  <c r="G34" i="3"/>
  <c r="K34" i="3"/>
  <c r="M34" i="3"/>
  <c r="I34" i="3"/>
  <c r="M17" i="3"/>
  <c r="K17" i="3"/>
  <c r="I17" i="3"/>
  <c r="G17" i="3"/>
  <c r="G16" i="3"/>
  <c r="I16" i="3"/>
  <c r="M16" i="3"/>
  <c r="K16" i="3"/>
  <c r="K15" i="3"/>
  <c r="M15" i="3"/>
  <c r="G12" i="3"/>
  <c r="M12" i="3"/>
  <c r="E28" i="3"/>
  <c r="C19" i="10"/>
  <c r="C20" i="10" s="1"/>
  <c r="C21" i="10" s="1"/>
  <c r="C23" i="10" s="1"/>
  <c r="L25" i="3" s="1"/>
  <c r="M25" i="3" s="1"/>
  <c r="I49" i="3"/>
  <c r="K49" i="3"/>
  <c r="G49" i="3"/>
  <c r="M49" i="3"/>
  <c r="M38" i="3"/>
  <c r="K38" i="3"/>
  <c r="I38" i="3"/>
  <c r="G38" i="3"/>
  <c r="M57" i="3"/>
  <c r="G57" i="3"/>
  <c r="I57" i="3"/>
  <c r="K57" i="3"/>
  <c r="I56" i="3"/>
  <c r="K56" i="3"/>
  <c r="G56" i="3"/>
  <c r="M56" i="3"/>
  <c r="M33" i="3"/>
  <c r="G33" i="3"/>
  <c r="I33" i="3"/>
  <c r="K33" i="3"/>
  <c r="G55" i="3"/>
  <c r="I55" i="3"/>
  <c r="K55" i="3"/>
  <c r="M55" i="3"/>
  <c r="M21" i="3"/>
  <c r="F14" i="5" s="1"/>
  <c r="K21" i="3"/>
  <c r="E14" i="5" s="1"/>
  <c r="G21" i="3"/>
  <c r="C14" i="5" s="1"/>
  <c r="I21" i="3"/>
  <c r="D14" i="5" s="1"/>
  <c r="K66" i="3"/>
  <c r="I66" i="3"/>
  <c r="G66" i="3"/>
  <c r="M66" i="3"/>
  <c r="K44" i="3"/>
  <c r="G44" i="3"/>
  <c r="M44" i="3"/>
  <c r="I44" i="3"/>
  <c r="M65" i="3"/>
  <c r="G65" i="3"/>
  <c r="I65" i="3"/>
  <c r="K65" i="3"/>
  <c r="I39" i="3"/>
  <c r="M39" i="3"/>
  <c r="K39" i="3"/>
  <c r="G39" i="3"/>
  <c r="I64" i="3"/>
  <c r="K64" i="3"/>
  <c r="G64" i="3"/>
  <c r="M64" i="3"/>
  <c r="G32" i="3"/>
  <c r="G41" i="3"/>
  <c r="K12" i="3"/>
  <c r="I12" i="3"/>
  <c r="D13" i="5" s="1"/>
  <c r="I32" i="3"/>
  <c r="M32" i="3"/>
  <c r="M41" i="3"/>
  <c r="K41" i="3"/>
  <c r="I46" i="3"/>
  <c r="M54" i="3"/>
  <c r="M52" i="3"/>
  <c r="M46" i="3"/>
  <c r="K54" i="3"/>
  <c r="I52" i="3"/>
  <c r="K46" i="3"/>
  <c r="G54" i="3"/>
  <c r="K52" i="3"/>
  <c r="C13" i="5" l="1"/>
  <c r="F13" i="5"/>
  <c r="E13" i="5"/>
  <c r="F17" i="5"/>
  <c r="C17" i="5"/>
  <c r="E17" i="5"/>
  <c r="D17" i="5"/>
  <c r="E16" i="5"/>
  <c r="L28" i="3"/>
  <c r="M28" i="3" s="1"/>
  <c r="F15" i="5" s="1"/>
  <c r="F25" i="3"/>
  <c r="G25" i="3" s="1"/>
  <c r="J25" i="3"/>
  <c r="K25" i="3" s="1"/>
  <c r="H25" i="3"/>
  <c r="I25" i="3" s="1"/>
  <c r="H28" i="3"/>
  <c r="I28" i="3" s="1"/>
  <c r="F28" i="3"/>
  <c r="G28" i="3" s="1"/>
  <c r="J28" i="3"/>
  <c r="K28" i="3" s="1"/>
  <c r="F16" i="5"/>
  <c r="D16" i="5"/>
  <c r="C16" i="5"/>
  <c r="E15" i="5" l="1"/>
  <c r="E19" i="5" s="1"/>
  <c r="D15" i="5"/>
  <c r="D19" i="5" s="1"/>
  <c r="C15" i="5"/>
  <c r="C19" i="5" s="1"/>
  <c r="F19" i="5"/>
  <c r="G19"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Sylvain ZELLER</author>
  </authors>
  <commentList>
    <comment ref="B16" authorId="0" shapeId="0" xr:uid="{30C79C14-7F02-4C0A-B1A9-B6A0B0E5CAF7}">
      <text>
        <r>
          <rPr>
            <sz val="9"/>
            <color indexed="81"/>
            <rFont val="Tahoma"/>
            <family val="2"/>
          </rPr>
          <t>Application du poids des impacts fonctionnels</t>
        </r>
      </text>
    </comment>
    <comment ref="B17" authorId="0" shapeId="0" xr:uid="{7C021514-4D6B-49BB-8665-15E23BC7F786}">
      <text>
        <r>
          <rPr>
            <sz val="9"/>
            <color indexed="81"/>
            <rFont val="Tahoma"/>
            <family val="2"/>
          </rPr>
          <t>Application du coefficient de complexité du contexte</t>
        </r>
      </text>
    </comment>
    <comment ref="B20" authorId="0" shapeId="0" xr:uid="{69F04A10-EBFE-4D6B-B11D-CDEB4110CC5E}">
      <text>
        <r>
          <rPr>
            <sz val="9"/>
            <color indexed="81"/>
            <rFont val="Tahoma"/>
            <family val="2"/>
          </rPr>
          <t>Application des coef des tâches induites (hors pilotage)</t>
        </r>
      </text>
    </comment>
    <comment ref="B21" authorId="0" shapeId="0" xr:uid="{86C49DFA-DEDF-413B-9FD3-F6C856AF5574}">
      <text>
        <r>
          <rPr>
            <sz val="9"/>
            <color indexed="81"/>
            <rFont val="Tahoma"/>
            <family val="2"/>
          </rPr>
          <t>Application du coef de pilotage</t>
        </r>
      </text>
    </comment>
    <comment ref="B23" authorId="0" shapeId="0" xr:uid="{8B881C56-4A71-4690-8CA4-968D1DC4CCE6}">
      <text>
        <r>
          <rPr>
            <b/>
            <sz val="9"/>
            <color indexed="81"/>
            <rFont val="Tahoma"/>
            <family val="2"/>
          </rPr>
          <t>Quantité à reporter dans le DQE</t>
        </r>
      </text>
    </comment>
  </commentList>
</comments>
</file>

<file path=xl/sharedStrings.xml><?xml version="1.0" encoding="utf-8"?>
<sst xmlns="http://schemas.openxmlformats.org/spreadsheetml/2006/main" count="391" uniqueCount="233">
  <si>
    <t xml:space="preserve"> ANNEXE à l'acte d'engagement 
Bordereau des prix unitaires (BPU)</t>
  </si>
  <si>
    <t>Instructions</t>
  </si>
  <si>
    <t>Il est demandé aux candidats :</t>
  </si>
  <si>
    <r>
      <t xml:space="preserve">- </t>
    </r>
    <r>
      <rPr>
        <b/>
        <sz val="10"/>
        <rFont val="Calibri"/>
        <family val="2"/>
        <scheme val="minor"/>
      </rPr>
      <t>de renseigner</t>
    </r>
    <r>
      <rPr>
        <sz val="10"/>
        <rFont val="Calibri"/>
        <family val="2"/>
        <scheme val="minor"/>
      </rPr>
      <t xml:space="preserve"> les informations dans les cellules sur fond rose :</t>
    </r>
  </si>
  <si>
    <r>
      <t xml:space="preserve">- </t>
    </r>
    <r>
      <rPr>
        <b/>
        <sz val="10"/>
        <rFont val="Calibri"/>
        <family val="2"/>
        <scheme val="minor"/>
      </rPr>
      <t>de ne pas modifier</t>
    </r>
    <r>
      <rPr>
        <sz val="10"/>
        <rFont val="Calibri"/>
        <family val="2"/>
        <scheme val="minor"/>
      </rPr>
      <t xml:space="preserve"> ni les données de quantité fournies, ni les formules de calcul, ni le format de la grille</t>
    </r>
  </si>
  <si>
    <r>
      <t xml:space="preserve">- </t>
    </r>
    <r>
      <rPr>
        <b/>
        <sz val="10"/>
        <rFont val="Calibri"/>
        <family val="2"/>
        <scheme val="minor"/>
      </rPr>
      <t xml:space="preserve">de respecter </t>
    </r>
    <r>
      <rPr>
        <sz val="10"/>
        <rFont val="Calibri"/>
        <family val="2"/>
        <scheme val="minor"/>
      </rPr>
      <t>la codification des missions et des unités d'œuvre</t>
    </r>
  </si>
  <si>
    <t>A noter :</t>
  </si>
  <si>
    <t>- Tous les prix à renseigner, sauf indication contraire, sont exprimés en euros HORS TAXE</t>
  </si>
  <si>
    <t>- Les prix ne doivent contenir que 2 (deux) décimales</t>
  </si>
  <si>
    <t>- Tous les prix doivent être renseignés.</t>
  </si>
  <si>
    <t>En cas de contradiction éventuelles entre les prix indiqués dans le bordereau des prix unitaires (BPU), à valeur contractuelle, et ceux indiqués dans le scénario de commande / DQE , ceux indiqués dans l'onglet "BPU" primeront.</t>
  </si>
  <si>
    <t>Onglet BPU</t>
  </si>
  <si>
    <t>Le candidat :</t>
  </si>
  <si>
    <r>
      <t>- renseigne le</t>
    </r>
    <r>
      <rPr>
        <b/>
        <sz val="10"/>
        <rFont val="Calibri"/>
        <family val="2"/>
        <scheme val="minor"/>
      </rPr>
      <t xml:space="preserve"> nom de la société</t>
    </r>
    <r>
      <rPr>
        <sz val="10"/>
        <rFont val="Calibri"/>
        <family val="2"/>
        <scheme val="minor"/>
      </rPr>
      <t xml:space="preserve"> (ou du groupement) candidat</t>
    </r>
  </si>
  <si>
    <r>
      <t xml:space="preserve">- renseigne les </t>
    </r>
    <r>
      <rPr>
        <b/>
        <sz val="10"/>
        <rFont val="Calibri"/>
        <family val="2"/>
        <scheme val="minor"/>
      </rPr>
      <t>coefficients de réduction</t>
    </r>
    <r>
      <rPr>
        <sz val="10"/>
        <rFont val="Calibri"/>
        <family val="2"/>
        <scheme val="minor"/>
      </rPr>
      <t xml:space="preserve"> appliqués chaque année au prix du forfait de maintenance preventive, adaptative, corrective et support (Mission 2).</t>
    </r>
  </si>
  <si>
    <r>
      <t>- renseigne le</t>
    </r>
    <r>
      <rPr>
        <b/>
        <sz val="10"/>
        <rFont val="Calibri"/>
        <family val="2"/>
        <scheme val="minor"/>
      </rPr>
      <t xml:space="preserve"> taux de TVA</t>
    </r>
    <r>
      <rPr>
        <sz val="10"/>
        <rFont val="Calibri"/>
        <family val="2"/>
        <scheme val="minor"/>
      </rPr>
      <t xml:space="preserve"> applicable</t>
    </r>
  </si>
  <si>
    <r>
      <t xml:space="preserve">- renseigne le </t>
    </r>
    <r>
      <rPr>
        <b/>
        <sz val="10"/>
        <rFont val="Calibri"/>
        <family val="2"/>
        <scheme val="minor"/>
      </rPr>
      <t>prix unitaire de chaque UO</t>
    </r>
    <r>
      <rPr>
        <sz val="10"/>
        <rFont val="Calibri"/>
        <family val="2"/>
        <scheme val="minor"/>
      </rPr>
      <t xml:space="preserve"> </t>
    </r>
    <r>
      <rPr>
        <b/>
        <sz val="10"/>
        <color rgb="FFFF0000"/>
        <rFont val="Calibri"/>
        <family val="2"/>
        <scheme val="minor"/>
      </rPr>
      <t>(mise à part l'UO EVO-A "Production d'un point de complexité", de la prestation 3.2)</t>
    </r>
    <r>
      <rPr>
        <sz val="10"/>
        <rFont val="Calibri"/>
        <family val="2"/>
        <scheme val="minor"/>
      </rPr>
      <t xml:space="preserve"> pour l'ensemble des missions.</t>
    </r>
  </si>
  <si>
    <t>Onglet BPU - Prestation 3.1</t>
  </si>
  <si>
    <r>
      <t xml:space="preserve">- renseigne le </t>
    </r>
    <r>
      <rPr>
        <b/>
        <sz val="10"/>
        <rFont val="Calibri"/>
        <family val="2"/>
        <scheme val="minor"/>
      </rPr>
      <t>chiffrage, exprimé en unités de réalisation brutes</t>
    </r>
    <r>
      <rPr>
        <sz val="10"/>
        <rFont val="Calibri"/>
        <family val="2"/>
        <scheme val="minor"/>
      </rPr>
      <t xml:space="preserve"> (DEV-TU), des tâches de maintenance évolutive pour les niveaux « moyen » et « complexe ». Par convention, le ministère attribue aux tâches de maintenance évolutive mobilisant un composant fonctionnel de niveau « simple » le chiffrage « 1 unité de réalisation ».  </t>
    </r>
  </si>
  <si>
    <r>
      <t xml:space="preserve">- renseigne les </t>
    </r>
    <r>
      <rPr>
        <b/>
        <sz val="10"/>
        <rFont val="Calibri"/>
        <family val="2"/>
        <scheme val="minor"/>
      </rPr>
      <t>coefficients de prise en compte de la complexité du contexte</t>
    </r>
    <r>
      <rPr>
        <sz val="10"/>
        <rFont val="Calibri"/>
        <family val="2"/>
        <scheme val="minor"/>
      </rPr>
      <t>.</t>
    </r>
  </si>
  <si>
    <r>
      <t xml:space="preserve">- renseigne les </t>
    </r>
    <r>
      <rPr>
        <b/>
        <sz val="10"/>
        <rFont val="Calibri"/>
        <family val="2"/>
        <scheme val="minor"/>
      </rPr>
      <t>coefficients de prise en compte des tâches induites</t>
    </r>
    <r>
      <rPr>
        <sz val="10"/>
        <rFont val="Calibri"/>
        <family val="2"/>
        <scheme val="minor"/>
      </rPr>
      <t>. Ces coefficients s'appliquent au chiffrage en unités de réalisation brutes.</t>
    </r>
  </si>
  <si>
    <r>
      <t xml:space="preserve">- renseigne le </t>
    </r>
    <r>
      <rPr>
        <b/>
        <sz val="10"/>
        <rFont val="Calibri"/>
        <family val="2"/>
        <scheme val="minor"/>
      </rPr>
      <t>coefficient de prise en compte du pilotage</t>
    </r>
    <r>
      <rPr>
        <sz val="10"/>
        <rFont val="Calibri"/>
        <family val="2"/>
        <scheme val="minor"/>
      </rPr>
      <t>. Ce coefficient s'applique au total obtenu après l'application des autres coefficients de prise en compte des tâches induites.</t>
    </r>
  </si>
  <si>
    <t>Onglet BPU - Prestation 3.2</t>
  </si>
  <si>
    <r>
      <t xml:space="preserve">- renseigne sa </t>
    </r>
    <r>
      <rPr>
        <b/>
        <sz val="10"/>
        <rFont val="Calibri"/>
        <family val="2"/>
        <scheme val="minor"/>
      </rPr>
      <t>cotation, en points de complexité</t>
    </r>
    <r>
      <rPr>
        <sz val="10"/>
        <rFont val="Calibri"/>
        <family val="2"/>
        <scheme val="minor"/>
      </rPr>
      <t>, des users stories listées dans le tableau. Cette cotation prend en compte l’intégralité des activités directement liées à la prestation : prise en charge, conception, développements, tests techniques et fonctionnels (unitaires, intégration), documentation, packaging et installation (livraison).</t>
    </r>
  </si>
  <si>
    <r>
      <t xml:space="preserve">- renseigne le </t>
    </r>
    <r>
      <rPr>
        <b/>
        <sz val="10"/>
        <rFont val="Calibri"/>
        <family val="2"/>
        <scheme val="minor"/>
      </rPr>
      <t xml:space="preserve">prix de réalisation </t>
    </r>
    <r>
      <rPr>
        <sz val="10"/>
        <rFont val="Calibri"/>
        <family val="2"/>
        <scheme val="minor"/>
      </rPr>
      <t>des travaux de développement associés à chacune des user stories.</t>
    </r>
  </si>
  <si>
    <t>En rose : info renseignées par le soumissionnaire</t>
  </si>
  <si>
    <t>En bleu : info renseignées par le MEN</t>
  </si>
  <si>
    <t>Candidat :</t>
  </si>
  <si>
    <t>Taux TVA :</t>
  </si>
  <si>
    <t>Prestation</t>
  </si>
  <si>
    <t>Unité d'œuvre</t>
  </si>
  <si>
    <t>Intitulé</t>
  </si>
  <si>
    <t>prix  € HT</t>
  </si>
  <si>
    <t>prix  € TTC</t>
  </si>
  <si>
    <t>Amélioration continue : pourcentage de réduction - Mission 2</t>
  </si>
  <si>
    <t>Année 1</t>
  </si>
  <si>
    <t>Année 2</t>
  </si>
  <si>
    <t>Année 3</t>
  </si>
  <si>
    <t>Année 4</t>
  </si>
  <si>
    <t>Mission 1 : Initialisation du marché et prise en charge d’applications</t>
  </si>
  <si>
    <t>Prestation 1.1</t>
  </si>
  <si>
    <t>Initialisation du marché et prise en charge du périmètre applicatif initial</t>
  </si>
  <si>
    <t>INIT-1</t>
  </si>
  <si>
    <t>Initialisation du marché et de prise en charge de la TMA du périmètre applicatif initial</t>
  </si>
  <si>
    <t>Prestation 1.2</t>
  </si>
  <si>
    <t>Prise en charge d’une nouvelle application</t>
  </si>
  <si>
    <t>INIT-2-S</t>
  </si>
  <si>
    <t>Prise en charge d’une nouvelle application simple</t>
  </si>
  <si>
    <t>INIT-2-M</t>
  </si>
  <si>
    <t>Prise en charge d’une nouvelle application moyenne</t>
  </si>
  <si>
    <t>INIT-2-C</t>
  </si>
  <si>
    <t>Prise en charge d’une nouvelle application complexe</t>
  </si>
  <si>
    <t>Mission 2 : Maintenance preventive, adaptative, corrective et support</t>
  </si>
  <si>
    <t>F-MAINT</t>
  </si>
  <si>
    <t>Maintenance de l’ensemble des applications en TMA pour un semestre</t>
  </si>
  <si>
    <t>Mission 3 : Prestations de maintenance évolutive</t>
  </si>
  <si>
    <t>Prestation 3.1</t>
  </si>
  <si>
    <t>Maintenance évolutive en cycle en V</t>
  </si>
  <si>
    <t>EVO-V</t>
  </si>
  <si>
    <t>Production d’une unité de réalisation</t>
  </si>
  <si>
    <t>Prestation 3.2</t>
  </si>
  <si>
    <t>Maintenance évolutive en mode agile</t>
  </si>
  <si>
    <t>EVO-A</t>
  </si>
  <si>
    <t>Production d'un point de complexité</t>
  </si>
  <si>
    <t>Mission 4 : Prestations complémentaires</t>
  </si>
  <si>
    <t>Prestation 4.1</t>
  </si>
  <si>
    <t>Études d'impact</t>
  </si>
  <si>
    <t>ETU-S</t>
  </si>
  <si>
    <t>Étude d'impact simple</t>
  </si>
  <si>
    <t>ETU-M</t>
  </si>
  <si>
    <t>Étude d'impact moyenne</t>
  </si>
  <si>
    <t>ETU-C</t>
  </si>
  <si>
    <t>Étude d'impact complexe</t>
  </si>
  <si>
    <t>Prestation 4.2</t>
  </si>
  <si>
    <t>Formation</t>
  </si>
  <si>
    <t>FOR-SP1</t>
  </si>
  <si>
    <t>Réalisation du support de formation pour une session « formation technique et fonctionnelle sur une application » - 1 jour maximum</t>
  </si>
  <si>
    <t>FOR-SP2</t>
  </si>
  <si>
    <t>Réalisation du support de formation pour une session « formation technique et fonctionnelle sur une application » - 2 jours maximum</t>
  </si>
  <si>
    <t>FOR-SS1</t>
  </si>
  <si>
    <t>Session « formation technique et fonctionnelle sur une application » en présentiel ou à distance - 8 participants maximum en présentiel / 20 participants maximum pour les formations à distance - 1 jour maximum</t>
  </si>
  <si>
    <t>FOR-SS2</t>
  </si>
  <si>
    <t>Session « formation technique et fonctionnelle sur une application » en présentiel ou à distance - 8 participants maximum en présentiel / 20 participants maximum pour les formations à distance - 2 jours maximum</t>
  </si>
  <si>
    <t>FOR-SPD</t>
  </si>
  <si>
    <t>Réalisation d’un support de formation à distance « formation technique et fonctionnelle sur une application »</t>
  </si>
  <si>
    <t>Prestation 4.3</t>
  </si>
  <si>
    <t>Astreinte</t>
  </si>
  <si>
    <t>ASTR-N1</t>
  </si>
  <si>
    <t>ASTR-N2</t>
  </si>
  <si>
    <t>ASTR-J</t>
  </si>
  <si>
    <t>Prestation 4.4</t>
  </si>
  <si>
    <t>Retro-documentation</t>
  </si>
  <si>
    <t>DOC-SFD-S</t>
  </si>
  <si>
    <t>Spécification fonctionnelle détaillée simple</t>
  </si>
  <si>
    <t>DOC-SFD-M</t>
  </si>
  <si>
    <t>Spécification fonctionnelle détaillée moyenne</t>
  </si>
  <si>
    <t>DOC-SFD-C</t>
  </si>
  <si>
    <t>Spécification fonctionnelle détaillée complexe</t>
  </si>
  <si>
    <t>DOC-DCT-S</t>
  </si>
  <si>
    <t>Dossier de conception technique simple</t>
  </si>
  <si>
    <t>DOC-DCT-M</t>
  </si>
  <si>
    <t>Dossier de conception technique moyen</t>
  </si>
  <si>
    <t>DOC-DCT-C</t>
  </si>
  <si>
    <t>Dossier de conception technique complexe</t>
  </si>
  <si>
    <t>DOC-DAT-S</t>
  </si>
  <si>
    <t>Dossier d’architecture technique simple</t>
  </si>
  <si>
    <t>DOC-DAT-M</t>
  </si>
  <si>
    <t>Dossier d’architecture technique moyen</t>
  </si>
  <si>
    <t>DOC-DAT-C</t>
  </si>
  <si>
    <t>Dossier d’architecture technique complexe</t>
  </si>
  <si>
    <t>Mission 5 : Réversibilité / transférabilité des applications</t>
  </si>
  <si>
    <t>Prestation 5.1</t>
  </si>
  <si>
    <t>Réversibilité / transférabilité totale du périmètre applicatif</t>
  </si>
  <si>
    <t>REV-TOTAL</t>
  </si>
  <si>
    <t>Forfait de réversibilité et transférabilité totale du périmètre applicatif</t>
  </si>
  <si>
    <t>Prestation 5.2</t>
  </si>
  <si>
    <t>Réversibilité / transférabilité d’une application ou un de ses modules</t>
  </si>
  <si>
    <t>REV-PARTIEL-S</t>
  </si>
  <si>
    <t>Réversibilité et transférabilité d’une application simple</t>
  </si>
  <si>
    <t>REV-PARTIEL-M</t>
  </si>
  <si>
    <t>Réversibilité et transférabilité d’une application de complexité moyenne</t>
  </si>
  <si>
    <t>REV-PARTIEL-C</t>
  </si>
  <si>
    <t>Réversibilité et transférabilité d’une application complexe</t>
  </si>
  <si>
    <t xml:space="preserve"> ANNEXE à l'acte d'engagement 
Bordereau des prix unitaires (BPU) - détail prestation 3.1 "cycle en V"</t>
  </si>
  <si>
    <t>Complexité de l'impact fonctionnel</t>
  </si>
  <si>
    <t>Niveau</t>
  </si>
  <si>
    <t>Composants fonctionnels</t>
  </si>
  <si>
    <t>Définition</t>
  </si>
  <si>
    <t>Critère mesuré</t>
  </si>
  <si>
    <t>Simple</t>
  </si>
  <si>
    <t xml:space="preserve">Moyen </t>
  </si>
  <si>
    <t>Complexe</t>
  </si>
  <si>
    <t>Données</t>
  </si>
  <si>
    <t>Fichier ou table</t>
  </si>
  <si>
    <t>Nbre de champs (données)</t>
  </si>
  <si>
    <t>n&lt;=5</t>
  </si>
  <si>
    <t>5&lt;n&lt;=20</t>
  </si>
  <si>
    <t>20&lt;n&lt;=40</t>
  </si>
  <si>
    <t>Flux</t>
  </si>
  <si>
    <t>n&lt;10</t>
  </si>
  <si>
    <t>25&lt;n&lt;=50</t>
  </si>
  <si>
    <t>Présentation</t>
  </si>
  <si>
    <t>Ecran d'affichage</t>
  </si>
  <si>
    <t>Nbre de composants sur la page</t>
  </si>
  <si>
    <t>n&lt;20</t>
  </si>
  <si>
    <t>30&lt;n&lt;=60</t>
  </si>
  <si>
    <t>Ecran Formulaire</t>
  </si>
  <si>
    <t>Etat</t>
  </si>
  <si>
    <t>n&lt;30</t>
  </si>
  <si>
    <t>50&lt;n&lt;=100</t>
  </si>
  <si>
    <t>Traitements</t>
  </si>
  <si>
    <t>Fonctionnalités</t>
  </si>
  <si>
    <t>Nbre des composants/règles mis en œuvre</t>
  </si>
  <si>
    <t>n=1</t>
  </si>
  <si>
    <t>1&lt;n&lt;=5</t>
  </si>
  <si>
    <t>5&lt;n&lt;=10</t>
  </si>
  <si>
    <t>Requêtes</t>
  </si>
  <si>
    <t>Nbre de champs (données) x Nbre de tables</t>
  </si>
  <si>
    <t>n&lt;15</t>
  </si>
  <si>
    <t>Raccordement unité de réalisation brute</t>
  </si>
  <si>
    <t>Moyen</t>
  </si>
  <si>
    <t>Nombre d'unités de réalisation brutes</t>
  </si>
  <si>
    <t>Coefficient de prise en compte de la complexité du contexte</t>
  </si>
  <si>
    <t>Complexité de l'application</t>
  </si>
  <si>
    <t>% des UR brute</t>
  </si>
  <si>
    <t>Application simple</t>
  </si>
  <si>
    <t>Application moyenne</t>
  </si>
  <si>
    <r>
      <rPr>
        <b/>
        <sz val="9"/>
        <color theme="1"/>
        <rFont val="Calibri"/>
        <family val="2"/>
        <scheme val="minor"/>
      </rPr>
      <t>Précision</t>
    </r>
    <r>
      <rPr>
        <sz val="10"/>
        <color theme="1"/>
        <rFont val="Calibri"/>
        <family val="2"/>
        <scheme val="minor"/>
      </rPr>
      <t xml:space="preserve"> : une décomposition plus fine des différentes charges induites sera effectuée lors de l'initialisation du marché et revue régulièrement en cours de marché. Par exemple, décomposition par type de document et par  nature de l'action (création vs mise à jour)</t>
    </r>
  </si>
  <si>
    <t>Application complexe</t>
  </si>
  <si>
    <t>Coefficient de prise en compte des tâches induites</t>
  </si>
  <si>
    <t>Tâches induites</t>
  </si>
  <si>
    <t>Prise en compte de la demande et documentations</t>
  </si>
  <si>
    <t xml:space="preserve">Qualité et recette </t>
  </si>
  <si>
    <t xml:space="preserve">Intégration et déploiement </t>
  </si>
  <si>
    <t xml:space="preserve">Pilotage </t>
  </si>
  <si>
    <t xml:space="preserve"> ANNEXE à l'acte d'engagement 
Bordereau des prix unitaires (BPU) - détail prestation 3.2 "agilité"</t>
  </si>
  <si>
    <t>Cotation des user stories</t>
  </si>
  <si>
    <t>US BAFA</t>
  </si>
  <si>
    <t>Nombre de points de complexité US</t>
  </si>
  <si>
    <t>Prix US (€ HT)</t>
  </si>
  <si>
    <t>US 696</t>
  </si>
  <si>
    <t>US 969</t>
  </si>
  <si>
    <t>US 973</t>
  </si>
  <si>
    <t>US 1048</t>
  </si>
  <si>
    <t>US 1059</t>
  </si>
  <si>
    <t>US 1060</t>
  </si>
  <si>
    <t xml:space="preserve">US 514 </t>
  </si>
  <si>
    <t>US 1106</t>
  </si>
  <si>
    <t>Détail des quantités estimatives (DQE)</t>
  </si>
  <si>
    <t>Prix  € TTC</t>
  </si>
  <si>
    <t>Nombre d'UO</t>
  </si>
  <si>
    <t>Total € TTC</t>
  </si>
  <si>
    <t>Détail des quantités estimatives (DQE) - détail prestation 3.1 "cycle en V"</t>
  </si>
  <si>
    <t>Nombre d'impacts fonctionnels estimés par niveau de complexité d'application, sur une année</t>
  </si>
  <si>
    <t>Impacts fonctionnels simples</t>
  </si>
  <si>
    <t>Impacts fonctionnels moyens</t>
  </si>
  <si>
    <t>Impacts fonctionnels complexes</t>
  </si>
  <si>
    <t>Calcul du nombre d'unités de réalisation</t>
  </si>
  <si>
    <t>Nombre UR Brutes</t>
  </si>
  <si>
    <t>Nombre UR après application coefficient complexité du contexte</t>
  </si>
  <si>
    <t>Total UR après application coefficient complexité du contexte</t>
  </si>
  <si>
    <t>Total UR après tâches induites (hors pilotage)</t>
  </si>
  <si>
    <t>Total UR après tâches induites (avec pilotage)</t>
  </si>
  <si>
    <t>Total quantité UR DQE</t>
  </si>
  <si>
    <t>Détail des quantités estimatives (DQE) - détail prestation 3.1 "agilité"</t>
  </si>
  <si>
    <t>Estimation de la commande de points de complexité</t>
  </si>
  <si>
    <t>Quantité d'US BAFA pour 1 an</t>
  </si>
  <si>
    <t>Nombre de points de complexité BAFA par année =</t>
  </si>
  <si>
    <t>Nombre de points de complexité total par année =</t>
  </si>
  <si>
    <t>US 514</t>
  </si>
  <si>
    <t>Détail des quantités estimatives (DQE) - synthèse</t>
  </si>
  <si>
    <t>Synthèse - Scenario de commande</t>
  </si>
  <si>
    <t>Total TTC</t>
  </si>
  <si>
    <t>Total global TTC</t>
  </si>
  <si>
    <t xml:space="preserve">Total </t>
  </si>
  <si>
    <t>Référence : MEN-SG-26004</t>
  </si>
  <si>
    <r>
      <t xml:space="preserve">Prix du point de complexité (€ </t>
    </r>
    <r>
      <rPr>
        <b/>
        <sz val="10"/>
        <color theme="1"/>
        <rFont val="Calibri"/>
        <family val="2"/>
        <scheme val="minor"/>
      </rPr>
      <t>HT</t>
    </r>
    <r>
      <rPr>
        <sz val="10"/>
        <color theme="1"/>
        <rFont val="Calibri"/>
        <family val="2"/>
        <scheme val="minor"/>
      </rPr>
      <t xml:space="preserve">) = </t>
    </r>
  </si>
  <si>
    <t xml:space="preserve">
Référence : MEN-SG-26004</t>
  </si>
  <si>
    <t>10&lt;=n&lt;=25</t>
  </si>
  <si>
    <t>20&lt;=n&lt;=30</t>
  </si>
  <si>
    <t>30&lt;=n&lt;=50</t>
  </si>
  <si>
    <t>15&lt;=n&lt;=50</t>
  </si>
  <si>
    <t>Correspond à la notion d'attribut en modélisation objet ou entités/relations (Dans MCD/MPD).</t>
  </si>
  <si>
    <t>Correspond à la notion d'attribut en modélisation objet ou entités/relations.</t>
  </si>
  <si>
    <t>Tous les types de composants sont pris en compte. Les champs destinés à recevoir des données comptent pour un.</t>
  </si>
  <si>
    <t>Nombre des composants ou règles mis en œuvre, principalement : tables, flux et contrôles.</t>
  </si>
  <si>
    <t>Nombre de données sur lesquelles porte la requête multiplié par le nombre de tables mises en jeu.</t>
  </si>
  <si>
    <t>Astreinte pour une application, pour une période de 20h00 à 8h30 le lendemain (hors week-end et jours fériés)</t>
  </si>
  <si>
    <t>Astreinte pour une application et une période comprenant une nuit d’un week-end ou d’un jour férié de 18h30 à 8h30 le lendemain.</t>
  </si>
  <si>
    <t>Astreinte pour une application, pour une période de 8h30 à 18h30, un jour du week-end ou un jour férié.</t>
  </si>
  <si>
    <t>Prestations 2.1-2.5</t>
  </si>
  <si>
    <t>Mission 2 : Maintenance preventive, adaptative et corrective, support, évolutif mineur</t>
  </si>
  <si>
    <t>Maintenance preventive, adaptative et corrective, support, évolutif mineur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</si>
</sst>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0\ &quot;€&quot;_-;\-* #,##0\ &quot;€&quot;_-;_-* &quot;-&quot;\ &quot;€&quot;_-;_-@_-"/>
    <numFmt numFmtId="44" formatCode="_-* #,##0.00\ &quot;€&quot;_-;\-* #,##0.00\ &quot;€&quot;_-;_-* &quot;-&quot;??\ &quot;€&quot;_-;_-@_-"/>
    <numFmt numFmtId="164" formatCode="_-* #,##0.00\ _€_-;\-* #,##0.00\ _€_-;_-* &quot;-&quot;??\ _€_-;_-@_-"/>
    <numFmt numFmtId="165" formatCode="&quot;$&quot;#,##0_);\(&quot;$&quot;#,##0\)"/>
    <numFmt numFmtId="166" formatCode="mmm"/>
    <numFmt numFmtId="167" formatCode="#,##0.0_);[Red]\(#,##0.0\)"/>
    <numFmt numFmtId="168" formatCode="_(&quot;$&quot;* #,##0_);_(&quot;$&quot;* \(#,##0\);_(&quot;$&quot;* &quot;-&quot;_);_(@_)"/>
    <numFmt numFmtId="169" formatCode="_(&quot;$&quot;* #,##0.00_);_(&quot;$&quot;* \(#,##0.00\);_(&quot;$&quot;* &quot;-&quot;??_);_(@_)"/>
    <numFmt numFmtId="170" formatCode="_-* #,##0.00\ [$€]_-;\-* #,##0.00\ [$€]_-;_-* &quot;-&quot;??\ [$€]_-;_-@_-"/>
    <numFmt numFmtId="171" formatCode="_-* #,##0.00\ &quot;F&quot;_-;\-* #,##0.00\ &quot;F&quot;_-;_-* &quot;-&quot;??\ &quot;F&quot;_-;_-@_-"/>
    <numFmt numFmtId="172" formatCode="#,##0.00\ &quot;€&quot;"/>
    <numFmt numFmtId="173" formatCode="#,##0.00\ [$€-40C]"/>
    <numFmt numFmtId="174" formatCode="#,##0\ [$€-40C]"/>
    <numFmt numFmtId="175" formatCode="#,##0\ &quot;€&quot;"/>
    <numFmt numFmtId="176" formatCode="0.0"/>
  </numFmts>
  <fonts count="53">
    <font>
      <sz val="10"/>
      <color theme="1"/>
      <name val="Arial"/>
    </font>
    <font>
      <sz val="11"/>
      <color theme="1"/>
      <name val="Calibri"/>
      <family val="2"/>
      <scheme val="minor"/>
    </font>
    <font>
      <sz val="10"/>
      <name val="Arial"/>
      <family val="2"/>
    </font>
    <font>
      <sz val="12"/>
      <name val="Tms Rmn"/>
    </font>
    <font>
      <b/>
      <sz val="10"/>
      <name val="MS Sans Serif"/>
    </font>
    <font>
      <sz val="7"/>
      <name val="MS Sans Serif"/>
    </font>
    <font>
      <b/>
      <sz val="6"/>
      <name val="Arial"/>
      <family val="2"/>
    </font>
    <font>
      <sz val="6"/>
      <name val="Arial"/>
      <family val="2"/>
    </font>
    <font>
      <b/>
      <sz val="8"/>
      <name val="Arial"/>
      <family val="2"/>
    </font>
    <font>
      <sz val="8"/>
      <name val="Arial"/>
      <family val="2"/>
    </font>
    <font>
      <sz val="7"/>
      <name val="Small Fonts"/>
    </font>
    <font>
      <sz val="10"/>
      <name val="Arial MT"/>
    </font>
    <font>
      <sz val="11"/>
      <color theme="1"/>
      <name val="Calibri"/>
      <family val="2"/>
      <scheme val="minor"/>
    </font>
    <font>
      <b/>
      <i/>
      <sz val="8"/>
      <name val="Arial"/>
      <family val="2"/>
    </font>
    <font>
      <sz val="10"/>
      <name val="Calibri"/>
      <family val="2"/>
      <scheme val="minor"/>
    </font>
    <font>
      <b/>
      <sz val="10"/>
      <name val="Calibri"/>
      <family val="2"/>
      <scheme val="minor"/>
    </font>
    <font>
      <b/>
      <sz val="16"/>
      <color theme="0"/>
      <name val="Calibri"/>
      <family val="2"/>
      <scheme val="minor"/>
    </font>
    <font>
      <b/>
      <sz val="10"/>
      <name val="Arial"/>
      <family val="2"/>
    </font>
    <font>
      <b/>
      <sz val="10"/>
      <color theme="0"/>
      <name val="Calibri"/>
      <family val="2"/>
      <scheme val="minor"/>
    </font>
    <font>
      <sz val="10"/>
      <name val="Calibri"/>
      <family val="2"/>
    </font>
    <font>
      <b/>
      <sz val="12"/>
      <color theme="0"/>
      <name val="Calibri"/>
      <family val="2"/>
      <scheme val="minor"/>
    </font>
    <font>
      <sz val="10"/>
      <name val="Calibri"/>
      <family val="2"/>
      <scheme val="minor"/>
    </font>
    <font>
      <sz val="11"/>
      <color rgb="FF000000"/>
      <name val="Calibri"/>
      <family val="2"/>
      <charset val="1"/>
    </font>
    <font>
      <sz val="8"/>
      <name val="Arial"/>
      <family val="2"/>
    </font>
    <font>
      <sz val="9"/>
      <color theme="1"/>
      <name val="Plus Jakarta Sans"/>
      <family val="2"/>
    </font>
    <font>
      <sz val="10"/>
      <color theme="1"/>
      <name val="Calibri"/>
      <family val="2"/>
      <scheme val="minor"/>
    </font>
    <font>
      <b/>
      <sz val="9"/>
      <color theme="1"/>
      <name val="Calibri"/>
      <family val="2"/>
      <scheme val="minor"/>
    </font>
    <font>
      <b/>
      <sz val="10"/>
      <color theme="1"/>
      <name val="Calibri"/>
      <family val="2"/>
      <scheme val="minor"/>
    </font>
    <font>
      <b/>
      <sz val="20"/>
      <color theme="0"/>
      <name val="Calibri"/>
      <family val="2"/>
      <scheme val="minor"/>
    </font>
    <font>
      <b/>
      <sz val="14"/>
      <color rgb="FF000000"/>
      <name val="Calibri"/>
      <family val="2"/>
      <scheme val="minor"/>
    </font>
    <font>
      <b/>
      <sz val="12"/>
      <color rgb="FF000000"/>
      <name val="Calibri"/>
      <family val="2"/>
      <scheme val="minor"/>
    </font>
    <font>
      <b/>
      <sz val="12"/>
      <name val="Calibri"/>
      <family val="2"/>
      <scheme val="minor"/>
    </font>
    <font>
      <sz val="11"/>
      <color rgb="FF000000"/>
      <name val="Calibri"/>
      <family val="2"/>
      <scheme val="minor"/>
    </font>
    <font>
      <sz val="11"/>
      <name val="Calibri"/>
      <family val="2"/>
      <scheme val="minor"/>
    </font>
    <font>
      <sz val="10"/>
      <color rgb="FF000000"/>
      <name val="Calibri"/>
      <family val="2"/>
      <scheme val="minor"/>
    </font>
    <font>
      <b/>
      <sz val="14"/>
      <color theme="0"/>
      <name val="Calibri"/>
      <family val="2"/>
      <scheme val="minor"/>
    </font>
    <font>
      <sz val="9"/>
      <color indexed="81"/>
      <name val="Tahoma"/>
      <family val="2"/>
    </font>
    <font>
      <sz val="9"/>
      <color theme="1"/>
      <name val="Calibri"/>
      <family val="2"/>
      <scheme val="minor"/>
    </font>
    <font>
      <b/>
      <sz val="9"/>
      <color indexed="81"/>
      <name val="Tahoma"/>
      <family val="2"/>
    </font>
    <font>
      <strike/>
      <sz val="9"/>
      <color theme="1"/>
      <name val="Calibri"/>
      <family val="2"/>
      <scheme val="minor"/>
    </font>
    <font>
      <b/>
      <sz val="9"/>
      <name val="Calibri"/>
      <family val="2"/>
      <scheme val="minor"/>
    </font>
    <font>
      <b/>
      <sz val="9"/>
      <color theme="1"/>
      <name val="Plus Jakarta Sans"/>
      <family val="2"/>
    </font>
    <font>
      <b/>
      <u/>
      <sz val="11"/>
      <color theme="1"/>
      <name val="Calibri"/>
      <family val="2"/>
      <scheme val="minor"/>
    </font>
    <font>
      <b/>
      <u/>
      <sz val="12"/>
      <name val="Calibri"/>
      <family val="2"/>
      <scheme val="minor"/>
    </font>
    <font>
      <b/>
      <sz val="10"/>
      <color indexed="2"/>
      <name val="Calibri"/>
      <family val="2"/>
      <scheme val="minor"/>
    </font>
    <font>
      <b/>
      <sz val="10"/>
      <color rgb="FFFF0000"/>
      <name val="Calibri"/>
      <family val="2"/>
      <scheme val="minor"/>
    </font>
    <font>
      <i/>
      <sz val="12"/>
      <name val="Calibri"/>
      <family val="2"/>
      <scheme val="minor"/>
    </font>
    <font>
      <b/>
      <u/>
      <sz val="10"/>
      <name val="Calibri"/>
      <family val="2"/>
      <scheme val="minor"/>
    </font>
    <font>
      <sz val="11"/>
      <color indexed="2"/>
      <name val="Calibri"/>
      <family val="2"/>
      <scheme val="minor"/>
    </font>
    <font>
      <sz val="12"/>
      <name val="Calibri"/>
      <family val="2"/>
      <scheme val="minor"/>
    </font>
    <font>
      <sz val="12"/>
      <color rgb="FF000000"/>
      <name val="Calibri"/>
      <family val="2"/>
      <scheme val="minor"/>
    </font>
    <font>
      <sz val="10"/>
      <color rgb="FFFF0000"/>
      <name val="Calibri"/>
      <family val="2"/>
      <scheme val="minor"/>
    </font>
    <font>
      <sz val="10"/>
      <name val="Calibri"/>
      <family val="2"/>
      <scheme val="minor"/>
    </font>
  </fonts>
  <fills count="32">
    <fill>
      <patternFill patternType="none"/>
    </fill>
    <fill>
      <patternFill patternType="gray125"/>
    </fill>
    <fill>
      <patternFill patternType="solid">
        <fgColor indexed="22"/>
        <bgColor indexed="22"/>
      </patternFill>
    </fill>
    <fill>
      <patternFill patternType="solid">
        <fgColor indexed="65"/>
      </patternFill>
    </fill>
    <fill>
      <patternFill patternType="solid">
        <fgColor indexed="26"/>
        <bgColor indexed="26"/>
      </patternFill>
    </fill>
    <fill>
      <patternFill patternType="solid">
        <fgColor indexed="3"/>
        <bgColor indexed="3"/>
      </patternFill>
    </fill>
    <fill>
      <patternFill patternType="solid">
        <fgColor rgb="FF0066FF"/>
        <bgColor theme="3" tint="0.39997558519241921"/>
      </patternFill>
    </fill>
    <fill>
      <patternFill patternType="solid">
        <fgColor theme="3" tint="0.39997558519241921"/>
        <bgColor theme="3" tint="0.39997558519241921"/>
      </patternFill>
    </fill>
    <fill>
      <patternFill patternType="solid">
        <fgColor theme="9" tint="0.79998168889431442"/>
        <bgColor theme="9" tint="0.79998168889431442"/>
      </patternFill>
    </fill>
    <fill>
      <patternFill patternType="solid">
        <fgColor theme="3" tint="0.39997558519241921"/>
        <bgColor theme="4"/>
      </patternFill>
    </fill>
    <fill>
      <patternFill patternType="solid">
        <fgColor theme="6" tint="0.59999389629810485"/>
        <bgColor indexed="65"/>
      </patternFill>
    </fill>
    <fill>
      <patternFill patternType="solid">
        <fgColor theme="0" tint="-0.14999847407452621"/>
        <bgColor theme="0" tint="-0.14999847407452621"/>
      </patternFill>
    </fill>
    <fill>
      <patternFill patternType="solid">
        <fgColor theme="0"/>
        <bgColor theme="0"/>
      </patternFill>
    </fill>
    <fill>
      <patternFill patternType="solid">
        <fgColor rgb="FFFFFFFF"/>
        <bgColor rgb="FFFFFFCC"/>
      </patternFill>
    </fill>
    <fill>
      <patternFill patternType="solid">
        <fgColor theme="6" tint="0.59999389629810485"/>
        <bgColor indexed="64"/>
      </patternFill>
    </fill>
    <fill>
      <patternFill patternType="solid">
        <fgColor theme="4"/>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theme="0"/>
        <bgColor theme="4" tint="0.79998168889431442"/>
      </patternFill>
    </fill>
    <fill>
      <patternFill patternType="solid">
        <fgColor theme="4" tint="0.79998168889431442"/>
        <bgColor theme="0" tint="-0.14999847407452621"/>
      </patternFill>
    </fill>
    <fill>
      <patternFill patternType="solid">
        <fgColor theme="4" tint="0.79998168889431442"/>
        <bgColor rgb="FFD9D9D9"/>
      </patternFill>
    </fill>
    <fill>
      <patternFill patternType="solid">
        <fgColor theme="0" tint="-0.14999847407452621"/>
        <bgColor rgb="FFFFFFCC"/>
      </patternFill>
    </fill>
    <fill>
      <patternFill patternType="solid">
        <fgColor theme="0" tint="-0.14999847407452621"/>
        <bgColor rgb="FFD9D9D9"/>
      </patternFill>
    </fill>
    <fill>
      <patternFill patternType="solid">
        <fgColor theme="0" tint="-4.9989318521683403E-2"/>
        <bgColor theme="4"/>
      </patternFill>
    </fill>
    <fill>
      <patternFill patternType="solid">
        <fgColor theme="0" tint="-4.9989318521683403E-2"/>
        <bgColor theme="4" tint="0.59999389629810485"/>
      </patternFill>
    </fill>
    <fill>
      <patternFill patternType="solid">
        <fgColor theme="0" tint="-4.9989318521683403E-2"/>
        <bgColor theme="4" tint="0.79998168889431442"/>
      </patternFill>
    </fill>
    <fill>
      <patternFill patternType="solid">
        <fgColor theme="0" tint="-4.9989318521683403E-2"/>
        <bgColor theme="9" tint="0.79998168889431442"/>
      </patternFill>
    </fill>
    <fill>
      <patternFill patternType="solid">
        <fgColor theme="4" tint="0.79998168889431442"/>
        <bgColor theme="9" tint="0.79998168889431442"/>
      </patternFill>
    </fill>
    <fill>
      <patternFill patternType="solid">
        <fgColor theme="0" tint="-0.14999847407452621"/>
        <bgColor theme="9" tint="0.79998168889431442"/>
      </patternFill>
    </fill>
  </fills>
  <borders count="22">
    <border>
      <left/>
      <right/>
      <top/>
      <bottom/>
      <diagonal/>
    </border>
    <border>
      <left/>
      <right/>
      <top style="thin">
        <color auto="1"/>
      </top>
      <bottom/>
      <diagonal/>
    </border>
    <border>
      <left style="thick">
        <color auto="1"/>
      </left>
      <right style="thick">
        <color auto="1"/>
      </right>
      <top style="thick">
        <color auto="1"/>
      </top>
      <bottom style="thick">
        <color auto="1"/>
      </bottom>
      <diagonal/>
    </border>
    <border>
      <left style="medium">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style="thin">
        <color auto="1"/>
      </left>
      <right style="medium">
        <color indexed="64"/>
      </right>
      <top style="medium">
        <color indexed="64"/>
      </top>
      <bottom style="medium">
        <color indexed="64"/>
      </bottom>
      <diagonal/>
    </border>
    <border>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s>
  <cellStyleXfs count="38">
    <xf numFmtId="0" fontId="0" fillId="0" borderId="0"/>
    <xf numFmtId="0" fontId="2" fillId="0" borderId="0"/>
    <xf numFmtId="0" fontId="3" fillId="0" borderId="0" applyNumberFormat="0" applyFill="0" applyBorder="0" applyProtection="0"/>
    <xf numFmtId="165" fontId="4" fillId="0" borderId="1" applyProtection="0"/>
    <xf numFmtId="0" fontId="5" fillId="0" borderId="2" applyNumberFormat="0" applyFont="0" applyFill="0">
      <alignment horizontal="center" vertical="top"/>
    </xf>
    <xf numFmtId="0" fontId="6" fillId="0" borderId="3" applyBorder="0">
      <alignment horizontal="center" vertical="center" wrapText="1"/>
    </xf>
    <xf numFmtId="166" fontId="7" fillId="0" borderId="0" applyFont="0" applyFill="0" applyBorder="0" applyProtection="0"/>
    <xf numFmtId="167" fontId="7" fillId="0" borderId="0" applyFont="0" applyFill="0" applyBorder="0" applyProtection="0"/>
    <xf numFmtId="168" fontId="2" fillId="0" borderId="0" applyFont="0" applyFill="0" applyBorder="0" applyProtection="0"/>
    <xf numFmtId="169" fontId="2" fillId="0" borderId="0" applyFont="0" applyFill="0" applyBorder="0" applyProtection="0"/>
    <xf numFmtId="49" fontId="8" fillId="0" borderId="0" applyBorder="0">
      <alignment horizontal="center"/>
    </xf>
    <xf numFmtId="170" fontId="2" fillId="0" borderId="0" applyFont="0" applyFill="0" applyBorder="0" applyProtection="0"/>
    <xf numFmtId="38" fontId="9" fillId="2" borderId="0" applyNumberFormat="0" applyBorder="0" applyProtection="0"/>
    <xf numFmtId="0" fontId="2" fillId="3" borderId="0" applyNumberFormat="0" applyFill="0" applyBorder="0" applyProtection="0"/>
    <xf numFmtId="10" fontId="9" fillId="4" borderId="4" applyNumberFormat="0" applyBorder="0" applyProtection="0"/>
    <xf numFmtId="44" fontId="2" fillId="0" borderId="0" applyFont="0" applyFill="0" applyBorder="0" applyProtection="0"/>
    <xf numFmtId="171" fontId="2" fillId="0" borderId="0" applyFont="0" applyFill="0" applyBorder="0" applyProtection="0"/>
    <xf numFmtId="37"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2" fillId="0" borderId="0"/>
    <xf numFmtId="0" fontId="9" fillId="0" borderId="0" applyFill="0" applyBorder="0" applyProtection="0">
      <alignment horizontal="center"/>
    </xf>
    <xf numFmtId="10" fontId="2" fillId="0" borderId="0" applyFont="0" applyFill="0" applyBorder="0" applyProtection="0"/>
    <xf numFmtId="9" fontId="2" fillId="0" borderId="0" applyFont="0" applyFill="0" applyBorder="0" applyProtection="0"/>
    <xf numFmtId="0" fontId="2" fillId="0" borderId="0"/>
    <xf numFmtId="49" fontId="6" fillId="5" borderId="0">
      <alignment horizontal="left" vertical="top" wrapText="1"/>
    </xf>
    <xf numFmtId="49" fontId="13" fillId="3" borderId="0">
      <alignment horizontal="left"/>
    </xf>
    <xf numFmtId="0" fontId="22" fillId="0" borderId="0"/>
    <xf numFmtId="164" fontId="22" fillId="0" borderId="0" applyFont="0" applyFill="0" applyBorder="0" applyAlignment="0" applyProtection="0"/>
    <xf numFmtId="0" fontId="24" fillId="0" borderId="0"/>
    <xf numFmtId="9" fontId="24" fillId="0" borderId="0" applyFont="0" applyFill="0" applyBorder="0" applyAlignment="0" applyProtection="0"/>
  </cellStyleXfs>
  <cellXfs count="189">
    <xf numFmtId="0" fontId="0" fillId="0" borderId="0" xfId="0"/>
    <xf numFmtId="0" fontId="14" fillId="0" borderId="0" xfId="0" applyFont="1" applyAlignment="1">
      <alignment vertical="center" wrapText="1"/>
    </xf>
    <xf numFmtId="0" fontId="15" fillId="0" borderId="0" xfId="0" applyFont="1" applyAlignment="1">
      <alignment vertical="center" wrapText="1"/>
    </xf>
    <xf numFmtId="0" fontId="18" fillId="9" borderId="7" xfId="0" applyFont="1" applyFill="1" applyBorder="1" applyAlignment="1">
      <alignment vertical="center" wrapText="1"/>
    </xf>
    <xf numFmtId="0" fontId="18" fillId="9" borderId="8" xfId="0" applyFont="1" applyFill="1" applyBorder="1" applyAlignment="1">
      <alignment vertical="center" wrapText="1"/>
    </xf>
    <xf numFmtId="0" fontId="18" fillId="9" borderId="9" xfId="0" applyFont="1" applyFill="1" applyBorder="1" applyAlignment="1">
      <alignment horizontal="left" vertical="center" wrapText="1"/>
    </xf>
    <xf numFmtId="0" fontId="18" fillId="9" borderId="9" xfId="0" applyFont="1" applyFill="1" applyBorder="1" applyAlignment="1">
      <alignment horizontal="center" vertical="center" wrapText="1"/>
    </xf>
    <xf numFmtId="0" fontId="18" fillId="9" borderId="7" xfId="0" applyFont="1" applyFill="1" applyBorder="1" applyAlignment="1">
      <alignment horizontal="center" vertical="center" wrapText="1"/>
    </xf>
    <xf numFmtId="0" fontId="15" fillId="0" borderId="13" xfId="0" applyFont="1" applyBorder="1" applyAlignment="1">
      <alignment horizontal="center" vertical="center" wrapText="1"/>
    </xf>
    <xf numFmtId="0" fontId="14" fillId="0" borderId="14" xfId="0" applyFont="1" applyBorder="1" applyAlignment="1">
      <alignment vertical="center" wrapText="1"/>
    </xf>
    <xf numFmtId="44" fontId="14" fillId="8" borderId="14" xfId="15" applyFont="1" applyFill="1" applyBorder="1" applyAlignment="1">
      <alignment vertical="center" wrapText="1"/>
    </xf>
    <xf numFmtId="173" fontId="15" fillId="0" borderId="0" xfId="0" applyNumberFormat="1" applyFont="1" applyAlignment="1">
      <alignment vertical="center" wrapText="1"/>
    </xf>
    <xf numFmtId="173" fontId="14" fillId="0" borderId="0" xfId="0" applyNumberFormat="1" applyFont="1" applyAlignment="1">
      <alignment vertical="center" wrapText="1"/>
    </xf>
    <xf numFmtId="174" fontId="14" fillId="0" borderId="0" xfId="0" applyNumberFormat="1" applyFont="1" applyAlignment="1">
      <alignment vertical="center" wrapText="1"/>
    </xf>
    <xf numFmtId="0" fontId="14" fillId="0" borderId="0" xfId="0" applyFont="1" applyAlignment="1">
      <alignment horizontal="center" vertical="center" wrapText="1"/>
    </xf>
    <xf numFmtId="173" fontId="0" fillId="0" borderId="0" xfId="0" applyNumberFormat="1"/>
    <xf numFmtId="174" fontId="0" fillId="0" borderId="0" xfId="0" applyNumberFormat="1"/>
    <xf numFmtId="0" fontId="0" fillId="0" borderId="0" xfId="0" applyAlignment="1">
      <alignment horizontal="center"/>
    </xf>
    <xf numFmtId="173" fontId="18" fillId="9" borderId="7" xfId="0" applyNumberFormat="1" applyFont="1" applyFill="1" applyBorder="1" applyAlignment="1">
      <alignment vertical="center" wrapText="1"/>
    </xf>
    <xf numFmtId="173" fontId="18" fillId="9" borderId="8" xfId="0" applyNumberFormat="1" applyFont="1" applyFill="1" applyBorder="1" applyAlignment="1">
      <alignment vertical="center" wrapText="1"/>
    </xf>
    <xf numFmtId="173" fontId="18" fillId="9" borderId="9" xfId="0" applyNumberFormat="1" applyFont="1" applyFill="1" applyBorder="1" applyAlignment="1">
      <alignment horizontal="left" vertical="center" wrapText="1"/>
    </xf>
    <xf numFmtId="174" fontId="18" fillId="9" borderId="7" xfId="0" applyNumberFormat="1" applyFont="1" applyFill="1" applyBorder="1" applyAlignment="1">
      <alignment horizontal="center" vertical="center" wrapText="1"/>
    </xf>
    <xf numFmtId="173" fontId="15" fillId="0" borderId="13" xfId="0" applyNumberFormat="1" applyFont="1" applyBorder="1" applyAlignment="1">
      <alignment horizontal="center" vertical="center" wrapText="1"/>
    </xf>
    <xf numFmtId="173" fontId="14" fillId="0" borderId="14" xfId="0" applyNumberFormat="1" applyFont="1" applyBorder="1" applyAlignment="1">
      <alignment vertical="center" wrapText="1"/>
    </xf>
    <xf numFmtId="173" fontId="14" fillId="12" borderId="14" xfId="0" applyNumberFormat="1" applyFont="1" applyFill="1" applyBorder="1" applyAlignment="1">
      <alignment vertical="center" wrapText="1"/>
    </xf>
    <xf numFmtId="174" fontId="14" fillId="11" borderId="4" xfId="0" applyNumberFormat="1" applyFont="1" applyFill="1" applyBorder="1" applyAlignment="1">
      <alignment vertical="center" wrapText="1"/>
    </xf>
    <xf numFmtId="173" fontId="14" fillId="0" borderId="4" xfId="0" applyNumberFormat="1" applyFont="1" applyBorder="1" applyAlignment="1">
      <alignment vertical="center" wrapText="1"/>
    </xf>
    <xf numFmtId="174" fontId="14" fillId="11" borderId="14" xfId="0" applyNumberFormat="1" applyFont="1" applyFill="1" applyBorder="1" applyAlignment="1">
      <alignment vertical="center" wrapText="1"/>
    </xf>
    <xf numFmtId="9" fontId="14" fillId="17" borderId="4" xfId="30" applyFont="1" applyFill="1" applyBorder="1"/>
    <xf numFmtId="0" fontId="25" fillId="0" borderId="0" xfId="0" applyFont="1"/>
    <xf numFmtId="0" fontId="25" fillId="0" borderId="0" xfId="0" applyFont="1" applyAlignment="1">
      <alignment horizontal="right"/>
    </xf>
    <xf numFmtId="0" fontId="30" fillId="0" borderId="5" xfId="34" applyFont="1" applyBorder="1" applyAlignment="1">
      <alignment horizontal="right" vertical="center"/>
    </xf>
    <xf numFmtId="0" fontId="32" fillId="0" borderId="0" xfId="34" applyFont="1"/>
    <xf numFmtId="0" fontId="34" fillId="0" borderId="0" xfId="34" applyFont="1"/>
    <xf numFmtId="0" fontId="30" fillId="0" borderId="0" xfId="34" applyFont="1" applyAlignment="1">
      <alignment horizontal="center" vertical="center"/>
    </xf>
    <xf numFmtId="0" fontId="31" fillId="13" borderId="4" xfId="34" applyFont="1" applyFill="1" applyBorder="1" applyAlignment="1">
      <alignment horizontal="center" vertical="center" wrapText="1"/>
    </xf>
    <xf numFmtId="0" fontId="25" fillId="18" borderId="0" xfId="0" applyFont="1" applyFill="1" applyAlignment="1">
      <alignment horizontal="center" vertical="center" wrapText="1"/>
    </xf>
    <xf numFmtId="0" fontId="15" fillId="0" borderId="4" xfId="0" applyFont="1" applyBorder="1" applyAlignment="1">
      <alignment vertical="center" wrapText="1"/>
    </xf>
    <xf numFmtId="0" fontId="17" fillId="0" borderId="4" xfId="0" applyFont="1" applyBorder="1" applyAlignment="1">
      <alignment horizontal="left" indent="1"/>
    </xf>
    <xf numFmtId="9" fontId="14" fillId="20" borderId="4" xfId="30" applyFont="1" applyFill="1" applyBorder="1"/>
    <xf numFmtId="0" fontId="14" fillId="22" borderId="4" xfId="0" applyFont="1" applyFill="1" applyBorder="1" applyAlignment="1">
      <alignment horizontal="center" vertical="center" wrapText="1"/>
    </xf>
    <xf numFmtId="0" fontId="14" fillId="22" borderId="14" xfId="0" applyFont="1" applyFill="1" applyBorder="1" applyAlignment="1">
      <alignment horizontal="center" vertical="center" wrapText="1"/>
    </xf>
    <xf numFmtId="0" fontId="19" fillId="23" borderId="14" xfId="0" applyFont="1" applyFill="1" applyBorder="1" applyAlignment="1">
      <alignment horizontal="center" vertical="center" wrapText="1"/>
    </xf>
    <xf numFmtId="0" fontId="19" fillId="23" borderId="4" xfId="0" applyFont="1" applyFill="1" applyBorder="1" applyAlignment="1">
      <alignment horizontal="center" vertical="center" wrapText="1"/>
    </xf>
    <xf numFmtId="164" fontId="33" fillId="24" borderId="4" xfId="34" applyNumberFormat="1" applyFont="1" applyFill="1" applyBorder="1" applyAlignment="1">
      <alignment vertical="center" wrapText="1"/>
    </xf>
    <xf numFmtId="164" fontId="30" fillId="20" borderId="4" xfId="34" applyNumberFormat="1" applyFont="1" applyFill="1" applyBorder="1"/>
    <xf numFmtId="0" fontId="25" fillId="0" borderId="0" xfId="0" applyFont="1" applyAlignment="1">
      <alignment horizontal="right" vertical="center" wrapText="1"/>
    </xf>
    <xf numFmtId="44" fontId="27" fillId="20" borderId="4" xfId="15" applyFont="1" applyFill="1" applyBorder="1" applyAlignment="1">
      <alignment horizontal="center" vertical="center"/>
    </xf>
    <xf numFmtId="2" fontId="27" fillId="20" borderId="4" xfId="15" applyNumberFormat="1" applyFont="1" applyFill="1" applyBorder="1" applyAlignment="1">
      <alignment horizontal="center" vertical="center"/>
    </xf>
    <xf numFmtId="0" fontId="24" fillId="0" borderId="0" xfId="36"/>
    <xf numFmtId="0" fontId="26" fillId="0" borderId="0" xfId="36" applyFont="1"/>
    <xf numFmtId="0" fontId="37" fillId="0" borderId="0" xfId="36" applyFont="1"/>
    <xf numFmtId="0" fontId="37" fillId="0" borderId="4" xfId="36" applyFont="1" applyBorder="1"/>
    <xf numFmtId="0" fontId="39" fillId="0" borderId="0" xfId="36" applyFont="1"/>
    <xf numFmtId="0" fontId="37" fillId="0" borderId="0" xfId="36" applyFont="1" applyAlignment="1">
      <alignment horizontal="left" vertical="top" wrapText="1"/>
    </xf>
    <xf numFmtId="0" fontId="27" fillId="0" borderId="0" xfId="36" applyFont="1" applyAlignment="1">
      <alignment horizontal="center"/>
    </xf>
    <xf numFmtId="0" fontId="37" fillId="0" borderId="0" xfId="36" applyFont="1" applyAlignment="1">
      <alignment horizontal="center"/>
    </xf>
    <xf numFmtId="0" fontId="15" fillId="21" borderId="11" xfId="0" applyFont="1" applyFill="1" applyBorder="1" applyAlignment="1">
      <alignment horizontal="center" vertical="center" wrapText="1"/>
    </xf>
    <xf numFmtId="0" fontId="15" fillId="21" borderId="12" xfId="0" applyFont="1" applyFill="1" applyBorder="1" applyAlignment="1">
      <alignment vertical="center"/>
    </xf>
    <xf numFmtId="44" fontId="14" fillId="21" borderId="12" xfId="15" applyFont="1" applyFill="1" applyBorder="1" applyAlignment="1">
      <alignment vertical="center" wrapText="1"/>
    </xf>
    <xf numFmtId="172" fontId="14" fillId="11" borderId="4" xfId="0" applyNumberFormat="1" applyFont="1" applyFill="1" applyBorder="1" applyAlignment="1">
      <alignment vertical="center" wrapText="1"/>
    </xf>
    <xf numFmtId="0" fontId="40" fillId="26" borderId="4" xfId="0" applyFont="1" applyFill="1" applyBorder="1" applyAlignment="1">
      <alignment horizontal="center"/>
    </xf>
    <xf numFmtId="0" fontId="37" fillId="27" borderId="4" xfId="0" applyFont="1" applyFill="1" applyBorder="1" applyAlignment="1">
      <alignment horizontal="center" vertical="center" wrapText="1"/>
    </xf>
    <xf numFmtId="0" fontId="37" fillId="28" borderId="4" xfId="0" applyFont="1" applyFill="1" applyBorder="1" applyAlignment="1">
      <alignment horizontal="center" vertical="center" wrapText="1"/>
    </xf>
    <xf numFmtId="0" fontId="26" fillId="0" borderId="4" xfId="36" applyFont="1" applyBorder="1"/>
    <xf numFmtId="0" fontId="26" fillId="0" borderId="4" xfId="36" applyFont="1" applyBorder="1" applyAlignment="1">
      <alignment horizontal="center"/>
    </xf>
    <xf numFmtId="9" fontId="25" fillId="17" borderId="4" xfId="37" applyFont="1" applyFill="1" applyBorder="1" applyAlignment="1">
      <alignment horizontal="center"/>
    </xf>
    <xf numFmtId="9" fontId="37" fillId="17" borderId="4" xfId="36" applyNumberFormat="1" applyFont="1" applyFill="1" applyBorder="1" applyAlignment="1">
      <alignment horizontal="center"/>
    </xf>
    <xf numFmtId="0" fontId="41" fillId="0" borderId="4" xfId="36" applyFont="1" applyBorder="1" applyAlignment="1">
      <alignment horizontal="center"/>
    </xf>
    <xf numFmtId="0" fontId="37" fillId="0" borderId="4" xfId="36" applyFont="1" applyBorder="1" applyAlignment="1">
      <alignment horizontal="center"/>
    </xf>
    <xf numFmtId="0" fontId="37" fillId="17" borderId="4" xfId="36" applyFont="1" applyFill="1" applyBorder="1" applyAlignment="1">
      <alignment horizontal="center"/>
    </xf>
    <xf numFmtId="0" fontId="24" fillId="17" borderId="4" xfId="36" applyFill="1" applyBorder="1" applyAlignment="1">
      <alignment horizontal="center"/>
    </xf>
    <xf numFmtId="0" fontId="14" fillId="0" borderId="4" xfId="0" applyFont="1" applyBorder="1" applyAlignment="1">
      <alignment vertical="center" wrapText="1"/>
    </xf>
    <xf numFmtId="44" fontId="14" fillId="8" borderId="4" xfId="15" applyFont="1" applyFill="1" applyBorder="1" applyAlignment="1">
      <alignment vertical="center" wrapText="1"/>
    </xf>
    <xf numFmtId="172" fontId="14" fillId="11" borderId="14" xfId="0" applyNumberFormat="1" applyFont="1" applyFill="1" applyBorder="1" applyAlignment="1">
      <alignment vertical="center" wrapText="1"/>
    </xf>
    <xf numFmtId="172" fontId="14" fillId="21" borderId="16" xfId="0" applyNumberFormat="1" applyFont="1" applyFill="1" applyBorder="1" applyAlignment="1">
      <alignment vertical="center" wrapText="1"/>
    </xf>
    <xf numFmtId="173" fontId="15" fillId="21" borderId="11" xfId="0" applyNumberFormat="1" applyFont="1" applyFill="1" applyBorder="1" applyAlignment="1">
      <alignment horizontal="center" vertical="center" wrapText="1"/>
    </xf>
    <xf numFmtId="173" fontId="15" fillId="21" borderId="12" xfId="0" applyNumberFormat="1" applyFont="1" applyFill="1" applyBorder="1" applyAlignment="1">
      <alignment vertical="center"/>
    </xf>
    <xf numFmtId="174" fontId="14" fillId="21" borderId="12" xfId="0" applyNumberFormat="1" applyFont="1" applyFill="1" applyBorder="1" applyAlignment="1">
      <alignment vertical="center" wrapText="1"/>
    </xf>
    <xf numFmtId="0" fontId="14" fillId="21" borderId="12" xfId="0" applyFont="1" applyFill="1" applyBorder="1" applyAlignment="1">
      <alignment horizontal="center" vertical="center" wrapText="1"/>
    </xf>
    <xf numFmtId="174" fontId="14" fillId="21" borderId="16" xfId="0" applyNumberFormat="1" applyFont="1" applyFill="1" applyBorder="1" applyAlignment="1">
      <alignment vertical="center" wrapText="1"/>
    </xf>
    <xf numFmtId="172" fontId="14" fillId="21" borderId="12" xfId="0" applyNumberFormat="1" applyFont="1" applyFill="1" applyBorder="1" applyAlignment="1">
      <alignment vertical="center" wrapText="1"/>
    </xf>
    <xf numFmtId="0" fontId="27" fillId="0" borderId="0" xfId="36" applyFont="1"/>
    <xf numFmtId="0" fontId="37" fillId="16" borderId="4" xfId="36" applyFont="1" applyFill="1" applyBorder="1" applyAlignment="1">
      <alignment horizontal="center" vertical="center"/>
    </xf>
    <xf numFmtId="0" fontId="26" fillId="20" borderId="4" xfId="36" applyFont="1" applyFill="1" applyBorder="1"/>
    <xf numFmtId="2" fontId="37" fillId="0" borderId="4" xfId="36" applyNumberFormat="1" applyFont="1" applyBorder="1" applyAlignment="1">
      <alignment horizontal="center"/>
    </xf>
    <xf numFmtId="1" fontId="26" fillId="20" borderId="4" xfId="36" applyNumberFormat="1" applyFont="1" applyFill="1" applyBorder="1" applyAlignment="1">
      <alignment horizontal="center"/>
    </xf>
    <xf numFmtId="9" fontId="32" fillId="20" borderId="4" xfId="34" applyNumberFormat="1" applyFont="1" applyFill="1" applyBorder="1" applyAlignment="1">
      <alignment horizontal="center" vertical="center"/>
    </xf>
    <xf numFmtId="164" fontId="30" fillId="20" borderId="5" xfId="34" applyNumberFormat="1" applyFont="1" applyFill="1" applyBorder="1"/>
    <xf numFmtId="0" fontId="26" fillId="0" borderId="0" xfId="0" applyFont="1" applyAlignment="1">
      <alignment vertical="center"/>
    </xf>
    <xf numFmtId="0" fontId="26" fillId="18" borderId="0" xfId="0" applyFont="1" applyFill="1" applyAlignment="1">
      <alignment horizontal="center"/>
    </xf>
    <xf numFmtId="0" fontId="27" fillId="0" borderId="0" xfId="0" applyFont="1"/>
    <xf numFmtId="0" fontId="21" fillId="0" borderId="0" xfId="27" applyFont="1"/>
    <xf numFmtId="0" fontId="1" fillId="0" borderId="0" xfId="26" applyFont="1"/>
    <xf numFmtId="0" fontId="21" fillId="0" borderId="0" xfId="27" applyFont="1" applyAlignment="1">
      <alignment wrapText="1"/>
    </xf>
    <xf numFmtId="0" fontId="21" fillId="0" borderId="0" xfId="0" applyFont="1" applyAlignment="1">
      <alignment vertical="center" wrapText="1"/>
    </xf>
    <xf numFmtId="0" fontId="46" fillId="0" borderId="0" xfId="27" applyFont="1" applyAlignment="1">
      <alignment horizontal="center" vertical="center" wrapText="1"/>
    </xf>
    <xf numFmtId="0" fontId="1" fillId="0" borderId="0" xfId="26" applyFont="1" applyAlignment="1">
      <alignment horizontal="left" vertical="center" wrapText="1"/>
    </xf>
    <xf numFmtId="0" fontId="48" fillId="0" borderId="0" xfId="26" applyFont="1" applyAlignment="1">
      <alignment horizontal="left" vertical="center" wrapText="1"/>
    </xf>
    <xf numFmtId="0" fontId="49" fillId="0" borderId="5" xfId="34" applyFont="1" applyBorder="1" applyAlignment="1">
      <alignment vertical="center" wrapText="1"/>
    </xf>
    <xf numFmtId="0" fontId="50" fillId="0" borderId="4" xfId="34" applyFont="1" applyBorder="1" applyAlignment="1">
      <alignment vertical="center"/>
    </xf>
    <xf numFmtId="0" fontId="34" fillId="14" borderId="4" xfId="34" applyFont="1" applyFill="1" applyBorder="1" applyAlignment="1">
      <alignment horizontal="center" vertical="center" wrapText="1"/>
    </xf>
    <xf numFmtId="0" fontId="32" fillId="0" borderId="4" xfId="34" applyFont="1" applyBorder="1"/>
    <xf numFmtId="4" fontId="34" fillId="0" borderId="0" xfId="34" applyNumberFormat="1" applyFont="1"/>
    <xf numFmtId="164" fontId="29" fillId="14" borderId="20" xfId="35" applyFont="1" applyFill="1" applyBorder="1"/>
    <xf numFmtId="164" fontId="34" fillId="0" borderId="0" xfId="34" applyNumberFormat="1" applyFont="1"/>
    <xf numFmtId="0" fontId="42" fillId="0" borderId="7" xfId="26" applyFont="1" applyBorder="1"/>
    <xf numFmtId="0" fontId="43" fillId="0" borderId="1" xfId="27" applyFont="1" applyBorder="1" applyAlignment="1">
      <alignment horizontal="center" vertical="center" wrapText="1"/>
    </xf>
    <xf numFmtId="0" fontId="44" fillId="0" borderId="0" xfId="26" quotePrefix="1" applyFont="1"/>
    <xf numFmtId="0" fontId="47" fillId="0" borderId="15" xfId="27" applyFont="1" applyBorder="1"/>
    <xf numFmtId="0" fontId="14" fillId="8" borderId="4" xfId="0" applyFont="1" applyFill="1" applyBorder="1" applyAlignment="1">
      <alignment vertical="center" wrapText="1"/>
    </xf>
    <xf numFmtId="0" fontId="14" fillId="29" borderId="4" xfId="0" applyFont="1" applyFill="1" applyBorder="1" applyAlignment="1">
      <alignment vertical="center" wrapText="1"/>
    </xf>
    <xf numFmtId="0" fontId="25" fillId="0" borderId="0" xfId="0" applyFont="1" applyAlignment="1">
      <alignment horizontal="center" vertical="center" wrapText="1"/>
    </xf>
    <xf numFmtId="173" fontId="35" fillId="0" borderId="0" xfId="0" applyNumberFormat="1" applyFont="1" applyAlignment="1">
      <alignment vertical="center" wrapText="1"/>
    </xf>
    <xf numFmtId="173" fontId="16" fillId="0" borderId="0" xfId="0" applyNumberFormat="1" applyFont="1" applyAlignment="1">
      <alignment vertical="center" wrapText="1"/>
    </xf>
    <xf numFmtId="0" fontId="14" fillId="29" borderId="0" xfId="0" applyFont="1" applyFill="1" applyAlignment="1">
      <alignment vertical="center"/>
    </xf>
    <xf numFmtId="9" fontId="0" fillId="30" borderId="4" xfId="30" applyFont="1" applyFill="1" applyBorder="1"/>
    <xf numFmtId="0" fontId="51" fillId="0" borderId="0" xfId="0" applyFont="1" applyAlignment="1">
      <alignment vertical="center" wrapText="1"/>
    </xf>
    <xf numFmtId="3" fontId="19" fillId="25" borderId="14" xfId="0" applyNumberFormat="1" applyFont="1" applyFill="1" applyBorder="1" applyAlignment="1">
      <alignment horizontal="center" vertical="center" wrapText="1"/>
    </xf>
    <xf numFmtId="44" fontId="52" fillId="31" borderId="14" xfId="15" applyFont="1" applyFill="1" applyBorder="1" applyAlignment="1">
      <alignment vertical="center" wrapText="1"/>
    </xf>
    <xf numFmtId="174" fontId="52" fillId="11" borderId="14" xfId="0" applyNumberFormat="1" applyFont="1" applyFill="1" applyBorder="1" applyAlignment="1">
      <alignment vertical="center" wrapText="1"/>
    </xf>
    <xf numFmtId="2" fontId="52" fillId="11" borderId="14" xfId="0" applyNumberFormat="1" applyFont="1" applyFill="1" applyBorder="1" applyAlignment="1">
      <alignment horizontal="center" vertical="center" wrapText="1"/>
    </xf>
    <xf numFmtId="0" fontId="25" fillId="18" borderId="4" xfId="0" applyFont="1" applyFill="1" applyBorder="1" applyAlignment="1">
      <alignment horizontal="center"/>
    </xf>
    <xf numFmtId="1" fontId="25" fillId="16" borderId="4" xfId="0" applyNumberFormat="1" applyFont="1" applyFill="1" applyBorder="1" applyAlignment="1">
      <alignment horizontal="center"/>
    </xf>
    <xf numFmtId="0" fontId="14" fillId="0" borderId="0" xfId="27" applyFont="1"/>
    <xf numFmtId="0" fontId="14" fillId="0" borderId="0" xfId="27" applyFont="1" applyAlignment="1">
      <alignment wrapText="1"/>
    </xf>
    <xf numFmtId="0" fontId="14" fillId="0" borderId="1" xfId="27" applyFont="1" applyBorder="1"/>
    <xf numFmtId="0" fontId="14" fillId="0" borderId="8" xfId="27" applyFont="1" applyBorder="1"/>
    <xf numFmtId="0" fontId="14" fillId="0" borderId="15" xfId="27" applyFont="1" applyBorder="1"/>
    <xf numFmtId="0" fontId="14" fillId="0" borderId="13" xfId="27" applyFont="1" applyBorder="1"/>
    <xf numFmtId="0" fontId="15" fillId="0" borderId="0" xfId="26" applyFont="1"/>
    <xf numFmtId="0" fontId="14" fillId="0" borderId="0" xfId="26" quotePrefix="1" applyFont="1"/>
    <xf numFmtId="0" fontId="14" fillId="0" borderId="0" xfId="26" quotePrefix="1" applyFont="1" applyAlignment="1">
      <alignment wrapText="1"/>
    </xf>
    <xf numFmtId="0" fontId="14" fillId="0" borderId="0" xfId="27" applyFont="1" applyAlignment="1">
      <alignment horizontal="center"/>
    </xf>
    <xf numFmtId="0" fontId="15" fillId="0" borderId="15" xfId="27" applyFont="1" applyBorder="1"/>
    <xf numFmtId="0" fontId="15" fillId="0" borderId="0" xfId="27" applyFont="1" applyAlignment="1">
      <alignment horizontal="left"/>
    </xf>
    <xf numFmtId="0" fontId="14" fillId="0" borderId="0" xfId="27" quotePrefix="1" applyFont="1" applyAlignment="1">
      <alignment horizontal="left"/>
    </xf>
    <xf numFmtId="0" fontId="14" fillId="0" borderId="0" xfId="27" quotePrefix="1" applyFont="1" applyAlignment="1">
      <alignment horizontal="left" vertical="top"/>
    </xf>
    <xf numFmtId="0" fontId="14" fillId="0" borderId="0" xfId="27" quotePrefix="1" applyFont="1" applyAlignment="1">
      <alignment horizontal="left" vertical="top" wrapText="1"/>
    </xf>
    <xf numFmtId="0" fontId="15" fillId="0" borderId="0" xfId="27" quotePrefix="1" applyFont="1" applyAlignment="1">
      <alignment horizontal="left" wrapText="1"/>
    </xf>
    <xf numFmtId="0" fontId="14" fillId="0" borderId="0" xfId="27" quotePrefix="1" applyFont="1" applyAlignment="1">
      <alignment horizontal="left" wrapText="1"/>
    </xf>
    <xf numFmtId="0" fontId="15" fillId="0" borderId="19" xfId="27" applyFont="1" applyBorder="1"/>
    <xf numFmtId="0" fontId="15" fillId="0" borderId="21" xfId="27" quotePrefix="1" applyFont="1" applyBorder="1" applyAlignment="1">
      <alignment horizontal="left" wrapText="1"/>
    </xf>
    <xf numFmtId="0" fontId="14" fillId="0" borderId="18" xfId="27" applyFont="1" applyBorder="1"/>
    <xf numFmtId="0" fontId="15" fillId="18" borderId="4" xfId="0" applyFont="1" applyFill="1" applyBorder="1" applyAlignment="1">
      <alignment horizontal="center" vertical="center" wrapText="1"/>
    </xf>
    <xf numFmtId="0" fontId="14" fillId="0" borderId="9" xfId="0" applyFont="1" applyBorder="1" applyAlignment="1">
      <alignment vertical="center" wrapText="1"/>
    </xf>
    <xf numFmtId="0" fontId="14" fillId="0" borderId="17" xfId="0" applyFont="1" applyBorder="1" applyAlignment="1">
      <alignment vertical="center" wrapText="1"/>
    </xf>
    <xf numFmtId="0" fontId="18" fillId="19" borderId="4" xfId="0" applyFont="1" applyFill="1" applyBorder="1" applyAlignment="1">
      <alignment horizontal="center" vertical="center" wrapText="1"/>
    </xf>
    <xf numFmtId="42" fontId="25" fillId="17" borderId="4" xfId="15" applyNumberFormat="1" applyFont="1" applyFill="1" applyBorder="1"/>
    <xf numFmtId="176" fontId="25" fillId="17" borderId="4" xfId="0" applyNumberFormat="1" applyFont="1" applyFill="1" applyBorder="1" applyAlignment="1">
      <alignment horizontal="center"/>
    </xf>
    <xf numFmtId="175" fontId="25" fillId="0" borderId="0" xfId="0" applyNumberFormat="1" applyFont="1"/>
    <xf numFmtId="44" fontId="25" fillId="0" borderId="0" xfId="0" applyNumberFormat="1" applyFont="1"/>
    <xf numFmtId="175" fontId="37" fillId="0" borderId="0" xfId="36" applyNumberFormat="1" applyFont="1"/>
    <xf numFmtId="0" fontId="25" fillId="0" borderId="0" xfId="0" applyFont="1" applyAlignment="1">
      <alignment horizontal="center"/>
    </xf>
    <xf numFmtId="173" fontId="35" fillId="7" borderId="15" xfId="0" applyNumberFormat="1" applyFont="1" applyFill="1" applyBorder="1" applyAlignment="1">
      <alignment horizontal="center" vertical="center" wrapText="1"/>
    </xf>
    <xf numFmtId="173" fontId="35" fillId="7" borderId="0" xfId="0" applyNumberFormat="1" applyFont="1" applyFill="1" applyAlignment="1">
      <alignment horizontal="center" vertical="center" wrapText="1"/>
    </xf>
    <xf numFmtId="173" fontId="15" fillId="10" borderId="0" xfId="0" applyNumberFormat="1" applyFont="1" applyFill="1" applyAlignment="1">
      <alignment horizontal="left" vertical="center" wrapText="1"/>
    </xf>
    <xf numFmtId="173" fontId="16" fillId="7" borderId="15" xfId="0" applyNumberFormat="1" applyFont="1" applyFill="1" applyBorder="1" applyAlignment="1">
      <alignment horizontal="center" vertical="center" wrapText="1"/>
    </xf>
    <xf numFmtId="173" fontId="16" fillId="7" borderId="0" xfId="0" applyNumberFormat="1" applyFont="1" applyFill="1" applyAlignment="1">
      <alignment horizontal="center" vertical="center" wrapText="1"/>
    </xf>
    <xf numFmtId="173" fontId="15" fillId="10" borderId="5" xfId="0" applyNumberFormat="1" applyFont="1" applyFill="1" applyBorder="1" applyAlignment="1">
      <alignment horizontal="center" vertical="center" wrapText="1"/>
    </xf>
    <xf numFmtId="173" fontId="15" fillId="10" borderId="17" xfId="0" applyNumberFormat="1" applyFont="1" applyFill="1" applyBorder="1" applyAlignment="1">
      <alignment horizontal="center" vertical="center" wrapText="1"/>
    </xf>
    <xf numFmtId="0" fontId="25" fillId="16" borderId="5" xfId="0" applyFont="1" applyFill="1" applyBorder="1" applyAlignment="1">
      <alignment horizontal="center" vertical="center" wrapText="1"/>
    </xf>
    <xf numFmtId="0" fontId="25" fillId="16" borderId="17" xfId="0" applyFont="1" applyFill="1" applyBorder="1" applyAlignment="1">
      <alignment horizontal="center" vertical="center" wrapText="1"/>
    </xf>
    <xf numFmtId="0" fontId="16" fillId="6" borderId="15" xfId="0" applyFont="1" applyFill="1" applyBorder="1" applyAlignment="1">
      <alignment horizontal="center" vertical="center" wrapText="1"/>
    </xf>
    <xf numFmtId="0" fontId="16" fillId="6" borderId="0" xfId="0" applyFont="1" applyFill="1" applyAlignment="1">
      <alignment horizontal="center" vertical="center" wrapText="1"/>
    </xf>
    <xf numFmtId="0" fontId="20" fillId="6" borderId="15" xfId="0" applyFont="1" applyFill="1" applyBorder="1" applyAlignment="1">
      <alignment horizontal="center" vertical="center" wrapText="1"/>
    </xf>
    <xf numFmtId="0" fontId="20" fillId="6" borderId="0" xfId="0" applyFont="1" applyFill="1" applyAlignment="1">
      <alignment horizontal="center" vertical="center" wrapText="1"/>
    </xf>
    <xf numFmtId="0" fontId="14" fillId="0" borderId="0" xfId="27" quotePrefix="1" applyFont="1" applyAlignment="1">
      <alignment horizontal="left" vertical="top" wrapText="1"/>
    </xf>
    <xf numFmtId="0" fontId="14" fillId="0" borderId="0" xfId="27" quotePrefix="1" applyFont="1" applyAlignment="1">
      <alignment horizontal="left" wrapText="1"/>
    </xf>
    <xf numFmtId="0" fontId="14" fillId="0" borderId="0" xfId="27" applyFont="1" applyAlignment="1">
      <alignment horizontal="left" wrapText="1"/>
    </xf>
    <xf numFmtId="0" fontId="14" fillId="0" borderId="13" xfId="27" applyFont="1" applyBorder="1" applyAlignment="1">
      <alignment horizontal="left" wrapText="1"/>
    </xf>
    <xf numFmtId="0" fontId="15" fillId="10" borderId="0" xfId="0" applyFont="1" applyFill="1" applyAlignment="1">
      <alignment horizontal="left" vertical="center" wrapText="1"/>
    </xf>
    <xf numFmtId="0" fontId="15" fillId="10" borderId="10" xfId="0" applyFont="1" applyFill="1" applyBorder="1" applyAlignment="1">
      <alignment horizontal="left" vertical="center" wrapText="1"/>
    </xf>
    <xf numFmtId="0" fontId="35" fillId="7" borderId="5" xfId="0" applyFont="1" applyFill="1" applyBorder="1" applyAlignment="1">
      <alignment horizontal="center" vertical="center" wrapText="1"/>
    </xf>
    <xf numFmtId="0" fontId="35" fillId="7" borderId="6" xfId="0" applyFont="1" applyFill="1" applyBorder="1" applyAlignment="1">
      <alignment horizontal="center" vertical="center" wrapText="1"/>
    </xf>
    <xf numFmtId="0" fontId="16" fillId="7" borderId="5" xfId="0" applyFont="1" applyFill="1" applyBorder="1" applyAlignment="1">
      <alignment horizontal="center" vertical="center" wrapText="1"/>
    </xf>
    <xf numFmtId="0" fontId="16" fillId="7" borderId="6" xfId="0" applyFont="1" applyFill="1" applyBorder="1" applyAlignment="1">
      <alignment horizontal="center" vertical="center" wrapText="1"/>
    </xf>
    <xf numFmtId="0" fontId="25" fillId="17" borderId="5" xfId="0" applyFont="1" applyFill="1" applyBorder="1" applyAlignment="1">
      <alignment horizontal="center" vertical="center" wrapText="1"/>
    </xf>
    <xf numFmtId="0" fontId="25" fillId="17" borderId="17" xfId="0" applyFont="1" applyFill="1" applyBorder="1" applyAlignment="1">
      <alignment horizontal="center" vertical="center" wrapText="1"/>
    </xf>
    <xf numFmtId="0" fontId="35" fillId="7" borderId="15" xfId="0" applyFont="1" applyFill="1" applyBorder="1" applyAlignment="1">
      <alignment horizontal="center" vertical="center" wrapText="1"/>
    </xf>
    <xf numFmtId="0" fontId="35" fillId="7" borderId="0" xfId="0" applyFont="1" applyFill="1" applyAlignment="1">
      <alignment horizontal="center" vertical="center" wrapText="1"/>
    </xf>
    <xf numFmtId="0" fontId="16" fillId="7" borderId="15" xfId="0" applyFont="1" applyFill="1" applyBorder="1" applyAlignment="1">
      <alignment horizontal="center" vertical="center" wrapText="1"/>
    </xf>
    <xf numFmtId="0" fontId="16" fillId="7" borderId="0" xfId="0" applyFont="1" applyFill="1" applyAlignment="1">
      <alignment horizontal="center" vertical="center" wrapText="1"/>
    </xf>
    <xf numFmtId="0" fontId="37" fillId="0" borderId="0" xfId="36" applyFont="1" applyAlignment="1">
      <alignment horizontal="left" vertical="top" wrapText="1"/>
    </xf>
    <xf numFmtId="0" fontId="25" fillId="17" borderId="4" xfId="0" applyFont="1" applyFill="1" applyBorder="1" applyAlignment="1">
      <alignment horizontal="center" vertical="center" wrapText="1"/>
    </xf>
    <xf numFmtId="0" fontId="27" fillId="0" borderId="0" xfId="36" applyFont="1" applyAlignment="1">
      <alignment horizontal="left"/>
    </xf>
    <xf numFmtId="0" fontId="37" fillId="27" borderId="4" xfId="0" applyFont="1" applyFill="1" applyBorder="1" applyAlignment="1">
      <alignment horizontal="center" vertical="center" wrapText="1"/>
    </xf>
    <xf numFmtId="0" fontId="37" fillId="28" borderId="4" xfId="0" applyFont="1" applyFill="1" applyBorder="1" applyAlignment="1">
      <alignment horizontal="center" vertical="center" wrapText="1"/>
    </xf>
    <xf numFmtId="0" fontId="28" fillId="15" borderId="4" xfId="34" applyFont="1" applyFill="1" applyBorder="1" applyAlignment="1">
      <alignment horizontal="center" vertical="center"/>
    </xf>
  </cellXfs>
  <cellStyles count="38">
    <cellStyle name="0,0_x000d__x000a_NA_x000d__x000a_" xfId="1" xr:uid="{00000000-0005-0000-0000-000000000000}"/>
    <cellStyle name="Body" xfId="2" xr:uid="{00000000-0005-0000-0000-000001000000}"/>
    <cellStyle name="Border" xfId="3" xr:uid="{00000000-0005-0000-0000-000002000000}"/>
    <cellStyle name="Bordure_titre" xfId="4" xr:uid="{00000000-0005-0000-0000-000003000000}"/>
    <cellStyle name="CELL_A" xfId="5" xr:uid="{00000000-0005-0000-0000-000004000000}"/>
    <cellStyle name="Comma [0]_060597 Forecast" xfId="6" xr:uid="{00000000-0005-0000-0000-000005000000}"/>
    <cellStyle name="Comma_060597 Forecast" xfId="7" xr:uid="{00000000-0005-0000-0000-000006000000}"/>
    <cellStyle name="Currency [0]_060597 Forecast" xfId="8" xr:uid="{00000000-0005-0000-0000-000007000000}"/>
    <cellStyle name="Currency_060597 Forecast" xfId="9" xr:uid="{00000000-0005-0000-0000-000008000000}"/>
    <cellStyle name="ENTETE" xfId="10" xr:uid="{00000000-0005-0000-0000-000009000000}"/>
    <cellStyle name="Euro" xfId="11" xr:uid="{00000000-0005-0000-0000-00000A000000}"/>
    <cellStyle name="Grey" xfId="12" xr:uid="{00000000-0005-0000-0000-00000B000000}"/>
    <cellStyle name="Heading 1" xfId="13" xr:uid="{00000000-0005-0000-0000-00000C000000}"/>
    <cellStyle name="Input [yellow]" xfId="14" xr:uid="{00000000-0005-0000-0000-00000D000000}"/>
    <cellStyle name="Milliers 2" xfId="35" xr:uid="{59F208A5-608A-423A-990E-343CC62CD13A}"/>
    <cellStyle name="Monétaire" xfId="15" builtinId="4"/>
    <cellStyle name="Monétaire 2" xfId="16" xr:uid="{00000000-0005-0000-0000-00000F000000}"/>
    <cellStyle name="no dec" xfId="17" xr:uid="{00000000-0005-0000-0000-000010000000}"/>
    <cellStyle name="Normal" xfId="0" builtinId="0"/>
    <cellStyle name="Normal - Style1" xfId="18" xr:uid="{00000000-0005-0000-0000-000012000000}"/>
    <cellStyle name="Normal - Style2" xfId="19" xr:uid="{00000000-0005-0000-0000-000013000000}"/>
    <cellStyle name="Normal - Style3" xfId="20" xr:uid="{00000000-0005-0000-0000-000014000000}"/>
    <cellStyle name="Normal - Style4" xfId="21" xr:uid="{00000000-0005-0000-0000-000015000000}"/>
    <cellStyle name="Normal - Style5" xfId="22" xr:uid="{00000000-0005-0000-0000-000016000000}"/>
    <cellStyle name="Normal - Style6" xfId="23" xr:uid="{00000000-0005-0000-0000-000017000000}"/>
    <cellStyle name="Normal - Style7" xfId="24" xr:uid="{00000000-0005-0000-0000-000018000000}"/>
    <cellStyle name="Normal - Style8" xfId="25" xr:uid="{00000000-0005-0000-0000-000019000000}"/>
    <cellStyle name="Normal 2" xfId="26" xr:uid="{00000000-0005-0000-0000-00001A000000}"/>
    <cellStyle name="Normal 2 2" xfId="27" xr:uid="{00000000-0005-0000-0000-00001B000000}"/>
    <cellStyle name="Normal 3" xfId="34" xr:uid="{DCFDF861-3E9A-42A5-8522-E4E05B532D43}"/>
    <cellStyle name="Normal 4" xfId="36" xr:uid="{ABBAD13E-A6D8-4D4D-AC2C-FC411890EBA7}"/>
    <cellStyle name="p/n" xfId="28" xr:uid="{00000000-0005-0000-0000-00001C000000}"/>
    <cellStyle name="Percent [2]" xfId="29" xr:uid="{00000000-0005-0000-0000-00001D000000}"/>
    <cellStyle name="Pourcentage" xfId="30" builtinId="5"/>
    <cellStyle name="Pourcentage 2" xfId="37" xr:uid="{C15AD1A7-30AA-4E59-BD16-84B433DFD4AA}"/>
    <cellStyle name="s]_x000d__x000a_load=M:\XFAX_x000d__x000a_run=_x000d__x000a_Beep=yes_x000d__x000a_NullPort=None_x000d__x000a_BorderWidth=3_x000d__x000a_CursorBlinkRate=530_x000d__x000a_DoubleClickSpeed=452_x000d__x000a_Programs=com" xfId="31" xr:uid="{00000000-0005-0000-0000-00001F000000}"/>
    <cellStyle name="Separateur" xfId="32" xr:uid="{00000000-0005-0000-0000-000020000000}"/>
    <cellStyle name="SOUS_TITRE" xfId="33" xr:uid="{00000000-0005-0000-0000-00002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Arial"/>
        <a:cs typeface="Arial"/>
      </a:majorFont>
      <a:minorFont>
        <a:latin typeface="Calibri"/>
        <a:ea typeface="Arial"/>
        <a:cs typeface="Arial"/>
      </a:minorFont>
    </a:fontScheme>
    <a:fmtScheme name="Office 2007 - 2010">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55"/>
  <sheetViews>
    <sheetView showGridLines="0" workbookViewId="0">
      <selection activeCell="D10" sqref="D10"/>
    </sheetView>
  </sheetViews>
  <sheetFormatPr baseColWidth="10" defaultColWidth="9.140625" defaultRowHeight="12.75"/>
  <cols>
    <col min="1" max="1" width="3.140625" style="92" customWidth="1"/>
    <col min="2" max="2" width="1.85546875" style="92" customWidth="1"/>
    <col min="3" max="3" width="4.5703125" style="92" customWidth="1"/>
    <col min="4" max="4" width="118.7109375" style="94" customWidth="1"/>
    <col min="5" max="16384" width="9.140625" style="92"/>
  </cols>
  <sheetData>
    <row r="1" spans="2:5" ht="15">
      <c r="B1" s="124"/>
      <c r="C1" s="93"/>
      <c r="D1" s="125"/>
      <c r="E1" s="124"/>
    </row>
    <row r="2" spans="2:5" ht="3.95" customHeight="1">
      <c r="B2" s="124"/>
      <c r="C2" s="93"/>
      <c r="D2" s="125"/>
      <c r="E2" s="124"/>
    </row>
    <row r="3" spans="2:5" s="95" customFormat="1" ht="50.25" customHeight="1">
      <c r="B3" s="165" t="s">
        <v>217</v>
      </c>
      <c r="C3" s="166"/>
      <c r="D3" s="166"/>
      <c r="E3" s="166"/>
    </row>
    <row r="4" spans="2:5" s="95" customFormat="1">
      <c r="B4" s="2"/>
      <c r="C4" s="1"/>
      <c r="D4" s="1"/>
      <c r="E4" s="1"/>
    </row>
    <row r="5" spans="2:5" s="95" customFormat="1" ht="53.25" customHeight="1">
      <c r="B5" s="163" t="s">
        <v>0</v>
      </c>
      <c r="C5" s="164"/>
      <c r="D5" s="164"/>
      <c r="E5" s="164"/>
    </row>
    <row r="6" spans="2:5" ht="15.75">
      <c r="B6" s="124"/>
      <c r="C6" s="93"/>
      <c r="D6" s="96"/>
      <c r="E6" s="124"/>
    </row>
    <row r="7" spans="2:5" ht="15.75">
      <c r="B7" s="106" t="s">
        <v>1</v>
      </c>
      <c r="C7" s="126"/>
      <c r="D7" s="107"/>
      <c r="E7" s="127"/>
    </row>
    <row r="8" spans="2:5">
      <c r="B8" s="128"/>
      <c r="C8" s="124"/>
      <c r="D8" s="125"/>
      <c r="E8" s="129"/>
    </row>
    <row r="9" spans="2:5">
      <c r="B9" s="128"/>
      <c r="C9" s="130" t="s">
        <v>2</v>
      </c>
      <c r="D9" s="125"/>
      <c r="E9" s="129"/>
    </row>
    <row r="10" spans="2:5" ht="12" customHeight="1">
      <c r="B10" s="128"/>
      <c r="C10" s="131" t="s">
        <v>3</v>
      </c>
      <c r="D10" s="125"/>
      <c r="E10" s="129"/>
    </row>
    <row r="11" spans="2:5">
      <c r="B11" s="128"/>
      <c r="C11" s="131" t="s">
        <v>4</v>
      </c>
      <c r="D11" s="132"/>
      <c r="E11" s="129"/>
    </row>
    <row r="12" spans="2:5">
      <c r="B12" s="128"/>
      <c r="C12" s="131" t="s">
        <v>5</v>
      </c>
      <c r="D12" s="132"/>
      <c r="E12" s="129"/>
    </row>
    <row r="13" spans="2:5">
      <c r="B13" s="128"/>
      <c r="C13" s="131"/>
      <c r="D13" s="125"/>
      <c r="E13" s="129"/>
    </row>
    <row r="14" spans="2:5">
      <c r="B14" s="128"/>
      <c r="C14" s="130" t="s">
        <v>6</v>
      </c>
      <c r="D14" s="125"/>
      <c r="E14" s="129"/>
    </row>
    <row r="15" spans="2:5">
      <c r="B15" s="128"/>
      <c r="C15" s="108" t="s">
        <v>7</v>
      </c>
      <c r="D15" s="125"/>
      <c r="E15" s="129"/>
    </row>
    <row r="16" spans="2:5">
      <c r="B16" s="128"/>
      <c r="C16" s="108" t="s">
        <v>8</v>
      </c>
      <c r="D16" s="125"/>
      <c r="E16" s="129"/>
    </row>
    <row r="17" spans="2:5">
      <c r="B17" s="128"/>
      <c r="C17" s="108" t="s">
        <v>9</v>
      </c>
      <c r="D17" s="125"/>
      <c r="E17" s="129"/>
    </row>
    <row r="18" spans="2:5">
      <c r="B18" s="128"/>
      <c r="C18" s="124"/>
      <c r="D18" s="125"/>
      <c r="E18" s="129"/>
    </row>
    <row r="19" spans="2:5">
      <c r="B19" s="128"/>
      <c r="C19" s="169" t="s">
        <v>10</v>
      </c>
      <c r="D19" s="169"/>
      <c r="E19" s="170"/>
    </row>
    <row r="20" spans="2:5">
      <c r="B20" s="128"/>
      <c r="C20" s="169"/>
      <c r="D20" s="169"/>
      <c r="E20" s="170"/>
    </row>
    <row r="21" spans="2:5">
      <c r="B21" s="128"/>
      <c r="C21" s="133"/>
      <c r="D21" s="133"/>
      <c r="E21" s="129"/>
    </row>
    <row r="22" spans="2:5">
      <c r="B22" s="109" t="s">
        <v>11</v>
      </c>
      <c r="C22" s="133"/>
      <c r="D22" s="133"/>
      <c r="E22" s="129"/>
    </row>
    <row r="23" spans="2:5">
      <c r="B23" s="134"/>
      <c r="C23" s="133"/>
      <c r="D23" s="133"/>
      <c r="E23" s="129"/>
    </row>
    <row r="24" spans="2:5">
      <c r="B24" s="134"/>
      <c r="C24" s="135" t="s">
        <v>12</v>
      </c>
      <c r="D24" s="133"/>
      <c r="E24" s="129"/>
    </row>
    <row r="25" spans="2:5">
      <c r="B25" s="134"/>
      <c r="C25" s="136" t="s">
        <v>13</v>
      </c>
      <c r="D25" s="133"/>
      <c r="E25" s="129"/>
    </row>
    <row r="26" spans="2:5">
      <c r="B26" s="134"/>
      <c r="C26" s="167" t="s">
        <v>14</v>
      </c>
      <c r="D26" s="167"/>
      <c r="E26" s="129"/>
    </row>
    <row r="27" spans="2:5">
      <c r="B27" s="134"/>
      <c r="C27" s="137" t="s">
        <v>15</v>
      </c>
      <c r="D27" s="138"/>
      <c r="E27" s="129"/>
    </row>
    <row r="28" spans="2:5">
      <c r="B28" s="134"/>
      <c r="C28" s="136" t="s">
        <v>16</v>
      </c>
      <c r="D28" s="133"/>
      <c r="E28" s="129"/>
    </row>
    <row r="29" spans="2:5">
      <c r="B29" s="134"/>
      <c r="C29" s="133"/>
      <c r="D29" s="133"/>
      <c r="E29" s="129"/>
    </row>
    <row r="30" spans="2:5">
      <c r="B30" s="109" t="s">
        <v>17</v>
      </c>
      <c r="C30" s="133"/>
      <c r="D30" s="133"/>
      <c r="E30" s="129"/>
    </row>
    <row r="31" spans="2:5">
      <c r="B31" s="134"/>
      <c r="C31" s="133"/>
      <c r="D31" s="133"/>
      <c r="E31" s="129"/>
    </row>
    <row r="32" spans="2:5">
      <c r="B32" s="134"/>
      <c r="C32" s="135" t="s">
        <v>12</v>
      </c>
      <c r="D32" s="133"/>
      <c r="E32" s="129"/>
    </row>
    <row r="33" spans="2:5">
      <c r="B33" s="134"/>
      <c r="C33" s="167" t="s">
        <v>18</v>
      </c>
      <c r="D33" s="167"/>
      <c r="E33" s="129"/>
    </row>
    <row r="34" spans="2:5">
      <c r="B34" s="134"/>
      <c r="C34" s="167"/>
      <c r="D34" s="167"/>
      <c r="E34" s="129"/>
    </row>
    <row r="35" spans="2:5">
      <c r="B35" s="134"/>
      <c r="C35" s="167"/>
      <c r="D35" s="167"/>
      <c r="E35" s="129"/>
    </row>
    <row r="36" spans="2:5" ht="12.95" customHeight="1">
      <c r="B36" s="134"/>
      <c r="C36" s="167" t="s">
        <v>19</v>
      </c>
      <c r="D36" s="167"/>
      <c r="E36" s="129"/>
    </row>
    <row r="37" spans="2:5">
      <c r="B37" s="134"/>
      <c r="C37" s="167" t="s">
        <v>20</v>
      </c>
      <c r="D37" s="167"/>
      <c r="E37" s="129"/>
    </row>
    <row r="38" spans="2:5">
      <c r="B38" s="134"/>
      <c r="C38" s="167" t="s">
        <v>21</v>
      </c>
      <c r="D38" s="167"/>
      <c r="E38" s="129"/>
    </row>
    <row r="39" spans="2:5">
      <c r="B39" s="134"/>
      <c r="C39" s="167"/>
      <c r="D39" s="167"/>
      <c r="E39" s="129"/>
    </row>
    <row r="40" spans="2:5">
      <c r="B40" s="134"/>
      <c r="C40" s="139"/>
      <c r="D40" s="139"/>
      <c r="E40" s="129"/>
    </row>
    <row r="41" spans="2:5">
      <c r="B41" s="109" t="s">
        <v>22</v>
      </c>
      <c r="C41" s="133"/>
      <c r="D41" s="133"/>
      <c r="E41" s="129"/>
    </row>
    <row r="42" spans="2:5">
      <c r="B42" s="134"/>
      <c r="C42" s="133"/>
      <c r="D42" s="133"/>
      <c r="E42" s="129"/>
    </row>
    <row r="43" spans="2:5">
      <c r="B43" s="134"/>
      <c r="C43" s="135" t="s">
        <v>12</v>
      </c>
      <c r="D43" s="133"/>
      <c r="E43" s="129"/>
    </row>
    <row r="44" spans="2:5">
      <c r="B44" s="134"/>
      <c r="C44" s="168" t="s">
        <v>23</v>
      </c>
      <c r="D44" s="168"/>
      <c r="E44" s="129"/>
    </row>
    <row r="45" spans="2:5">
      <c r="B45" s="134"/>
      <c r="C45" s="168"/>
      <c r="D45" s="168"/>
      <c r="E45" s="129"/>
    </row>
    <row r="46" spans="2:5" ht="12.95" customHeight="1">
      <c r="B46" s="134"/>
      <c r="C46" s="168"/>
      <c r="D46" s="168"/>
      <c r="E46" s="129"/>
    </row>
    <row r="47" spans="2:5">
      <c r="B47" s="134"/>
      <c r="C47" s="136" t="s">
        <v>24</v>
      </c>
      <c r="D47" s="140"/>
      <c r="E47" s="129"/>
    </row>
    <row r="48" spans="2:5">
      <c r="B48" s="141"/>
      <c r="C48" s="142"/>
      <c r="D48" s="142"/>
      <c r="E48" s="143"/>
    </row>
    <row r="49" spans="4:4" ht="15">
      <c r="D49" s="97"/>
    </row>
    <row r="50" spans="4:4" ht="15">
      <c r="D50" s="97"/>
    </row>
    <row r="51" spans="4:4" ht="15">
      <c r="D51" s="97"/>
    </row>
    <row r="52" spans="4:4" ht="15">
      <c r="D52" s="98"/>
    </row>
    <row r="53" spans="4:4" ht="15">
      <c r="D53" s="97"/>
    </row>
    <row r="54" spans="4:4" ht="15">
      <c r="D54" s="97"/>
    </row>
    <row r="55" spans="4:4" ht="15">
      <c r="D55" s="97"/>
    </row>
  </sheetData>
  <mergeCells count="9">
    <mergeCell ref="B5:E5"/>
    <mergeCell ref="B3:E3"/>
    <mergeCell ref="C33:D35"/>
    <mergeCell ref="C44:D46"/>
    <mergeCell ref="C36:D36"/>
    <mergeCell ref="C37:D37"/>
    <mergeCell ref="C38:D39"/>
    <mergeCell ref="C19:E20"/>
    <mergeCell ref="C26:D26"/>
  </mergeCells>
  <pageMargins left="0.39370078740157477" right="0.39370078740157477" top="0.78740157480314954" bottom="0.78740157480314954" header="0.31496062992125984" footer="0.31496062992125984"/>
  <pageSetup paperSize="9" scale="70" fitToHeight="0" orientation="portrait" horizontalDpi="300" verticalDpi="300" r:id="rId1"/>
  <headerFooter>
    <oddFooter>&amp;L&amp;F -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pageSetUpPr fitToPage="1"/>
  </sheetPr>
  <dimension ref="B1:F73"/>
  <sheetViews>
    <sheetView showGridLines="0" topLeftCell="A14" zoomScaleNormal="100" workbookViewId="0">
      <selection activeCell="D28" sqref="D28"/>
    </sheetView>
  </sheetViews>
  <sheetFormatPr baseColWidth="10" defaultColWidth="11.42578125" defaultRowHeight="12.75"/>
  <cols>
    <col min="1" max="1" width="3.85546875" style="1" customWidth="1"/>
    <col min="2" max="2" width="22.85546875" style="2" customWidth="1"/>
    <col min="3" max="3" width="22.7109375" style="1" customWidth="1"/>
    <col min="4" max="4" width="104.42578125" style="1" customWidth="1"/>
    <col min="5" max="5" width="12.42578125" style="1" customWidth="1"/>
    <col min="6" max="6" width="11.5703125" style="1" customWidth="1"/>
    <col min="7" max="7" width="2" style="1" customWidth="1"/>
    <col min="8" max="8" width="54.42578125" style="1" customWidth="1"/>
    <col min="9" max="16384" width="11.42578125" style="1"/>
  </cols>
  <sheetData>
    <row r="1" spans="2:6" ht="47.45" customHeight="1">
      <c r="B1" s="173" t="s">
        <v>215</v>
      </c>
      <c r="C1" s="174"/>
      <c r="D1" s="174"/>
      <c r="E1" s="174"/>
      <c r="F1" s="174"/>
    </row>
    <row r="4" spans="2:6" ht="48.95" customHeight="1">
      <c r="B4" s="175" t="s">
        <v>0</v>
      </c>
      <c r="C4" s="176"/>
      <c r="D4" s="176"/>
      <c r="E4" s="176"/>
      <c r="F4" s="176"/>
    </row>
    <row r="5" spans="2:6" customFormat="1">
      <c r="B5" s="177" t="s">
        <v>25</v>
      </c>
      <c r="C5" s="178"/>
    </row>
    <row r="6" spans="2:6" customFormat="1">
      <c r="B6" s="161" t="s">
        <v>26</v>
      </c>
      <c r="C6" s="162"/>
      <c r="E6" s="1"/>
      <c r="F6" s="1"/>
    </row>
    <row r="7" spans="2:6" customFormat="1">
      <c r="B7" s="36"/>
      <c r="C7" s="36"/>
      <c r="E7" s="1"/>
      <c r="F7" s="1"/>
    </row>
    <row r="8" spans="2:6">
      <c r="B8" s="37" t="s">
        <v>27</v>
      </c>
      <c r="C8" s="110"/>
    </row>
    <row r="9" spans="2:6" customFormat="1">
      <c r="E9" s="38" t="s">
        <v>28</v>
      </c>
      <c r="F9" s="116">
        <v>0.2</v>
      </c>
    </row>
    <row r="10" spans="2:6" ht="12.75" customHeight="1">
      <c r="B10" s="3" t="s">
        <v>29</v>
      </c>
      <c r="C10" s="4" t="s">
        <v>30</v>
      </c>
      <c r="D10" s="5" t="s">
        <v>31</v>
      </c>
      <c r="E10" s="6" t="s">
        <v>32</v>
      </c>
      <c r="F10" s="7" t="s">
        <v>33</v>
      </c>
    </row>
    <row r="11" spans="2:6" ht="13.5" thickBot="1">
      <c r="B11" s="171" t="s">
        <v>34</v>
      </c>
      <c r="C11" s="171"/>
      <c r="D11" s="172"/>
      <c r="E11" s="172"/>
      <c r="F11" s="172"/>
    </row>
    <row r="12" spans="2:6">
      <c r="B12" s="144" t="s">
        <v>35</v>
      </c>
      <c r="C12" s="39">
        <v>0</v>
      </c>
    </row>
    <row r="13" spans="2:6">
      <c r="B13" s="144" t="s">
        <v>36</v>
      </c>
      <c r="C13" s="28"/>
    </row>
    <row r="14" spans="2:6">
      <c r="B14" s="144" t="s">
        <v>37</v>
      </c>
      <c r="C14" s="28"/>
    </row>
    <row r="15" spans="2:6">
      <c r="B15" s="144" t="s">
        <v>38</v>
      </c>
      <c r="C15" s="28"/>
    </row>
    <row r="17" spans="2:6" ht="13.5" thickBot="1">
      <c r="B17" s="172" t="s">
        <v>39</v>
      </c>
      <c r="C17" s="172"/>
      <c r="D17" s="172"/>
      <c r="E17" s="172"/>
      <c r="F17" s="172"/>
    </row>
    <row r="18" spans="2:6" ht="13.5" thickBot="1">
      <c r="B18" s="57" t="s">
        <v>40</v>
      </c>
      <c r="C18" s="58"/>
      <c r="D18" s="58" t="s">
        <v>41</v>
      </c>
      <c r="E18" s="59"/>
      <c r="F18" s="75"/>
    </row>
    <row r="19" spans="2:6">
      <c r="B19" s="8"/>
      <c r="C19" s="9" t="s">
        <v>42</v>
      </c>
      <c r="D19" s="9" t="s">
        <v>43</v>
      </c>
      <c r="E19" s="10"/>
      <c r="F19" s="74">
        <f>E19*(1+$F$9)</f>
        <v>0</v>
      </c>
    </row>
    <row r="20" spans="2:6" ht="13.5" thickBot="1"/>
    <row r="21" spans="2:6" ht="13.5" thickBot="1">
      <c r="B21" s="57" t="s">
        <v>44</v>
      </c>
      <c r="C21" s="58"/>
      <c r="D21" s="58" t="s">
        <v>45</v>
      </c>
      <c r="E21" s="59"/>
      <c r="F21" s="75"/>
    </row>
    <row r="22" spans="2:6">
      <c r="B22" s="8"/>
      <c r="C22" s="9" t="s">
        <v>46</v>
      </c>
      <c r="D22" s="9" t="s">
        <v>47</v>
      </c>
      <c r="E22" s="10"/>
      <c r="F22" s="74">
        <f>E22*(1+$F$9)</f>
        <v>0</v>
      </c>
    </row>
    <row r="23" spans="2:6">
      <c r="C23" s="72" t="s">
        <v>48</v>
      </c>
      <c r="D23" s="72" t="s">
        <v>49</v>
      </c>
      <c r="E23" s="73"/>
      <c r="F23" s="60">
        <f>E23*(1+$F$9)</f>
        <v>0</v>
      </c>
    </row>
    <row r="24" spans="2:6">
      <c r="C24" s="72" t="s">
        <v>50</v>
      </c>
      <c r="D24" s="72" t="s">
        <v>51</v>
      </c>
      <c r="E24" s="73"/>
      <c r="F24" s="60">
        <f>E24*(1+$F$9)</f>
        <v>0</v>
      </c>
    </row>
    <row r="26" spans="2:6" ht="13.5" thickBot="1">
      <c r="B26" s="172" t="s">
        <v>52</v>
      </c>
      <c r="C26" s="172"/>
      <c r="D26" s="172"/>
      <c r="E26" s="172"/>
      <c r="F26" s="172"/>
    </row>
    <row r="27" spans="2:6" ht="13.5" thickBot="1">
      <c r="B27" s="57" t="s">
        <v>230</v>
      </c>
      <c r="C27" s="58"/>
      <c r="D27" s="58" t="s">
        <v>232</v>
      </c>
      <c r="E27" s="59"/>
      <c r="F27" s="75"/>
    </row>
    <row r="28" spans="2:6">
      <c r="B28" s="8"/>
      <c r="C28" s="9" t="s">
        <v>53</v>
      </c>
      <c r="D28" s="9" t="s">
        <v>54</v>
      </c>
      <c r="E28" s="10"/>
      <c r="F28" s="74">
        <f>E28*(1+$F$9)</f>
        <v>0</v>
      </c>
    </row>
    <row r="30" spans="2:6" ht="13.5" thickBot="1">
      <c r="B30" s="172" t="s">
        <v>55</v>
      </c>
      <c r="C30" s="172"/>
      <c r="D30" s="172"/>
      <c r="E30" s="172"/>
      <c r="F30" s="172"/>
    </row>
    <row r="31" spans="2:6" ht="13.5" thickBot="1">
      <c r="B31" s="57" t="s">
        <v>56</v>
      </c>
      <c r="C31" s="58"/>
      <c r="D31" s="58" t="s">
        <v>57</v>
      </c>
      <c r="E31" s="59"/>
      <c r="F31" s="75"/>
    </row>
    <row r="32" spans="2:6">
      <c r="B32" s="8"/>
      <c r="C32" s="9" t="s">
        <v>58</v>
      </c>
      <c r="D32" s="9" t="s">
        <v>59</v>
      </c>
      <c r="E32" s="10"/>
      <c r="F32" s="74">
        <f>E32*(1+$F$9)</f>
        <v>0</v>
      </c>
    </row>
    <row r="33" spans="2:6" ht="13.5" thickBot="1"/>
    <row r="34" spans="2:6" ht="13.5" thickBot="1">
      <c r="B34" s="57" t="s">
        <v>60</v>
      </c>
      <c r="C34" s="58"/>
      <c r="D34" s="58" t="s">
        <v>61</v>
      </c>
      <c r="E34" s="59"/>
      <c r="F34" s="75"/>
    </row>
    <row r="35" spans="2:6">
      <c r="B35" s="8"/>
      <c r="C35" s="9" t="s">
        <v>62</v>
      </c>
      <c r="D35" s="9" t="s">
        <v>63</v>
      </c>
      <c r="E35" s="119">
        <f>'BPU - Prestation 3.2'!G15</f>
        <v>0</v>
      </c>
      <c r="F35" s="74">
        <f>E35*(1+$F$9)</f>
        <v>0</v>
      </c>
    </row>
    <row r="37" spans="2:6" ht="13.5" thickBot="1">
      <c r="B37" s="172" t="s">
        <v>64</v>
      </c>
      <c r="C37" s="172"/>
      <c r="D37" s="172"/>
      <c r="E37" s="172"/>
      <c r="F37" s="172"/>
    </row>
    <row r="38" spans="2:6" ht="13.5" thickBot="1">
      <c r="B38" s="57" t="s">
        <v>65</v>
      </c>
      <c r="C38" s="58"/>
      <c r="D38" s="58" t="s">
        <v>66</v>
      </c>
      <c r="E38" s="59"/>
      <c r="F38" s="75"/>
    </row>
    <row r="39" spans="2:6">
      <c r="B39" s="8"/>
      <c r="C39" s="9" t="s">
        <v>67</v>
      </c>
      <c r="D39" s="9" t="s">
        <v>68</v>
      </c>
      <c r="E39" s="10"/>
      <c r="F39" s="74">
        <f>E39*(1+$F$9)</f>
        <v>0</v>
      </c>
    </row>
    <row r="40" spans="2:6">
      <c r="C40" s="72" t="s">
        <v>69</v>
      </c>
      <c r="D40" s="72" t="s">
        <v>70</v>
      </c>
      <c r="E40" s="73"/>
      <c r="F40" s="60">
        <f>E40*(1+$F$9)</f>
        <v>0</v>
      </c>
    </row>
    <row r="41" spans="2:6">
      <c r="C41" s="72" t="s">
        <v>71</v>
      </c>
      <c r="D41" s="72" t="s">
        <v>72</v>
      </c>
      <c r="E41" s="73"/>
      <c r="F41" s="60">
        <f>E41*(1+$F$9)</f>
        <v>0</v>
      </c>
    </row>
    <row r="42" spans="2:6" ht="13.5" thickBot="1"/>
    <row r="43" spans="2:6" ht="13.5" thickBot="1">
      <c r="B43" s="57" t="s">
        <v>73</v>
      </c>
      <c r="C43" s="58"/>
      <c r="D43" s="58" t="s">
        <v>74</v>
      </c>
      <c r="E43" s="59"/>
      <c r="F43" s="75"/>
    </row>
    <row r="44" spans="2:6" ht="25.5">
      <c r="B44" s="8"/>
      <c r="C44" s="9" t="s">
        <v>75</v>
      </c>
      <c r="D44" s="9" t="s">
        <v>76</v>
      </c>
      <c r="E44" s="10"/>
      <c r="F44" s="74">
        <f>E44*(1+$F$9)</f>
        <v>0</v>
      </c>
    </row>
    <row r="45" spans="2:6" ht="25.5">
      <c r="C45" s="145" t="s">
        <v>77</v>
      </c>
      <c r="D45" s="72" t="s">
        <v>78</v>
      </c>
      <c r="E45" s="73"/>
      <c r="F45" s="60">
        <f>E45*(1+$F$9)</f>
        <v>0</v>
      </c>
    </row>
    <row r="46" spans="2:6" ht="25.5">
      <c r="C46" s="145" t="s">
        <v>79</v>
      </c>
      <c r="D46" s="146" t="s">
        <v>80</v>
      </c>
      <c r="E46" s="73"/>
      <c r="F46" s="60">
        <f>E46*(1+$F$9)</f>
        <v>0</v>
      </c>
    </row>
    <row r="47" spans="2:6" ht="25.5">
      <c r="C47" s="9" t="s">
        <v>81</v>
      </c>
      <c r="D47" s="72" t="s">
        <v>82</v>
      </c>
      <c r="E47" s="73"/>
      <c r="F47" s="60">
        <f>E47*(1+$F$9)</f>
        <v>0</v>
      </c>
    </row>
    <row r="48" spans="2:6">
      <c r="C48" s="72" t="s">
        <v>83</v>
      </c>
      <c r="D48" s="72" t="s">
        <v>84</v>
      </c>
      <c r="E48" s="73"/>
      <c r="F48" s="60">
        <f>E48*(1+$F$9)</f>
        <v>0</v>
      </c>
    </row>
    <row r="49" spans="2:6" ht="13.5" thickBot="1"/>
    <row r="50" spans="2:6" ht="13.5" thickBot="1">
      <c r="B50" s="57" t="s">
        <v>85</v>
      </c>
      <c r="C50" s="58"/>
      <c r="D50" s="58" t="s">
        <v>86</v>
      </c>
      <c r="E50" s="59"/>
      <c r="F50" s="75"/>
    </row>
    <row r="51" spans="2:6">
      <c r="B51" s="8"/>
      <c r="C51" s="9" t="s">
        <v>87</v>
      </c>
      <c r="D51" s="9" t="s">
        <v>227</v>
      </c>
      <c r="E51" s="10"/>
      <c r="F51" s="74">
        <f>E51*(1+$F$9)</f>
        <v>0</v>
      </c>
    </row>
    <row r="52" spans="2:6" ht="25.5">
      <c r="C52" s="72" t="s">
        <v>88</v>
      </c>
      <c r="D52" s="72" t="s">
        <v>228</v>
      </c>
      <c r="E52" s="73"/>
      <c r="F52" s="60">
        <f>E52*(1+$F$9)</f>
        <v>0</v>
      </c>
    </row>
    <row r="53" spans="2:6">
      <c r="C53" s="72" t="s">
        <v>89</v>
      </c>
      <c r="D53" s="72" t="s">
        <v>229</v>
      </c>
      <c r="E53" s="73"/>
      <c r="F53" s="60">
        <f>E53*(1+$F$9)</f>
        <v>0</v>
      </c>
    </row>
    <row r="54" spans="2:6" ht="13.5" thickBot="1"/>
    <row r="55" spans="2:6" ht="13.5" thickBot="1">
      <c r="B55" s="57" t="s">
        <v>90</v>
      </c>
      <c r="C55" s="58"/>
      <c r="D55" s="58" t="s">
        <v>91</v>
      </c>
      <c r="E55" s="59"/>
      <c r="F55" s="75"/>
    </row>
    <row r="56" spans="2:6">
      <c r="B56" s="8"/>
      <c r="C56" s="9" t="s">
        <v>92</v>
      </c>
      <c r="D56" s="9" t="s">
        <v>93</v>
      </c>
      <c r="E56" s="10"/>
      <c r="F56" s="74">
        <f t="shared" ref="F56:F64" si="0">E56*(1+$F$9)</f>
        <v>0</v>
      </c>
    </row>
    <row r="57" spans="2:6">
      <c r="C57" s="72" t="s">
        <v>94</v>
      </c>
      <c r="D57" s="72" t="s">
        <v>95</v>
      </c>
      <c r="E57" s="73"/>
      <c r="F57" s="60">
        <f t="shared" si="0"/>
        <v>0</v>
      </c>
    </row>
    <row r="58" spans="2:6">
      <c r="C58" s="72" t="s">
        <v>96</v>
      </c>
      <c r="D58" s="72" t="s">
        <v>97</v>
      </c>
      <c r="E58" s="73"/>
      <c r="F58" s="60">
        <f t="shared" si="0"/>
        <v>0</v>
      </c>
    </row>
    <row r="59" spans="2:6">
      <c r="C59" s="72" t="s">
        <v>98</v>
      </c>
      <c r="D59" s="72" t="s">
        <v>99</v>
      </c>
      <c r="E59" s="73"/>
      <c r="F59" s="60">
        <f t="shared" si="0"/>
        <v>0</v>
      </c>
    </row>
    <row r="60" spans="2:6">
      <c r="C60" s="72" t="s">
        <v>100</v>
      </c>
      <c r="D60" s="72" t="s">
        <v>101</v>
      </c>
      <c r="E60" s="73"/>
      <c r="F60" s="60">
        <f t="shared" si="0"/>
        <v>0</v>
      </c>
    </row>
    <row r="61" spans="2:6">
      <c r="C61" s="72" t="s">
        <v>102</v>
      </c>
      <c r="D61" s="72" t="s">
        <v>103</v>
      </c>
      <c r="E61" s="73"/>
      <c r="F61" s="60">
        <f t="shared" si="0"/>
        <v>0</v>
      </c>
    </row>
    <row r="62" spans="2:6">
      <c r="C62" s="72" t="s">
        <v>104</v>
      </c>
      <c r="D62" s="72" t="s">
        <v>105</v>
      </c>
      <c r="E62" s="73"/>
      <c r="F62" s="60">
        <f t="shared" si="0"/>
        <v>0</v>
      </c>
    </row>
    <row r="63" spans="2:6">
      <c r="C63" s="72" t="s">
        <v>106</v>
      </c>
      <c r="D63" s="72" t="s">
        <v>107</v>
      </c>
      <c r="E63" s="73"/>
      <c r="F63" s="60">
        <f t="shared" si="0"/>
        <v>0</v>
      </c>
    </row>
    <row r="64" spans="2:6">
      <c r="C64" s="72" t="s">
        <v>108</v>
      </c>
      <c r="D64" s="72" t="s">
        <v>109</v>
      </c>
      <c r="E64" s="73"/>
      <c r="F64" s="60">
        <f t="shared" si="0"/>
        <v>0</v>
      </c>
    </row>
    <row r="66" spans="2:6" ht="12.95" customHeight="1" thickBot="1">
      <c r="B66" s="171" t="s">
        <v>110</v>
      </c>
      <c r="C66" s="171"/>
      <c r="D66" s="171"/>
      <c r="E66" s="171"/>
      <c r="F66" s="171"/>
    </row>
    <row r="67" spans="2:6" ht="13.5" thickBot="1">
      <c r="B67" s="57" t="s">
        <v>111</v>
      </c>
      <c r="C67" s="58"/>
      <c r="D67" s="58" t="s">
        <v>112</v>
      </c>
      <c r="E67" s="59"/>
      <c r="F67" s="75"/>
    </row>
    <row r="68" spans="2:6">
      <c r="B68" s="8"/>
      <c r="C68" s="9" t="s">
        <v>113</v>
      </c>
      <c r="D68" s="9" t="s">
        <v>114</v>
      </c>
      <c r="E68" s="10"/>
      <c r="F68" s="74">
        <f>E68*(1+$F$9)</f>
        <v>0</v>
      </c>
    </row>
    <row r="69" spans="2:6" ht="13.5" thickBot="1"/>
    <row r="70" spans="2:6" ht="13.5" thickBot="1">
      <c r="B70" s="57" t="s">
        <v>115</v>
      </c>
      <c r="C70" s="58"/>
      <c r="D70" s="58" t="s">
        <v>116</v>
      </c>
      <c r="E70" s="59"/>
      <c r="F70" s="75"/>
    </row>
    <row r="71" spans="2:6">
      <c r="B71" s="8"/>
      <c r="C71" s="9" t="s">
        <v>117</v>
      </c>
      <c r="D71" s="9" t="s">
        <v>118</v>
      </c>
      <c r="E71" s="10"/>
      <c r="F71" s="74">
        <f>E71*(1+$F$9)</f>
        <v>0</v>
      </c>
    </row>
    <row r="72" spans="2:6" ht="23.45" customHeight="1">
      <c r="C72" s="72" t="s">
        <v>119</v>
      </c>
      <c r="D72" s="72" t="s">
        <v>120</v>
      </c>
      <c r="E72" s="73"/>
      <c r="F72" s="60">
        <f>E72*(1+$F$9)</f>
        <v>0</v>
      </c>
    </row>
    <row r="73" spans="2:6" ht="18.600000000000001" customHeight="1">
      <c r="C73" s="72" t="s">
        <v>121</v>
      </c>
      <c r="D73" s="72" t="s">
        <v>122</v>
      </c>
      <c r="E73" s="73"/>
      <c r="F73" s="60">
        <f>E73*(1+$F$9)</f>
        <v>0</v>
      </c>
    </row>
  </sheetData>
  <mergeCells count="10">
    <mergeCell ref="B11:F11"/>
    <mergeCell ref="B37:F37"/>
    <mergeCell ref="B66:F66"/>
    <mergeCell ref="B30:F30"/>
    <mergeCell ref="B1:F1"/>
    <mergeCell ref="B4:F4"/>
    <mergeCell ref="B17:F17"/>
    <mergeCell ref="B26:F26"/>
    <mergeCell ref="B5:C5"/>
    <mergeCell ref="B6:C6"/>
  </mergeCells>
  <phoneticPr fontId="23" type="noConversion"/>
  <pageMargins left="0.35433070866141736" right="0.31496062992125984" top="0.47244094488188981" bottom="0.39370078740157477" header="0.27559055118110237" footer="0.15748031496062992"/>
  <pageSetup paperSize="9" scale="56" fitToHeight="0" orientation="portrait" r:id="rId1"/>
  <headerFooter>
    <oddFooter>&amp;L&amp;F-&amp;A&amp;R&amp;P/&amp;N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AB437-1089-4224-9EA6-6B419508F2F6}">
  <sheetPr>
    <tabColor theme="6" tint="0.39997558519241921"/>
    <pageSetUpPr fitToPage="1"/>
  </sheetPr>
  <dimension ref="B1:I17"/>
  <sheetViews>
    <sheetView showGridLines="0" workbookViewId="0">
      <selection activeCell="C10" sqref="C10:D17"/>
    </sheetView>
  </sheetViews>
  <sheetFormatPr baseColWidth="10" defaultColWidth="10.85546875" defaultRowHeight="12.75"/>
  <cols>
    <col min="1" max="1" width="2" style="29" customWidth="1"/>
    <col min="2" max="2" width="17.42578125" style="29" customWidth="1"/>
    <col min="3" max="3" width="16.140625" style="29" customWidth="1"/>
    <col min="4" max="4" width="13.5703125" style="29" customWidth="1"/>
    <col min="5" max="5" width="2.5703125" style="29" customWidth="1"/>
    <col min="6" max="6" width="30.85546875" style="29" customWidth="1"/>
    <col min="7" max="7" width="15.85546875" style="29" customWidth="1"/>
    <col min="8" max="8" width="2.42578125" style="29" customWidth="1"/>
    <col min="9" max="9" width="37.5703125" style="29" customWidth="1"/>
    <col min="10" max="16384" width="10.85546875" style="29"/>
  </cols>
  <sheetData>
    <row r="1" spans="2:9" s="1" customFormat="1" ht="47.45" customHeight="1">
      <c r="B1" s="179" t="s">
        <v>215</v>
      </c>
      <c r="C1" s="180"/>
      <c r="D1" s="180"/>
      <c r="E1" s="180"/>
      <c r="F1" s="180"/>
      <c r="G1" s="180"/>
      <c r="H1" s="180"/>
      <c r="I1" s="180"/>
    </row>
    <row r="2" spans="2:9" s="1" customFormat="1">
      <c r="B2" s="2"/>
    </row>
    <row r="3" spans="2:9" s="1" customFormat="1">
      <c r="B3" s="2"/>
    </row>
    <row r="4" spans="2:9" s="1" customFormat="1" ht="48.95" customHeight="1">
      <c r="B4" s="181" t="s">
        <v>175</v>
      </c>
      <c r="C4" s="182"/>
      <c r="D4" s="182"/>
      <c r="E4" s="182"/>
      <c r="F4" s="182"/>
      <c r="G4" s="182"/>
      <c r="H4" s="182"/>
      <c r="I4" s="182"/>
    </row>
    <row r="5" spans="2:9" customFormat="1" ht="14.25" customHeight="1"/>
    <row r="6" spans="2:9" s="1" customFormat="1">
      <c r="B6" s="37" t="s">
        <v>27</v>
      </c>
      <c r="C6" s="111">
        <f>BPU!C8</f>
        <v>0</v>
      </c>
    </row>
    <row r="7" spans="2:9" s="1" customFormat="1">
      <c r="B7" s="2"/>
    </row>
    <row r="8" spans="2:9" ht="12" customHeight="1">
      <c r="B8" s="89" t="s">
        <v>176</v>
      </c>
      <c r="D8" s="90"/>
    </row>
    <row r="9" spans="2:9" ht="25.5">
      <c r="B9" s="147" t="s">
        <v>177</v>
      </c>
      <c r="C9" s="147" t="s">
        <v>178</v>
      </c>
      <c r="D9" s="147" t="s">
        <v>179</v>
      </c>
    </row>
    <row r="10" spans="2:9">
      <c r="B10" s="122" t="s">
        <v>180</v>
      </c>
      <c r="C10" s="149"/>
      <c r="D10" s="148"/>
    </row>
    <row r="11" spans="2:9">
      <c r="B11" s="122" t="s">
        <v>181</v>
      </c>
      <c r="C11" s="149"/>
      <c r="D11" s="148"/>
    </row>
    <row r="12" spans="2:9">
      <c r="B12" s="122" t="s">
        <v>182</v>
      </c>
      <c r="C12" s="149"/>
      <c r="D12" s="148"/>
    </row>
    <row r="13" spans="2:9" ht="12.95" customHeight="1">
      <c r="B13" s="122" t="s">
        <v>183</v>
      </c>
      <c r="C13" s="149"/>
      <c r="D13" s="148"/>
    </row>
    <row r="14" spans="2:9">
      <c r="B14" s="122" t="s">
        <v>184</v>
      </c>
      <c r="C14" s="149"/>
      <c r="D14" s="148"/>
    </row>
    <row r="15" spans="2:9">
      <c r="B15" s="122" t="s">
        <v>185</v>
      </c>
      <c r="C15" s="149"/>
      <c r="D15" s="148"/>
      <c r="F15" s="46" t="s">
        <v>216</v>
      </c>
      <c r="G15" s="47">
        <f>IFERROR(SUM(D10:D17)/SUM(C10:C17),0)</f>
        <v>0</v>
      </c>
      <c r="I15" s="151"/>
    </row>
    <row r="16" spans="2:9" ht="12.95" customHeight="1">
      <c r="B16" s="122" t="s">
        <v>186</v>
      </c>
      <c r="C16" s="149"/>
      <c r="D16" s="148"/>
    </row>
    <row r="17" spans="2:7">
      <c r="B17" s="122" t="s">
        <v>187</v>
      </c>
      <c r="C17" s="149"/>
      <c r="D17" s="148"/>
      <c r="F17" s="177" t="s">
        <v>25</v>
      </c>
      <c r="G17" s="178"/>
    </row>
  </sheetData>
  <mergeCells count="3">
    <mergeCell ref="F17:G17"/>
    <mergeCell ref="B1:I1"/>
    <mergeCell ref="B4:I4"/>
  </mergeCells>
  <pageMargins left="0.70866141732283472" right="0.70866141732283472" top="0.74803149606299213" bottom="0.74803149606299213" header="0.31496062992125984" footer="0.31496062992125984"/>
  <pageSetup paperSize="9" scale="64" fitToHeight="0" orientation="portrait" r:id="rId1"/>
  <headerFooter>
    <oddFooter>&amp;L&amp;F-&amp;A&amp;R&amp;P/&amp;N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7ECD7-67FE-4B47-A646-7248497ECE27}">
  <sheetPr>
    <tabColor theme="6" tint="0.39997558519241921"/>
    <pageSetUpPr fitToPage="1"/>
  </sheetPr>
  <dimension ref="B1:M34"/>
  <sheetViews>
    <sheetView showGridLines="0" zoomScale="112" zoomScaleNormal="112" workbookViewId="0">
      <selection activeCell="E30" sqref="E30:E34"/>
    </sheetView>
  </sheetViews>
  <sheetFormatPr baseColWidth="10" defaultColWidth="13.42578125" defaultRowHeight="18.75"/>
  <cols>
    <col min="1" max="1" width="4.140625" style="49" customWidth="1"/>
    <col min="2" max="2" width="11.5703125" style="49" customWidth="1"/>
    <col min="3" max="3" width="19.5703125" style="49" customWidth="1"/>
    <col min="4" max="4" width="36.7109375" style="49" customWidth="1"/>
    <col min="5" max="5" width="18.7109375" style="49" customWidth="1"/>
    <col min="6" max="8" width="12.5703125" style="49" customWidth="1"/>
    <col min="9" max="9" width="23.5703125" style="49" customWidth="1"/>
    <col min="10" max="16384" width="13.42578125" style="49"/>
  </cols>
  <sheetData>
    <row r="1" spans="2:9" s="1" customFormat="1" ht="47.45" customHeight="1">
      <c r="B1" s="179" t="s">
        <v>215</v>
      </c>
      <c r="C1" s="180"/>
      <c r="D1" s="180"/>
      <c r="E1" s="180"/>
      <c r="F1" s="180"/>
      <c r="G1" s="180"/>
      <c r="H1" s="180"/>
      <c r="I1" s="180"/>
    </row>
    <row r="2" spans="2:9" s="1" customFormat="1" ht="12.75">
      <c r="B2" s="2"/>
    </row>
    <row r="3" spans="2:9" s="1" customFormat="1" ht="12.75">
      <c r="B3" s="2"/>
    </row>
    <row r="4" spans="2:9" s="1" customFormat="1" ht="48.95" customHeight="1">
      <c r="B4" s="181" t="s">
        <v>123</v>
      </c>
      <c r="C4" s="182"/>
      <c r="D4" s="182"/>
      <c r="E4" s="182"/>
      <c r="F4" s="182"/>
      <c r="G4" s="182"/>
      <c r="H4" s="182"/>
      <c r="I4" s="182"/>
    </row>
    <row r="5" spans="2:9" customFormat="1" ht="14.25" customHeight="1"/>
    <row r="6" spans="2:9" s="1" customFormat="1" ht="12.75">
      <c r="B6" s="37" t="s">
        <v>27</v>
      </c>
      <c r="C6" s="111">
        <f>BPU!C8</f>
        <v>0</v>
      </c>
    </row>
    <row r="7" spans="2:9" s="1" customFormat="1" ht="12.75">
      <c r="B7" s="2"/>
    </row>
    <row r="8" spans="2:9">
      <c r="B8" s="185" t="s">
        <v>124</v>
      </c>
      <c r="C8" s="185"/>
      <c r="D8" s="185"/>
      <c r="E8" s="55"/>
    </row>
    <row r="9" spans="2:9" customFormat="1" ht="12.75">
      <c r="B9" s="61" t="s">
        <v>125</v>
      </c>
      <c r="C9" s="61" t="s">
        <v>126</v>
      </c>
      <c r="D9" s="61" t="s">
        <v>127</v>
      </c>
      <c r="E9" s="61" t="s">
        <v>128</v>
      </c>
      <c r="F9" s="61" t="s">
        <v>129</v>
      </c>
      <c r="G9" s="61" t="s">
        <v>130</v>
      </c>
      <c r="H9" s="61" t="s">
        <v>131</v>
      </c>
    </row>
    <row r="10" spans="2:9" customFormat="1" ht="28.5" customHeight="1">
      <c r="B10" s="186" t="s">
        <v>132</v>
      </c>
      <c r="C10" s="62" t="s">
        <v>133</v>
      </c>
      <c r="D10" s="62" t="s">
        <v>222</v>
      </c>
      <c r="E10" s="62" t="s">
        <v>134</v>
      </c>
      <c r="F10" s="62" t="s">
        <v>135</v>
      </c>
      <c r="G10" s="62" t="s">
        <v>136</v>
      </c>
      <c r="H10" s="62" t="s">
        <v>137</v>
      </c>
    </row>
    <row r="11" spans="2:9" customFormat="1" ht="29.1" customHeight="1">
      <c r="B11" s="186"/>
      <c r="C11" s="63" t="s">
        <v>138</v>
      </c>
      <c r="D11" s="63" t="s">
        <v>223</v>
      </c>
      <c r="E11" s="63" t="s">
        <v>134</v>
      </c>
      <c r="F11" s="63" t="s">
        <v>139</v>
      </c>
      <c r="G11" s="63" t="s">
        <v>218</v>
      </c>
      <c r="H11" s="63" t="s">
        <v>140</v>
      </c>
    </row>
    <row r="12" spans="2:9" customFormat="1" ht="36">
      <c r="B12" s="186" t="s">
        <v>141</v>
      </c>
      <c r="C12" s="62" t="s">
        <v>142</v>
      </c>
      <c r="D12" s="62" t="s">
        <v>224</v>
      </c>
      <c r="E12" s="62" t="s">
        <v>143</v>
      </c>
      <c r="F12" s="62" t="s">
        <v>144</v>
      </c>
      <c r="G12" s="62" t="s">
        <v>219</v>
      </c>
      <c r="H12" s="62" t="s">
        <v>145</v>
      </c>
    </row>
    <row r="13" spans="2:9" customFormat="1" ht="36">
      <c r="B13" s="186"/>
      <c r="C13" s="63" t="s">
        <v>146</v>
      </c>
      <c r="D13" s="63" t="s">
        <v>224</v>
      </c>
      <c r="E13" s="63" t="s">
        <v>143</v>
      </c>
      <c r="F13" s="63" t="s">
        <v>144</v>
      </c>
      <c r="G13" s="63" t="s">
        <v>219</v>
      </c>
      <c r="H13" s="63" t="s">
        <v>145</v>
      </c>
    </row>
    <row r="14" spans="2:9" customFormat="1" ht="36">
      <c r="B14" s="186"/>
      <c r="C14" s="62" t="s">
        <v>147</v>
      </c>
      <c r="D14" s="62" t="s">
        <v>224</v>
      </c>
      <c r="E14" s="62" t="s">
        <v>134</v>
      </c>
      <c r="F14" s="62" t="s">
        <v>148</v>
      </c>
      <c r="G14" s="62" t="s">
        <v>220</v>
      </c>
      <c r="H14" s="62" t="s">
        <v>149</v>
      </c>
    </row>
    <row r="15" spans="2:9" customFormat="1" ht="36">
      <c r="B15" s="187" t="s">
        <v>150</v>
      </c>
      <c r="C15" s="63" t="s">
        <v>151</v>
      </c>
      <c r="D15" s="63" t="s">
        <v>225</v>
      </c>
      <c r="E15" s="63" t="s">
        <v>152</v>
      </c>
      <c r="F15" s="63" t="s">
        <v>153</v>
      </c>
      <c r="G15" s="63" t="s">
        <v>154</v>
      </c>
      <c r="H15" s="63" t="s">
        <v>155</v>
      </c>
    </row>
    <row r="16" spans="2:9" customFormat="1" ht="35.1" customHeight="1">
      <c r="B16" s="187"/>
      <c r="C16" s="62" t="s">
        <v>156</v>
      </c>
      <c r="D16" s="62" t="s">
        <v>226</v>
      </c>
      <c r="E16" s="62" t="s">
        <v>157</v>
      </c>
      <c r="F16" s="62" t="s">
        <v>158</v>
      </c>
      <c r="G16" s="62" t="s">
        <v>221</v>
      </c>
      <c r="H16" s="62" t="s">
        <v>149</v>
      </c>
    </row>
    <row r="17" spans="2:13" ht="14.45" customHeight="1"/>
    <row r="18" spans="2:13">
      <c r="B18" s="50" t="s">
        <v>159</v>
      </c>
      <c r="E18" s="51"/>
      <c r="G18" s="51"/>
    </row>
    <row r="19" spans="2:13">
      <c r="D19" s="64" t="s">
        <v>124</v>
      </c>
      <c r="E19" s="65" t="s">
        <v>129</v>
      </c>
      <c r="F19" s="65" t="s">
        <v>160</v>
      </c>
      <c r="G19" s="68" t="s">
        <v>131</v>
      </c>
    </row>
    <row r="20" spans="2:13">
      <c r="D20" s="52" t="s">
        <v>161</v>
      </c>
      <c r="E20" s="69">
        <v>1</v>
      </c>
      <c r="F20" s="70"/>
      <c r="G20" s="71"/>
    </row>
    <row r="21" spans="2:13" ht="10.5" customHeight="1">
      <c r="D21" s="51"/>
      <c r="E21" s="51"/>
      <c r="G21" s="51"/>
    </row>
    <row r="22" spans="2:13">
      <c r="B22" s="50" t="s">
        <v>162</v>
      </c>
      <c r="E22" s="51"/>
      <c r="G22" s="51"/>
    </row>
    <row r="23" spans="2:13" ht="17.45" customHeight="1">
      <c r="D23" s="64" t="s">
        <v>163</v>
      </c>
      <c r="E23" s="65" t="s">
        <v>164</v>
      </c>
      <c r="G23" s="184" t="s">
        <v>25</v>
      </c>
      <c r="H23" s="184"/>
      <c r="I23" s="184"/>
    </row>
    <row r="24" spans="2:13">
      <c r="D24" s="52" t="s">
        <v>165</v>
      </c>
      <c r="E24" s="66"/>
      <c r="G24" s="51"/>
    </row>
    <row r="25" spans="2:13" ht="17.45" customHeight="1">
      <c r="D25" s="52" t="s">
        <v>166</v>
      </c>
      <c r="E25" s="66"/>
      <c r="G25" s="183" t="s">
        <v>167</v>
      </c>
      <c r="H25" s="183"/>
      <c r="I25" s="183"/>
    </row>
    <row r="26" spans="2:13">
      <c r="D26" s="52" t="s">
        <v>168</v>
      </c>
      <c r="E26" s="66"/>
      <c r="G26" s="183"/>
      <c r="H26" s="183"/>
      <c r="I26" s="183"/>
    </row>
    <row r="27" spans="2:13" ht="17.45" customHeight="1">
      <c r="D27" s="51"/>
      <c r="E27" s="56"/>
      <c r="G27" s="183"/>
      <c r="H27" s="183"/>
      <c r="I27" s="183"/>
    </row>
    <row r="28" spans="2:13">
      <c r="B28" s="50" t="s">
        <v>169</v>
      </c>
      <c r="E28" s="56"/>
      <c r="G28" s="183"/>
      <c r="H28" s="183"/>
      <c r="I28" s="183"/>
    </row>
    <row r="29" spans="2:13">
      <c r="D29" s="64" t="s">
        <v>170</v>
      </c>
      <c r="E29" s="65" t="s">
        <v>164</v>
      </c>
      <c r="G29" s="183"/>
      <c r="H29" s="183"/>
      <c r="I29" s="183"/>
    </row>
    <row r="30" spans="2:13" ht="17.45" customHeight="1">
      <c r="D30" s="52" t="s">
        <v>171</v>
      </c>
      <c r="E30" s="66"/>
      <c r="G30" s="51"/>
      <c r="K30" s="54"/>
      <c r="L30" s="54"/>
      <c r="M30" s="54"/>
    </row>
    <row r="31" spans="2:13">
      <c r="D31" s="52" t="s">
        <v>172</v>
      </c>
      <c r="E31" s="66"/>
      <c r="G31" s="51"/>
      <c r="H31" s="54"/>
      <c r="K31" s="54"/>
      <c r="L31" s="54"/>
      <c r="M31" s="54"/>
    </row>
    <row r="32" spans="2:13">
      <c r="D32" s="52" t="s">
        <v>173</v>
      </c>
      <c r="E32" s="66"/>
      <c r="G32" s="51"/>
      <c r="H32" s="54"/>
      <c r="K32" s="54"/>
      <c r="L32" s="54"/>
      <c r="M32" s="54"/>
    </row>
    <row r="33" spans="4:7" ht="8.4499999999999993" customHeight="1">
      <c r="D33" s="53"/>
      <c r="E33" s="56"/>
      <c r="G33" s="51"/>
    </row>
    <row r="34" spans="4:7">
      <c r="D34" s="52" t="s">
        <v>174</v>
      </c>
      <c r="E34" s="67"/>
      <c r="G34" s="51"/>
    </row>
  </sheetData>
  <mergeCells count="8">
    <mergeCell ref="B1:I1"/>
    <mergeCell ref="B4:I4"/>
    <mergeCell ref="G25:I29"/>
    <mergeCell ref="G23:I23"/>
    <mergeCell ref="B8:D8"/>
    <mergeCell ref="B10:B11"/>
    <mergeCell ref="B12:B14"/>
    <mergeCell ref="B15:B16"/>
  </mergeCells>
  <pageMargins left="0.70866141732283472" right="0.70866141732283472" top="0.74803149606299213" bottom="0.74803149606299213" header="0.31496062992125984" footer="0.31496062992125984"/>
  <pageSetup paperSize="9" scale="58" fitToHeight="0" orientation="portrait" r:id="rId1"/>
  <headerFooter>
    <oddFooter>&amp;L&amp;F-&amp;A&amp;R&amp;P/&amp;N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pageSetUpPr fitToPage="1"/>
  </sheetPr>
  <dimension ref="B2:O78"/>
  <sheetViews>
    <sheetView showGridLines="0" zoomScaleNormal="100" workbookViewId="0">
      <selection activeCell="D20" sqref="D20"/>
    </sheetView>
  </sheetViews>
  <sheetFormatPr baseColWidth="10" defaultColWidth="11.42578125" defaultRowHeight="12.75"/>
  <cols>
    <col min="1" max="1" width="5.42578125" style="1" customWidth="1"/>
    <col min="2" max="2" width="17.85546875" style="11" customWidth="1"/>
    <col min="3" max="3" width="14.42578125" style="12" customWidth="1"/>
    <col min="4" max="4" width="62.7109375" style="12" customWidth="1"/>
    <col min="5" max="5" width="11.5703125" style="13" customWidth="1"/>
    <col min="6" max="6" width="16.85546875" style="14" customWidth="1"/>
    <col min="7" max="7" width="15.140625" style="13" customWidth="1"/>
    <col min="8" max="8" width="16.85546875" style="14" customWidth="1"/>
    <col min="9" max="9" width="15.140625" style="13" customWidth="1"/>
    <col min="10" max="10" width="16.85546875" style="14" customWidth="1"/>
    <col min="11" max="11" width="15.140625" style="13" customWidth="1"/>
    <col min="12" max="12" width="16.85546875" style="14" customWidth="1"/>
    <col min="13" max="13" width="15.140625" style="13" customWidth="1"/>
    <col min="14" max="14" width="11.42578125" style="1"/>
    <col min="15" max="15" width="33" style="1" customWidth="1"/>
    <col min="16" max="16384" width="11.42578125" style="1"/>
  </cols>
  <sheetData>
    <row r="2" spans="2:13" ht="47.45" customHeight="1">
      <c r="B2" s="154" t="s">
        <v>215</v>
      </c>
      <c r="C2" s="155"/>
      <c r="D2" s="155"/>
      <c r="E2" s="155"/>
      <c r="F2" s="155"/>
      <c r="G2" s="155"/>
      <c r="H2" s="155"/>
      <c r="I2" s="155"/>
      <c r="J2" s="155"/>
      <c r="K2" s="155"/>
      <c r="L2" s="155"/>
      <c r="M2" s="155"/>
    </row>
    <row r="4" spans="2:13" ht="27" customHeight="1">
      <c r="B4" s="157" t="s">
        <v>188</v>
      </c>
      <c r="C4" s="158"/>
      <c r="D4" s="158"/>
      <c r="E4" s="158"/>
      <c r="F4" s="158"/>
      <c r="G4" s="158"/>
      <c r="H4" s="158"/>
      <c r="I4" s="158"/>
      <c r="J4" s="158"/>
      <c r="K4" s="158"/>
      <c r="L4" s="158"/>
      <c r="M4" s="158"/>
    </row>
    <row r="5" spans="2:13" customFormat="1">
      <c r="B5" s="161" t="s">
        <v>26</v>
      </c>
      <c r="C5" s="162"/>
      <c r="D5" s="15"/>
      <c r="E5" s="16"/>
      <c r="F5" s="17"/>
      <c r="G5" s="16"/>
      <c r="H5" s="17"/>
      <c r="I5" s="16"/>
      <c r="J5" s="17"/>
      <c r="K5" s="16"/>
      <c r="L5" s="17"/>
      <c r="M5" s="16"/>
    </row>
    <row r="6" spans="2:13" customFormat="1">
      <c r="B6" s="112"/>
      <c r="C6" s="112"/>
      <c r="D6" s="15"/>
      <c r="E6" s="16"/>
      <c r="F6" s="17"/>
      <c r="G6" s="16"/>
      <c r="H6" s="17"/>
      <c r="I6" s="16"/>
      <c r="J6" s="17"/>
      <c r="K6" s="16"/>
      <c r="L6" s="17"/>
      <c r="M6" s="16"/>
    </row>
    <row r="7" spans="2:13" customFormat="1">
      <c r="B7" s="11" t="s">
        <v>27</v>
      </c>
      <c r="C7" s="115">
        <f>BPU!C8</f>
        <v>0</v>
      </c>
      <c r="D7" s="15"/>
      <c r="E7" s="16"/>
      <c r="F7" s="17"/>
      <c r="G7" s="16"/>
      <c r="H7" s="17"/>
      <c r="I7" s="16"/>
      <c r="J7" s="17"/>
      <c r="K7" s="16"/>
      <c r="L7" s="17"/>
      <c r="M7" s="16"/>
    </row>
    <row r="8" spans="2:13">
      <c r="B8" s="1"/>
      <c r="C8" s="1"/>
      <c r="F8" s="159" t="s">
        <v>35</v>
      </c>
      <c r="G8" s="160"/>
      <c r="H8" s="159" t="s">
        <v>36</v>
      </c>
      <c r="I8" s="160"/>
      <c r="J8" s="159" t="s">
        <v>37</v>
      </c>
      <c r="K8" s="160"/>
      <c r="L8" s="159" t="s">
        <v>38</v>
      </c>
      <c r="M8" s="160"/>
    </row>
    <row r="9" spans="2:13" ht="12.75" customHeight="1">
      <c r="B9" s="18" t="s">
        <v>29</v>
      </c>
      <c r="C9" s="19" t="s">
        <v>30</v>
      </c>
      <c r="D9" s="20" t="s">
        <v>31</v>
      </c>
      <c r="E9" s="21" t="s">
        <v>189</v>
      </c>
      <c r="F9" s="7" t="s">
        <v>190</v>
      </c>
      <c r="G9" s="21" t="s">
        <v>191</v>
      </c>
      <c r="H9" s="7" t="s">
        <v>190</v>
      </c>
      <c r="I9" s="21" t="s">
        <v>191</v>
      </c>
      <c r="J9" s="7" t="s">
        <v>190</v>
      </c>
      <c r="K9" s="21" t="s">
        <v>191</v>
      </c>
      <c r="L9" s="7" t="s">
        <v>190</v>
      </c>
      <c r="M9" s="21" t="s">
        <v>191</v>
      </c>
    </row>
    <row r="10" spans="2:13" ht="13.5" customHeight="1" thickBot="1">
      <c r="B10" s="156" t="s">
        <v>39</v>
      </c>
      <c r="C10" s="156"/>
      <c r="D10" s="156"/>
      <c r="E10" s="156"/>
      <c r="F10" s="156"/>
      <c r="G10" s="156"/>
      <c r="H10" s="156"/>
      <c r="I10" s="156"/>
      <c r="J10" s="156"/>
      <c r="K10" s="156"/>
      <c r="L10" s="156"/>
      <c r="M10" s="156"/>
    </row>
    <row r="11" spans="2:13" ht="13.5" thickBot="1">
      <c r="B11" s="76" t="s">
        <v>40</v>
      </c>
      <c r="C11" s="77"/>
      <c r="D11" s="77" t="s">
        <v>41</v>
      </c>
      <c r="E11" s="78"/>
      <c r="F11" s="79"/>
      <c r="G11" s="78"/>
      <c r="H11" s="79"/>
      <c r="I11" s="78"/>
      <c r="J11" s="79"/>
      <c r="K11" s="78"/>
      <c r="L11" s="79"/>
      <c r="M11" s="80"/>
    </row>
    <row r="12" spans="2:13" ht="25.5">
      <c r="B12" s="22"/>
      <c r="C12" s="23" t="s">
        <v>42</v>
      </c>
      <c r="D12" s="24" t="s">
        <v>43</v>
      </c>
      <c r="E12" s="27">
        <f>BPU!$F19</f>
        <v>0</v>
      </c>
      <c r="F12" s="41">
        <v>1</v>
      </c>
      <c r="G12" s="27">
        <f>F12*$E$12</f>
        <v>0</v>
      </c>
      <c r="H12" s="41"/>
      <c r="I12" s="27">
        <f t="shared" ref="I12" si="0">H12*$E$12</f>
        <v>0</v>
      </c>
      <c r="J12" s="41"/>
      <c r="K12" s="27">
        <f t="shared" ref="K12" si="1">J12*$E$12</f>
        <v>0</v>
      </c>
      <c r="L12" s="41"/>
      <c r="M12" s="27">
        <f t="shared" ref="M12" si="2">L12*$E$12</f>
        <v>0</v>
      </c>
    </row>
    <row r="13" spans="2:13" ht="13.5" thickBot="1"/>
    <row r="14" spans="2:13" ht="13.5" thickBot="1">
      <c r="B14" s="76" t="s">
        <v>44</v>
      </c>
      <c r="C14" s="77"/>
      <c r="D14" s="77" t="s">
        <v>45</v>
      </c>
      <c r="E14" s="78"/>
      <c r="F14" s="79"/>
      <c r="G14" s="78"/>
      <c r="H14" s="79"/>
      <c r="I14" s="78"/>
      <c r="J14" s="79"/>
      <c r="K14" s="78"/>
      <c r="L14" s="79"/>
      <c r="M14" s="80"/>
    </row>
    <row r="15" spans="2:13">
      <c r="B15" s="22"/>
      <c r="C15" s="23" t="s">
        <v>46</v>
      </c>
      <c r="D15" s="23" t="s">
        <v>47</v>
      </c>
      <c r="E15" s="27">
        <f>BPU!$F22</f>
        <v>0</v>
      </c>
      <c r="F15" s="41"/>
      <c r="G15" s="27">
        <f>F15*$E$15</f>
        <v>0</v>
      </c>
      <c r="H15" s="41">
        <v>2</v>
      </c>
      <c r="I15" s="27">
        <f t="shared" ref="I15" si="3">H15*$E$15</f>
        <v>0</v>
      </c>
      <c r="J15" s="41"/>
      <c r="K15" s="27">
        <f t="shared" ref="K15" si="4">J15*$E$15</f>
        <v>0</v>
      </c>
      <c r="L15" s="41">
        <v>2</v>
      </c>
      <c r="M15" s="27">
        <f t="shared" ref="M15" si="5">L15*$E$15</f>
        <v>0</v>
      </c>
    </row>
    <row r="16" spans="2:13">
      <c r="C16" s="23" t="s">
        <v>48</v>
      </c>
      <c r="D16" s="23" t="s">
        <v>49</v>
      </c>
      <c r="E16" s="25">
        <f>BPU!$F23</f>
        <v>0</v>
      </c>
      <c r="F16" s="40"/>
      <c r="G16" s="25">
        <f>F16*$E$16</f>
        <v>0</v>
      </c>
      <c r="H16" s="40">
        <v>1</v>
      </c>
      <c r="I16" s="25">
        <f t="shared" ref="I16" si="6">H16*$E$16</f>
        <v>0</v>
      </c>
      <c r="J16" s="40"/>
      <c r="K16" s="25">
        <f t="shared" ref="K16" si="7">J16*$E$16</f>
        <v>0</v>
      </c>
      <c r="L16" s="40">
        <v>1</v>
      </c>
      <c r="M16" s="25">
        <f t="shared" ref="M16" si="8">L16*$E$16</f>
        <v>0</v>
      </c>
    </row>
    <row r="17" spans="2:15">
      <c r="C17" s="23" t="s">
        <v>50</v>
      </c>
      <c r="D17" s="23" t="s">
        <v>51</v>
      </c>
      <c r="E17" s="25">
        <f>BPU!$F24</f>
        <v>0</v>
      </c>
      <c r="F17" s="40">
        <v>2</v>
      </c>
      <c r="G17" s="25">
        <f>F17*$E$17</f>
        <v>0</v>
      </c>
      <c r="H17" s="40">
        <v>1</v>
      </c>
      <c r="I17" s="25">
        <f t="shared" ref="I17" si="9">H17*$E$17</f>
        <v>0</v>
      </c>
      <c r="J17" s="40">
        <v>1</v>
      </c>
      <c r="K17" s="25">
        <f t="shared" ref="K17" si="10">J17*$E$17</f>
        <v>0</v>
      </c>
      <c r="L17" s="40">
        <v>1</v>
      </c>
      <c r="M17" s="25">
        <f t="shared" ref="M17" si="11">L17*$E$17</f>
        <v>0</v>
      </c>
      <c r="O17" s="117"/>
    </row>
    <row r="19" spans="2:15" ht="13.5" customHeight="1" thickBot="1">
      <c r="B19" s="156" t="s">
        <v>52</v>
      </c>
      <c r="C19" s="156"/>
      <c r="D19" s="156"/>
      <c r="E19" s="156"/>
      <c r="F19" s="156"/>
      <c r="G19" s="156"/>
      <c r="H19" s="156"/>
      <c r="I19" s="156"/>
      <c r="J19" s="156"/>
      <c r="K19" s="156"/>
      <c r="L19" s="156"/>
      <c r="M19" s="156"/>
    </row>
    <row r="20" spans="2:15" ht="13.5" thickBot="1">
      <c r="B20" s="57" t="s">
        <v>230</v>
      </c>
      <c r="C20" s="58"/>
      <c r="D20" s="58" t="s">
        <v>232</v>
      </c>
      <c r="E20" s="78"/>
      <c r="F20" s="79"/>
      <c r="G20" s="78"/>
      <c r="H20" s="79"/>
      <c r="I20" s="78"/>
      <c r="J20" s="79"/>
      <c r="K20" s="78"/>
      <c r="L20" s="79"/>
      <c r="M20" s="80"/>
    </row>
    <row r="21" spans="2:15">
      <c r="B21" s="8"/>
      <c r="C21" s="9" t="s">
        <v>53</v>
      </c>
      <c r="D21" s="9" t="s">
        <v>54</v>
      </c>
      <c r="E21" s="27">
        <f>BPU!$F28</f>
        <v>0</v>
      </c>
      <c r="F21" s="41">
        <v>2</v>
      </c>
      <c r="G21" s="27">
        <f>F21*(1-BPU!C12)*E21</f>
        <v>0</v>
      </c>
      <c r="H21" s="41">
        <v>2</v>
      </c>
      <c r="I21" s="27">
        <f>H21*(1-BPU!C13)*E21</f>
        <v>0</v>
      </c>
      <c r="J21" s="41">
        <v>2</v>
      </c>
      <c r="K21" s="27">
        <f>J21*(1-BPU!C14)*E21</f>
        <v>0</v>
      </c>
      <c r="L21" s="41">
        <v>2</v>
      </c>
      <c r="M21" s="27">
        <f>L21*(1-BPU!C15)*E21</f>
        <v>0</v>
      </c>
    </row>
    <row r="23" spans="2:15" ht="12.95" customHeight="1" thickBot="1">
      <c r="B23" s="156" t="s">
        <v>55</v>
      </c>
      <c r="C23" s="156"/>
      <c r="D23" s="156"/>
      <c r="E23" s="156"/>
      <c r="F23" s="156"/>
      <c r="G23" s="156"/>
      <c r="H23" s="156"/>
      <c r="I23" s="156"/>
      <c r="J23" s="156"/>
      <c r="K23" s="156"/>
      <c r="L23" s="156"/>
      <c r="M23" s="156"/>
    </row>
    <row r="24" spans="2:15" ht="13.5" thickBot="1">
      <c r="B24" s="57" t="s">
        <v>56</v>
      </c>
      <c r="C24" s="58"/>
      <c r="D24" s="58" t="s">
        <v>57</v>
      </c>
      <c r="E24" s="78"/>
      <c r="F24" s="79"/>
      <c r="G24" s="78"/>
      <c r="H24" s="79"/>
      <c r="I24" s="78"/>
      <c r="J24" s="79"/>
      <c r="K24" s="78"/>
      <c r="L24" s="79"/>
      <c r="M24" s="80"/>
    </row>
    <row r="25" spans="2:15">
      <c r="B25" s="8"/>
      <c r="C25" s="9" t="s">
        <v>58</v>
      </c>
      <c r="D25" s="9" t="s">
        <v>59</v>
      </c>
      <c r="E25" s="27">
        <f>BPU!$F32</f>
        <v>0</v>
      </c>
      <c r="F25" s="118">
        <f>'DQE - Prestation 3.1'!$C$23</f>
        <v>0</v>
      </c>
      <c r="G25" s="27">
        <f>F25*$E$25</f>
        <v>0</v>
      </c>
      <c r="H25" s="118">
        <f>'DQE - Prestation 3.1'!$C$23</f>
        <v>0</v>
      </c>
      <c r="I25" s="27">
        <f t="shared" ref="I25" si="12">H25*$E$25</f>
        <v>0</v>
      </c>
      <c r="J25" s="118">
        <f>'DQE - Prestation 3.1'!$C$23</f>
        <v>0</v>
      </c>
      <c r="K25" s="27">
        <f t="shared" ref="K25" si="13">J25*$E$25</f>
        <v>0</v>
      </c>
      <c r="L25" s="118">
        <f>'DQE - Prestation 3.1'!$C$23</f>
        <v>0</v>
      </c>
      <c r="M25" s="27">
        <f t="shared" ref="M25" si="14">L25*$E$25</f>
        <v>0</v>
      </c>
    </row>
    <row r="26" spans="2:15" ht="13.5" thickBot="1">
      <c r="B26" s="2"/>
      <c r="C26" s="1"/>
      <c r="D26" s="1"/>
    </row>
    <row r="27" spans="2:15" ht="13.5" thickBot="1">
      <c r="B27" s="57" t="s">
        <v>60</v>
      </c>
      <c r="C27" s="58"/>
      <c r="D27" s="58" t="s">
        <v>61</v>
      </c>
      <c r="E27" s="59"/>
      <c r="F27" s="81"/>
      <c r="G27" s="81"/>
      <c r="H27" s="81"/>
      <c r="I27" s="81"/>
      <c r="J27" s="81"/>
      <c r="K27" s="81"/>
      <c r="L27" s="81"/>
      <c r="M27" s="75"/>
    </row>
    <row r="28" spans="2:15" ht="13.5" customHeight="1">
      <c r="B28" s="8"/>
      <c r="C28" s="9" t="s">
        <v>62</v>
      </c>
      <c r="D28" s="9" t="s">
        <v>63</v>
      </c>
      <c r="E28" s="120">
        <f>BPU!F35</f>
        <v>0</v>
      </c>
      <c r="F28" s="121">
        <f>'DQE - Prestation 3.2'!$F$14</f>
        <v>0</v>
      </c>
      <c r="G28" s="120">
        <f>F28*$E$28</f>
        <v>0</v>
      </c>
      <c r="H28" s="121">
        <f>'DQE - Prestation 3.2'!$F$14</f>
        <v>0</v>
      </c>
      <c r="I28" s="120">
        <f t="shared" ref="I28" si="15">H28*$E$28</f>
        <v>0</v>
      </c>
      <c r="J28" s="121">
        <f>'DQE - Prestation 3.2'!$F$14</f>
        <v>0</v>
      </c>
      <c r="K28" s="120">
        <f t="shared" ref="K28" si="16">J28*$E$28</f>
        <v>0</v>
      </c>
      <c r="L28" s="121">
        <f>'DQE - Prestation 3.2'!$F$14</f>
        <v>0</v>
      </c>
      <c r="M28" s="120">
        <f t="shared" ref="M28" si="17">L28*$E$28</f>
        <v>0</v>
      </c>
      <c r="O28" s="117"/>
    </row>
    <row r="30" spans="2:15" ht="12.95" customHeight="1" thickBot="1">
      <c r="B30" s="156" t="s">
        <v>64</v>
      </c>
      <c r="C30" s="156"/>
      <c r="D30" s="156"/>
      <c r="E30" s="156"/>
      <c r="F30" s="156"/>
      <c r="G30" s="156"/>
      <c r="H30" s="156"/>
      <c r="I30" s="156"/>
      <c r="J30" s="156"/>
      <c r="K30" s="156"/>
      <c r="L30" s="156"/>
      <c r="M30" s="156"/>
    </row>
    <row r="31" spans="2:15" ht="13.5" thickBot="1">
      <c r="B31" s="57" t="s">
        <v>65</v>
      </c>
      <c r="C31" s="58"/>
      <c r="D31" s="58" t="s">
        <v>66</v>
      </c>
      <c r="E31" s="78"/>
      <c r="F31" s="79"/>
      <c r="G31" s="78"/>
      <c r="H31" s="79"/>
      <c r="I31" s="78"/>
      <c r="J31" s="79"/>
      <c r="K31" s="78"/>
      <c r="L31" s="79"/>
      <c r="M31" s="80"/>
    </row>
    <row r="32" spans="2:15">
      <c r="B32" s="8"/>
      <c r="C32" s="9" t="s">
        <v>67</v>
      </c>
      <c r="D32" s="9" t="s">
        <v>68</v>
      </c>
      <c r="E32" s="27">
        <f>BPU!$F39</f>
        <v>0</v>
      </c>
      <c r="F32" s="41">
        <v>2</v>
      </c>
      <c r="G32" s="27">
        <f>F32*$E32</f>
        <v>0</v>
      </c>
      <c r="H32" s="41">
        <v>3</v>
      </c>
      <c r="I32" s="27">
        <f t="shared" ref="I32" si="18">H32*$E32</f>
        <v>0</v>
      </c>
      <c r="J32" s="41">
        <v>3</v>
      </c>
      <c r="K32" s="27">
        <f t="shared" ref="K32" si="19">J32*$E32</f>
        <v>0</v>
      </c>
      <c r="L32" s="41">
        <v>3</v>
      </c>
      <c r="M32" s="27">
        <f t="shared" ref="M32" si="20">L32*$E32</f>
        <v>0</v>
      </c>
    </row>
    <row r="33" spans="2:13">
      <c r="B33" s="2"/>
      <c r="C33" s="9" t="s">
        <v>69</v>
      </c>
      <c r="D33" s="9" t="s">
        <v>70</v>
      </c>
      <c r="E33" s="27">
        <f>BPU!$F40</f>
        <v>0</v>
      </c>
      <c r="F33" s="40">
        <v>2</v>
      </c>
      <c r="G33" s="27">
        <f t="shared" ref="G33:M34" si="21">F33*$E33</f>
        <v>0</v>
      </c>
      <c r="H33" s="40">
        <v>1</v>
      </c>
      <c r="I33" s="27">
        <f t="shared" si="21"/>
        <v>0</v>
      </c>
      <c r="J33" s="40">
        <v>2</v>
      </c>
      <c r="K33" s="27">
        <f t="shared" si="21"/>
        <v>0</v>
      </c>
      <c r="L33" s="40">
        <v>2</v>
      </c>
      <c r="M33" s="27">
        <f t="shared" si="21"/>
        <v>0</v>
      </c>
    </row>
    <row r="34" spans="2:13">
      <c r="B34" s="2"/>
      <c r="C34" s="9" t="s">
        <v>71</v>
      </c>
      <c r="D34" s="9" t="s">
        <v>72</v>
      </c>
      <c r="E34" s="27">
        <f>BPU!$F41</f>
        <v>0</v>
      </c>
      <c r="F34" s="40">
        <v>2</v>
      </c>
      <c r="G34" s="27">
        <f t="shared" si="21"/>
        <v>0</v>
      </c>
      <c r="H34" s="40">
        <v>2</v>
      </c>
      <c r="I34" s="27">
        <f t="shared" si="21"/>
        <v>0</v>
      </c>
      <c r="J34" s="40">
        <v>1</v>
      </c>
      <c r="K34" s="27">
        <f t="shared" si="21"/>
        <v>0</v>
      </c>
      <c r="L34" s="40">
        <v>1</v>
      </c>
      <c r="M34" s="27">
        <f t="shared" si="21"/>
        <v>0</v>
      </c>
    </row>
    <row r="35" spans="2:13" ht="13.5" thickBot="1">
      <c r="B35" s="2"/>
      <c r="C35" s="1"/>
      <c r="D35" s="1"/>
    </row>
    <row r="36" spans="2:13" ht="13.5" thickBot="1">
      <c r="B36" s="57" t="s">
        <v>73</v>
      </c>
      <c r="C36" s="58"/>
      <c r="D36" s="58" t="s">
        <v>74</v>
      </c>
      <c r="E36" s="78"/>
      <c r="F36" s="79"/>
      <c r="G36" s="78"/>
      <c r="H36" s="79"/>
      <c r="I36" s="78"/>
      <c r="J36" s="79"/>
      <c r="K36" s="78"/>
      <c r="L36" s="79"/>
      <c r="M36" s="80"/>
    </row>
    <row r="37" spans="2:13" ht="25.5">
      <c r="B37" s="8"/>
      <c r="C37" s="9" t="s">
        <v>75</v>
      </c>
      <c r="D37" s="9" t="s">
        <v>76</v>
      </c>
      <c r="E37" s="27">
        <f>BPU!$F44</f>
        <v>0</v>
      </c>
      <c r="F37" s="42"/>
      <c r="G37" s="27">
        <f>F37*$E37</f>
        <v>0</v>
      </c>
      <c r="H37" s="42">
        <v>1</v>
      </c>
      <c r="I37" s="27">
        <f t="shared" ref="I37" si="22">H37*$E37</f>
        <v>0</v>
      </c>
      <c r="J37" s="42">
        <v>2</v>
      </c>
      <c r="K37" s="27">
        <f t="shared" ref="K37" si="23">J37*$E37</f>
        <v>0</v>
      </c>
      <c r="L37" s="42">
        <v>1</v>
      </c>
      <c r="M37" s="27">
        <f t="shared" ref="M37" si="24">L37*$E37</f>
        <v>0</v>
      </c>
    </row>
    <row r="38" spans="2:13" ht="25.5">
      <c r="B38" s="2"/>
      <c r="C38" s="9" t="s">
        <v>77</v>
      </c>
      <c r="D38" s="9" t="s">
        <v>78</v>
      </c>
      <c r="E38" s="27">
        <f>BPU!$F45</f>
        <v>0</v>
      </c>
      <c r="F38" s="43"/>
      <c r="G38" s="27">
        <f t="shared" ref="G38:M41" si="25">F38*$E38</f>
        <v>0</v>
      </c>
      <c r="H38" s="43">
        <v>1</v>
      </c>
      <c r="I38" s="27">
        <f t="shared" si="25"/>
        <v>0</v>
      </c>
      <c r="J38" s="43">
        <v>2</v>
      </c>
      <c r="K38" s="27">
        <f t="shared" si="25"/>
        <v>0</v>
      </c>
      <c r="L38" s="43">
        <v>1</v>
      </c>
      <c r="M38" s="27">
        <f t="shared" si="25"/>
        <v>0</v>
      </c>
    </row>
    <row r="39" spans="2:13" ht="38.25">
      <c r="B39" s="2"/>
      <c r="C39" s="9" t="s">
        <v>79</v>
      </c>
      <c r="D39" s="9" t="s">
        <v>80</v>
      </c>
      <c r="E39" s="27">
        <f>BPU!$F46</f>
        <v>0</v>
      </c>
      <c r="F39" s="43"/>
      <c r="G39" s="27">
        <f t="shared" si="25"/>
        <v>0</v>
      </c>
      <c r="H39" s="43">
        <v>1</v>
      </c>
      <c r="I39" s="27">
        <f t="shared" si="25"/>
        <v>0</v>
      </c>
      <c r="J39" s="43">
        <v>2</v>
      </c>
      <c r="K39" s="27">
        <f t="shared" si="25"/>
        <v>0</v>
      </c>
      <c r="L39" s="43">
        <v>1</v>
      </c>
      <c r="M39" s="27">
        <f t="shared" si="25"/>
        <v>0</v>
      </c>
    </row>
    <row r="40" spans="2:13" ht="38.25">
      <c r="B40" s="2"/>
      <c r="C40" s="9" t="s">
        <v>81</v>
      </c>
      <c r="D40" s="9" t="s">
        <v>82</v>
      </c>
      <c r="E40" s="27">
        <f>BPU!$F47</f>
        <v>0</v>
      </c>
      <c r="F40" s="43"/>
      <c r="G40" s="27">
        <f t="shared" si="25"/>
        <v>0</v>
      </c>
      <c r="H40" s="43">
        <v>1</v>
      </c>
      <c r="I40" s="27">
        <f t="shared" si="25"/>
        <v>0</v>
      </c>
      <c r="J40" s="43">
        <v>2</v>
      </c>
      <c r="K40" s="27">
        <f t="shared" si="25"/>
        <v>0</v>
      </c>
      <c r="L40" s="43">
        <v>1</v>
      </c>
      <c r="M40" s="27">
        <f t="shared" si="25"/>
        <v>0</v>
      </c>
    </row>
    <row r="41" spans="2:13" ht="25.5">
      <c r="B41" s="2"/>
      <c r="C41" s="9" t="s">
        <v>83</v>
      </c>
      <c r="D41" s="9" t="s">
        <v>84</v>
      </c>
      <c r="E41" s="27">
        <f>BPU!$F48</f>
        <v>0</v>
      </c>
      <c r="F41" s="43"/>
      <c r="G41" s="27">
        <f t="shared" si="25"/>
        <v>0</v>
      </c>
      <c r="H41" s="43">
        <v>1</v>
      </c>
      <c r="I41" s="27">
        <f t="shared" si="25"/>
        <v>0</v>
      </c>
      <c r="J41" s="43">
        <v>2</v>
      </c>
      <c r="K41" s="27">
        <f t="shared" si="25"/>
        <v>0</v>
      </c>
      <c r="L41" s="43">
        <v>1</v>
      </c>
      <c r="M41" s="27">
        <f t="shared" si="25"/>
        <v>0</v>
      </c>
    </row>
    <row r="42" spans="2:13" ht="13.5" thickBot="1">
      <c r="B42" s="2"/>
      <c r="C42" s="1"/>
      <c r="D42" s="1"/>
    </row>
    <row r="43" spans="2:13" ht="13.5" thickBot="1">
      <c r="B43" s="57" t="s">
        <v>85</v>
      </c>
      <c r="C43" s="58"/>
      <c r="D43" s="58" t="s">
        <v>86</v>
      </c>
      <c r="E43" s="78"/>
      <c r="F43" s="79"/>
      <c r="G43" s="78"/>
      <c r="H43" s="79"/>
      <c r="I43" s="78"/>
      <c r="J43" s="79"/>
      <c r="K43" s="78"/>
      <c r="L43" s="79"/>
      <c r="M43" s="80"/>
    </row>
    <row r="44" spans="2:13" ht="25.5">
      <c r="B44" s="8"/>
      <c r="C44" s="9" t="s">
        <v>87</v>
      </c>
      <c r="D44" s="9" t="s">
        <v>227</v>
      </c>
      <c r="E44" s="27">
        <f>BPU!$F51</f>
        <v>0</v>
      </c>
      <c r="F44" s="42"/>
      <c r="G44" s="27">
        <f>F44*$E44</f>
        <v>0</v>
      </c>
      <c r="H44" s="42">
        <v>2</v>
      </c>
      <c r="I44" s="27">
        <f t="shared" ref="I44" si="26">H44*$E44</f>
        <v>0</v>
      </c>
      <c r="J44" s="42">
        <v>1</v>
      </c>
      <c r="K44" s="27">
        <f t="shared" ref="K44" si="27">J44*$E44</f>
        <v>0</v>
      </c>
      <c r="L44" s="42">
        <v>2</v>
      </c>
      <c r="M44" s="27">
        <f t="shared" ref="M44" si="28">L44*$E44</f>
        <v>0</v>
      </c>
    </row>
    <row r="45" spans="2:13" ht="25.5">
      <c r="B45" s="2"/>
      <c r="C45" s="9" t="s">
        <v>88</v>
      </c>
      <c r="D45" s="9" t="s">
        <v>228</v>
      </c>
      <c r="E45" s="27">
        <f>BPU!$F52</f>
        <v>0</v>
      </c>
      <c r="F45" s="43"/>
      <c r="G45" s="27">
        <f t="shared" ref="G45:M46" si="29">F45*$E45</f>
        <v>0</v>
      </c>
      <c r="H45" s="43">
        <v>2</v>
      </c>
      <c r="I45" s="27">
        <f t="shared" si="29"/>
        <v>0</v>
      </c>
      <c r="J45" s="43">
        <v>1</v>
      </c>
      <c r="K45" s="27">
        <f t="shared" si="29"/>
        <v>0</v>
      </c>
      <c r="L45" s="43">
        <v>2</v>
      </c>
      <c r="M45" s="27">
        <f t="shared" si="29"/>
        <v>0</v>
      </c>
    </row>
    <row r="46" spans="2:13" ht="25.5">
      <c r="B46" s="2"/>
      <c r="C46" s="9" t="s">
        <v>89</v>
      </c>
      <c r="D46" s="9" t="s">
        <v>229</v>
      </c>
      <c r="E46" s="27">
        <f>BPU!$F53</f>
        <v>0</v>
      </c>
      <c r="F46" s="43"/>
      <c r="G46" s="27">
        <f t="shared" si="29"/>
        <v>0</v>
      </c>
      <c r="H46" s="43">
        <v>2</v>
      </c>
      <c r="I46" s="27">
        <f t="shared" si="29"/>
        <v>0</v>
      </c>
      <c r="J46" s="43">
        <v>1</v>
      </c>
      <c r="K46" s="27">
        <f t="shared" si="29"/>
        <v>0</v>
      </c>
      <c r="L46" s="43">
        <v>2</v>
      </c>
      <c r="M46" s="27">
        <f t="shared" si="29"/>
        <v>0</v>
      </c>
    </row>
    <row r="47" spans="2:13" ht="13.5" thickBot="1">
      <c r="B47" s="2"/>
      <c r="C47" s="1"/>
      <c r="D47" s="1"/>
    </row>
    <row r="48" spans="2:13" ht="13.5" thickBot="1">
      <c r="B48" s="57" t="s">
        <v>90</v>
      </c>
      <c r="C48" s="58"/>
      <c r="D48" s="58" t="s">
        <v>91</v>
      </c>
      <c r="E48" s="78"/>
      <c r="F48" s="79"/>
      <c r="G48" s="78"/>
      <c r="H48" s="79"/>
      <c r="I48" s="78"/>
      <c r="J48" s="79"/>
      <c r="K48" s="78"/>
      <c r="L48" s="79"/>
      <c r="M48" s="80"/>
    </row>
    <row r="49" spans="2:15">
      <c r="B49" s="8"/>
      <c r="C49" s="9" t="s">
        <v>92</v>
      </c>
      <c r="D49" s="9" t="s">
        <v>93</v>
      </c>
      <c r="E49" s="27">
        <f>BPU!$F56</f>
        <v>0</v>
      </c>
      <c r="F49" s="42"/>
      <c r="G49" s="27">
        <f>F49*$E49</f>
        <v>0</v>
      </c>
      <c r="H49" s="42">
        <v>1</v>
      </c>
      <c r="I49" s="27">
        <f t="shared" ref="I49" si="30">H49*$E49</f>
        <v>0</v>
      </c>
      <c r="J49" s="42">
        <v>1</v>
      </c>
      <c r="K49" s="27">
        <f t="shared" ref="K49" si="31">J49*$E49</f>
        <v>0</v>
      </c>
      <c r="L49" s="42">
        <v>0</v>
      </c>
      <c r="M49" s="27">
        <f t="shared" ref="M49" si="32">L49*$E49</f>
        <v>0</v>
      </c>
    </row>
    <row r="50" spans="2:15">
      <c r="B50" s="2"/>
      <c r="C50" s="9" t="s">
        <v>94</v>
      </c>
      <c r="D50" s="9" t="s">
        <v>95</v>
      </c>
      <c r="E50" s="27">
        <f>BPU!$F57</f>
        <v>0</v>
      </c>
      <c r="F50" s="43"/>
      <c r="G50" s="27">
        <f t="shared" ref="G50:M57" si="33">F50*$E50</f>
        <v>0</v>
      </c>
      <c r="H50" s="43">
        <v>5</v>
      </c>
      <c r="I50" s="27">
        <f t="shared" si="33"/>
        <v>0</v>
      </c>
      <c r="J50" s="43">
        <v>5</v>
      </c>
      <c r="K50" s="27">
        <f t="shared" si="33"/>
        <v>0</v>
      </c>
      <c r="L50" s="43">
        <v>3</v>
      </c>
      <c r="M50" s="27">
        <f t="shared" si="33"/>
        <v>0</v>
      </c>
    </row>
    <row r="51" spans="2:15">
      <c r="B51" s="2"/>
      <c r="C51" s="9" t="s">
        <v>96</v>
      </c>
      <c r="D51" s="9" t="s">
        <v>97</v>
      </c>
      <c r="E51" s="27">
        <f>BPU!$F58</f>
        <v>0</v>
      </c>
      <c r="F51" s="42">
        <v>3</v>
      </c>
      <c r="G51" s="27">
        <f t="shared" si="33"/>
        <v>0</v>
      </c>
      <c r="H51" s="43">
        <v>1</v>
      </c>
      <c r="I51" s="27">
        <f t="shared" si="33"/>
        <v>0</v>
      </c>
      <c r="J51" s="43">
        <v>1</v>
      </c>
      <c r="K51" s="27">
        <f t="shared" si="33"/>
        <v>0</v>
      </c>
      <c r="L51" s="43">
        <v>0</v>
      </c>
      <c r="M51" s="27">
        <f t="shared" si="33"/>
        <v>0</v>
      </c>
      <c r="O51" s="117"/>
    </row>
    <row r="52" spans="2:15">
      <c r="B52" s="2"/>
      <c r="C52" s="9" t="s">
        <v>98</v>
      </c>
      <c r="D52" s="9" t="s">
        <v>99</v>
      </c>
      <c r="E52" s="27">
        <f>BPU!$F59</f>
        <v>0</v>
      </c>
      <c r="F52" s="43"/>
      <c r="G52" s="27">
        <f t="shared" si="33"/>
        <v>0</v>
      </c>
      <c r="H52" s="43">
        <v>1</v>
      </c>
      <c r="I52" s="27">
        <f t="shared" si="33"/>
        <v>0</v>
      </c>
      <c r="J52" s="43">
        <v>1</v>
      </c>
      <c r="K52" s="27">
        <f t="shared" si="33"/>
        <v>0</v>
      </c>
      <c r="L52" s="43">
        <v>0</v>
      </c>
      <c r="M52" s="27">
        <f t="shared" si="33"/>
        <v>0</v>
      </c>
    </row>
    <row r="53" spans="2:15">
      <c r="B53" s="2"/>
      <c r="C53" s="9" t="s">
        <v>100</v>
      </c>
      <c r="D53" s="9" t="s">
        <v>101</v>
      </c>
      <c r="E53" s="27">
        <f>BPU!$F60</f>
        <v>0</v>
      </c>
      <c r="F53" s="43"/>
      <c r="G53" s="27">
        <f t="shared" si="33"/>
        <v>0</v>
      </c>
      <c r="H53" s="43">
        <v>2</v>
      </c>
      <c r="I53" s="27">
        <f t="shared" si="33"/>
        <v>0</v>
      </c>
      <c r="J53" s="43">
        <v>2</v>
      </c>
      <c r="K53" s="27">
        <f t="shared" si="33"/>
        <v>0</v>
      </c>
      <c r="L53" s="43">
        <v>4</v>
      </c>
      <c r="M53" s="27">
        <f t="shared" si="33"/>
        <v>0</v>
      </c>
    </row>
    <row r="54" spans="2:15">
      <c r="B54" s="2"/>
      <c r="C54" s="9" t="s">
        <v>102</v>
      </c>
      <c r="D54" s="9" t="s">
        <v>103</v>
      </c>
      <c r="E54" s="27">
        <f>BPU!$F61</f>
        <v>0</v>
      </c>
      <c r="F54" s="42">
        <v>3</v>
      </c>
      <c r="G54" s="27">
        <f t="shared" si="33"/>
        <v>0</v>
      </c>
      <c r="H54" s="43">
        <v>1</v>
      </c>
      <c r="I54" s="27">
        <f t="shared" si="33"/>
        <v>0</v>
      </c>
      <c r="J54" s="43">
        <v>1</v>
      </c>
      <c r="K54" s="27">
        <f t="shared" si="33"/>
        <v>0</v>
      </c>
      <c r="L54" s="43">
        <v>0</v>
      </c>
      <c r="M54" s="27">
        <f t="shared" si="33"/>
        <v>0</v>
      </c>
      <c r="O54" s="117"/>
    </row>
    <row r="55" spans="2:15">
      <c r="B55" s="2"/>
      <c r="C55" s="9" t="s">
        <v>104</v>
      </c>
      <c r="D55" s="9" t="s">
        <v>105</v>
      </c>
      <c r="E55" s="27">
        <f>BPU!$F62</f>
        <v>0</v>
      </c>
      <c r="F55" s="43"/>
      <c r="G55" s="27">
        <f t="shared" si="33"/>
        <v>0</v>
      </c>
      <c r="H55" s="43">
        <v>1</v>
      </c>
      <c r="I55" s="27">
        <f t="shared" si="33"/>
        <v>0</v>
      </c>
      <c r="J55" s="43">
        <v>1</v>
      </c>
      <c r="K55" s="27">
        <f t="shared" si="33"/>
        <v>0</v>
      </c>
      <c r="L55" s="43">
        <v>1</v>
      </c>
      <c r="M55" s="27">
        <f t="shared" si="33"/>
        <v>0</v>
      </c>
    </row>
    <row r="56" spans="2:15">
      <c r="B56" s="2"/>
      <c r="C56" s="9" t="s">
        <v>106</v>
      </c>
      <c r="D56" s="9" t="s">
        <v>107</v>
      </c>
      <c r="E56" s="27">
        <f>BPU!$F63</f>
        <v>0</v>
      </c>
      <c r="F56" s="43"/>
      <c r="G56" s="27">
        <f t="shared" si="33"/>
        <v>0</v>
      </c>
      <c r="H56" s="43">
        <v>3</v>
      </c>
      <c r="I56" s="27">
        <f t="shared" si="33"/>
        <v>0</v>
      </c>
      <c r="J56" s="43">
        <v>3</v>
      </c>
      <c r="K56" s="27">
        <f t="shared" si="33"/>
        <v>0</v>
      </c>
      <c r="L56" s="43">
        <v>2</v>
      </c>
      <c r="M56" s="27">
        <f t="shared" si="33"/>
        <v>0</v>
      </c>
    </row>
    <row r="57" spans="2:15">
      <c r="B57" s="2"/>
      <c r="C57" s="9" t="s">
        <v>108</v>
      </c>
      <c r="D57" s="9" t="s">
        <v>109</v>
      </c>
      <c r="E57" s="27">
        <f>BPU!$F64</f>
        <v>0</v>
      </c>
      <c r="F57" s="42">
        <v>3</v>
      </c>
      <c r="G57" s="27">
        <f t="shared" si="33"/>
        <v>0</v>
      </c>
      <c r="H57" s="43">
        <v>1</v>
      </c>
      <c r="I57" s="27">
        <f t="shared" si="33"/>
        <v>0</v>
      </c>
      <c r="J57" s="43">
        <v>1</v>
      </c>
      <c r="K57" s="27">
        <f t="shared" si="33"/>
        <v>0</v>
      </c>
      <c r="L57" s="43">
        <v>1</v>
      </c>
      <c r="M57" s="27">
        <f t="shared" si="33"/>
        <v>0</v>
      </c>
    </row>
    <row r="59" spans="2:15" ht="12.95" customHeight="1" thickBot="1">
      <c r="B59" s="156" t="s">
        <v>110</v>
      </c>
      <c r="C59" s="156"/>
      <c r="D59" s="156"/>
      <c r="E59" s="156"/>
      <c r="F59" s="156"/>
      <c r="G59" s="156"/>
      <c r="H59" s="156"/>
      <c r="I59" s="156"/>
      <c r="J59" s="156"/>
      <c r="K59" s="156"/>
      <c r="L59" s="156"/>
      <c r="M59" s="156"/>
    </row>
    <row r="60" spans="2:15" ht="13.5" thickBot="1">
      <c r="B60" s="76" t="s">
        <v>111</v>
      </c>
      <c r="C60" s="77"/>
      <c r="D60" s="77" t="s">
        <v>112</v>
      </c>
      <c r="E60" s="78"/>
      <c r="F60" s="79"/>
      <c r="G60" s="78"/>
      <c r="H60" s="79"/>
      <c r="I60" s="78"/>
      <c r="J60" s="79"/>
      <c r="K60" s="78"/>
      <c r="L60" s="79"/>
      <c r="M60" s="80"/>
    </row>
    <row r="61" spans="2:15">
      <c r="B61" s="22"/>
      <c r="C61" s="23" t="s">
        <v>113</v>
      </c>
      <c r="D61" s="23" t="s">
        <v>114</v>
      </c>
      <c r="E61" s="27">
        <f>BPU!$F68</f>
        <v>0</v>
      </c>
      <c r="F61" s="41"/>
      <c r="G61" s="27">
        <f>F61*$E61</f>
        <v>0</v>
      </c>
      <c r="H61" s="41"/>
      <c r="I61" s="27">
        <f t="shared" ref="I61" si="34">H61*$E61</f>
        <v>0</v>
      </c>
      <c r="J61" s="41"/>
      <c r="K61" s="27">
        <f t="shared" ref="K61" si="35">J61*$E61</f>
        <v>0</v>
      </c>
      <c r="L61" s="41">
        <v>1</v>
      </c>
      <c r="M61" s="27">
        <f t="shared" ref="M61" si="36">L61*$E61</f>
        <v>0</v>
      </c>
    </row>
    <row r="62" spans="2:15" ht="13.5" thickBot="1"/>
    <row r="63" spans="2:15" ht="13.5" thickBot="1">
      <c r="B63" s="76" t="s">
        <v>115</v>
      </c>
      <c r="C63" s="77"/>
      <c r="D63" s="77" t="s">
        <v>116</v>
      </c>
      <c r="E63" s="78"/>
      <c r="F63" s="79"/>
      <c r="G63" s="78"/>
      <c r="H63" s="79"/>
      <c r="I63" s="78"/>
      <c r="J63" s="79"/>
      <c r="K63" s="78"/>
      <c r="L63" s="79"/>
      <c r="M63" s="80"/>
    </row>
    <row r="64" spans="2:15">
      <c r="B64" s="22"/>
      <c r="C64" s="23" t="s">
        <v>117</v>
      </c>
      <c r="D64" s="23" t="s">
        <v>118</v>
      </c>
      <c r="E64" s="27">
        <f>BPU!$F71</f>
        <v>0</v>
      </c>
      <c r="F64" s="41"/>
      <c r="G64" s="27">
        <f>F64*$E64</f>
        <v>0</v>
      </c>
      <c r="H64" s="41">
        <v>1</v>
      </c>
      <c r="I64" s="27">
        <f t="shared" ref="I64" si="37">H64*$E64</f>
        <v>0</v>
      </c>
      <c r="J64" s="41"/>
      <c r="K64" s="27">
        <f t="shared" ref="K64" si="38">J64*$E64</f>
        <v>0</v>
      </c>
      <c r="L64" s="41"/>
      <c r="M64" s="27">
        <f t="shared" ref="M64" si="39">L64*$E64</f>
        <v>0</v>
      </c>
    </row>
    <row r="65" spans="3:13">
      <c r="C65" s="26" t="s">
        <v>119</v>
      </c>
      <c r="D65" s="26" t="s">
        <v>120</v>
      </c>
      <c r="E65" s="25">
        <f>BPU!$F72</f>
        <v>0</v>
      </c>
      <c r="F65" s="40"/>
      <c r="G65" s="25">
        <f t="shared" ref="G65:M66" si="40">F65*$E65</f>
        <v>0</v>
      </c>
      <c r="H65" s="40"/>
      <c r="I65" s="25">
        <f t="shared" si="40"/>
        <v>0</v>
      </c>
      <c r="J65" s="40">
        <v>2</v>
      </c>
      <c r="K65" s="25">
        <f t="shared" si="40"/>
        <v>0</v>
      </c>
      <c r="L65" s="40"/>
      <c r="M65" s="25">
        <f t="shared" si="40"/>
        <v>0</v>
      </c>
    </row>
    <row r="66" spans="3:13">
      <c r="C66" s="26" t="s">
        <v>121</v>
      </c>
      <c r="D66" s="26" t="s">
        <v>122</v>
      </c>
      <c r="E66" s="25">
        <f>BPU!$F73</f>
        <v>0</v>
      </c>
      <c r="F66" s="40"/>
      <c r="G66" s="25">
        <f t="shared" si="40"/>
        <v>0</v>
      </c>
      <c r="H66" s="40"/>
      <c r="I66" s="25">
        <f t="shared" si="40"/>
        <v>0</v>
      </c>
      <c r="J66" s="40"/>
      <c r="K66" s="25">
        <f t="shared" si="40"/>
        <v>0</v>
      </c>
      <c r="L66" s="40">
        <v>1</v>
      </c>
      <c r="M66" s="25">
        <f t="shared" si="40"/>
        <v>0</v>
      </c>
    </row>
    <row r="68" spans="3:13">
      <c r="G68" s="1"/>
      <c r="H68" s="1"/>
      <c r="I68" s="1"/>
      <c r="J68" s="1"/>
      <c r="K68" s="1"/>
      <c r="L68" s="1"/>
      <c r="M68" s="1"/>
    </row>
    <row r="78" spans="3:13" ht="13.5" customHeight="1"/>
  </sheetData>
  <mergeCells count="12">
    <mergeCell ref="B2:M2"/>
    <mergeCell ref="B19:M19"/>
    <mergeCell ref="B23:M23"/>
    <mergeCell ref="B30:M30"/>
    <mergeCell ref="B59:M59"/>
    <mergeCell ref="B4:M4"/>
    <mergeCell ref="H8:I8"/>
    <mergeCell ref="J8:K8"/>
    <mergeCell ref="L8:M8"/>
    <mergeCell ref="B10:M10"/>
    <mergeCell ref="F8:G8"/>
    <mergeCell ref="B5:C5"/>
  </mergeCells>
  <phoneticPr fontId="9" type="noConversion"/>
  <pageMargins left="0.35433070866141736" right="0.31496062992125984" top="0.47244094488188981" bottom="0.39370078740157483" header="0.27559055118110237" footer="0.15748031496062992"/>
  <pageSetup paperSize="9" scale="59" fitToHeight="0" orientation="landscape" r:id="rId1"/>
  <headerFooter>
    <oddFooter>&amp;L&amp;F-&amp;A&amp;R&amp;P/&amp;N</oddFooter>
  </headerFooter>
  <rowBreaks count="1" manualBreakCount="1">
    <brk id="47"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9AFC7-050E-401B-A7DB-4064DB7C19D7}">
  <sheetPr>
    <tabColor theme="5"/>
    <pageSetUpPr fitToPage="1"/>
  </sheetPr>
  <dimension ref="B1:M25"/>
  <sheetViews>
    <sheetView showGridLines="0" topLeftCell="A2" workbookViewId="0">
      <selection activeCell="C13" sqref="C13"/>
    </sheetView>
  </sheetViews>
  <sheetFormatPr baseColWidth="10" defaultColWidth="13.42578125" defaultRowHeight="12"/>
  <cols>
    <col min="1" max="1" width="3.42578125" style="51" customWidth="1"/>
    <col min="2" max="2" width="51.28515625" style="51" customWidth="1"/>
    <col min="3" max="5" width="18.5703125" style="51" customWidth="1"/>
    <col min="6" max="16384" width="13.42578125" style="51"/>
  </cols>
  <sheetData>
    <row r="1" spans="2:13" s="1" customFormat="1" ht="12.75">
      <c r="B1" s="11"/>
      <c r="C1" s="12"/>
      <c r="D1" s="12"/>
      <c r="E1" s="13"/>
      <c r="F1" s="14"/>
      <c r="G1" s="13"/>
      <c r="H1" s="14"/>
      <c r="I1" s="13"/>
      <c r="J1" s="14"/>
      <c r="K1" s="13"/>
      <c r="L1" s="14"/>
      <c r="M1" s="13"/>
    </row>
    <row r="2" spans="2:13" s="1" customFormat="1" ht="47.45" customHeight="1">
      <c r="B2" s="154" t="s">
        <v>215</v>
      </c>
      <c r="C2" s="155"/>
      <c r="D2" s="155"/>
      <c r="E2" s="155"/>
      <c r="F2" s="113"/>
      <c r="G2" s="113"/>
      <c r="H2" s="113"/>
      <c r="I2" s="113"/>
      <c r="J2" s="113"/>
      <c r="K2" s="113"/>
      <c r="L2" s="113"/>
      <c r="M2" s="113"/>
    </row>
    <row r="3" spans="2:13" s="1" customFormat="1" ht="12.75">
      <c r="B3" s="11"/>
      <c r="C3" s="12"/>
      <c r="D3" s="12"/>
      <c r="E3" s="13"/>
      <c r="F3" s="14"/>
      <c r="G3" s="13"/>
      <c r="H3" s="14"/>
      <c r="I3" s="13"/>
      <c r="J3" s="14"/>
      <c r="K3" s="13"/>
      <c r="L3" s="14"/>
      <c r="M3" s="13"/>
    </row>
    <row r="4" spans="2:13" s="1" customFormat="1" ht="27" customHeight="1">
      <c r="B4" s="157" t="s">
        <v>192</v>
      </c>
      <c r="C4" s="158"/>
      <c r="D4" s="158"/>
      <c r="E4" s="158"/>
      <c r="F4" s="114"/>
      <c r="G4" s="114"/>
      <c r="H4" s="114"/>
      <c r="I4" s="114"/>
      <c r="J4" s="114"/>
      <c r="K4" s="114"/>
      <c r="L4" s="114"/>
      <c r="M4" s="114"/>
    </row>
    <row r="5" spans="2:13" customFormat="1" ht="12.75">
      <c r="B5" s="161" t="s">
        <v>26</v>
      </c>
      <c r="C5" s="162"/>
      <c r="D5" s="15"/>
      <c r="E5" s="16"/>
      <c r="F5" s="17"/>
      <c r="G5" s="16"/>
      <c r="H5" s="17"/>
      <c r="I5" s="16"/>
      <c r="J5" s="17"/>
      <c r="K5" s="16"/>
      <c r="L5" s="17"/>
      <c r="M5" s="16"/>
    </row>
    <row r="6" spans="2:13" customFormat="1" ht="12.75">
      <c r="B6" s="112"/>
      <c r="C6" s="112"/>
      <c r="D6" s="15"/>
      <c r="E6" s="16"/>
      <c r="F6" s="17"/>
      <c r="G6" s="16"/>
      <c r="H6" s="17"/>
      <c r="I6" s="16"/>
      <c r="J6" s="17"/>
      <c r="K6" s="16"/>
      <c r="L6" s="17"/>
      <c r="M6" s="16"/>
    </row>
    <row r="7" spans="2:13" customFormat="1" ht="12.75">
      <c r="B7" s="11" t="s">
        <v>27</v>
      </c>
      <c r="C7" s="115">
        <f>BPU!C8</f>
        <v>0</v>
      </c>
      <c r="D7" s="15"/>
      <c r="E7" s="16"/>
      <c r="F7" s="17"/>
      <c r="G7" s="16"/>
      <c r="H7" s="17"/>
      <c r="I7" s="16"/>
      <c r="J7" s="17"/>
      <c r="K7" s="16"/>
      <c r="L7" s="17"/>
      <c r="M7" s="16"/>
    </row>
    <row r="8" spans="2:13" ht="12.6" customHeight="1"/>
    <row r="9" spans="2:13" ht="12.75">
      <c r="B9" s="82" t="s">
        <v>193</v>
      </c>
    </row>
    <row r="10" spans="2:13">
      <c r="C10" s="65" t="s">
        <v>165</v>
      </c>
      <c r="D10" s="65" t="s">
        <v>166</v>
      </c>
      <c r="E10" s="65" t="s">
        <v>168</v>
      </c>
    </row>
    <row r="11" spans="2:13">
      <c r="B11" s="52" t="s">
        <v>194</v>
      </c>
      <c r="C11" s="83">
        <f>179+20</f>
        <v>199</v>
      </c>
      <c r="D11" s="83">
        <v>174</v>
      </c>
      <c r="E11" s="83">
        <v>17</v>
      </c>
    </row>
    <row r="12" spans="2:13">
      <c r="B12" s="52" t="s">
        <v>195</v>
      </c>
      <c r="C12" s="83">
        <f>94+50</f>
        <v>144</v>
      </c>
      <c r="D12" s="83">
        <v>106</v>
      </c>
      <c r="E12" s="83">
        <v>32</v>
      </c>
    </row>
    <row r="13" spans="2:13">
      <c r="B13" s="52" t="s">
        <v>196</v>
      </c>
      <c r="C13" s="83">
        <f>63+30</f>
        <v>93</v>
      </c>
      <c r="D13" s="83">
        <v>117</v>
      </c>
      <c r="E13" s="83">
        <v>41</v>
      </c>
    </row>
    <row r="15" spans="2:13">
      <c r="B15" s="50" t="s">
        <v>197</v>
      </c>
    </row>
    <row r="16" spans="2:13">
      <c r="B16" s="52" t="s">
        <v>198</v>
      </c>
      <c r="C16" s="69">
        <f>C11*'BPU - Prestation 3.1'!E20+C12*'BPU - Prestation 3.1'!F20+C13*'BPU - Prestation 3.1'!G20</f>
        <v>199</v>
      </c>
      <c r="D16" s="69">
        <f>D11*'BPU - Prestation 3.1'!E20+D12*'BPU - Prestation 3.1'!F20+D13*'BPU - Prestation 3.1'!G20</f>
        <v>174</v>
      </c>
      <c r="E16" s="69">
        <f>E11*'BPU - Prestation 3.1'!E20+E12*'BPU - Prestation 3.1'!F20+E13*'BPU - Prestation 3.1'!G20</f>
        <v>17</v>
      </c>
    </row>
    <row r="17" spans="2:5">
      <c r="B17" s="52" t="s">
        <v>199</v>
      </c>
      <c r="C17" s="85">
        <f>C16*'BPU - Prestation 3.1'!E24</f>
        <v>0</v>
      </c>
      <c r="D17" s="85">
        <f>D16*'BPU - Prestation 3.1'!E25</f>
        <v>0</v>
      </c>
      <c r="E17" s="85">
        <f>E16*'BPU - Prestation 3.1'!E26</f>
        <v>0</v>
      </c>
    </row>
    <row r="19" spans="2:5">
      <c r="B19" s="52" t="s">
        <v>200</v>
      </c>
      <c r="C19" s="85">
        <f>SUM(C17:E17)</f>
        <v>0</v>
      </c>
    </row>
    <row r="20" spans="2:5">
      <c r="B20" s="52" t="s">
        <v>201</v>
      </c>
      <c r="C20" s="85">
        <f>C19*(1+SUM('BPU - Prestation 3.1'!E30:E32))</f>
        <v>0</v>
      </c>
    </row>
    <row r="21" spans="2:5">
      <c r="B21" s="52" t="s">
        <v>202</v>
      </c>
      <c r="C21" s="85">
        <f>C20*(1+'BPU - Prestation 3.1'!E34)</f>
        <v>0</v>
      </c>
    </row>
    <row r="22" spans="2:5">
      <c r="C22" s="56"/>
    </row>
    <row r="23" spans="2:5">
      <c r="B23" s="84" t="s">
        <v>203</v>
      </c>
      <c r="C23" s="86">
        <f>ROUNDUP(C21,0)</f>
        <v>0</v>
      </c>
    </row>
    <row r="25" spans="2:5">
      <c r="C25" s="152"/>
    </row>
  </sheetData>
  <mergeCells count="3">
    <mergeCell ref="B5:C5"/>
    <mergeCell ref="B2:E2"/>
    <mergeCell ref="B4:E4"/>
  </mergeCells>
  <pageMargins left="0.51181102362204722" right="0.51181102362204722" top="0.74803149606299213" bottom="0.74803149606299213" header="0.31496062992125984" footer="0.31496062992125984"/>
  <pageSetup paperSize="9" scale="85" fitToHeight="0" orientation="portrait" r:id="rId1"/>
  <headerFooter>
    <oddFooter>&amp;L&amp;F-&amp;A&amp;R&amp;P/&amp;N</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A5F65-707E-4516-A0A0-A7E21242BD75}">
  <sheetPr>
    <tabColor theme="5"/>
  </sheetPr>
  <dimension ref="B1:M18"/>
  <sheetViews>
    <sheetView showGridLines="0" workbookViewId="0">
      <selection activeCell="E17" sqref="E17"/>
    </sheetView>
  </sheetViews>
  <sheetFormatPr baseColWidth="10" defaultColWidth="10.85546875" defaultRowHeight="12.75"/>
  <cols>
    <col min="1" max="1" width="2" style="29" customWidth="1"/>
    <col min="2" max="2" width="17.42578125" style="29" customWidth="1"/>
    <col min="3" max="3" width="15.5703125" style="29" customWidth="1"/>
    <col min="4" max="4" width="2.5703125" style="29" customWidth="1"/>
    <col min="5" max="5" width="42.140625" style="29" customWidth="1"/>
    <col min="6" max="6" width="10.85546875" style="29"/>
    <col min="7" max="7" width="2.42578125" style="29" customWidth="1"/>
    <col min="8" max="8" width="27.85546875" style="29" customWidth="1"/>
    <col min="9" max="16384" width="10.85546875" style="29"/>
  </cols>
  <sheetData>
    <row r="1" spans="2:13" s="1" customFormat="1">
      <c r="B1" s="11"/>
      <c r="C1" s="12"/>
      <c r="D1" s="12"/>
      <c r="E1" s="13"/>
      <c r="F1" s="14"/>
      <c r="G1" s="13"/>
      <c r="H1" s="14"/>
      <c r="I1" s="13"/>
      <c r="J1" s="14"/>
      <c r="K1" s="13"/>
      <c r="L1" s="14"/>
      <c r="M1" s="13"/>
    </row>
    <row r="2" spans="2:13" s="1" customFormat="1" ht="47.45" customHeight="1">
      <c r="B2" s="154" t="s">
        <v>215</v>
      </c>
      <c r="C2" s="155"/>
      <c r="D2" s="155"/>
      <c r="E2" s="155"/>
      <c r="F2" s="155"/>
      <c r="G2" s="155"/>
      <c r="H2" s="113"/>
      <c r="I2" s="113"/>
      <c r="J2" s="113"/>
      <c r="K2" s="113"/>
      <c r="L2" s="113"/>
      <c r="M2" s="113"/>
    </row>
    <row r="3" spans="2:13" s="1" customFormat="1">
      <c r="B3" s="11"/>
      <c r="C3" s="12"/>
      <c r="D3" s="12"/>
      <c r="E3" s="13"/>
      <c r="F3" s="14"/>
      <c r="G3" s="13"/>
      <c r="H3" s="14"/>
      <c r="I3" s="13"/>
      <c r="J3" s="14"/>
      <c r="K3" s="13"/>
      <c r="L3" s="14"/>
      <c r="M3" s="13"/>
    </row>
    <row r="4" spans="2:13" s="1" customFormat="1" ht="41.25" customHeight="1">
      <c r="B4" s="157" t="s">
        <v>204</v>
      </c>
      <c r="C4" s="158"/>
      <c r="D4" s="158"/>
      <c r="E4" s="158"/>
      <c r="F4" s="158"/>
      <c r="G4" s="158"/>
      <c r="H4" s="114"/>
      <c r="I4" s="114"/>
      <c r="J4" s="114"/>
      <c r="K4" s="114"/>
      <c r="L4" s="114"/>
      <c r="M4" s="114"/>
    </row>
    <row r="5" spans="2:13" customFormat="1">
      <c r="B5" s="161" t="s">
        <v>26</v>
      </c>
      <c r="C5" s="162"/>
      <c r="D5" s="15"/>
      <c r="E5" s="16"/>
      <c r="F5" s="17"/>
      <c r="G5" s="16"/>
      <c r="H5" s="17"/>
      <c r="I5" s="16"/>
      <c r="J5" s="17"/>
      <c r="K5" s="16"/>
      <c r="L5" s="17"/>
      <c r="M5" s="16"/>
    </row>
    <row r="6" spans="2:13" customFormat="1">
      <c r="B6" s="112"/>
      <c r="C6" s="112"/>
      <c r="D6" s="15"/>
      <c r="E6" s="16"/>
      <c r="F6" s="17"/>
      <c r="G6" s="16"/>
      <c r="H6" s="17"/>
      <c r="I6" s="16"/>
      <c r="J6" s="17"/>
      <c r="K6" s="16"/>
      <c r="L6" s="17"/>
      <c r="M6" s="16"/>
    </row>
    <row r="7" spans="2:13" customFormat="1">
      <c r="B7" s="11" t="s">
        <v>27</v>
      </c>
      <c r="C7" s="115">
        <f>BPU!C8</f>
        <v>0</v>
      </c>
      <c r="D7" s="15"/>
      <c r="E7" s="16"/>
      <c r="F7" s="17"/>
      <c r="G7" s="16"/>
      <c r="H7" s="17"/>
      <c r="I7" s="16"/>
      <c r="J7" s="17"/>
      <c r="K7" s="16"/>
      <c r="L7" s="17"/>
      <c r="M7" s="16"/>
    </row>
    <row r="8" spans="2:13" customFormat="1"/>
    <row r="9" spans="2:13" ht="12" customHeight="1">
      <c r="B9" s="91" t="s">
        <v>205</v>
      </c>
      <c r="C9" s="30"/>
    </row>
    <row r="10" spans="2:13" ht="25.5">
      <c r="B10" s="147" t="s">
        <v>177</v>
      </c>
      <c r="C10" s="147" t="s">
        <v>206</v>
      </c>
    </row>
    <row r="11" spans="2:13">
      <c r="B11" s="122" t="s">
        <v>180</v>
      </c>
      <c r="C11" s="123">
        <v>33</v>
      </c>
      <c r="H11" s="153"/>
    </row>
    <row r="12" spans="2:13" ht="12.95" customHeight="1">
      <c r="B12" s="122" t="s">
        <v>181</v>
      </c>
      <c r="C12" s="123">
        <v>45</v>
      </c>
      <c r="E12" s="46" t="s">
        <v>207</v>
      </c>
      <c r="F12" s="48">
        <f>SUMPRODUCT(C11:C18,'BPU - Prestation 3.2'!C10:C17)</f>
        <v>0</v>
      </c>
      <c r="H12" s="150"/>
    </row>
    <row r="13" spans="2:13">
      <c r="B13" s="122" t="s">
        <v>182</v>
      </c>
      <c r="C13" s="123">
        <v>60</v>
      </c>
    </row>
    <row r="14" spans="2:13">
      <c r="B14" s="122" t="s">
        <v>183</v>
      </c>
      <c r="C14" s="123">
        <v>19</v>
      </c>
      <c r="E14" s="46" t="s">
        <v>208</v>
      </c>
      <c r="F14" s="48">
        <f>ROUNDUP(F12*4.67,0)</f>
        <v>0</v>
      </c>
      <c r="H14" s="150"/>
    </row>
    <row r="15" spans="2:13">
      <c r="B15" s="122" t="s">
        <v>184</v>
      </c>
      <c r="C15" s="123">
        <v>50</v>
      </c>
    </row>
    <row r="16" spans="2:13">
      <c r="B16" s="122" t="s">
        <v>185</v>
      </c>
      <c r="C16" s="123">
        <v>0</v>
      </c>
    </row>
    <row r="17" spans="2:3">
      <c r="B17" s="122" t="s">
        <v>209</v>
      </c>
      <c r="C17" s="123">
        <v>3</v>
      </c>
    </row>
    <row r="18" spans="2:3">
      <c r="B18" s="122" t="s">
        <v>185</v>
      </c>
      <c r="C18" s="123">
        <v>11</v>
      </c>
    </row>
  </sheetData>
  <mergeCells count="3">
    <mergeCell ref="B5:C5"/>
    <mergeCell ref="B2:G2"/>
    <mergeCell ref="B4:G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0D9C-D378-4908-B2EC-A3C173557D28}">
  <sheetPr>
    <tabColor theme="5"/>
    <pageSetUpPr fitToPage="1"/>
  </sheetPr>
  <dimension ref="B1:AMF21"/>
  <sheetViews>
    <sheetView showGridLines="0" tabSelected="1" topLeftCell="A2" zoomScale="96" zoomScaleNormal="100" workbookViewId="0">
      <selection activeCell="B15" sqref="B15"/>
    </sheetView>
  </sheetViews>
  <sheetFormatPr baseColWidth="10" defaultColWidth="9.140625" defaultRowHeight="15"/>
  <cols>
    <col min="1" max="1" width="3.140625" style="32" customWidth="1"/>
    <col min="2" max="2" width="84.5703125" style="33" customWidth="1"/>
    <col min="3" max="3" width="19.28515625" style="33" customWidth="1"/>
    <col min="4" max="4" width="19.85546875" style="33" customWidth="1"/>
    <col min="5" max="5" width="19.7109375" style="33" customWidth="1"/>
    <col min="6" max="6" width="19.5703125" style="33" customWidth="1"/>
    <col min="7" max="7" width="22.5703125" style="33" customWidth="1"/>
    <col min="8" max="8" width="15.140625" style="33" customWidth="1"/>
    <col min="9" max="9" width="13.42578125" style="33" customWidth="1"/>
    <col min="10" max="10" width="24.140625" style="33" customWidth="1"/>
    <col min="11" max="11" width="21.42578125" style="33" customWidth="1"/>
    <col min="12" max="1016" width="9.140625" style="33"/>
    <col min="1017" max="16384" width="9.140625" style="32"/>
  </cols>
  <sheetData>
    <row r="1" spans="2:1020" s="1" customFormat="1" ht="12.75">
      <c r="B1" s="11"/>
      <c r="C1" s="12"/>
      <c r="D1" s="12"/>
      <c r="E1" s="13"/>
      <c r="F1" s="14"/>
      <c r="G1" s="13"/>
      <c r="H1" s="14"/>
      <c r="I1" s="13"/>
      <c r="J1" s="14"/>
      <c r="K1" s="13"/>
      <c r="L1" s="14"/>
      <c r="M1" s="13"/>
    </row>
    <row r="2" spans="2:1020" s="1" customFormat="1" ht="47.45" customHeight="1">
      <c r="B2" s="154" t="s">
        <v>215</v>
      </c>
      <c r="C2" s="155"/>
      <c r="D2" s="155"/>
      <c r="E2" s="155"/>
      <c r="F2" s="155"/>
      <c r="G2" s="155"/>
      <c r="H2" s="113"/>
      <c r="I2" s="113"/>
      <c r="J2" s="113"/>
      <c r="K2" s="113"/>
      <c r="L2" s="113"/>
      <c r="M2" s="113"/>
    </row>
    <row r="3" spans="2:1020" s="1" customFormat="1" ht="12.75">
      <c r="B3" s="11"/>
      <c r="C3" s="12"/>
      <c r="D3" s="12"/>
      <c r="E3" s="13"/>
      <c r="F3" s="14"/>
      <c r="G3" s="13"/>
      <c r="H3" s="14"/>
      <c r="I3" s="13"/>
      <c r="J3" s="14"/>
      <c r="K3" s="13"/>
      <c r="L3" s="14"/>
      <c r="M3" s="13"/>
    </row>
    <row r="4" spans="2:1020" s="1" customFormat="1" ht="41.25" customHeight="1">
      <c r="B4" s="157" t="s">
        <v>210</v>
      </c>
      <c r="C4" s="158"/>
      <c r="D4" s="158"/>
      <c r="E4" s="158"/>
      <c r="F4" s="158"/>
      <c r="G4" s="158"/>
      <c r="H4" s="114"/>
      <c r="I4" s="114"/>
      <c r="J4" s="114"/>
      <c r="K4" s="114"/>
      <c r="L4" s="114"/>
      <c r="M4" s="114"/>
    </row>
    <row r="5" spans="2:1020" customFormat="1" ht="12.75">
      <c r="B5" s="112"/>
      <c r="C5" s="112"/>
      <c r="D5" s="15"/>
      <c r="E5" s="16"/>
      <c r="F5" s="17"/>
      <c r="G5" s="16"/>
      <c r="H5" s="17"/>
      <c r="I5" s="16"/>
      <c r="J5" s="17"/>
      <c r="K5" s="16"/>
      <c r="L5" s="17"/>
      <c r="M5" s="16"/>
    </row>
    <row r="6" spans="2:1020" customFormat="1" ht="12.75">
      <c r="B6" s="11" t="s">
        <v>27</v>
      </c>
      <c r="C6" s="115">
        <f>BPU!C8</f>
        <v>0</v>
      </c>
      <c r="D6" s="15"/>
      <c r="E6" s="16"/>
      <c r="F6" s="17"/>
      <c r="G6" s="16"/>
      <c r="H6" s="17"/>
      <c r="I6" s="16"/>
      <c r="J6" s="17"/>
      <c r="K6" s="16"/>
      <c r="L6" s="17"/>
      <c r="M6" s="16"/>
    </row>
    <row r="8" spans="2:1020" ht="26.25">
      <c r="B8" s="188" t="s">
        <v>211</v>
      </c>
      <c r="C8" s="188"/>
      <c r="D8" s="188"/>
      <c r="E8" s="188"/>
      <c r="F8" s="188"/>
      <c r="AMC8" s="33"/>
    </row>
    <row r="9" spans="2:1020">
      <c r="B9" s="102"/>
      <c r="C9" s="101" t="s">
        <v>35</v>
      </c>
      <c r="D9" s="101" t="s">
        <v>36</v>
      </c>
      <c r="E9" s="101" t="s">
        <v>37</v>
      </c>
      <c r="F9" s="101" t="s">
        <v>38</v>
      </c>
      <c r="AMC9" s="33"/>
      <c r="AMD9" s="33"/>
      <c r="AME9" s="33"/>
      <c r="AMF9" s="33"/>
    </row>
    <row r="10" spans="2:1020" ht="15.75">
      <c r="B10" s="100" t="s">
        <v>34</v>
      </c>
      <c r="C10" s="87">
        <f>BPU!C12</f>
        <v>0</v>
      </c>
      <c r="D10" s="87">
        <f>BPU!C13</f>
        <v>0</v>
      </c>
      <c r="E10" s="87">
        <f>BPU!C14</f>
        <v>0</v>
      </c>
      <c r="F10" s="87">
        <f>BPU!C15</f>
        <v>0</v>
      </c>
      <c r="G10" s="32"/>
      <c r="H10" s="32"/>
      <c r="I10" s="32"/>
      <c r="J10" s="32"/>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c r="BI10" s="32"/>
      <c r="BJ10" s="32"/>
      <c r="BK10" s="32"/>
      <c r="BL10" s="32"/>
      <c r="BM10" s="32"/>
      <c r="BN10" s="32"/>
      <c r="BO10" s="32"/>
      <c r="BP10" s="32"/>
      <c r="BQ10" s="32"/>
      <c r="BR10" s="32"/>
      <c r="BS10" s="32"/>
      <c r="BT10" s="32"/>
      <c r="BU10" s="32"/>
      <c r="BV10" s="32"/>
      <c r="BW10" s="32"/>
      <c r="BX10" s="32"/>
      <c r="BY10" s="32"/>
      <c r="BZ10" s="32"/>
      <c r="CA10" s="32"/>
      <c r="CB10" s="32"/>
      <c r="CC10" s="32"/>
      <c r="CD10" s="32"/>
      <c r="CE10" s="32"/>
      <c r="CF10" s="32"/>
      <c r="CG10" s="32"/>
      <c r="CH10" s="32"/>
      <c r="CI10" s="32"/>
      <c r="CJ10" s="32"/>
      <c r="CK10" s="32"/>
      <c r="CL10" s="32"/>
      <c r="CM10" s="32"/>
      <c r="CN10" s="32"/>
      <c r="CO10" s="32"/>
      <c r="CP10" s="32"/>
      <c r="CQ10" s="32"/>
      <c r="CR10" s="32"/>
      <c r="CS10" s="32"/>
      <c r="CT10" s="32"/>
      <c r="CU10" s="32"/>
      <c r="CV10" s="32"/>
      <c r="CW10" s="32"/>
      <c r="CX10" s="32"/>
      <c r="CY10" s="32"/>
      <c r="CZ10" s="32"/>
      <c r="DA10" s="32"/>
      <c r="DB10" s="32"/>
      <c r="DC10" s="32"/>
      <c r="DD10" s="32"/>
      <c r="DE10" s="32"/>
      <c r="DF10" s="32"/>
      <c r="DG10" s="32"/>
      <c r="DH10" s="32"/>
      <c r="DI10" s="32"/>
      <c r="DJ10" s="32"/>
      <c r="DK10" s="32"/>
      <c r="DL10" s="32"/>
      <c r="DM10" s="32"/>
      <c r="DN10" s="32"/>
      <c r="DO10" s="32"/>
      <c r="DP10" s="32"/>
      <c r="DQ10" s="32"/>
      <c r="DR10" s="32"/>
      <c r="DS10" s="32"/>
      <c r="DT10" s="32"/>
      <c r="DU10" s="32"/>
      <c r="DV10" s="32"/>
      <c r="DW10" s="32"/>
      <c r="DX10" s="32"/>
      <c r="DY10" s="32"/>
      <c r="DZ10" s="32"/>
      <c r="EA10" s="32"/>
      <c r="EB10" s="32"/>
      <c r="EC10" s="32"/>
      <c r="ED10" s="32"/>
      <c r="EE10" s="32"/>
      <c r="EF10" s="32"/>
      <c r="EG10" s="32"/>
      <c r="EH10" s="32"/>
      <c r="EI10" s="32"/>
      <c r="EJ10" s="32"/>
      <c r="EK10" s="32"/>
      <c r="EL10" s="32"/>
      <c r="EM10" s="32"/>
      <c r="EN10" s="32"/>
      <c r="EO10" s="32"/>
      <c r="EP10" s="32"/>
      <c r="EQ10" s="32"/>
      <c r="ER10" s="32"/>
      <c r="ES10" s="32"/>
      <c r="ET10" s="32"/>
      <c r="EU10" s="32"/>
      <c r="EV10" s="32"/>
      <c r="EW10" s="32"/>
      <c r="EX10" s="32"/>
      <c r="EY10" s="32"/>
      <c r="EZ10" s="32"/>
      <c r="FA10" s="32"/>
      <c r="FB10" s="32"/>
      <c r="FC10" s="32"/>
      <c r="FD10" s="32"/>
      <c r="FE10" s="32"/>
      <c r="FF10" s="32"/>
      <c r="FG10" s="32"/>
      <c r="FH10" s="32"/>
      <c r="FI10" s="32"/>
      <c r="FJ10" s="32"/>
      <c r="FK10" s="32"/>
      <c r="FL10" s="32"/>
      <c r="FM10" s="32"/>
      <c r="FN10" s="32"/>
      <c r="FO10" s="32"/>
      <c r="FP10" s="32"/>
      <c r="FQ10" s="32"/>
      <c r="FR10" s="32"/>
      <c r="FS10" s="32"/>
      <c r="FT10" s="32"/>
      <c r="FU10" s="32"/>
      <c r="FV10" s="32"/>
      <c r="FW10" s="32"/>
      <c r="FX10" s="32"/>
      <c r="FY10" s="32"/>
      <c r="FZ10" s="32"/>
      <c r="GA10" s="32"/>
      <c r="GB10" s="32"/>
      <c r="GC10" s="32"/>
      <c r="GD10" s="32"/>
      <c r="GE10" s="32"/>
      <c r="GF10" s="32"/>
      <c r="GG10" s="32"/>
      <c r="GH10" s="32"/>
      <c r="GI10" s="32"/>
      <c r="GJ10" s="32"/>
      <c r="GK10" s="32"/>
      <c r="GL10" s="32"/>
      <c r="GM10" s="32"/>
      <c r="GN10" s="32"/>
      <c r="GO10" s="32"/>
      <c r="GP10" s="32"/>
      <c r="GQ10" s="32"/>
      <c r="GR10" s="32"/>
      <c r="GS10" s="32"/>
      <c r="GT10" s="32"/>
      <c r="GU10" s="32"/>
      <c r="GV10" s="32"/>
      <c r="GW10" s="32"/>
      <c r="GX10" s="32"/>
      <c r="GY10" s="32"/>
      <c r="GZ10" s="32"/>
      <c r="HA10" s="32"/>
      <c r="HB10" s="32"/>
      <c r="HC10" s="32"/>
      <c r="HD10" s="32"/>
      <c r="HE10" s="32"/>
      <c r="HF10" s="32"/>
      <c r="HG10" s="32"/>
      <c r="HH10" s="32"/>
      <c r="HI10" s="32"/>
      <c r="HJ10" s="32"/>
      <c r="HK10" s="32"/>
      <c r="HL10" s="32"/>
      <c r="HM10" s="32"/>
      <c r="HN10" s="32"/>
      <c r="HO10" s="32"/>
      <c r="HP10" s="32"/>
      <c r="HQ10" s="32"/>
      <c r="HR10" s="32"/>
      <c r="HS10" s="32"/>
      <c r="HT10" s="32"/>
      <c r="HU10" s="32"/>
      <c r="HV10" s="32"/>
      <c r="HW10" s="32"/>
      <c r="HX10" s="32"/>
      <c r="HY10" s="32"/>
      <c r="HZ10" s="32"/>
      <c r="IA10" s="32"/>
      <c r="IB10" s="32"/>
      <c r="IC10" s="32"/>
      <c r="ID10" s="32"/>
      <c r="IE10" s="32"/>
      <c r="IF10" s="32"/>
      <c r="IG10" s="32"/>
      <c r="IH10" s="32"/>
      <c r="II10" s="32"/>
      <c r="IJ10" s="32"/>
      <c r="IK10" s="32"/>
      <c r="IL10" s="32"/>
      <c r="IM10" s="32"/>
      <c r="IN10" s="32"/>
      <c r="IO10" s="32"/>
      <c r="IP10" s="32"/>
      <c r="IQ10" s="32"/>
      <c r="IR10" s="32"/>
      <c r="IS10" s="32"/>
      <c r="IT10" s="32"/>
      <c r="IU10" s="32"/>
      <c r="IV10" s="32"/>
      <c r="IW10" s="32"/>
      <c r="IX10" s="32"/>
      <c r="IY10" s="32"/>
      <c r="IZ10" s="32"/>
      <c r="JA10" s="32"/>
      <c r="JB10" s="32"/>
      <c r="JC10" s="32"/>
      <c r="JD10" s="32"/>
      <c r="JE10" s="32"/>
      <c r="JF10" s="32"/>
      <c r="JG10" s="32"/>
      <c r="JH10" s="32"/>
      <c r="JI10" s="32"/>
      <c r="JJ10" s="32"/>
      <c r="JK10" s="32"/>
      <c r="JL10" s="32"/>
      <c r="JM10" s="32"/>
      <c r="JN10" s="32"/>
      <c r="JO10" s="32"/>
      <c r="JP10" s="32"/>
      <c r="JQ10" s="32"/>
      <c r="JR10" s="32"/>
      <c r="JS10" s="32"/>
      <c r="JT10" s="32"/>
      <c r="JU10" s="32"/>
      <c r="JV10" s="32"/>
      <c r="JW10" s="32"/>
      <c r="JX10" s="32"/>
      <c r="JY10" s="32"/>
      <c r="JZ10" s="32"/>
      <c r="KA10" s="32"/>
      <c r="KB10" s="32"/>
      <c r="KC10" s="32"/>
      <c r="KD10" s="32"/>
      <c r="KE10" s="32"/>
      <c r="KF10" s="32"/>
      <c r="KG10" s="32"/>
      <c r="KH10" s="32"/>
      <c r="KI10" s="32"/>
      <c r="KJ10" s="32"/>
      <c r="KK10" s="32"/>
      <c r="KL10" s="32"/>
      <c r="KM10" s="32"/>
      <c r="KN10" s="32"/>
      <c r="KO10" s="32"/>
      <c r="KP10" s="32"/>
      <c r="KQ10" s="32"/>
      <c r="KR10" s="32"/>
      <c r="KS10" s="32"/>
      <c r="KT10" s="32"/>
      <c r="KU10" s="32"/>
      <c r="KV10" s="32"/>
      <c r="KW10" s="32"/>
      <c r="KX10" s="32"/>
      <c r="KY10" s="32"/>
      <c r="KZ10" s="32"/>
      <c r="LA10" s="32"/>
      <c r="LB10" s="32"/>
      <c r="LC10" s="32"/>
      <c r="LD10" s="32"/>
      <c r="LE10" s="32"/>
      <c r="LF10" s="32"/>
      <c r="LG10" s="32"/>
      <c r="LH10" s="32"/>
      <c r="LI10" s="32"/>
      <c r="LJ10" s="32"/>
      <c r="LK10" s="32"/>
      <c r="LL10" s="32"/>
      <c r="LM10" s="32"/>
      <c r="LN10" s="32"/>
      <c r="LO10" s="32"/>
      <c r="LP10" s="32"/>
      <c r="LQ10" s="32"/>
      <c r="LR10" s="32"/>
      <c r="LS10" s="32"/>
      <c r="LT10" s="32"/>
      <c r="LU10" s="32"/>
      <c r="LV10" s="32"/>
      <c r="LW10" s="32"/>
      <c r="LX10" s="32"/>
      <c r="LY10" s="32"/>
      <c r="LZ10" s="32"/>
      <c r="MA10" s="32"/>
      <c r="MB10" s="32"/>
      <c r="MC10" s="32"/>
      <c r="MD10" s="32"/>
      <c r="ME10" s="32"/>
      <c r="MF10" s="32"/>
      <c r="MG10" s="32"/>
      <c r="MH10" s="32"/>
      <c r="MI10" s="32"/>
      <c r="MJ10" s="32"/>
      <c r="MK10" s="32"/>
      <c r="ML10" s="32"/>
      <c r="MM10" s="32"/>
      <c r="MN10" s="32"/>
      <c r="MO10" s="32"/>
      <c r="MP10" s="32"/>
      <c r="MQ10" s="32"/>
      <c r="MR10" s="32"/>
      <c r="MS10" s="32"/>
      <c r="MT10" s="32"/>
      <c r="MU10" s="32"/>
      <c r="MV10" s="32"/>
      <c r="MW10" s="32"/>
      <c r="MX10" s="32"/>
      <c r="MY10" s="32"/>
      <c r="MZ10" s="32"/>
      <c r="NA10" s="32"/>
      <c r="NB10" s="32"/>
      <c r="NC10" s="32"/>
      <c r="ND10" s="32"/>
      <c r="NE10" s="32"/>
      <c r="NF10" s="32"/>
      <c r="NG10" s="32"/>
      <c r="NH10" s="32"/>
      <c r="NI10" s="32"/>
      <c r="NJ10" s="32"/>
      <c r="NK10" s="32"/>
      <c r="NL10" s="32"/>
      <c r="NM10" s="32"/>
      <c r="NN10" s="32"/>
      <c r="NO10" s="32"/>
      <c r="NP10" s="32"/>
      <c r="NQ10" s="32"/>
      <c r="NR10" s="32"/>
      <c r="NS10" s="32"/>
      <c r="NT10" s="32"/>
      <c r="NU10" s="32"/>
      <c r="NV10" s="32"/>
      <c r="NW10" s="32"/>
      <c r="NX10" s="32"/>
      <c r="NY10" s="32"/>
      <c r="NZ10" s="32"/>
      <c r="OA10" s="32"/>
      <c r="OB10" s="32"/>
      <c r="OC10" s="32"/>
      <c r="OD10" s="32"/>
      <c r="OE10" s="32"/>
      <c r="OF10" s="32"/>
      <c r="OG10" s="32"/>
      <c r="OH10" s="32"/>
      <c r="OI10" s="32"/>
      <c r="OJ10" s="32"/>
      <c r="OK10" s="32"/>
      <c r="OL10" s="32"/>
      <c r="OM10" s="32"/>
      <c r="ON10" s="32"/>
      <c r="OO10" s="32"/>
      <c r="OP10" s="32"/>
      <c r="OQ10" s="32"/>
      <c r="OR10" s="32"/>
      <c r="OS10" s="32"/>
      <c r="OT10" s="32"/>
      <c r="OU10" s="32"/>
      <c r="OV10" s="32"/>
      <c r="OW10" s="32"/>
      <c r="OX10" s="32"/>
      <c r="OY10" s="32"/>
      <c r="OZ10" s="32"/>
      <c r="PA10" s="32"/>
      <c r="PB10" s="32"/>
      <c r="PC10" s="32"/>
      <c r="PD10" s="32"/>
      <c r="PE10" s="32"/>
      <c r="PF10" s="32"/>
      <c r="PG10" s="32"/>
      <c r="PH10" s="32"/>
      <c r="PI10" s="32"/>
      <c r="PJ10" s="32"/>
      <c r="PK10" s="32"/>
      <c r="PL10" s="32"/>
      <c r="PM10" s="32"/>
      <c r="PN10" s="32"/>
      <c r="PO10" s="32"/>
      <c r="PP10" s="32"/>
      <c r="PQ10" s="32"/>
      <c r="PR10" s="32"/>
      <c r="PS10" s="32"/>
      <c r="PT10" s="32"/>
      <c r="PU10" s="32"/>
      <c r="PV10" s="32"/>
      <c r="PW10" s="32"/>
      <c r="PX10" s="32"/>
      <c r="PY10" s="32"/>
      <c r="PZ10" s="32"/>
      <c r="QA10" s="32"/>
      <c r="QB10" s="32"/>
      <c r="QC10" s="32"/>
      <c r="QD10" s="32"/>
      <c r="QE10" s="32"/>
      <c r="QF10" s="32"/>
      <c r="QG10" s="32"/>
      <c r="QH10" s="32"/>
      <c r="QI10" s="32"/>
      <c r="QJ10" s="32"/>
      <c r="QK10" s="32"/>
      <c r="QL10" s="32"/>
      <c r="QM10" s="32"/>
      <c r="QN10" s="32"/>
      <c r="QO10" s="32"/>
      <c r="QP10" s="32"/>
      <c r="QQ10" s="32"/>
      <c r="QR10" s="32"/>
      <c r="QS10" s="32"/>
      <c r="QT10" s="32"/>
      <c r="QU10" s="32"/>
      <c r="QV10" s="32"/>
      <c r="QW10" s="32"/>
      <c r="QX10" s="32"/>
      <c r="QY10" s="32"/>
      <c r="QZ10" s="32"/>
      <c r="RA10" s="32"/>
      <c r="RB10" s="32"/>
      <c r="RC10" s="32"/>
      <c r="RD10" s="32"/>
      <c r="RE10" s="32"/>
      <c r="RF10" s="32"/>
      <c r="RG10" s="32"/>
      <c r="RH10" s="32"/>
      <c r="RI10" s="32"/>
      <c r="RJ10" s="32"/>
      <c r="RK10" s="32"/>
      <c r="RL10" s="32"/>
      <c r="RM10" s="32"/>
      <c r="RN10" s="32"/>
      <c r="RO10" s="32"/>
      <c r="RP10" s="32"/>
      <c r="RQ10" s="32"/>
      <c r="RR10" s="32"/>
      <c r="RS10" s="32"/>
      <c r="RT10" s="32"/>
      <c r="RU10" s="32"/>
      <c r="RV10" s="32"/>
      <c r="RW10" s="32"/>
      <c r="RX10" s="32"/>
      <c r="RY10" s="32"/>
      <c r="RZ10" s="32"/>
      <c r="SA10" s="32"/>
      <c r="SB10" s="32"/>
      <c r="SC10" s="32"/>
      <c r="SD10" s="32"/>
      <c r="SE10" s="32"/>
      <c r="SF10" s="32"/>
      <c r="SG10" s="32"/>
      <c r="SH10" s="32"/>
      <c r="SI10" s="32"/>
      <c r="SJ10" s="32"/>
      <c r="SK10" s="32"/>
      <c r="SL10" s="32"/>
      <c r="SM10" s="32"/>
      <c r="SN10" s="32"/>
      <c r="SO10" s="32"/>
      <c r="SP10" s="32"/>
      <c r="SQ10" s="32"/>
      <c r="SR10" s="32"/>
      <c r="SS10" s="32"/>
      <c r="ST10" s="32"/>
      <c r="SU10" s="32"/>
      <c r="SV10" s="32"/>
      <c r="SW10" s="32"/>
      <c r="SX10" s="32"/>
      <c r="SY10" s="32"/>
      <c r="SZ10" s="32"/>
      <c r="TA10" s="32"/>
      <c r="TB10" s="32"/>
      <c r="TC10" s="32"/>
      <c r="TD10" s="32"/>
      <c r="TE10" s="32"/>
      <c r="TF10" s="32"/>
      <c r="TG10" s="32"/>
      <c r="TH10" s="32"/>
      <c r="TI10" s="32"/>
      <c r="TJ10" s="32"/>
      <c r="TK10" s="32"/>
      <c r="TL10" s="32"/>
      <c r="TM10" s="32"/>
      <c r="TN10" s="32"/>
      <c r="TO10" s="32"/>
      <c r="TP10" s="32"/>
      <c r="TQ10" s="32"/>
      <c r="TR10" s="32"/>
      <c r="TS10" s="32"/>
      <c r="TT10" s="32"/>
      <c r="TU10" s="32"/>
      <c r="TV10" s="32"/>
      <c r="TW10" s="32"/>
      <c r="TX10" s="32"/>
      <c r="TY10" s="32"/>
      <c r="TZ10" s="32"/>
      <c r="UA10" s="32"/>
      <c r="UB10" s="32"/>
      <c r="UC10" s="32"/>
      <c r="UD10" s="32"/>
      <c r="UE10" s="32"/>
      <c r="UF10" s="32"/>
      <c r="UG10" s="32"/>
      <c r="UH10" s="32"/>
      <c r="UI10" s="32"/>
      <c r="UJ10" s="32"/>
      <c r="UK10" s="32"/>
      <c r="UL10" s="32"/>
      <c r="UM10" s="32"/>
      <c r="UN10" s="32"/>
      <c r="UO10" s="32"/>
      <c r="UP10" s="32"/>
      <c r="UQ10" s="32"/>
      <c r="UR10" s="32"/>
      <c r="US10" s="32"/>
      <c r="UT10" s="32"/>
      <c r="UU10" s="32"/>
      <c r="UV10" s="32"/>
      <c r="UW10" s="32"/>
      <c r="UX10" s="32"/>
      <c r="UY10" s="32"/>
      <c r="UZ10" s="32"/>
      <c r="VA10" s="32"/>
      <c r="VB10" s="32"/>
      <c r="VC10" s="32"/>
      <c r="VD10" s="32"/>
      <c r="VE10" s="32"/>
      <c r="VF10" s="32"/>
      <c r="VG10" s="32"/>
      <c r="VH10" s="32"/>
      <c r="VI10" s="32"/>
      <c r="VJ10" s="32"/>
      <c r="VK10" s="32"/>
      <c r="VL10" s="32"/>
      <c r="VM10" s="32"/>
      <c r="VN10" s="32"/>
      <c r="VO10" s="32"/>
      <c r="VP10" s="32"/>
      <c r="VQ10" s="32"/>
      <c r="VR10" s="32"/>
      <c r="VS10" s="32"/>
      <c r="VT10" s="32"/>
      <c r="VU10" s="32"/>
      <c r="VV10" s="32"/>
      <c r="VW10" s="32"/>
      <c r="VX10" s="32"/>
      <c r="VY10" s="32"/>
      <c r="VZ10" s="32"/>
      <c r="WA10" s="32"/>
      <c r="WB10" s="32"/>
      <c r="WC10" s="32"/>
      <c r="WD10" s="32"/>
      <c r="WE10" s="32"/>
      <c r="WF10" s="32"/>
      <c r="WG10" s="32"/>
      <c r="WH10" s="32"/>
      <c r="WI10" s="32"/>
      <c r="WJ10" s="32"/>
      <c r="WK10" s="32"/>
      <c r="WL10" s="32"/>
      <c r="WM10" s="32"/>
      <c r="WN10" s="32"/>
      <c r="WO10" s="32"/>
      <c r="WP10" s="32"/>
      <c r="WQ10" s="32"/>
      <c r="WR10" s="32"/>
      <c r="WS10" s="32"/>
      <c r="WT10" s="32"/>
      <c r="WU10" s="32"/>
      <c r="WV10" s="32"/>
      <c r="WW10" s="32"/>
      <c r="WX10" s="32"/>
      <c r="WY10" s="32"/>
      <c r="WZ10" s="32"/>
      <c r="XA10" s="32"/>
      <c r="XB10" s="32"/>
      <c r="XC10" s="32"/>
      <c r="XD10" s="32"/>
      <c r="XE10" s="32"/>
      <c r="XF10" s="32"/>
      <c r="XG10" s="32"/>
      <c r="XH10" s="32"/>
      <c r="XI10" s="32"/>
      <c r="XJ10" s="32"/>
      <c r="XK10" s="32"/>
      <c r="XL10" s="32"/>
      <c r="XM10" s="32"/>
      <c r="XN10" s="32"/>
      <c r="XO10" s="32"/>
      <c r="XP10" s="32"/>
      <c r="XQ10" s="32"/>
      <c r="XR10" s="32"/>
      <c r="XS10" s="32"/>
      <c r="XT10" s="32"/>
      <c r="XU10" s="32"/>
      <c r="XV10" s="32"/>
      <c r="XW10" s="32"/>
      <c r="XX10" s="32"/>
      <c r="XY10" s="32"/>
      <c r="XZ10" s="32"/>
      <c r="YA10" s="32"/>
      <c r="YB10" s="32"/>
      <c r="YC10" s="32"/>
      <c r="YD10" s="32"/>
      <c r="YE10" s="32"/>
      <c r="YF10" s="32"/>
      <c r="YG10" s="32"/>
      <c r="YH10" s="32"/>
      <c r="YI10" s="32"/>
      <c r="YJ10" s="32"/>
      <c r="YK10" s="32"/>
      <c r="YL10" s="32"/>
      <c r="YM10" s="32"/>
      <c r="YN10" s="32"/>
      <c r="YO10" s="32"/>
      <c r="YP10" s="32"/>
      <c r="YQ10" s="32"/>
      <c r="YR10" s="32"/>
      <c r="YS10" s="32"/>
      <c r="YT10" s="32"/>
      <c r="YU10" s="32"/>
      <c r="YV10" s="32"/>
      <c r="YW10" s="32"/>
      <c r="YX10" s="32"/>
      <c r="YY10" s="32"/>
      <c r="YZ10" s="32"/>
      <c r="ZA10" s="32"/>
      <c r="ZB10" s="32"/>
      <c r="ZC10" s="32"/>
      <c r="ZD10" s="32"/>
      <c r="ZE10" s="32"/>
      <c r="ZF10" s="32"/>
      <c r="ZG10" s="32"/>
      <c r="ZH10" s="32"/>
      <c r="ZI10" s="32"/>
      <c r="ZJ10" s="32"/>
      <c r="ZK10" s="32"/>
      <c r="ZL10" s="32"/>
      <c r="ZM10" s="32"/>
      <c r="ZN10" s="32"/>
      <c r="ZO10" s="32"/>
      <c r="ZP10" s="32"/>
      <c r="ZQ10" s="32"/>
      <c r="ZR10" s="32"/>
      <c r="ZS10" s="32"/>
      <c r="ZT10" s="32"/>
      <c r="ZU10" s="32"/>
      <c r="ZV10" s="32"/>
      <c r="ZW10" s="32"/>
      <c r="ZX10" s="32"/>
      <c r="ZY10" s="32"/>
      <c r="ZZ10" s="32"/>
      <c r="AAA10" s="32"/>
      <c r="AAB10" s="32"/>
      <c r="AAC10" s="32"/>
      <c r="AAD10" s="32"/>
      <c r="AAE10" s="32"/>
      <c r="AAF10" s="32"/>
      <c r="AAG10" s="32"/>
      <c r="AAH10" s="32"/>
      <c r="AAI10" s="32"/>
      <c r="AAJ10" s="32"/>
      <c r="AAK10" s="32"/>
      <c r="AAL10" s="32"/>
      <c r="AAM10" s="32"/>
      <c r="AAN10" s="32"/>
      <c r="AAO10" s="32"/>
      <c r="AAP10" s="32"/>
      <c r="AAQ10" s="32"/>
      <c r="AAR10" s="32"/>
      <c r="AAS10" s="32"/>
      <c r="AAT10" s="32"/>
      <c r="AAU10" s="32"/>
      <c r="AAV10" s="32"/>
      <c r="AAW10" s="32"/>
      <c r="AAX10" s="32"/>
      <c r="AAY10" s="32"/>
      <c r="AAZ10" s="32"/>
      <c r="ABA10" s="32"/>
      <c r="ABB10" s="32"/>
      <c r="ABC10" s="32"/>
      <c r="ABD10" s="32"/>
      <c r="ABE10" s="32"/>
      <c r="ABF10" s="32"/>
      <c r="ABG10" s="32"/>
      <c r="ABH10" s="32"/>
      <c r="ABI10" s="32"/>
      <c r="ABJ10" s="32"/>
      <c r="ABK10" s="32"/>
      <c r="ABL10" s="32"/>
      <c r="ABM10" s="32"/>
      <c r="ABN10" s="32"/>
      <c r="ABO10" s="32"/>
      <c r="ABP10" s="32"/>
      <c r="ABQ10" s="32"/>
      <c r="ABR10" s="32"/>
      <c r="ABS10" s="32"/>
      <c r="ABT10" s="32"/>
      <c r="ABU10" s="32"/>
      <c r="ABV10" s="32"/>
      <c r="ABW10" s="32"/>
      <c r="ABX10" s="32"/>
      <c r="ABY10" s="32"/>
      <c r="ABZ10" s="32"/>
      <c r="ACA10" s="32"/>
      <c r="ACB10" s="32"/>
      <c r="ACC10" s="32"/>
      <c r="ACD10" s="32"/>
      <c r="ACE10" s="32"/>
      <c r="ACF10" s="32"/>
      <c r="ACG10" s="32"/>
      <c r="ACH10" s="32"/>
      <c r="ACI10" s="32"/>
      <c r="ACJ10" s="32"/>
      <c r="ACK10" s="32"/>
      <c r="ACL10" s="32"/>
      <c r="ACM10" s="32"/>
      <c r="ACN10" s="32"/>
      <c r="ACO10" s="32"/>
      <c r="ACP10" s="32"/>
      <c r="ACQ10" s="32"/>
      <c r="ACR10" s="32"/>
      <c r="ACS10" s="32"/>
      <c r="ACT10" s="32"/>
      <c r="ACU10" s="32"/>
      <c r="ACV10" s="32"/>
      <c r="ACW10" s="32"/>
      <c r="ACX10" s="32"/>
      <c r="ACY10" s="32"/>
      <c r="ACZ10" s="32"/>
      <c r="ADA10" s="32"/>
      <c r="ADB10" s="32"/>
      <c r="ADC10" s="32"/>
      <c r="ADD10" s="32"/>
      <c r="ADE10" s="32"/>
      <c r="ADF10" s="32"/>
      <c r="ADG10" s="32"/>
      <c r="ADH10" s="32"/>
      <c r="ADI10" s="32"/>
      <c r="ADJ10" s="32"/>
      <c r="ADK10" s="32"/>
      <c r="ADL10" s="32"/>
      <c r="ADM10" s="32"/>
      <c r="ADN10" s="32"/>
      <c r="ADO10" s="32"/>
      <c r="ADP10" s="32"/>
      <c r="ADQ10" s="32"/>
      <c r="ADR10" s="32"/>
      <c r="ADS10" s="32"/>
      <c r="ADT10" s="32"/>
      <c r="ADU10" s="32"/>
      <c r="ADV10" s="32"/>
      <c r="ADW10" s="32"/>
      <c r="ADX10" s="32"/>
      <c r="ADY10" s="32"/>
      <c r="ADZ10" s="32"/>
      <c r="AEA10" s="32"/>
      <c r="AEB10" s="32"/>
      <c r="AEC10" s="32"/>
      <c r="AED10" s="32"/>
      <c r="AEE10" s="32"/>
      <c r="AEF10" s="32"/>
      <c r="AEG10" s="32"/>
      <c r="AEH10" s="32"/>
      <c r="AEI10" s="32"/>
      <c r="AEJ10" s="32"/>
      <c r="AEK10" s="32"/>
      <c r="AEL10" s="32"/>
      <c r="AEM10" s="32"/>
      <c r="AEN10" s="32"/>
      <c r="AEO10" s="32"/>
      <c r="AEP10" s="32"/>
      <c r="AEQ10" s="32"/>
      <c r="AER10" s="32"/>
      <c r="AES10" s="32"/>
      <c r="AET10" s="32"/>
      <c r="AEU10" s="32"/>
      <c r="AEV10" s="32"/>
      <c r="AEW10" s="32"/>
      <c r="AEX10" s="32"/>
      <c r="AEY10" s="32"/>
      <c r="AEZ10" s="32"/>
      <c r="AFA10" s="32"/>
      <c r="AFB10" s="32"/>
      <c r="AFC10" s="32"/>
      <c r="AFD10" s="32"/>
      <c r="AFE10" s="32"/>
      <c r="AFF10" s="32"/>
      <c r="AFG10" s="32"/>
      <c r="AFH10" s="32"/>
      <c r="AFI10" s="32"/>
      <c r="AFJ10" s="32"/>
      <c r="AFK10" s="32"/>
      <c r="AFL10" s="32"/>
      <c r="AFM10" s="32"/>
      <c r="AFN10" s="32"/>
      <c r="AFO10" s="32"/>
      <c r="AFP10" s="32"/>
      <c r="AFQ10" s="32"/>
      <c r="AFR10" s="32"/>
      <c r="AFS10" s="32"/>
      <c r="AFT10" s="32"/>
      <c r="AFU10" s="32"/>
      <c r="AFV10" s="32"/>
      <c r="AFW10" s="32"/>
      <c r="AFX10" s="32"/>
      <c r="AFY10" s="32"/>
      <c r="AFZ10" s="32"/>
      <c r="AGA10" s="32"/>
      <c r="AGB10" s="32"/>
      <c r="AGC10" s="32"/>
      <c r="AGD10" s="32"/>
      <c r="AGE10" s="32"/>
      <c r="AGF10" s="32"/>
      <c r="AGG10" s="32"/>
      <c r="AGH10" s="32"/>
      <c r="AGI10" s="32"/>
      <c r="AGJ10" s="32"/>
      <c r="AGK10" s="32"/>
      <c r="AGL10" s="32"/>
      <c r="AGM10" s="32"/>
      <c r="AGN10" s="32"/>
      <c r="AGO10" s="32"/>
      <c r="AGP10" s="32"/>
      <c r="AGQ10" s="32"/>
      <c r="AGR10" s="32"/>
      <c r="AGS10" s="32"/>
      <c r="AGT10" s="32"/>
      <c r="AGU10" s="32"/>
      <c r="AGV10" s="32"/>
      <c r="AGW10" s="32"/>
      <c r="AGX10" s="32"/>
      <c r="AGY10" s="32"/>
      <c r="AGZ10" s="32"/>
      <c r="AHA10" s="32"/>
      <c r="AHB10" s="32"/>
      <c r="AHC10" s="32"/>
      <c r="AHD10" s="32"/>
      <c r="AHE10" s="32"/>
      <c r="AHF10" s="32"/>
      <c r="AHG10" s="32"/>
      <c r="AHH10" s="32"/>
      <c r="AHI10" s="32"/>
      <c r="AHJ10" s="32"/>
      <c r="AHK10" s="32"/>
      <c r="AHL10" s="32"/>
      <c r="AHM10" s="32"/>
      <c r="AHN10" s="32"/>
      <c r="AHO10" s="32"/>
      <c r="AHP10" s="32"/>
      <c r="AHQ10" s="32"/>
      <c r="AHR10" s="32"/>
      <c r="AHS10" s="32"/>
      <c r="AHT10" s="32"/>
      <c r="AHU10" s="32"/>
      <c r="AHV10" s="32"/>
      <c r="AHW10" s="32"/>
      <c r="AHX10" s="32"/>
      <c r="AHY10" s="32"/>
      <c r="AHZ10" s="32"/>
      <c r="AIA10" s="32"/>
      <c r="AIB10" s="32"/>
      <c r="AIC10" s="32"/>
      <c r="AID10" s="32"/>
      <c r="AIE10" s="32"/>
      <c r="AIF10" s="32"/>
      <c r="AIG10" s="32"/>
      <c r="AIH10" s="32"/>
      <c r="AII10" s="32"/>
      <c r="AIJ10" s="32"/>
      <c r="AIK10" s="32"/>
      <c r="AIL10" s="32"/>
      <c r="AIM10" s="32"/>
      <c r="AIN10" s="32"/>
      <c r="AIO10" s="32"/>
      <c r="AIP10" s="32"/>
      <c r="AIQ10" s="32"/>
      <c r="AIR10" s="32"/>
      <c r="AIS10" s="32"/>
      <c r="AIT10" s="32"/>
      <c r="AIU10" s="32"/>
      <c r="AIV10" s="32"/>
      <c r="AIW10" s="32"/>
      <c r="AIX10" s="32"/>
      <c r="AIY10" s="32"/>
      <c r="AIZ10" s="32"/>
      <c r="AJA10" s="32"/>
      <c r="AJB10" s="32"/>
      <c r="AJC10" s="32"/>
      <c r="AJD10" s="32"/>
      <c r="AJE10" s="32"/>
      <c r="AJF10" s="32"/>
      <c r="AJG10" s="32"/>
      <c r="AJH10" s="32"/>
      <c r="AJI10" s="32"/>
      <c r="AJJ10" s="32"/>
      <c r="AJK10" s="32"/>
      <c r="AJL10" s="32"/>
      <c r="AJM10" s="32"/>
      <c r="AJN10" s="32"/>
      <c r="AJO10" s="32"/>
      <c r="AJP10" s="32"/>
      <c r="AJQ10" s="32"/>
      <c r="AJR10" s="32"/>
      <c r="AJS10" s="32"/>
      <c r="AJT10" s="32"/>
      <c r="AJU10" s="32"/>
      <c r="AJV10" s="32"/>
      <c r="AJW10" s="32"/>
      <c r="AJX10" s="32"/>
      <c r="AJY10" s="32"/>
      <c r="AJZ10" s="32"/>
      <c r="AKA10" s="32"/>
      <c r="AKB10" s="32"/>
      <c r="AKC10" s="32"/>
      <c r="AKD10" s="32"/>
      <c r="AKE10" s="32"/>
      <c r="AKF10" s="32"/>
      <c r="AKG10" s="32"/>
      <c r="AKH10" s="32"/>
      <c r="AKI10" s="32"/>
      <c r="AKJ10" s="32"/>
      <c r="AKK10" s="32"/>
      <c r="AKL10" s="32"/>
      <c r="AKM10" s="32"/>
      <c r="AKN10" s="32"/>
      <c r="AKO10" s="32"/>
      <c r="AKP10" s="32"/>
      <c r="AKQ10" s="32"/>
      <c r="AKR10" s="32"/>
      <c r="AKS10" s="32"/>
      <c r="AKT10" s="32"/>
      <c r="AKU10" s="32"/>
      <c r="AKV10" s="32"/>
      <c r="AKW10" s="32"/>
      <c r="AKX10" s="32"/>
      <c r="AKY10" s="32"/>
      <c r="AKZ10" s="32"/>
      <c r="ALA10" s="32"/>
      <c r="ALB10" s="32"/>
      <c r="ALC10" s="32"/>
      <c r="ALD10" s="32"/>
      <c r="ALE10" s="32"/>
      <c r="ALF10" s="32"/>
      <c r="ALG10" s="32"/>
      <c r="ALH10" s="32"/>
      <c r="ALI10" s="32"/>
      <c r="ALJ10" s="32"/>
      <c r="ALK10" s="32"/>
      <c r="ALL10" s="32"/>
      <c r="ALM10" s="32"/>
      <c r="ALN10" s="32"/>
      <c r="ALO10" s="32"/>
      <c r="ALP10" s="32"/>
      <c r="ALQ10" s="32"/>
      <c r="ALR10" s="32"/>
      <c r="ALS10" s="32"/>
      <c r="ALT10" s="32"/>
      <c r="ALU10" s="32"/>
      <c r="ALV10" s="32"/>
      <c r="ALW10" s="32"/>
      <c r="ALX10" s="32"/>
      <c r="ALY10" s="32"/>
      <c r="ALZ10" s="32"/>
      <c r="AMA10" s="32"/>
      <c r="AMB10" s="32"/>
    </row>
    <row r="11" spans="2:1020" ht="15.6" customHeight="1">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c r="BH11" s="32"/>
      <c r="BI11" s="32"/>
      <c r="BJ11" s="32"/>
      <c r="BK11" s="32"/>
      <c r="BL11" s="32"/>
      <c r="BM11" s="32"/>
      <c r="BN11" s="32"/>
      <c r="BO11" s="32"/>
      <c r="BP11" s="32"/>
      <c r="BQ11" s="32"/>
      <c r="BR11" s="32"/>
      <c r="BS11" s="32"/>
      <c r="BT11" s="32"/>
      <c r="BU11" s="32"/>
      <c r="BV11" s="32"/>
      <c r="BW11" s="32"/>
      <c r="BX11" s="32"/>
      <c r="BY11" s="32"/>
      <c r="BZ11" s="32"/>
      <c r="CA11" s="32"/>
      <c r="CB11" s="32"/>
      <c r="CC11" s="32"/>
      <c r="CD11" s="32"/>
      <c r="CE11" s="32"/>
      <c r="CF11" s="32"/>
      <c r="CG11" s="32"/>
      <c r="CH11" s="32"/>
      <c r="CI11" s="32"/>
      <c r="CJ11" s="32"/>
      <c r="CK11" s="32"/>
      <c r="CL11" s="32"/>
      <c r="CM11" s="32"/>
      <c r="CN11" s="32"/>
      <c r="CO11" s="32"/>
      <c r="CP11" s="32"/>
      <c r="CQ11" s="32"/>
      <c r="CR11" s="32"/>
      <c r="CS11" s="32"/>
      <c r="CT11" s="32"/>
      <c r="CU11" s="32"/>
      <c r="CV11" s="32"/>
      <c r="CW11" s="32"/>
      <c r="CX11" s="32"/>
      <c r="CY11" s="32"/>
      <c r="CZ11" s="32"/>
      <c r="DA11" s="32"/>
      <c r="DB11" s="32"/>
      <c r="DC11" s="32"/>
      <c r="DD11" s="32"/>
      <c r="DE11" s="32"/>
      <c r="DF11" s="32"/>
      <c r="DG11" s="32"/>
      <c r="DH11" s="32"/>
      <c r="DI11" s="32"/>
      <c r="DJ11" s="32"/>
      <c r="DK11" s="32"/>
      <c r="DL11" s="32"/>
      <c r="DM11" s="32"/>
      <c r="DN11" s="32"/>
      <c r="DO11" s="32"/>
      <c r="DP11" s="32"/>
      <c r="DQ11" s="32"/>
      <c r="DR11" s="32"/>
      <c r="DS11" s="32"/>
      <c r="DT11" s="32"/>
      <c r="DU11" s="32"/>
      <c r="DV11" s="32"/>
      <c r="DW11" s="32"/>
      <c r="DX11" s="32"/>
      <c r="DY11" s="32"/>
      <c r="DZ11" s="32"/>
      <c r="EA11" s="32"/>
      <c r="EB11" s="32"/>
      <c r="EC11" s="32"/>
      <c r="ED11" s="32"/>
      <c r="EE11" s="32"/>
      <c r="EF11" s="32"/>
      <c r="EG11" s="32"/>
      <c r="EH11" s="32"/>
      <c r="EI11" s="32"/>
      <c r="EJ11" s="32"/>
      <c r="EK11" s="32"/>
      <c r="EL11" s="32"/>
      <c r="EM11" s="32"/>
      <c r="EN11" s="32"/>
      <c r="EO11" s="32"/>
      <c r="EP11" s="32"/>
      <c r="EQ11" s="32"/>
      <c r="ER11" s="32"/>
      <c r="ES11" s="32"/>
      <c r="ET11" s="32"/>
      <c r="EU11" s="32"/>
      <c r="EV11" s="32"/>
      <c r="EW11" s="32"/>
      <c r="EX11" s="32"/>
      <c r="EY11" s="32"/>
      <c r="EZ11" s="32"/>
      <c r="FA11" s="32"/>
      <c r="FB11" s="32"/>
      <c r="FC11" s="32"/>
      <c r="FD11" s="32"/>
      <c r="FE11" s="32"/>
      <c r="FF11" s="32"/>
      <c r="FG11" s="32"/>
      <c r="FH11" s="32"/>
      <c r="FI11" s="32"/>
      <c r="FJ11" s="32"/>
      <c r="FK11" s="32"/>
      <c r="FL11" s="32"/>
      <c r="FM11" s="32"/>
      <c r="FN11" s="32"/>
      <c r="FO11" s="32"/>
      <c r="FP11" s="32"/>
      <c r="FQ11" s="32"/>
      <c r="FR11" s="32"/>
      <c r="FS11" s="32"/>
      <c r="FT11" s="32"/>
      <c r="FU11" s="32"/>
      <c r="FV11" s="32"/>
      <c r="FW11" s="32"/>
      <c r="FX11" s="32"/>
      <c r="FY11" s="32"/>
      <c r="FZ11" s="32"/>
      <c r="GA11" s="32"/>
      <c r="GB11" s="32"/>
      <c r="GC11" s="32"/>
      <c r="GD11" s="32"/>
      <c r="GE11" s="32"/>
      <c r="GF11" s="32"/>
      <c r="GG11" s="32"/>
      <c r="GH11" s="32"/>
      <c r="GI11" s="32"/>
      <c r="GJ11" s="32"/>
      <c r="GK11" s="32"/>
      <c r="GL11" s="32"/>
      <c r="GM11" s="32"/>
      <c r="GN11" s="32"/>
      <c r="GO11" s="32"/>
      <c r="GP11" s="32"/>
      <c r="GQ11" s="32"/>
      <c r="GR11" s="32"/>
      <c r="GS11" s="32"/>
      <c r="GT11" s="32"/>
      <c r="GU11" s="32"/>
      <c r="GV11" s="32"/>
      <c r="GW11" s="32"/>
      <c r="GX11" s="32"/>
      <c r="GY11" s="32"/>
      <c r="GZ11" s="32"/>
      <c r="HA11" s="32"/>
      <c r="HB11" s="32"/>
      <c r="HC11" s="32"/>
      <c r="HD11" s="32"/>
      <c r="HE11" s="32"/>
      <c r="HF11" s="32"/>
      <c r="HG11" s="32"/>
      <c r="HH11" s="32"/>
      <c r="HI11" s="32"/>
      <c r="HJ11" s="32"/>
      <c r="HK11" s="32"/>
      <c r="HL11" s="32"/>
      <c r="HM11" s="32"/>
      <c r="HN11" s="32"/>
      <c r="HO11" s="32"/>
      <c r="HP11" s="32"/>
      <c r="HQ11" s="32"/>
      <c r="HR11" s="32"/>
      <c r="HS11" s="32"/>
      <c r="HT11" s="32"/>
      <c r="HU11" s="32"/>
      <c r="HV11" s="32"/>
      <c r="HW11" s="32"/>
      <c r="HX11" s="32"/>
      <c r="HY11" s="32"/>
      <c r="HZ11" s="32"/>
      <c r="IA11" s="32"/>
      <c r="IB11" s="32"/>
      <c r="IC11" s="32"/>
      <c r="ID11" s="32"/>
      <c r="IE11" s="32"/>
      <c r="IF11" s="32"/>
      <c r="IG11" s="32"/>
      <c r="IH11" s="32"/>
      <c r="II11" s="32"/>
      <c r="IJ11" s="32"/>
      <c r="IK11" s="32"/>
      <c r="IL11" s="32"/>
      <c r="IM11" s="32"/>
      <c r="IN11" s="32"/>
      <c r="IO11" s="32"/>
      <c r="IP11" s="32"/>
      <c r="IQ11" s="32"/>
      <c r="IR11" s="32"/>
      <c r="IS11" s="32"/>
      <c r="IT11" s="32"/>
      <c r="IU11" s="32"/>
      <c r="IV11" s="32"/>
      <c r="IW11" s="32"/>
      <c r="IX11" s="32"/>
      <c r="IY11" s="32"/>
      <c r="IZ11" s="32"/>
      <c r="JA11" s="32"/>
      <c r="JB11" s="32"/>
      <c r="JC11" s="32"/>
      <c r="JD11" s="32"/>
      <c r="JE11" s="32"/>
      <c r="JF11" s="32"/>
      <c r="JG11" s="32"/>
      <c r="JH11" s="32"/>
      <c r="JI11" s="32"/>
      <c r="JJ11" s="32"/>
      <c r="JK11" s="32"/>
      <c r="JL11" s="32"/>
      <c r="JM11" s="32"/>
      <c r="JN11" s="32"/>
      <c r="JO11" s="32"/>
      <c r="JP11" s="32"/>
      <c r="JQ11" s="32"/>
      <c r="JR11" s="32"/>
      <c r="JS11" s="32"/>
      <c r="JT11" s="32"/>
      <c r="JU11" s="32"/>
      <c r="JV11" s="32"/>
      <c r="JW11" s="32"/>
      <c r="JX11" s="32"/>
      <c r="JY11" s="32"/>
      <c r="JZ11" s="32"/>
      <c r="KA11" s="32"/>
      <c r="KB11" s="32"/>
      <c r="KC11" s="32"/>
      <c r="KD11" s="32"/>
      <c r="KE11" s="32"/>
      <c r="KF11" s="32"/>
      <c r="KG11" s="32"/>
      <c r="KH11" s="32"/>
      <c r="KI11" s="32"/>
      <c r="KJ11" s="32"/>
      <c r="KK11" s="32"/>
      <c r="KL11" s="32"/>
      <c r="KM11" s="32"/>
      <c r="KN11" s="32"/>
      <c r="KO11" s="32"/>
      <c r="KP11" s="32"/>
      <c r="KQ11" s="32"/>
      <c r="KR11" s="32"/>
      <c r="KS11" s="32"/>
      <c r="KT11" s="32"/>
      <c r="KU11" s="32"/>
      <c r="KV11" s="32"/>
      <c r="KW11" s="32"/>
      <c r="KX11" s="32"/>
      <c r="KY11" s="32"/>
      <c r="KZ11" s="32"/>
      <c r="LA11" s="32"/>
      <c r="LB11" s="32"/>
      <c r="LC11" s="32"/>
      <c r="LD11" s="32"/>
      <c r="LE11" s="32"/>
      <c r="LF11" s="32"/>
      <c r="LG11" s="32"/>
      <c r="LH11" s="32"/>
      <c r="LI11" s="32"/>
      <c r="LJ11" s="32"/>
      <c r="LK11" s="32"/>
      <c r="LL11" s="32"/>
      <c r="LM11" s="32"/>
      <c r="LN11" s="32"/>
      <c r="LO11" s="32"/>
      <c r="LP11" s="32"/>
      <c r="LQ11" s="32"/>
      <c r="LR11" s="32"/>
      <c r="LS11" s="32"/>
      <c r="LT11" s="32"/>
      <c r="LU11" s="32"/>
      <c r="LV11" s="32"/>
      <c r="LW11" s="32"/>
      <c r="LX11" s="32"/>
      <c r="LY11" s="32"/>
      <c r="LZ11" s="32"/>
      <c r="MA11" s="32"/>
      <c r="MB11" s="32"/>
      <c r="MC11" s="32"/>
      <c r="MD11" s="32"/>
      <c r="ME11" s="32"/>
      <c r="MF11" s="32"/>
      <c r="MG11" s="32"/>
      <c r="MH11" s="32"/>
      <c r="MI11" s="32"/>
      <c r="MJ11" s="32"/>
      <c r="MK11" s="32"/>
      <c r="ML11" s="32"/>
      <c r="MM11" s="32"/>
      <c r="MN11" s="32"/>
      <c r="MO11" s="32"/>
      <c r="MP11" s="32"/>
      <c r="MQ11" s="32"/>
      <c r="MR11" s="32"/>
      <c r="MS11" s="32"/>
      <c r="MT11" s="32"/>
      <c r="MU11" s="32"/>
      <c r="MV11" s="32"/>
      <c r="MW11" s="32"/>
      <c r="MX11" s="32"/>
      <c r="MY11" s="32"/>
      <c r="MZ11" s="32"/>
      <c r="NA11" s="32"/>
      <c r="NB11" s="32"/>
      <c r="NC11" s="32"/>
      <c r="ND11" s="32"/>
      <c r="NE11" s="32"/>
      <c r="NF11" s="32"/>
      <c r="NG11" s="32"/>
      <c r="NH11" s="32"/>
      <c r="NI11" s="32"/>
      <c r="NJ11" s="32"/>
      <c r="NK11" s="32"/>
      <c r="NL11" s="32"/>
      <c r="NM11" s="32"/>
      <c r="NN11" s="32"/>
      <c r="NO11" s="32"/>
      <c r="NP11" s="32"/>
      <c r="NQ11" s="32"/>
      <c r="NR11" s="32"/>
      <c r="NS11" s="32"/>
      <c r="NT11" s="32"/>
      <c r="NU11" s="32"/>
      <c r="NV11" s="32"/>
      <c r="NW11" s="32"/>
      <c r="NX11" s="32"/>
      <c r="NY11" s="32"/>
      <c r="NZ11" s="32"/>
      <c r="OA11" s="32"/>
      <c r="OB11" s="32"/>
      <c r="OC11" s="32"/>
      <c r="OD11" s="32"/>
      <c r="OE11" s="32"/>
      <c r="OF11" s="32"/>
      <c r="OG11" s="32"/>
      <c r="OH11" s="32"/>
      <c r="OI11" s="32"/>
      <c r="OJ11" s="32"/>
      <c r="OK11" s="32"/>
      <c r="OL11" s="32"/>
      <c r="OM11" s="32"/>
      <c r="ON11" s="32"/>
      <c r="OO11" s="32"/>
      <c r="OP11" s="32"/>
      <c r="OQ11" s="32"/>
      <c r="OR11" s="32"/>
      <c r="OS11" s="32"/>
      <c r="OT11" s="32"/>
      <c r="OU11" s="32"/>
      <c r="OV11" s="32"/>
      <c r="OW11" s="32"/>
      <c r="OX11" s="32"/>
      <c r="OY11" s="32"/>
      <c r="OZ11" s="32"/>
      <c r="PA11" s="32"/>
      <c r="PB11" s="32"/>
      <c r="PC11" s="32"/>
      <c r="PD11" s="32"/>
      <c r="PE11" s="32"/>
      <c r="PF11" s="32"/>
      <c r="PG11" s="32"/>
      <c r="PH11" s="32"/>
      <c r="PI11" s="32"/>
      <c r="PJ11" s="32"/>
      <c r="PK11" s="32"/>
      <c r="PL11" s="32"/>
      <c r="PM11" s="32"/>
      <c r="PN11" s="32"/>
      <c r="PO11" s="32"/>
      <c r="PP11" s="32"/>
      <c r="PQ11" s="32"/>
      <c r="PR11" s="32"/>
      <c r="PS11" s="32"/>
      <c r="PT11" s="32"/>
      <c r="PU11" s="32"/>
      <c r="PV11" s="32"/>
      <c r="PW11" s="32"/>
      <c r="PX11" s="32"/>
      <c r="PY11" s="32"/>
      <c r="PZ11" s="32"/>
      <c r="QA11" s="32"/>
      <c r="QB11" s="32"/>
      <c r="QC11" s="32"/>
      <c r="QD11" s="32"/>
      <c r="QE11" s="32"/>
      <c r="QF11" s="32"/>
      <c r="QG11" s="32"/>
      <c r="QH11" s="32"/>
      <c r="QI11" s="32"/>
      <c r="QJ11" s="32"/>
      <c r="QK11" s="32"/>
      <c r="QL11" s="32"/>
      <c r="QM11" s="32"/>
      <c r="QN11" s="32"/>
      <c r="QO11" s="32"/>
      <c r="QP11" s="32"/>
      <c r="QQ11" s="32"/>
      <c r="QR11" s="32"/>
      <c r="QS11" s="32"/>
      <c r="QT11" s="32"/>
      <c r="QU11" s="32"/>
      <c r="QV11" s="32"/>
      <c r="QW11" s="32"/>
      <c r="QX11" s="32"/>
      <c r="QY11" s="32"/>
      <c r="QZ11" s="32"/>
      <c r="RA11" s="32"/>
      <c r="RB11" s="32"/>
      <c r="RC11" s="32"/>
      <c r="RD11" s="32"/>
      <c r="RE11" s="32"/>
      <c r="RF11" s="32"/>
      <c r="RG11" s="32"/>
      <c r="RH11" s="32"/>
      <c r="RI11" s="32"/>
      <c r="RJ11" s="32"/>
      <c r="RK11" s="32"/>
      <c r="RL11" s="32"/>
      <c r="RM11" s="32"/>
      <c r="RN11" s="32"/>
      <c r="RO11" s="32"/>
      <c r="RP11" s="32"/>
      <c r="RQ11" s="32"/>
      <c r="RR11" s="32"/>
      <c r="RS11" s="32"/>
      <c r="RT11" s="32"/>
      <c r="RU11" s="32"/>
      <c r="RV11" s="32"/>
      <c r="RW11" s="32"/>
      <c r="RX11" s="32"/>
      <c r="RY11" s="32"/>
      <c r="RZ11" s="32"/>
      <c r="SA11" s="32"/>
      <c r="SB11" s="32"/>
      <c r="SC11" s="32"/>
      <c r="SD11" s="32"/>
      <c r="SE11" s="32"/>
      <c r="SF11" s="32"/>
      <c r="SG11" s="32"/>
      <c r="SH11" s="32"/>
      <c r="SI11" s="32"/>
      <c r="SJ11" s="32"/>
      <c r="SK11" s="32"/>
      <c r="SL11" s="32"/>
      <c r="SM11" s="32"/>
      <c r="SN11" s="32"/>
      <c r="SO11" s="32"/>
      <c r="SP11" s="32"/>
      <c r="SQ11" s="32"/>
      <c r="SR11" s="32"/>
      <c r="SS11" s="32"/>
      <c r="ST11" s="32"/>
      <c r="SU11" s="32"/>
      <c r="SV11" s="32"/>
      <c r="SW11" s="32"/>
      <c r="SX11" s="32"/>
      <c r="SY11" s="32"/>
      <c r="SZ11" s="32"/>
      <c r="TA11" s="32"/>
      <c r="TB11" s="32"/>
      <c r="TC11" s="32"/>
      <c r="TD11" s="32"/>
      <c r="TE11" s="32"/>
      <c r="TF11" s="32"/>
      <c r="TG11" s="32"/>
      <c r="TH11" s="32"/>
      <c r="TI11" s="32"/>
      <c r="TJ11" s="32"/>
      <c r="TK11" s="32"/>
      <c r="TL11" s="32"/>
      <c r="TM11" s="32"/>
      <c r="TN11" s="32"/>
      <c r="TO11" s="32"/>
      <c r="TP11" s="32"/>
      <c r="TQ11" s="32"/>
      <c r="TR11" s="32"/>
      <c r="TS11" s="32"/>
      <c r="TT11" s="32"/>
      <c r="TU11" s="32"/>
      <c r="TV11" s="32"/>
      <c r="TW11" s="32"/>
      <c r="TX11" s="32"/>
      <c r="TY11" s="32"/>
      <c r="TZ11" s="32"/>
      <c r="UA11" s="32"/>
      <c r="UB11" s="32"/>
      <c r="UC11" s="32"/>
      <c r="UD11" s="32"/>
      <c r="UE11" s="32"/>
      <c r="UF11" s="32"/>
      <c r="UG11" s="32"/>
      <c r="UH11" s="32"/>
      <c r="UI11" s="32"/>
      <c r="UJ11" s="32"/>
      <c r="UK11" s="32"/>
      <c r="UL11" s="32"/>
      <c r="UM11" s="32"/>
      <c r="UN11" s="32"/>
      <c r="UO11" s="32"/>
      <c r="UP11" s="32"/>
      <c r="UQ11" s="32"/>
      <c r="UR11" s="32"/>
      <c r="US11" s="32"/>
      <c r="UT11" s="32"/>
      <c r="UU11" s="32"/>
      <c r="UV11" s="32"/>
      <c r="UW11" s="32"/>
      <c r="UX11" s="32"/>
      <c r="UY11" s="32"/>
      <c r="UZ11" s="32"/>
      <c r="VA11" s="32"/>
      <c r="VB11" s="32"/>
      <c r="VC11" s="32"/>
      <c r="VD11" s="32"/>
      <c r="VE11" s="32"/>
      <c r="VF11" s="32"/>
      <c r="VG11" s="32"/>
      <c r="VH11" s="32"/>
      <c r="VI11" s="32"/>
      <c r="VJ11" s="32"/>
      <c r="VK11" s="32"/>
      <c r="VL11" s="32"/>
      <c r="VM11" s="32"/>
      <c r="VN11" s="32"/>
      <c r="VO11" s="32"/>
      <c r="VP11" s="32"/>
      <c r="VQ11" s="32"/>
      <c r="VR11" s="32"/>
      <c r="VS11" s="32"/>
      <c r="VT11" s="32"/>
      <c r="VU11" s="32"/>
      <c r="VV11" s="32"/>
      <c r="VW11" s="32"/>
      <c r="VX11" s="32"/>
      <c r="VY11" s="32"/>
      <c r="VZ11" s="32"/>
      <c r="WA11" s="32"/>
      <c r="WB11" s="32"/>
      <c r="WC11" s="32"/>
      <c r="WD11" s="32"/>
      <c r="WE11" s="32"/>
      <c r="WF11" s="32"/>
      <c r="WG11" s="32"/>
      <c r="WH11" s="32"/>
      <c r="WI11" s="32"/>
      <c r="WJ11" s="32"/>
      <c r="WK11" s="32"/>
      <c r="WL11" s="32"/>
      <c r="WM11" s="32"/>
      <c r="WN11" s="32"/>
      <c r="WO11" s="32"/>
      <c r="WP11" s="32"/>
      <c r="WQ11" s="32"/>
      <c r="WR11" s="32"/>
      <c r="WS11" s="32"/>
      <c r="WT11" s="32"/>
      <c r="WU11" s="32"/>
      <c r="WV11" s="32"/>
      <c r="WW11" s="32"/>
      <c r="WX11" s="32"/>
      <c r="WY11" s="32"/>
      <c r="WZ11" s="32"/>
      <c r="XA11" s="32"/>
      <c r="XB11" s="32"/>
      <c r="XC11" s="32"/>
      <c r="XD11" s="32"/>
      <c r="XE11" s="32"/>
      <c r="XF11" s="32"/>
      <c r="XG11" s="32"/>
      <c r="XH11" s="32"/>
      <c r="XI11" s="32"/>
      <c r="XJ11" s="32"/>
      <c r="XK11" s="32"/>
      <c r="XL11" s="32"/>
      <c r="XM11" s="32"/>
      <c r="XN11" s="32"/>
      <c r="XO11" s="32"/>
      <c r="XP11" s="32"/>
      <c r="XQ11" s="32"/>
      <c r="XR11" s="32"/>
      <c r="XS11" s="32"/>
      <c r="XT11" s="32"/>
      <c r="XU11" s="32"/>
      <c r="XV11" s="32"/>
      <c r="XW11" s="32"/>
      <c r="XX11" s="32"/>
      <c r="XY11" s="32"/>
      <c r="XZ11" s="32"/>
      <c r="YA11" s="32"/>
      <c r="YB11" s="32"/>
      <c r="YC11" s="32"/>
      <c r="YD11" s="32"/>
      <c r="YE11" s="32"/>
      <c r="YF11" s="32"/>
      <c r="YG11" s="32"/>
      <c r="YH11" s="32"/>
      <c r="YI11" s="32"/>
      <c r="YJ11" s="32"/>
      <c r="YK11" s="32"/>
      <c r="YL11" s="32"/>
      <c r="YM11" s="32"/>
      <c r="YN11" s="32"/>
      <c r="YO11" s="32"/>
      <c r="YP11" s="32"/>
      <c r="YQ11" s="32"/>
      <c r="YR11" s="32"/>
      <c r="YS11" s="32"/>
      <c r="YT11" s="32"/>
      <c r="YU11" s="32"/>
      <c r="YV11" s="32"/>
      <c r="YW11" s="32"/>
      <c r="YX11" s="32"/>
      <c r="YY11" s="32"/>
      <c r="YZ11" s="32"/>
      <c r="ZA11" s="32"/>
      <c r="ZB11" s="32"/>
      <c r="ZC11" s="32"/>
      <c r="ZD11" s="32"/>
      <c r="ZE11" s="32"/>
      <c r="ZF11" s="32"/>
      <c r="ZG11" s="32"/>
      <c r="ZH11" s="32"/>
      <c r="ZI11" s="32"/>
      <c r="ZJ11" s="32"/>
      <c r="ZK11" s="32"/>
      <c r="ZL11" s="32"/>
      <c r="ZM11" s="32"/>
      <c r="ZN11" s="32"/>
      <c r="ZO11" s="32"/>
      <c r="ZP11" s="32"/>
      <c r="ZQ11" s="32"/>
      <c r="ZR11" s="32"/>
      <c r="ZS11" s="32"/>
      <c r="ZT11" s="32"/>
      <c r="ZU11" s="32"/>
      <c r="ZV11" s="32"/>
      <c r="ZW11" s="32"/>
      <c r="ZX11" s="32"/>
      <c r="ZY11" s="32"/>
      <c r="ZZ11" s="32"/>
      <c r="AAA11" s="32"/>
      <c r="AAB11" s="32"/>
      <c r="AAC11" s="32"/>
      <c r="AAD11" s="32"/>
      <c r="AAE11" s="32"/>
      <c r="AAF11" s="32"/>
      <c r="AAG11" s="32"/>
      <c r="AAH11" s="32"/>
      <c r="AAI11" s="32"/>
      <c r="AAJ11" s="32"/>
      <c r="AAK11" s="32"/>
      <c r="AAL11" s="32"/>
      <c r="AAM11" s="32"/>
      <c r="AAN11" s="32"/>
      <c r="AAO11" s="32"/>
      <c r="AAP11" s="32"/>
      <c r="AAQ11" s="32"/>
      <c r="AAR11" s="32"/>
      <c r="AAS11" s="32"/>
      <c r="AAT11" s="32"/>
      <c r="AAU11" s="32"/>
      <c r="AAV11" s="32"/>
      <c r="AAW11" s="32"/>
      <c r="AAX11" s="32"/>
      <c r="AAY11" s="32"/>
      <c r="AAZ11" s="32"/>
      <c r="ABA11" s="32"/>
      <c r="ABB11" s="32"/>
      <c r="ABC11" s="32"/>
      <c r="ABD11" s="32"/>
      <c r="ABE11" s="32"/>
      <c r="ABF11" s="32"/>
      <c r="ABG11" s="32"/>
      <c r="ABH11" s="32"/>
      <c r="ABI11" s="32"/>
      <c r="ABJ11" s="32"/>
      <c r="ABK11" s="32"/>
      <c r="ABL11" s="32"/>
      <c r="ABM11" s="32"/>
      <c r="ABN11" s="32"/>
      <c r="ABO11" s="32"/>
      <c r="ABP11" s="32"/>
      <c r="ABQ11" s="32"/>
      <c r="ABR11" s="32"/>
      <c r="ABS11" s="32"/>
      <c r="ABT11" s="32"/>
      <c r="ABU11" s="32"/>
      <c r="ABV11" s="32"/>
      <c r="ABW11" s="32"/>
      <c r="ABX11" s="32"/>
      <c r="ABY11" s="32"/>
      <c r="ABZ11" s="32"/>
      <c r="ACA11" s="32"/>
      <c r="ACB11" s="32"/>
      <c r="ACC11" s="32"/>
      <c r="ACD11" s="32"/>
      <c r="ACE11" s="32"/>
      <c r="ACF11" s="32"/>
      <c r="ACG11" s="32"/>
      <c r="ACH11" s="32"/>
      <c r="ACI11" s="32"/>
      <c r="ACJ11" s="32"/>
      <c r="ACK11" s="32"/>
      <c r="ACL11" s="32"/>
      <c r="ACM11" s="32"/>
      <c r="ACN11" s="32"/>
      <c r="ACO11" s="32"/>
      <c r="ACP11" s="32"/>
      <c r="ACQ11" s="32"/>
      <c r="ACR11" s="32"/>
      <c r="ACS11" s="32"/>
      <c r="ACT11" s="32"/>
      <c r="ACU11" s="32"/>
      <c r="ACV11" s="32"/>
      <c r="ACW11" s="32"/>
      <c r="ACX11" s="32"/>
      <c r="ACY11" s="32"/>
      <c r="ACZ11" s="32"/>
      <c r="ADA11" s="32"/>
      <c r="ADB11" s="32"/>
      <c r="ADC11" s="32"/>
      <c r="ADD11" s="32"/>
      <c r="ADE11" s="32"/>
      <c r="ADF11" s="32"/>
      <c r="ADG11" s="32"/>
      <c r="ADH11" s="32"/>
      <c r="ADI11" s="32"/>
      <c r="ADJ11" s="32"/>
      <c r="ADK11" s="32"/>
      <c r="ADL11" s="32"/>
      <c r="ADM11" s="32"/>
      <c r="ADN11" s="32"/>
      <c r="ADO11" s="32"/>
      <c r="ADP11" s="32"/>
      <c r="ADQ11" s="32"/>
      <c r="ADR11" s="32"/>
      <c r="ADS11" s="32"/>
      <c r="ADT11" s="32"/>
      <c r="ADU11" s="32"/>
      <c r="ADV11" s="32"/>
      <c r="ADW11" s="32"/>
      <c r="ADX11" s="32"/>
      <c r="ADY11" s="32"/>
      <c r="ADZ11" s="32"/>
      <c r="AEA11" s="32"/>
      <c r="AEB11" s="32"/>
      <c r="AEC11" s="32"/>
      <c r="AED11" s="32"/>
      <c r="AEE11" s="32"/>
      <c r="AEF11" s="32"/>
      <c r="AEG11" s="32"/>
      <c r="AEH11" s="32"/>
      <c r="AEI11" s="32"/>
      <c r="AEJ11" s="32"/>
      <c r="AEK11" s="32"/>
      <c r="AEL11" s="32"/>
      <c r="AEM11" s="32"/>
      <c r="AEN11" s="32"/>
      <c r="AEO11" s="32"/>
      <c r="AEP11" s="32"/>
      <c r="AEQ11" s="32"/>
      <c r="AER11" s="32"/>
      <c r="AES11" s="32"/>
      <c r="AET11" s="32"/>
      <c r="AEU11" s="32"/>
      <c r="AEV11" s="32"/>
      <c r="AEW11" s="32"/>
      <c r="AEX11" s="32"/>
      <c r="AEY11" s="32"/>
      <c r="AEZ11" s="32"/>
      <c r="AFA11" s="32"/>
      <c r="AFB11" s="32"/>
      <c r="AFC11" s="32"/>
      <c r="AFD11" s="32"/>
      <c r="AFE11" s="32"/>
      <c r="AFF11" s="32"/>
      <c r="AFG11" s="32"/>
      <c r="AFH11" s="32"/>
      <c r="AFI11" s="32"/>
      <c r="AFJ11" s="32"/>
      <c r="AFK11" s="32"/>
      <c r="AFL11" s="32"/>
      <c r="AFM11" s="32"/>
      <c r="AFN11" s="32"/>
      <c r="AFO11" s="32"/>
      <c r="AFP11" s="32"/>
      <c r="AFQ11" s="32"/>
      <c r="AFR11" s="32"/>
      <c r="AFS11" s="32"/>
      <c r="AFT11" s="32"/>
      <c r="AFU11" s="32"/>
      <c r="AFV11" s="32"/>
      <c r="AFW11" s="32"/>
      <c r="AFX11" s="32"/>
      <c r="AFY11" s="32"/>
      <c r="AFZ11" s="32"/>
      <c r="AGA11" s="32"/>
      <c r="AGB11" s="32"/>
      <c r="AGC11" s="32"/>
      <c r="AGD11" s="32"/>
      <c r="AGE11" s="32"/>
      <c r="AGF11" s="32"/>
      <c r="AGG11" s="32"/>
      <c r="AGH11" s="32"/>
      <c r="AGI11" s="32"/>
      <c r="AGJ11" s="32"/>
      <c r="AGK11" s="32"/>
      <c r="AGL11" s="32"/>
      <c r="AGM11" s="32"/>
      <c r="AGN11" s="32"/>
      <c r="AGO11" s="32"/>
      <c r="AGP11" s="32"/>
      <c r="AGQ11" s="32"/>
      <c r="AGR11" s="32"/>
      <c r="AGS11" s="32"/>
      <c r="AGT11" s="32"/>
      <c r="AGU11" s="32"/>
      <c r="AGV11" s="32"/>
      <c r="AGW11" s="32"/>
      <c r="AGX11" s="32"/>
      <c r="AGY11" s="32"/>
      <c r="AGZ11" s="32"/>
      <c r="AHA11" s="32"/>
      <c r="AHB11" s="32"/>
      <c r="AHC11" s="32"/>
      <c r="AHD11" s="32"/>
      <c r="AHE11" s="32"/>
      <c r="AHF11" s="32"/>
      <c r="AHG11" s="32"/>
      <c r="AHH11" s="32"/>
      <c r="AHI11" s="32"/>
      <c r="AHJ11" s="32"/>
      <c r="AHK11" s="32"/>
      <c r="AHL11" s="32"/>
      <c r="AHM11" s="32"/>
      <c r="AHN11" s="32"/>
      <c r="AHO11" s="32"/>
      <c r="AHP11" s="32"/>
      <c r="AHQ11" s="32"/>
      <c r="AHR11" s="32"/>
      <c r="AHS11" s="32"/>
      <c r="AHT11" s="32"/>
      <c r="AHU11" s="32"/>
      <c r="AHV11" s="32"/>
      <c r="AHW11" s="32"/>
      <c r="AHX11" s="32"/>
      <c r="AHY11" s="32"/>
      <c r="AHZ11" s="32"/>
      <c r="AIA11" s="32"/>
      <c r="AIB11" s="32"/>
      <c r="AIC11" s="32"/>
      <c r="AID11" s="32"/>
      <c r="AIE11" s="32"/>
      <c r="AIF11" s="32"/>
      <c r="AIG11" s="32"/>
      <c r="AIH11" s="32"/>
      <c r="AII11" s="32"/>
      <c r="AIJ11" s="32"/>
      <c r="AIK11" s="32"/>
      <c r="AIL11" s="32"/>
      <c r="AIM11" s="32"/>
      <c r="AIN11" s="32"/>
      <c r="AIO11" s="32"/>
      <c r="AIP11" s="32"/>
      <c r="AIQ11" s="32"/>
      <c r="AIR11" s="32"/>
      <c r="AIS11" s="32"/>
      <c r="AIT11" s="32"/>
      <c r="AIU11" s="32"/>
      <c r="AIV11" s="32"/>
      <c r="AIW11" s="32"/>
      <c r="AIX11" s="32"/>
      <c r="AIY11" s="32"/>
      <c r="AIZ11" s="32"/>
      <c r="AJA11" s="32"/>
      <c r="AJB11" s="32"/>
      <c r="AJC11" s="32"/>
      <c r="AJD11" s="32"/>
      <c r="AJE11" s="32"/>
      <c r="AJF11" s="32"/>
      <c r="AJG11" s="32"/>
      <c r="AJH11" s="32"/>
      <c r="AJI11" s="32"/>
      <c r="AJJ11" s="32"/>
      <c r="AJK11" s="32"/>
      <c r="AJL11" s="32"/>
      <c r="AJM11" s="32"/>
      <c r="AJN11" s="32"/>
      <c r="AJO11" s="32"/>
      <c r="AJP11" s="32"/>
      <c r="AJQ11" s="32"/>
      <c r="AJR11" s="32"/>
      <c r="AJS11" s="32"/>
      <c r="AJT11" s="32"/>
      <c r="AJU11" s="32"/>
      <c r="AJV11" s="32"/>
      <c r="AJW11" s="32"/>
      <c r="AJX11" s="32"/>
      <c r="AJY11" s="32"/>
      <c r="AJZ11" s="32"/>
      <c r="AKA11" s="32"/>
      <c r="AKB11" s="32"/>
      <c r="AKC11" s="32"/>
      <c r="AKD11" s="32"/>
      <c r="AKE11" s="32"/>
      <c r="AKF11" s="32"/>
      <c r="AKG11" s="32"/>
      <c r="AKH11" s="32"/>
      <c r="AKI11" s="32"/>
      <c r="AKJ11" s="32"/>
      <c r="AKK11" s="32"/>
      <c r="AKL11" s="32"/>
      <c r="AKM11" s="32"/>
      <c r="AKN11" s="32"/>
      <c r="AKO11" s="32"/>
      <c r="AKP11" s="32"/>
      <c r="AKQ11" s="32"/>
      <c r="AKR11" s="32"/>
      <c r="AKS11" s="32"/>
      <c r="AKT11" s="32"/>
      <c r="AKU11" s="32"/>
      <c r="AKV11" s="32"/>
      <c r="AKW11" s="32"/>
      <c r="AKX11" s="32"/>
      <c r="AKY11" s="32"/>
      <c r="AKZ11" s="32"/>
      <c r="ALA11" s="32"/>
      <c r="ALB11" s="32"/>
      <c r="ALC11" s="32"/>
      <c r="ALD11" s="32"/>
      <c r="ALE11" s="32"/>
      <c r="ALF11" s="32"/>
      <c r="ALG11" s="32"/>
      <c r="ALH11" s="32"/>
      <c r="ALI11" s="32"/>
      <c r="ALJ11" s="32"/>
      <c r="ALK11" s="32"/>
      <c r="ALL11" s="32"/>
      <c r="ALM11" s="32"/>
      <c r="ALN11" s="32"/>
      <c r="ALO11" s="32"/>
      <c r="ALP11" s="32"/>
      <c r="ALQ11" s="32"/>
      <c r="ALR11" s="32"/>
      <c r="ALS11" s="32"/>
      <c r="ALT11" s="32"/>
      <c r="ALU11" s="32"/>
      <c r="ALV11" s="32"/>
      <c r="ALW11" s="32"/>
      <c r="ALX11" s="32"/>
      <c r="ALY11" s="32"/>
      <c r="ALZ11" s="32"/>
      <c r="AMA11" s="32"/>
      <c r="AMB11" s="32"/>
    </row>
    <row r="12" spans="2:1020" ht="19.5" customHeight="1">
      <c r="B12" s="32"/>
      <c r="C12" s="35" t="s">
        <v>212</v>
      </c>
      <c r="D12" s="35" t="s">
        <v>212</v>
      </c>
      <c r="E12" s="35" t="s">
        <v>212</v>
      </c>
      <c r="F12" s="35" t="s">
        <v>212</v>
      </c>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2"/>
      <c r="CK12" s="32"/>
      <c r="CL12" s="32"/>
      <c r="CM12" s="32"/>
      <c r="CN12" s="32"/>
      <c r="CO12" s="32"/>
      <c r="CP12" s="32"/>
      <c r="CQ12" s="32"/>
      <c r="CR12" s="32"/>
      <c r="CS12" s="32"/>
      <c r="CT12" s="32"/>
      <c r="CU12" s="32"/>
      <c r="CV12" s="32"/>
      <c r="CW12" s="32"/>
      <c r="CX12" s="32"/>
      <c r="CY12" s="32"/>
      <c r="CZ12" s="32"/>
      <c r="DA12" s="32"/>
      <c r="DB12" s="32"/>
      <c r="DC12" s="32"/>
      <c r="DD12" s="32"/>
      <c r="DE12" s="32"/>
      <c r="DF12" s="32"/>
      <c r="DG12" s="32"/>
      <c r="DH12" s="32"/>
      <c r="DI12" s="32"/>
      <c r="DJ12" s="32"/>
      <c r="DK12" s="32"/>
      <c r="DL12" s="32"/>
      <c r="DM12" s="32"/>
      <c r="DN12" s="32"/>
      <c r="DO12" s="32"/>
      <c r="DP12" s="32"/>
      <c r="DQ12" s="32"/>
      <c r="DR12" s="32"/>
      <c r="DS12" s="32"/>
      <c r="DT12" s="32"/>
      <c r="DU12" s="32"/>
      <c r="DV12" s="32"/>
      <c r="DW12" s="32"/>
      <c r="DX12" s="32"/>
      <c r="DY12" s="32"/>
      <c r="DZ12" s="32"/>
      <c r="EA12" s="32"/>
      <c r="EB12" s="32"/>
      <c r="EC12" s="32"/>
      <c r="ED12" s="32"/>
      <c r="EE12" s="32"/>
      <c r="EF12" s="32"/>
      <c r="EG12" s="32"/>
      <c r="EH12" s="32"/>
      <c r="EI12" s="32"/>
      <c r="EJ12" s="32"/>
      <c r="EK12" s="32"/>
      <c r="EL12" s="32"/>
      <c r="EM12" s="32"/>
      <c r="EN12" s="32"/>
      <c r="EO12" s="32"/>
      <c r="EP12" s="32"/>
      <c r="EQ12" s="32"/>
      <c r="ER12" s="32"/>
      <c r="ES12" s="32"/>
      <c r="ET12" s="32"/>
      <c r="EU12" s="32"/>
      <c r="EV12" s="32"/>
      <c r="EW12" s="32"/>
      <c r="EX12" s="32"/>
      <c r="EY12" s="32"/>
      <c r="EZ12" s="32"/>
      <c r="FA12" s="32"/>
      <c r="FB12" s="32"/>
      <c r="FC12" s="32"/>
      <c r="FD12" s="32"/>
      <c r="FE12" s="32"/>
      <c r="FF12" s="32"/>
      <c r="FG12" s="32"/>
      <c r="FH12" s="32"/>
      <c r="FI12" s="32"/>
      <c r="FJ12" s="32"/>
      <c r="FK12" s="32"/>
      <c r="FL12" s="32"/>
      <c r="FM12" s="32"/>
      <c r="FN12" s="32"/>
      <c r="FO12" s="32"/>
      <c r="FP12" s="32"/>
      <c r="FQ12" s="32"/>
      <c r="FR12" s="32"/>
      <c r="FS12" s="32"/>
      <c r="FT12" s="32"/>
      <c r="FU12" s="32"/>
      <c r="FV12" s="32"/>
      <c r="FW12" s="32"/>
      <c r="FX12" s="32"/>
      <c r="FY12" s="32"/>
      <c r="FZ12" s="32"/>
      <c r="GA12" s="32"/>
      <c r="GB12" s="32"/>
      <c r="GC12" s="32"/>
      <c r="GD12" s="32"/>
      <c r="GE12" s="32"/>
      <c r="GF12" s="32"/>
      <c r="GG12" s="32"/>
      <c r="GH12" s="32"/>
      <c r="GI12" s="32"/>
      <c r="GJ12" s="32"/>
      <c r="GK12" s="32"/>
      <c r="GL12" s="32"/>
      <c r="GM12" s="32"/>
      <c r="GN12" s="32"/>
      <c r="GO12" s="32"/>
      <c r="GP12" s="32"/>
      <c r="GQ12" s="32"/>
      <c r="GR12" s="32"/>
      <c r="GS12" s="32"/>
      <c r="GT12" s="32"/>
      <c r="GU12" s="32"/>
      <c r="GV12" s="32"/>
      <c r="GW12" s="32"/>
      <c r="GX12" s="32"/>
      <c r="GY12" s="32"/>
      <c r="GZ12" s="32"/>
      <c r="HA12" s="32"/>
      <c r="HB12" s="32"/>
      <c r="HC12" s="32"/>
      <c r="HD12" s="32"/>
      <c r="HE12" s="32"/>
      <c r="HF12" s="32"/>
      <c r="HG12" s="32"/>
      <c r="HH12" s="32"/>
      <c r="HI12" s="32"/>
      <c r="HJ12" s="32"/>
      <c r="HK12" s="32"/>
      <c r="HL12" s="32"/>
      <c r="HM12" s="32"/>
      <c r="HN12" s="32"/>
      <c r="HO12" s="32"/>
      <c r="HP12" s="32"/>
      <c r="HQ12" s="32"/>
      <c r="HR12" s="32"/>
      <c r="HS12" s="32"/>
      <c r="HT12" s="32"/>
      <c r="HU12" s="32"/>
      <c r="HV12" s="32"/>
      <c r="HW12" s="32"/>
      <c r="HX12" s="32"/>
      <c r="HY12" s="32"/>
      <c r="HZ12" s="32"/>
      <c r="IA12" s="32"/>
      <c r="IB12" s="32"/>
      <c r="IC12" s="32"/>
      <c r="ID12" s="32"/>
      <c r="IE12" s="32"/>
      <c r="IF12" s="32"/>
      <c r="IG12" s="32"/>
      <c r="IH12" s="32"/>
      <c r="II12" s="32"/>
      <c r="IJ12" s="32"/>
      <c r="IK12" s="32"/>
      <c r="IL12" s="32"/>
      <c r="IM12" s="32"/>
      <c r="IN12" s="32"/>
      <c r="IO12" s="32"/>
      <c r="IP12" s="32"/>
      <c r="IQ12" s="32"/>
      <c r="IR12" s="32"/>
      <c r="IS12" s="32"/>
      <c r="IT12" s="32"/>
      <c r="IU12" s="32"/>
      <c r="IV12" s="32"/>
      <c r="IW12" s="32"/>
      <c r="IX12" s="32"/>
      <c r="IY12" s="32"/>
      <c r="IZ12" s="32"/>
      <c r="JA12" s="32"/>
      <c r="JB12" s="32"/>
      <c r="JC12" s="32"/>
      <c r="JD12" s="32"/>
      <c r="JE12" s="32"/>
      <c r="JF12" s="32"/>
      <c r="JG12" s="32"/>
      <c r="JH12" s="32"/>
      <c r="JI12" s="32"/>
      <c r="JJ12" s="32"/>
      <c r="JK12" s="32"/>
      <c r="JL12" s="32"/>
      <c r="JM12" s="32"/>
      <c r="JN12" s="32"/>
      <c r="JO12" s="32"/>
      <c r="JP12" s="32"/>
      <c r="JQ12" s="32"/>
      <c r="JR12" s="32"/>
      <c r="JS12" s="32"/>
      <c r="JT12" s="32"/>
      <c r="JU12" s="32"/>
      <c r="JV12" s="32"/>
      <c r="JW12" s="32"/>
      <c r="JX12" s="32"/>
      <c r="JY12" s="32"/>
      <c r="JZ12" s="32"/>
      <c r="KA12" s="32"/>
      <c r="KB12" s="32"/>
      <c r="KC12" s="32"/>
      <c r="KD12" s="32"/>
      <c r="KE12" s="32"/>
      <c r="KF12" s="32"/>
      <c r="KG12" s="32"/>
      <c r="KH12" s="32"/>
      <c r="KI12" s="32"/>
      <c r="KJ12" s="32"/>
      <c r="KK12" s="32"/>
      <c r="KL12" s="32"/>
      <c r="KM12" s="32"/>
      <c r="KN12" s="32"/>
      <c r="KO12" s="32"/>
      <c r="KP12" s="32"/>
      <c r="KQ12" s="32"/>
      <c r="KR12" s="32"/>
      <c r="KS12" s="32"/>
      <c r="KT12" s="32"/>
      <c r="KU12" s="32"/>
      <c r="KV12" s="32"/>
      <c r="KW12" s="32"/>
      <c r="KX12" s="32"/>
      <c r="KY12" s="32"/>
      <c r="KZ12" s="32"/>
      <c r="LA12" s="32"/>
      <c r="LB12" s="32"/>
      <c r="LC12" s="32"/>
      <c r="LD12" s="32"/>
      <c r="LE12" s="32"/>
      <c r="LF12" s="32"/>
      <c r="LG12" s="32"/>
      <c r="LH12" s="32"/>
      <c r="LI12" s="32"/>
      <c r="LJ12" s="32"/>
      <c r="LK12" s="32"/>
      <c r="LL12" s="32"/>
      <c r="LM12" s="32"/>
      <c r="LN12" s="32"/>
      <c r="LO12" s="32"/>
      <c r="LP12" s="32"/>
      <c r="LQ12" s="32"/>
      <c r="LR12" s="32"/>
      <c r="LS12" s="32"/>
      <c r="LT12" s="32"/>
      <c r="LU12" s="32"/>
      <c r="LV12" s="32"/>
      <c r="LW12" s="32"/>
      <c r="LX12" s="32"/>
      <c r="LY12" s="32"/>
      <c r="LZ12" s="32"/>
      <c r="MA12" s="32"/>
      <c r="MB12" s="32"/>
      <c r="MC12" s="32"/>
      <c r="MD12" s="32"/>
      <c r="ME12" s="32"/>
      <c r="MF12" s="32"/>
      <c r="MG12" s="32"/>
      <c r="MH12" s="32"/>
      <c r="MI12" s="32"/>
      <c r="MJ12" s="32"/>
      <c r="MK12" s="32"/>
      <c r="ML12" s="32"/>
      <c r="MM12" s="32"/>
      <c r="MN12" s="32"/>
      <c r="MO12" s="32"/>
      <c r="MP12" s="32"/>
      <c r="MQ12" s="32"/>
      <c r="MR12" s="32"/>
      <c r="MS12" s="32"/>
      <c r="MT12" s="32"/>
      <c r="MU12" s="32"/>
      <c r="MV12" s="32"/>
      <c r="MW12" s="32"/>
      <c r="MX12" s="32"/>
      <c r="MY12" s="32"/>
      <c r="MZ12" s="32"/>
      <c r="NA12" s="32"/>
      <c r="NB12" s="32"/>
      <c r="NC12" s="32"/>
      <c r="ND12" s="32"/>
      <c r="NE12" s="32"/>
      <c r="NF12" s="32"/>
      <c r="NG12" s="32"/>
      <c r="NH12" s="32"/>
      <c r="NI12" s="32"/>
      <c r="NJ12" s="32"/>
      <c r="NK12" s="32"/>
      <c r="NL12" s="32"/>
      <c r="NM12" s="32"/>
      <c r="NN12" s="32"/>
      <c r="NO12" s="32"/>
      <c r="NP12" s="32"/>
      <c r="NQ12" s="32"/>
      <c r="NR12" s="32"/>
      <c r="NS12" s="32"/>
      <c r="NT12" s="32"/>
      <c r="NU12" s="32"/>
      <c r="NV12" s="32"/>
      <c r="NW12" s="32"/>
      <c r="NX12" s="32"/>
      <c r="NY12" s="32"/>
      <c r="NZ12" s="32"/>
      <c r="OA12" s="32"/>
      <c r="OB12" s="32"/>
      <c r="OC12" s="32"/>
      <c r="OD12" s="32"/>
      <c r="OE12" s="32"/>
      <c r="OF12" s="32"/>
      <c r="OG12" s="32"/>
      <c r="OH12" s="32"/>
      <c r="OI12" s="32"/>
      <c r="OJ12" s="32"/>
      <c r="OK12" s="32"/>
      <c r="OL12" s="32"/>
      <c r="OM12" s="32"/>
      <c r="ON12" s="32"/>
      <c r="OO12" s="32"/>
      <c r="OP12" s="32"/>
      <c r="OQ12" s="32"/>
      <c r="OR12" s="32"/>
      <c r="OS12" s="32"/>
      <c r="OT12" s="32"/>
      <c r="OU12" s="32"/>
      <c r="OV12" s="32"/>
      <c r="OW12" s="32"/>
      <c r="OX12" s="32"/>
      <c r="OY12" s="32"/>
      <c r="OZ12" s="32"/>
      <c r="PA12" s="32"/>
      <c r="PB12" s="32"/>
      <c r="PC12" s="32"/>
      <c r="PD12" s="32"/>
      <c r="PE12" s="32"/>
      <c r="PF12" s="32"/>
      <c r="PG12" s="32"/>
      <c r="PH12" s="32"/>
      <c r="PI12" s="32"/>
      <c r="PJ12" s="32"/>
      <c r="PK12" s="32"/>
      <c r="PL12" s="32"/>
      <c r="PM12" s="32"/>
      <c r="PN12" s="32"/>
      <c r="PO12" s="32"/>
      <c r="PP12" s="32"/>
      <c r="PQ12" s="32"/>
      <c r="PR12" s="32"/>
      <c r="PS12" s="32"/>
      <c r="PT12" s="32"/>
      <c r="PU12" s="32"/>
      <c r="PV12" s="32"/>
      <c r="PW12" s="32"/>
      <c r="PX12" s="32"/>
      <c r="PY12" s="32"/>
      <c r="PZ12" s="32"/>
      <c r="QA12" s="32"/>
      <c r="QB12" s="32"/>
      <c r="QC12" s="32"/>
      <c r="QD12" s="32"/>
      <c r="QE12" s="32"/>
      <c r="QF12" s="32"/>
      <c r="QG12" s="32"/>
      <c r="QH12" s="32"/>
      <c r="QI12" s="32"/>
      <c r="QJ12" s="32"/>
      <c r="QK12" s="32"/>
      <c r="QL12" s="32"/>
      <c r="QM12" s="32"/>
      <c r="QN12" s="32"/>
      <c r="QO12" s="32"/>
      <c r="QP12" s="32"/>
      <c r="QQ12" s="32"/>
      <c r="QR12" s="32"/>
      <c r="QS12" s="32"/>
      <c r="QT12" s="32"/>
      <c r="QU12" s="32"/>
      <c r="QV12" s="32"/>
      <c r="QW12" s="32"/>
      <c r="QX12" s="32"/>
      <c r="QY12" s="32"/>
      <c r="QZ12" s="32"/>
      <c r="RA12" s="32"/>
      <c r="RB12" s="32"/>
      <c r="RC12" s="32"/>
      <c r="RD12" s="32"/>
      <c r="RE12" s="32"/>
      <c r="RF12" s="32"/>
      <c r="RG12" s="32"/>
      <c r="RH12" s="32"/>
      <c r="RI12" s="32"/>
      <c r="RJ12" s="32"/>
      <c r="RK12" s="32"/>
      <c r="RL12" s="32"/>
      <c r="RM12" s="32"/>
      <c r="RN12" s="32"/>
      <c r="RO12" s="32"/>
      <c r="RP12" s="32"/>
      <c r="RQ12" s="32"/>
      <c r="RR12" s="32"/>
      <c r="RS12" s="32"/>
      <c r="RT12" s="32"/>
      <c r="RU12" s="32"/>
      <c r="RV12" s="32"/>
      <c r="RW12" s="32"/>
      <c r="RX12" s="32"/>
      <c r="RY12" s="32"/>
      <c r="RZ12" s="32"/>
      <c r="SA12" s="32"/>
      <c r="SB12" s="32"/>
      <c r="SC12" s="32"/>
      <c r="SD12" s="32"/>
      <c r="SE12" s="32"/>
      <c r="SF12" s="32"/>
      <c r="SG12" s="32"/>
      <c r="SH12" s="32"/>
      <c r="SI12" s="32"/>
      <c r="SJ12" s="32"/>
      <c r="SK12" s="32"/>
      <c r="SL12" s="32"/>
      <c r="SM12" s="32"/>
      <c r="SN12" s="32"/>
      <c r="SO12" s="32"/>
      <c r="SP12" s="32"/>
      <c r="SQ12" s="32"/>
      <c r="SR12" s="32"/>
      <c r="SS12" s="32"/>
      <c r="ST12" s="32"/>
      <c r="SU12" s="32"/>
      <c r="SV12" s="32"/>
      <c r="SW12" s="32"/>
      <c r="SX12" s="32"/>
      <c r="SY12" s="32"/>
      <c r="SZ12" s="32"/>
      <c r="TA12" s="32"/>
      <c r="TB12" s="32"/>
      <c r="TC12" s="32"/>
      <c r="TD12" s="32"/>
      <c r="TE12" s="32"/>
      <c r="TF12" s="32"/>
      <c r="TG12" s="32"/>
      <c r="TH12" s="32"/>
      <c r="TI12" s="32"/>
      <c r="TJ12" s="32"/>
      <c r="TK12" s="32"/>
      <c r="TL12" s="32"/>
      <c r="TM12" s="32"/>
      <c r="TN12" s="32"/>
      <c r="TO12" s="32"/>
      <c r="TP12" s="32"/>
      <c r="TQ12" s="32"/>
      <c r="TR12" s="32"/>
      <c r="TS12" s="32"/>
      <c r="TT12" s="32"/>
      <c r="TU12" s="32"/>
      <c r="TV12" s="32"/>
      <c r="TW12" s="32"/>
      <c r="TX12" s="32"/>
      <c r="TY12" s="32"/>
      <c r="TZ12" s="32"/>
      <c r="UA12" s="32"/>
      <c r="UB12" s="32"/>
      <c r="UC12" s="32"/>
      <c r="UD12" s="32"/>
      <c r="UE12" s="32"/>
      <c r="UF12" s="32"/>
      <c r="UG12" s="32"/>
      <c r="UH12" s="32"/>
      <c r="UI12" s="32"/>
      <c r="UJ12" s="32"/>
      <c r="UK12" s="32"/>
      <c r="UL12" s="32"/>
      <c r="UM12" s="32"/>
      <c r="UN12" s="32"/>
      <c r="UO12" s="32"/>
      <c r="UP12" s="32"/>
      <c r="UQ12" s="32"/>
      <c r="UR12" s="32"/>
      <c r="US12" s="32"/>
      <c r="UT12" s="32"/>
      <c r="UU12" s="32"/>
      <c r="UV12" s="32"/>
      <c r="UW12" s="32"/>
      <c r="UX12" s="32"/>
      <c r="UY12" s="32"/>
      <c r="UZ12" s="32"/>
      <c r="VA12" s="32"/>
      <c r="VB12" s="32"/>
      <c r="VC12" s="32"/>
      <c r="VD12" s="32"/>
      <c r="VE12" s="32"/>
      <c r="VF12" s="32"/>
      <c r="VG12" s="32"/>
      <c r="VH12" s="32"/>
      <c r="VI12" s="32"/>
      <c r="VJ12" s="32"/>
      <c r="VK12" s="32"/>
      <c r="VL12" s="32"/>
      <c r="VM12" s="32"/>
      <c r="VN12" s="32"/>
      <c r="VO12" s="32"/>
      <c r="VP12" s="32"/>
      <c r="VQ12" s="32"/>
      <c r="VR12" s="32"/>
      <c r="VS12" s="32"/>
      <c r="VT12" s="32"/>
      <c r="VU12" s="32"/>
      <c r="VV12" s="32"/>
      <c r="VW12" s="32"/>
      <c r="VX12" s="32"/>
      <c r="VY12" s="32"/>
      <c r="VZ12" s="32"/>
      <c r="WA12" s="32"/>
      <c r="WB12" s="32"/>
      <c r="WC12" s="32"/>
      <c r="WD12" s="32"/>
      <c r="WE12" s="32"/>
      <c r="WF12" s="32"/>
      <c r="WG12" s="32"/>
      <c r="WH12" s="32"/>
      <c r="WI12" s="32"/>
      <c r="WJ12" s="32"/>
      <c r="WK12" s="32"/>
      <c r="WL12" s="32"/>
      <c r="WM12" s="32"/>
      <c r="WN12" s="32"/>
      <c r="WO12" s="32"/>
      <c r="WP12" s="32"/>
      <c r="WQ12" s="32"/>
      <c r="WR12" s="32"/>
      <c r="WS12" s="32"/>
      <c r="WT12" s="32"/>
      <c r="WU12" s="32"/>
      <c r="WV12" s="32"/>
      <c r="WW12" s="32"/>
      <c r="WX12" s="32"/>
      <c r="WY12" s="32"/>
      <c r="WZ12" s="32"/>
      <c r="XA12" s="32"/>
      <c r="XB12" s="32"/>
      <c r="XC12" s="32"/>
      <c r="XD12" s="32"/>
      <c r="XE12" s="32"/>
      <c r="XF12" s="32"/>
      <c r="XG12" s="32"/>
      <c r="XH12" s="32"/>
      <c r="XI12" s="32"/>
      <c r="XJ12" s="32"/>
      <c r="XK12" s="32"/>
      <c r="XL12" s="32"/>
      <c r="XM12" s="32"/>
      <c r="XN12" s="32"/>
      <c r="XO12" s="32"/>
      <c r="XP12" s="32"/>
      <c r="XQ12" s="32"/>
      <c r="XR12" s="32"/>
      <c r="XS12" s="32"/>
      <c r="XT12" s="32"/>
      <c r="XU12" s="32"/>
      <c r="XV12" s="32"/>
      <c r="XW12" s="32"/>
      <c r="XX12" s="32"/>
      <c r="XY12" s="32"/>
      <c r="XZ12" s="32"/>
      <c r="YA12" s="32"/>
      <c r="YB12" s="32"/>
      <c r="YC12" s="32"/>
      <c r="YD12" s="32"/>
      <c r="YE12" s="32"/>
      <c r="YF12" s="32"/>
      <c r="YG12" s="32"/>
      <c r="YH12" s="32"/>
      <c r="YI12" s="32"/>
      <c r="YJ12" s="32"/>
      <c r="YK12" s="32"/>
      <c r="YL12" s="32"/>
      <c r="YM12" s="32"/>
      <c r="YN12" s="32"/>
      <c r="YO12" s="32"/>
      <c r="YP12" s="32"/>
      <c r="YQ12" s="32"/>
      <c r="YR12" s="32"/>
      <c r="YS12" s="32"/>
      <c r="YT12" s="32"/>
      <c r="YU12" s="32"/>
      <c r="YV12" s="32"/>
      <c r="YW12" s="32"/>
      <c r="YX12" s="32"/>
      <c r="YY12" s="32"/>
      <c r="YZ12" s="32"/>
      <c r="ZA12" s="32"/>
      <c r="ZB12" s="32"/>
      <c r="ZC12" s="32"/>
      <c r="ZD12" s="32"/>
      <c r="ZE12" s="32"/>
      <c r="ZF12" s="32"/>
      <c r="ZG12" s="32"/>
      <c r="ZH12" s="32"/>
      <c r="ZI12" s="32"/>
      <c r="ZJ12" s="32"/>
      <c r="ZK12" s="32"/>
      <c r="ZL12" s="32"/>
      <c r="ZM12" s="32"/>
      <c r="ZN12" s="32"/>
      <c r="ZO12" s="32"/>
      <c r="ZP12" s="32"/>
      <c r="ZQ12" s="32"/>
      <c r="ZR12" s="32"/>
      <c r="ZS12" s="32"/>
      <c r="ZT12" s="32"/>
      <c r="ZU12" s="32"/>
      <c r="ZV12" s="32"/>
      <c r="ZW12" s="32"/>
      <c r="ZX12" s="32"/>
      <c r="ZY12" s="32"/>
      <c r="ZZ12" s="32"/>
      <c r="AAA12" s="32"/>
      <c r="AAB12" s="32"/>
      <c r="AAC12" s="32"/>
      <c r="AAD12" s="32"/>
      <c r="AAE12" s="32"/>
      <c r="AAF12" s="32"/>
      <c r="AAG12" s="32"/>
      <c r="AAH12" s="32"/>
      <c r="AAI12" s="32"/>
      <c r="AAJ12" s="32"/>
      <c r="AAK12" s="32"/>
      <c r="AAL12" s="32"/>
      <c r="AAM12" s="32"/>
      <c r="AAN12" s="32"/>
      <c r="AAO12" s="32"/>
      <c r="AAP12" s="32"/>
      <c r="AAQ12" s="32"/>
      <c r="AAR12" s="32"/>
      <c r="AAS12" s="32"/>
      <c r="AAT12" s="32"/>
      <c r="AAU12" s="32"/>
      <c r="AAV12" s="32"/>
      <c r="AAW12" s="32"/>
      <c r="AAX12" s="32"/>
      <c r="AAY12" s="32"/>
      <c r="AAZ12" s="32"/>
      <c r="ABA12" s="32"/>
      <c r="ABB12" s="32"/>
      <c r="ABC12" s="32"/>
      <c r="ABD12" s="32"/>
      <c r="ABE12" s="32"/>
      <c r="ABF12" s="32"/>
      <c r="ABG12" s="32"/>
      <c r="ABH12" s="32"/>
      <c r="ABI12" s="32"/>
      <c r="ABJ12" s="32"/>
      <c r="ABK12" s="32"/>
      <c r="ABL12" s="32"/>
      <c r="ABM12" s="32"/>
      <c r="ABN12" s="32"/>
      <c r="ABO12" s="32"/>
      <c r="ABP12" s="32"/>
      <c r="ABQ12" s="32"/>
      <c r="ABR12" s="32"/>
      <c r="ABS12" s="32"/>
      <c r="ABT12" s="32"/>
      <c r="ABU12" s="32"/>
      <c r="ABV12" s="32"/>
      <c r="ABW12" s="32"/>
      <c r="ABX12" s="32"/>
      <c r="ABY12" s="32"/>
      <c r="ABZ12" s="32"/>
      <c r="ACA12" s="32"/>
      <c r="ACB12" s="32"/>
      <c r="ACC12" s="32"/>
      <c r="ACD12" s="32"/>
      <c r="ACE12" s="32"/>
      <c r="ACF12" s="32"/>
      <c r="ACG12" s="32"/>
      <c r="ACH12" s="32"/>
      <c r="ACI12" s="32"/>
      <c r="ACJ12" s="32"/>
      <c r="ACK12" s="32"/>
      <c r="ACL12" s="32"/>
      <c r="ACM12" s="32"/>
      <c r="ACN12" s="32"/>
      <c r="ACO12" s="32"/>
      <c r="ACP12" s="32"/>
      <c r="ACQ12" s="32"/>
      <c r="ACR12" s="32"/>
      <c r="ACS12" s="32"/>
      <c r="ACT12" s="32"/>
      <c r="ACU12" s="32"/>
      <c r="ACV12" s="32"/>
      <c r="ACW12" s="32"/>
      <c r="ACX12" s="32"/>
      <c r="ACY12" s="32"/>
      <c r="ACZ12" s="32"/>
      <c r="ADA12" s="32"/>
      <c r="ADB12" s="32"/>
      <c r="ADC12" s="32"/>
      <c r="ADD12" s="32"/>
      <c r="ADE12" s="32"/>
      <c r="ADF12" s="32"/>
      <c r="ADG12" s="32"/>
      <c r="ADH12" s="32"/>
      <c r="ADI12" s="32"/>
      <c r="ADJ12" s="32"/>
      <c r="ADK12" s="32"/>
      <c r="ADL12" s="32"/>
      <c r="ADM12" s="32"/>
      <c r="ADN12" s="32"/>
      <c r="ADO12" s="32"/>
      <c r="ADP12" s="32"/>
      <c r="ADQ12" s="32"/>
      <c r="ADR12" s="32"/>
      <c r="ADS12" s="32"/>
      <c r="ADT12" s="32"/>
      <c r="ADU12" s="32"/>
      <c r="ADV12" s="32"/>
      <c r="ADW12" s="32"/>
      <c r="ADX12" s="32"/>
      <c r="ADY12" s="32"/>
      <c r="ADZ12" s="32"/>
      <c r="AEA12" s="32"/>
      <c r="AEB12" s="32"/>
      <c r="AEC12" s="32"/>
      <c r="AED12" s="32"/>
      <c r="AEE12" s="32"/>
      <c r="AEF12" s="32"/>
      <c r="AEG12" s="32"/>
      <c r="AEH12" s="32"/>
      <c r="AEI12" s="32"/>
      <c r="AEJ12" s="32"/>
      <c r="AEK12" s="32"/>
      <c r="AEL12" s="32"/>
      <c r="AEM12" s="32"/>
      <c r="AEN12" s="32"/>
      <c r="AEO12" s="32"/>
      <c r="AEP12" s="32"/>
      <c r="AEQ12" s="32"/>
      <c r="AER12" s="32"/>
      <c r="AES12" s="32"/>
      <c r="AET12" s="32"/>
      <c r="AEU12" s="32"/>
      <c r="AEV12" s="32"/>
      <c r="AEW12" s="32"/>
      <c r="AEX12" s="32"/>
      <c r="AEY12" s="32"/>
      <c r="AEZ12" s="32"/>
      <c r="AFA12" s="32"/>
      <c r="AFB12" s="32"/>
      <c r="AFC12" s="32"/>
      <c r="AFD12" s="32"/>
      <c r="AFE12" s="32"/>
      <c r="AFF12" s="32"/>
      <c r="AFG12" s="32"/>
      <c r="AFH12" s="32"/>
      <c r="AFI12" s="32"/>
      <c r="AFJ12" s="32"/>
      <c r="AFK12" s="32"/>
      <c r="AFL12" s="32"/>
      <c r="AFM12" s="32"/>
      <c r="AFN12" s="32"/>
      <c r="AFO12" s="32"/>
      <c r="AFP12" s="32"/>
      <c r="AFQ12" s="32"/>
      <c r="AFR12" s="32"/>
      <c r="AFS12" s="32"/>
      <c r="AFT12" s="32"/>
      <c r="AFU12" s="32"/>
      <c r="AFV12" s="32"/>
      <c r="AFW12" s="32"/>
      <c r="AFX12" s="32"/>
      <c r="AFY12" s="32"/>
      <c r="AFZ12" s="32"/>
      <c r="AGA12" s="32"/>
      <c r="AGB12" s="32"/>
      <c r="AGC12" s="32"/>
      <c r="AGD12" s="32"/>
      <c r="AGE12" s="32"/>
      <c r="AGF12" s="32"/>
      <c r="AGG12" s="32"/>
      <c r="AGH12" s="32"/>
      <c r="AGI12" s="32"/>
      <c r="AGJ12" s="32"/>
      <c r="AGK12" s="32"/>
      <c r="AGL12" s="32"/>
      <c r="AGM12" s="32"/>
      <c r="AGN12" s="32"/>
      <c r="AGO12" s="32"/>
      <c r="AGP12" s="32"/>
      <c r="AGQ12" s="32"/>
      <c r="AGR12" s="32"/>
      <c r="AGS12" s="32"/>
      <c r="AGT12" s="32"/>
      <c r="AGU12" s="32"/>
      <c r="AGV12" s="32"/>
      <c r="AGW12" s="32"/>
      <c r="AGX12" s="32"/>
      <c r="AGY12" s="32"/>
      <c r="AGZ12" s="32"/>
      <c r="AHA12" s="32"/>
      <c r="AHB12" s="32"/>
      <c r="AHC12" s="32"/>
      <c r="AHD12" s="32"/>
      <c r="AHE12" s="32"/>
      <c r="AHF12" s="32"/>
      <c r="AHG12" s="32"/>
      <c r="AHH12" s="32"/>
      <c r="AHI12" s="32"/>
      <c r="AHJ12" s="32"/>
      <c r="AHK12" s="32"/>
      <c r="AHL12" s="32"/>
      <c r="AHM12" s="32"/>
      <c r="AHN12" s="32"/>
      <c r="AHO12" s="32"/>
      <c r="AHP12" s="32"/>
      <c r="AHQ12" s="32"/>
      <c r="AHR12" s="32"/>
      <c r="AHS12" s="32"/>
      <c r="AHT12" s="32"/>
      <c r="AHU12" s="32"/>
      <c r="AHV12" s="32"/>
      <c r="AHW12" s="32"/>
      <c r="AHX12" s="32"/>
      <c r="AHY12" s="32"/>
      <c r="AHZ12" s="32"/>
      <c r="AIA12" s="32"/>
      <c r="AIB12" s="32"/>
      <c r="AIC12" s="32"/>
      <c r="AID12" s="32"/>
      <c r="AIE12" s="32"/>
      <c r="AIF12" s="32"/>
      <c r="AIG12" s="32"/>
      <c r="AIH12" s="32"/>
      <c r="AII12" s="32"/>
      <c r="AIJ12" s="32"/>
      <c r="AIK12" s="32"/>
      <c r="AIL12" s="32"/>
      <c r="AIM12" s="32"/>
      <c r="AIN12" s="32"/>
      <c r="AIO12" s="32"/>
      <c r="AIP12" s="32"/>
      <c r="AIQ12" s="32"/>
      <c r="AIR12" s="32"/>
      <c r="AIS12" s="32"/>
      <c r="AIT12" s="32"/>
      <c r="AIU12" s="32"/>
      <c r="AIV12" s="32"/>
      <c r="AIW12" s="32"/>
      <c r="AIX12" s="32"/>
      <c r="AIY12" s="32"/>
      <c r="AIZ12" s="32"/>
      <c r="AJA12" s="32"/>
      <c r="AJB12" s="32"/>
      <c r="AJC12" s="32"/>
      <c r="AJD12" s="32"/>
      <c r="AJE12" s="32"/>
      <c r="AJF12" s="32"/>
      <c r="AJG12" s="32"/>
      <c r="AJH12" s="32"/>
      <c r="AJI12" s="32"/>
      <c r="AJJ12" s="32"/>
      <c r="AJK12" s="32"/>
      <c r="AJL12" s="32"/>
      <c r="AJM12" s="32"/>
      <c r="AJN12" s="32"/>
      <c r="AJO12" s="32"/>
      <c r="AJP12" s="32"/>
      <c r="AJQ12" s="32"/>
      <c r="AJR12" s="32"/>
      <c r="AJS12" s="32"/>
      <c r="AJT12" s="32"/>
      <c r="AJU12" s="32"/>
      <c r="AJV12" s="32"/>
      <c r="AJW12" s="32"/>
      <c r="AJX12" s="32"/>
      <c r="AJY12" s="32"/>
      <c r="AJZ12" s="32"/>
      <c r="AKA12" s="32"/>
      <c r="AKB12" s="32"/>
      <c r="AKC12" s="32"/>
      <c r="AKD12" s="32"/>
      <c r="AKE12" s="32"/>
      <c r="AKF12" s="32"/>
      <c r="AKG12" s="32"/>
      <c r="AKH12" s="32"/>
      <c r="AKI12" s="32"/>
      <c r="AKJ12" s="32"/>
      <c r="AKK12" s="32"/>
      <c r="AKL12" s="32"/>
      <c r="AKM12" s="32"/>
      <c r="AKN12" s="32"/>
      <c r="AKO12" s="32"/>
      <c r="AKP12" s="32"/>
      <c r="AKQ12" s="32"/>
      <c r="AKR12" s="32"/>
      <c r="AKS12" s="32"/>
      <c r="AKT12" s="32"/>
      <c r="AKU12" s="32"/>
      <c r="AKV12" s="32"/>
      <c r="AKW12" s="32"/>
      <c r="AKX12" s="32"/>
      <c r="AKY12" s="32"/>
      <c r="AKZ12" s="32"/>
      <c r="ALA12" s="32"/>
      <c r="ALB12" s="32"/>
      <c r="ALC12" s="32"/>
      <c r="ALD12" s="32"/>
      <c r="ALE12" s="32"/>
      <c r="ALF12" s="32"/>
      <c r="ALG12" s="32"/>
      <c r="ALH12" s="32"/>
      <c r="ALI12" s="32"/>
      <c r="ALJ12" s="32"/>
      <c r="ALK12" s="32"/>
      <c r="ALL12" s="32"/>
      <c r="ALM12" s="32"/>
      <c r="ALN12" s="32"/>
      <c r="ALO12" s="32"/>
      <c r="ALP12" s="32"/>
      <c r="ALQ12" s="32"/>
      <c r="ALR12" s="32"/>
      <c r="ALS12" s="32"/>
      <c r="ALT12" s="32"/>
      <c r="ALU12" s="32"/>
      <c r="ALV12" s="32"/>
      <c r="ALW12" s="32"/>
      <c r="ALX12" s="32"/>
      <c r="ALY12" s="32"/>
      <c r="ALZ12" s="32"/>
      <c r="AMA12" s="32"/>
      <c r="AMB12" s="32"/>
    </row>
    <row r="13" spans="2:1020" ht="15.75">
      <c r="B13" s="99" t="s">
        <v>39</v>
      </c>
      <c r="C13" s="44">
        <f>SUM('DQE - détail'!G12:G17)</f>
        <v>0</v>
      </c>
      <c r="D13" s="44">
        <f>SUM('DQE - détail'!I12:I17)</f>
        <v>0</v>
      </c>
      <c r="E13" s="44">
        <f>SUM('DQE - détail'!K12:K17)</f>
        <v>0</v>
      </c>
      <c r="F13" s="44">
        <f>SUM('DQE - détail'!M12:M17)</f>
        <v>0</v>
      </c>
      <c r="AMC13" s="33"/>
      <c r="AMD13" s="33"/>
      <c r="AME13" s="33"/>
    </row>
    <row r="14" spans="2:1020" ht="15.75">
      <c r="B14" s="99" t="s">
        <v>231</v>
      </c>
      <c r="C14" s="44">
        <f>SUM('DQE - détail'!G21)</f>
        <v>0</v>
      </c>
      <c r="D14" s="44">
        <f>SUM('DQE - détail'!I21)</f>
        <v>0</v>
      </c>
      <c r="E14" s="44">
        <f>SUM('DQE - détail'!K21)</f>
        <v>0</v>
      </c>
      <c r="F14" s="44">
        <f>SUM('DQE - détail'!M21)</f>
        <v>0</v>
      </c>
    </row>
    <row r="15" spans="2:1020" ht="15.75">
      <c r="B15" s="99" t="s">
        <v>55</v>
      </c>
      <c r="C15" s="44">
        <f>SUM('DQE - détail'!G25:G28)</f>
        <v>0</v>
      </c>
      <c r="D15" s="44">
        <f>SUM('DQE - détail'!I25:I28)</f>
        <v>0</v>
      </c>
      <c r="E15" s="44">
        <f>SUM('DQE - détail'!K25:K28)</f>
        <v>0</v>
      </c>
      <c r="F15" s="44">
        <f>SUM('DQE - détail'!M25:M28)</f>
        <v>0</v>
      </c>
      <c r="G15" s="103"/>
      <c r="J15" s="103"/>
    </row>
    <row r="16" spans="2:1020" ht="15.75">
      <c r="B16" s="99" t="s">
        <v>64</v>
      </c>
      <c r="C16" s="44">
        <f>SUM('DQE - détail'!G32:G57)</f>
        <v>0</v>
      </c>
      <c r="D16" s="44">
        <f>SUM('DQE - détail'!I32:I57)</f>
        <v>0</v>
      </c>
      <c r="E16" s="44">
        <f>SUM('DQE - détail'!K32:K57)</f>
        <v>0</v>
      </c>
      <c r="F16" s="44">
        <f>SUM('DQE - détail'!M32:M57)</f>
        <v>0</v>
      </c>
    </row>
    <row r="17" spans="2:1020" ht="15.75">
      <c r="B17" s="99" t="s">
        <v>110</v>
      </c>
      <c r="C17" s="44">
        <f>SUM('DQE - détail'!G61:G66)</f>
        <v>0</v>
      </c>
      <c r="D17" s="44">
        <f>SUM('DQE - détail'!I61:I66)</f>
        <v>0</v>
      </c>
      <c r="E17" s="44">
        <f>SUM('DQE - détail'!K61:K66)</f>
        <v>0</v>
      </c>
      <c r="F17" s="44">
        <f>SUM('DQE - détail'!M61:M66)</f>
        <v>0</v>
      </c>
    </row>
    <row r="18" spans="2:1020" ht="11.45" customHeight="1" thickBot="1">
      <c r="G18" s="34" t="s">
        <v>213</v>
      </c>
    </row>
    <row r="19" spans="2:1020" s="33" customFormat="1" ht="27.75" customHeight="1" thickBot="1">
      <c r="B19" s="31" t="s">
        <v>214</v>
      </c>
      <c r="C19" s="45">
        <f>SUM(C13:C17)</f>
        <v>0</v>
      </c>
      <c r="D19" s="45">
        <f>SUM(D13:D17)</f>
        <v>0</v>
      </c>
      <c r="E19" s="45">
        <f>SUM(E13:E17)</f>
        <v>0</v>
      </c>
      <c r="F19" s="88">
        <f>SUM(F13:F17)</f>
        <v>0</v>
      </c>
      <c r="G19" s="104">
        <f>SUM(C19:F19)</f>
        <v>0</v>
      </c>
      <c r="AMC19" s="32"/>
      <c r="AMD19" s="32"/>
      <c r="AME19" s="32"/>
      <c r="AMF19" s="32"/>
    </row>
    <row r="20" spans="2:1020" s="33" customFormat="1">
      <c r="C20" s="105"/>
      <c r="AMC20" s="32"/>
      <c r="AMD20" s="32"/>
      <c r="AME20" s="32"/>
      <c r="AMF20" s="32"/>
    </row>
    <row r="21" spans="2:1020">
      <c r="C21" s="105"/>
    </row>
  </sheetData>
  <mergeCells count="3">
    <mergeCell ref="B8:F8"/>
    <mergeCell ref="B2:G2"/>
    <mergeCell ref="B4:G4"/>
  </mergeCells>
  <phoneticPr fontId="23" type="noConversion"/>
  <pageMargins left="0.70866141732283472" right="0.70866141732283472" top="0.74803149606299213" bottom="0.74803149606299213" header="0.31496062992125984" footer="0.31496062992125984"/>
  <pageSetup paperSize="9" scale="86" fitToHeight="0" orientation="landscape" r:id="rId1"/>
  <headerFooter>
    <oddFooter>&amp;L&amp;F-&amp;A&amp;R&amp;P/&amp;N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escription0 xmlns="482c4c43-53de-4812-af75-6521320e93f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73AB55E0CC5DA459F57F5A42893F46A005A087D358B12CA4E82A8A8BA9B8A8CF200D3544DBFAD4F664AA25DF68E6D1F0A9E00689F2856DFEDCE40890FDCED81A7DFC9007D2E17C7A6F85444BF35D940B644F46E" ma:contentTypeVersion="2" ma:contentTypeDescription="Crée un document." ma:contentTypeScope="" ma:versionID="b9c52cea9bb31cdbc0c2a5ad76a49d66">
  <xsd:schema xmlns:xsd="http://www.w3.org/2001/XMLSchema" xmlns:xs="http://www.w3.org/2001/XMLSchema" xmlns:p="http://schemas.microsoft.com/office/2006/metadata/properties" xmlns:ns2="482c4c43-53de-4812-af75-6521320e93f7" targetNamespace="http://schemas.microsoft.com/office/2006/metadata/properties" ma:root="true" ma:fieldsID="f05ef516b034a58492e56f5bed255ea5" ns2:_="">
    <xsd:import namespace="482c4c43-53de-4812-af75-6521320e93f7"/>
    <xsd:element name="properties">
      <xsd:complexType>
        <xsd:sequence>
          <xsd:element name="documentManagement">
            <xsd:complexType>
              <xsd:all>
                <xsd:element ref="ns2:Description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2c4c43-53de-4812-af75-6521320e93f7" elementFormDefault="qualified">
    <xsd:import namespace="http://schemas.microsoft.com/office/2006/documentManagement/types"/>
    <xsd:import namespace="http://schemas.microsoft.com/office/infopath/2007/PartnerControls"/>
    <xsd:element name="Description0" ma:index="8" nillable="true" ma:displayName="Description" ma:description="Description du document" ma:internalName="Description0">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ma:readOnly="true"/>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9098FF-A5D3-4FEC-BDE2-FF9DA0E5F48F}">
  <ds:schemaRefs>
    <ds:schemaRef ds:uri="http://schemas.openxmlformats.org/package/2006/metadata/core-properties"/>
    <ds:schemaRef ds:uri="http://purl.org/dc/terms/"/>
    <ds:schemaRef ds:uri="http://www.w3.org/XML/1998/namespace"/>
    <ds:schemaRef ds:uri="482c4c43-53de-4812-af75-6521320e93f7"/>
    <ds:schemaRef ds:uri="http://schemas.microsoft.com/office/infopath/2007/PartnerControls"/>
    <ds:schemaRef ds:uri="http://purl.org/dc/dcmitype/"/>
    <ds:schemaRef ds:uri="http://schemas.microsoft.com/office/2006/documentManagement/type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05294823-4180-454A-BE72-0AD0AA8718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2c4c43-53de-4812-af75-6521320e93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2AF6547-E3E8-428E-A4FC-AEBC76E2A70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Intro</vt:lpstr>
      <vt:lpstr>BPU</vt:lpstr>
      <vt:lpstr>BPU - Prestation 3.2</vt:lpstr>
      <vt:lpstr>BPU - Prestation 3.1</vt:lpstr>
      <vt:lpstr>DQE - détail</vt:lpstr>
      <vt:lpstr>DQE - Prestation 3.1</vt:lpstr>
      <vt:lpstr>DQE - Prestation 3.2</vt:lpstr>
      <vt:lpstr>DQE - Synthèse</vt:lpstr>
      <vt:lpstr>'DQE - détail'!Impression_des_titres</vt:lpstr>
      <vt:lpstr>BPU!Zone_d_impression</vt:lpstr>
    </vt:vector>
  </TitlesOfParts>
  <Manager/>
  <Company>Rectorat de Paris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Pragma 9</dc:creator>
  <cp:keywords/>
  <dc:description/>
  <cp:lastModifiedBy>Sylvain Zeller</cp:lastModifiedBy>
  <cp:revision>17</cp:revision>
  <cp:lastPrinted>2026-01-29T12:54:54Z</cp:lastPrinted>
  <dcterms:created xsi:type="dcterms:W3CDTF">2013-01-15T09:30:47Z</dcterms:created>
  <dcterms:modified xsi:type="dcterms:W3CDTF">2026-02-23T15:42:21Z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0x010100873AB55E0CC5DA459F57F5A42893F46A005A087D358B12CA4E82A8A8BA9B8A8CF200D3544DBFAD4F664AA25DF68E6D1F0A9E00689F2856DFEDCE40890FDCED81A7DFC9007D2E17C7A6F85444BF35D940B644F46E</vt:lpwstr>
  </property>
</Properties>
</file>