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S:\PJA\BIBLIOTHEQUE\01_CCI\01_MARCHES\2026\CCI2026-01-Fourniture et livraison de vêtements de travail et EPI pour le personnel de la CCI\01-DCE\"/>
    </mc:Choice>
  </mc:AlternateContent>
  <xr:revisionPtr revIDLastSave="0" documentId="13_ncr:1_{B1AC1757-8FA0-4E36-9A65-4EB76025DCF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01 - BPU-DQE" sheetId="1" r:id="rId1"/>
    <sheet name="LOT 02 - BPU-DQE" sheetId="5" r:id="rId2"/>
    <sheet name="LOT 03 - BPU-DQE" sheetId="6" r:id="rId3"/>
    <sheet name="Normes" sheetId="2" r:id="rId4"/>
    <sheet name="LOGO CCI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6" l="1"/>
  <c r="K9" i="6" s="1"/>
  <c r="J10" i="6"/>
  <c r="K10" i="6" s="1"/>
  <c r="J11" i="6"/>
  <c r="K11" i="6" s="1"/>
  <c r="J12" i="6"/>
  <c r="K12" i="6" s="1"/>
  <c r="J13" i="6"/>
  <c r="K13" i="6" s="1"/>
  <c r="J8" i="6"/>
  <c r="J9" i="5"/>
  <c r="J10" i="5"/>
  <c r="J11" i="5"/>
  <c r="K11" i="5" s="1"/>
  <c r="J12" i="5"/>
  <c r="K12" i="5" s="1"/>
  <c r="J13" i="5"/>
  <c r="K13" i="5" s="1"/>
  <c r="J14" i="5"/>
  <c r="K14" i="5" s="1"/>
  <c r="J15" i="5"/>
  <c r="K15" i="5" s="1"/>
  <c r="J8" i="5"/>
  <c r="K8" i="5" s="1"/>
  <c r="K9" i="5"/>
  <c r="K10" i="5"/>
  <c r="J15" i="1"/>
  <c r="J10" i="1"/>
  <c r="J11" i="1"/>
  <c r="J12" i="1"/>
  <c r="J13" i="1"/>
  <c r="K13" i="1" s="1"/>
  <c r="J14" i="1"/>
  <c r="K14" i="1" s="1"/>
  <c r="J9" i="1"/>
  <c r="K9" i="1" s="1"/>
  <c r="J14" i="6" l="1"/>
  <c r="K16" i="5"/>
  <c r="J16" i="5"/>
  <c r="K8" i="6"/>
  <c r="K14" i="6" s="1"/>
  <c r="K10" i="1"/>
  <c r="K15" i="1"/>
  <c r="K12" i="1"/>
  <c r="K16" i="1" s="1"/>
  <c r="J16" i="1"/>
  <c r="K11" i="1"/>
</calcChain>
</file>

<file path=xl/sharedStrings.xml><?xml version="1.0" encoding="utf-8"?>
<sst xmlns="http://schemas.openxmlformats.org/spreadsheetml/2006/main" count="178" uniqueCount="133">
  <si>
    <t>Désignation</t>
  </si>
  <si>
    <t>Normes exigées</t>
  </si>
  <si>
    <t>Pantalon de travail style jean, poches latérales</t>
  </si>
  <si>
    <t>EN ISO 13688</t>
  </si>
  <si>
    <t>Sweat à capuche 100% coton</t>
  </si>
  <si>
    <t>Veste softshell coupe-vent, multipoches, capuche, bandes réfléchissantes</t>
  </si>
  <si>
    <t>Veste chaude d’extérieur, poches zippées</t>
  </si>
  <si>
    <t>Doudoune sans manches</t>
  </si>
  <si>
    <t>Parka haute visibilité chaude</t>
  </si>
  <si>
    <t>EN 812</t>
  </si>
  <si>
    <t>Chaussures de sécurité montantes S3 SRC</t>
  </si>
  <si>
    <t>EN ISO 20345 S3 SRC</t>
  </si>
  <si>
    <t>Norme</t>
  </si>
  <si>
    <t>Intitulé</t>
  </si>
  <si>
    <t>Signification / Portée</t>
  </si>
  <si>
    <t>Exigences générales pour les vêtements de protection</t>
  </si>
  <si>
    <t>Exigences d’innocuité, ergonomie, vieillissement, marquage et informations au client. Base pour vêtements de travail/EPI.</t>
  </si>
  <si>
    <t>EN ISO 20471</t>
  </si>
  <si>
    <t>Vêtements haute visibilité</t>
  </si>
  <si>
    <t>Visibilité du porteur (classes 1, 2, 3). Matériaux fluorescents et bandes rétro‑réfléchissantes.</t>
  </si>
  <si>
    <t>EN 343</t>
  </si>
  <si>
    <t>Protection contre la pluie</t>
  </si>
  <si>
    <t>Indique l’imperméabilité (X) et la respirabilité (Y) notées de 1 à 4 (4 = meilleur).</t>
  </si>
  <si>
    <t>EN ISO 15797</t>
  </si>
  <si>
    <t>Procédés industriels de lavage et de finition</t>
  </si>
  <si>
    <t>Compatibilité avec l’entretien industriel. Recommandée pour textiles soumis à lavages fréquents.</t>
  </si>
  <si>
    <t>EN ISO 20345</t>
  </si>
  <si>
    <t>Chaussures de sécurité</t>
  </si>
  <si>
    <t>Classes de protection (S1 à S5). S3 = embout + semelle anti‑perforation + résistance à la pénétration d’eau. Marquage additionnel SRC = antidérapance élevée.</t>
  </si>
  <si>
    <t>Casquettes anti‑heurt</t>
  </si>
  <si>
    <t>Protection contre les chocs légers (non substitut d’un casque EN 397).</t>
  </si>
  <si>
    <t>EN 14058</t>
  </si>
  <si>
    <t>Vêtements de protection contre les environnements froids</t>
  </si>
  <si>
    <t>Performances thermiques pour froid modéré. Indice d’isolation et résistance au refroidissement.</t>
  </si>
  <si>
    <t>Références</t>
  </si>
  <si>
    <t>Marque</t>
  </si>
  <si>
    <t>EN 166</t>
  </si>
  <si>
    <t xml:space="preserve">Lunettes de sécurité incolore et antibuée </t>
  </si>
  <si>
    <t xml:space="preserve">Gants de manutention </t>
  </si>
  <si>
    <t>EN 388 (abrasion, coupure, déchirure, perforation)</t>
  </si>
  <si>
    <t xml:space="preserve">Gants isolants électriques </t>
  </si>
  <si>
    <t>EN 60903</t>
  </si>
  <si>
    <t>Demi masques réutilisables</t>
  </si>
  <si>
    <t>Bouchons d'oreilles</t>
  </si>
  <si>
    <t>Ceinture de travail renforcée</t>
  </si>
  <si>
    <t>EN 14404</t>
  </si>
  <si>
    <t>Filtres de rechange masques respiratoires</t>
  </si>
  <si>
    <t>Lampes frontales</t>
  </si>
  <si>
    <t xml:space="preserve">Genouillères de protection </t>
  </si>
  <si>
    <t>Semelles ergonomiques</t>
  </si>
  <si>
    <t>EN 14387/ EN143 TYPE A,B,P</t>
  </si>
  <si>
    <t>Norme ATEX</t>
  </si>
  <si>
    <t xml:space="preserve">Bonnet de protection </t>
  </si>
  <si>
    <t>Genouillères amovibles</t>
  </si>
  <si>
    <t>EN 388</t>
  </si>
  <si>
    <t>Résistance à l’abrasion, coupure, déchirure, perforation</t>
  </si>
  <si>
    <t>EN 352-2</t>
  </si>
  <si>
    <t>Protection auditive par insertio</t>
  </si>
  <si>
    <t>Directive 2014/34/UE (ATEX 114)</t>
  </si>
  <si>
    <t>Lampes frontales ATEX</t>
  </si>
  <si>
    <t>Utilisation en atmosphères explosibles sans risque d’inflammation</t>
  </si>
  <si>
    <t>Capacité à retetenir les particules dangereuses en suspension dans l'air pour protéger les voies respoiratoires contre les poussières solides, les fumées</t>
  </si>
  <si>
    <t>EN143</t>
  </si>
  <si>
    <t xml:space="preserve">Masques repiratoires </t>
  </si>
  <si>
    <t>Bouchons anti-bruit</t>
  </si>
  <si>
    <t>EN352-2</t>
  </si>
  <si>
    <t xml:space="preserve">Exigences de sécurité, de performanvce et d'essais applicables aux bouchons d'oreilles anti-bruit </t>
  </si>
  <si>
    <t xml:space="preserve">EN352-2 </t>
  </si>
  <si>
    <t>La norme européenne EN 14404 spécifie les exigences de performance, de conception et les méthodes d’essai applicables aux protections de genoux destinées aux personnes effectuant des travaux à genoux ou en appui prolongé sur des surfaces dures.</t>
  </si>
  <si>
    <t>La norme européenne EN 166 fixe les exigences générales, les niveaux de performance et les méthodes d’essai applicables aux protections individuelles des yeux.</t>
  </si>
  <si>
    <t xml:space="preserve">Lunettes de protection </t>
  </si>
  <si>
    <t>La norme européenne EN 812 définit les exigences et méthodes d’essai applicables aux casquettes anti‑heurt destinées à protéger la tête contre les chocs légers.</t>
  </si>
  <si>
    <t xml:space="preserve">Casquette coquée </t>
  </si>
  <si>
    <t xml:space="preserve">Bottes fourrées de sécurité </t>
  </si>
  <si>
    <t xml:space="preserve">EN ISO 20345 </t>
  </si>
  <si>
    <t>Quantité annuelle prévisionnelle</t>
  </si>
  <si>
    <t>Description</t>
  </si>
  <si>
    <t>N° de prix</t>
  </si>
  <si>
    <t>1.1</t>
  </si>
  <si>
    <t>1.2</t>
  </si>
  <si>
    <t>1.3</t>
  </si>
  <si>
    <t>1.4</t>
  </si>
  <si>
    <t>1.5</t>
  </si>
  <si>
    <t>1.8</t>
  </si>
  <si>
    <t>1.9</t>
  </si>
  <si>
    <t>EN ISO 13688 ; 
EN 14058</t>
  </si>
  <si>
    <t>EN ISO 13688 ; 
EN ISO 20471 ; 
EN 343</t>
  </si>
  <si>
    <t>EN ISO 13688 ; 
EN ISO 20471</t>
  </si>
  <si>
    <t>Prix unitaire en € HT</t>
  </si>
  <si>
    <t>Prix estimatif en € TTC</t>
  </si>
  <si>
    <t>Prix estimatif en € HT</t>
  </si>
  <si>
    <t xml:space="preserve">FOURNITURE ET LIVRAISON DE VETEMENTS DE TRAVAIL, EQUIPEMENTS DE PROTECTION INDIVIDUELLE ET ACCESSOIRES POUR LE PERSONNEL DE LA CCI </t>
  </si>
  <si>
    <t>BORDEREAU DE PRIX UNITAIRE (BPU)</t>
  </si>
  <si>
    <t>TOTAL</t>
  </si>
  <si>
    <t>DETAIL QUANTITATIF ESTIMATIF (DQE) *</t>
  </si>
  <si>
    <t>Quantité annuelle estimée</t>
  </si>
  <si>
    <t>* Les quantités sont estimatives et ne constituent pas un engagement contractuel du pouvoir adjudicateur</t>
  </si>
  <si>
    <t>2.1</t>
  </si>
  <si>
    <t>2.7</t>
  </si>
  <si>
    <t>2.4</t>
  </si>
  <si>
    <t>2.2</t>
  </si>
  <si>
    <t>2.3</t>
  </si>
  <si>
    <t>2.5</t>
  </si>
  <si>
    <t>2.6</t>
  </si>
  <si>
    <t>2.8</t>
  </si>
  <si>
    <t>Numéro de prix</t>
  </si>
  <si>
    <t>BORDEREAU DES PRIX UNITAIRES ET DETAIL QUANTIFATIF ESTIMATIF - LOT 02</t>
  </si>
  <si>
    <t xml:space="preserve">BORDEREAU DES PRIX UNITAIRES ET DETAIL QUANTIFATIF ESTIMATIF - LOT 01 </t>
  </si>
  <si>
    <t>BORDEREAU DES PRIX UNITAIRES ET DETAIL QUANTIFATIF ESTIMATIF - LOT 03</t>
  </si>
  <si>
    <t>3.1</t>
  </si>
  <si>
    <t>3.2</t>
  </si>
  <si>
    <t>3.3</t>
  </si>
  <si>
    <t>3.4</t>
  </si>
  <si>
    <t>3.5</t>
  </si>
  <si>
    <t>3.6</t>
  </si>
  <si>
    <t xml:space="preserve">Résistant à l’abrasion, aux coupures, déchirure et perforation </t>
  </si>
  <si>
    <t>Matière chaude</t>
  </si>
  <si>
    <t>Ces prix rémunèrent la fourniture, livraison et la reprise/échange le cas échéant.</t>
  </si>
  <si>
    <t>EN 140 Filtres A,B,P ; EN 143</t>
  </si>
  <si>
    <t>Masques de protection respiratoires, masques norme EN143</t>
  </si>
  <si>
    <t>Article en matière(s) recyclée(s)  
A préciser  :
  100% / Partiel / Non</t>
  </si>
  <si>
    <r>
      <rPr>
        <i/>
        <sz val="11"/>
        <color theme="1"/>
        <rFont val="Calibri"/>
        <family val="2"/>
        <scheme val="minor"/>
      </rPr>
      <t>Modèle :</t>
    </r>
    <r>
      <rPr>
        <sz val="11"/>
        <color theme="1"/>
        <rFont val="Calibri"/>
        <family val="2"/>
        <scheme val="minor"/>
      </rPr>
      <t xml:space="preserve"> coupe homme de la taille S à XXL 
</t>
    </r>
    <r>
      <rPr>
        <i/>
        <sz val="11"/>
        <color theme="1"/>
        <rFont val="Calibri"/>
        <family val="2"/>
        <scheme val="minor"/>
      </rPr>
      <t xml:space="preserve">Composition </t>
    </r>
    <r>
      <rPr>
        <sz val="11"/>
        <color theme="1"/>
        <rFont val="Calibri"/>
        <family val="2"/>
        <scheme val="minor"/>
      </rPr>
      <t xml:space="preserve">: toile renforcée, style jeans
</t>
    </r>
    <r>
      <rPr>
        <i/>
        <sz val="11"/>
        <color theme="1"/>
        <rFont val="Calibri"/>
        <family val="2"/>
        <scheme val="minor"/>
      </rPr>
      <t xml:space="preserve">Forme, design et fonctionnalités : </t>
    </r>
    <r>
      <rPr>
        <sz val="11"/>
        <color theme="1"/>
        <rFont val="Calibri"/>
        <family val="2"/>
        <scheme val="minor"/>
      </rPr>
      <t>de couleur bleu ou noir, poches latérales et avant/arrière, coupe ergonomique , résistance à l'abrasion</t>
    </r>
  </si>
  <si>
    <t>Polo noir, manches courtes</t>
  </si>
  <si>
    <r>
      <rPr>
        <i/>
        <sz val="11"/>
        <color theme="1"/>
        <rFont val="Calibri"/>
        <family val="2"/>
        <scheme val="minor"/>
      </rPr>
      <t xml:space="preserve">Modèle : </t>
    </r>
    <r>
      <rPr>
        <sz val="11"/>
        <color theme="1"/>
        <rFont val="Calibri"/>
        <family val="2"/>
        <scheme val="minor"/>
      </rPr>
      <t xml:space="preserve">coupe homme de la taille S à XXL 
</t>
    </r>
    <r>
      <rPr>
        <i/>
        <sz val="11"/>
        <color theme="1"/>
        <rFont val="Calibri"/>
        <family val="2"/>
        <scheme val="minor"/>
      </rPr>
      <t>Composition :</t>
    </r>
    <r>
      <rPr>
        <sz val="11"/>
        <color theme="1"/>
        <rFont val="Calibri"/>
        <family val="2"/>
        <scheme val="minor"/>
      </rPr>
      <t xml:space="preserve"> 100 % coton, minimum 180g/m2 
</t>
    </r>
    <r>
      <rPr>
        <i/>
        <sz val="11"/>
        <color theme="1"/>
        <rFont val="Calibri"/>
        <family val="2"/>
        <scheme val="minor"/>
      </rPr>
      <t>Forme, design et fonctionnalités</t>
    </r>
    <r>
      <rPr>
        <sz val="11"/>
        <color theme="1"/>
        <rFont val="Calibri"/>
        <family val="2"/>
        <scheme val="minor"/>
      </rPr>
      <t xml:space="preserve"> : de couleur noir avec coupe classique, col patte 2 ou 3 boutons, adapté aux lavages professionnels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</si>
  <si>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r>
      <rPr>
        <i/>
        <sz val="11"/>
        <color theme="1"/>
        <rFont val="Calibri"/>
        <family val="2"/>
        <scheme val="minor"/>
      </rPr>
      <t xml:space="preserve">Modèle :  </t>
    </r>
    <r>
      <rPr>
        <sz val="11"/>
        <color theme="1"/>
        <rFont val="Calibri"/>
        <family val="2"/>
        <scheme val="minor"/>
      </rPr>
      <t xml:space="preserve">coupe homme, de la taille S à XXL
</t>
    </r>
    <r>
      <rPr>
        <i/>
        <sz val="11"/>
        <color theme="1"/>
        <rFont val="Calibri"/>
        <family val="2"/>
        <scheme val="minor"/>
      </rPr>
      <t xml:space="preserve">Composition : </t>
    </r>
    <r>
      <rPr>
        <sz val="11"/>
        <color theme="1"/>
        <rFont val="Calibri"/>
        <family val="2"/>
        <scheme val="minor"/>
      </rPr>
      <t xml:space="preserve">100% coton,  minimum300g/m2
</t>
    </r>
    <r>
      <rPr>
        <i/>
        <sz val="11"/>
        <color theme="1"/>
        <rFont val="Calibri"/>
        <family val="2"/>
        <scheme val="minor"/>
      </rPr>
      <t>Forme, design et fonctionnalités :</t>
    </r>
    <r>
      <rPr>
        <sz val="11"/>
        <color theme="1"/>
        <rFont val="Calibri"/>
        <family val="2"/>
        <scheme val="minor"/>
      </rPr>
      <t xml:space="preserve"> de couleur bleu ou noir, capuche doublée avec cordon, poche kangourou frontale, 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</si>
  <si>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r>
      <rPr>
        <i/>
        <sz val="11"/>
        <color theme="1"/>
        <rFont val="Calibri"/>
        <family val="2"/>
        <scheme val="minor"/>
      </rPr>
      <t>Modèle :</t>
    </r>
    <r>
      <rPr>
        <sz val="11"/>
        <color theme="1"/>
        <rFont val="Calibri"/>
        <family val="2"/>
        <scheme val="minor"/>
      </rPr>
      <t xml:space="preserve"> coupe homme de la taille S à XXL
</t>
    </r>
    <r>
      <rPr>
        <i/>
        <sz val="11"/>
        <color theme="1"/>
        <rFont val="Calibri"/>
        <family val="2"/>
        <scheme val="minor"/>
      </rPr>
      <t>Composition :</t>
    </r>
    <r>
      <rPr>
        <sz val="11"/>
        <color theme="1"/>
        <rFont val="Calibri"/>
        <family val="2"/>
        <scheme val="minor"/>
      </rPr>
      <t xml:space="preserve"> doublure micro polaire intérieure
</t>
    </r>
    <r>
      <rPr>
        <i/>
        <sz val="11"/>
        <color theme="1"/>
        <rFont val="Calibri"/>
        <family val="2"/>
        <scheme val="minor"/>
      </rPr>
      <t>Forme, design et fonctionnalités :</t>
    </r>
    <r>
      <rPr>
        <sz val="11"/>
        <color theme="1"/>
        <rFont val="Calibri"/>
        <family val="2"/>
        <scheme val="minor"/>
      </rPr>
      <t xml:space="preserve"> type deuxième ou troisième couche, fonction : coupe-vent et déperlante,  poches multiples (poitrine, latérales, intérieures), capuche réglable et amovible, bandes réfléchissantes intégrées (norme EN ISO 20471)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</si>
  <si>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r>
      <rPr>
        <i/>
        <sz val="11"/>
        <color theme="1"/>
        <rFont val="Calibri"/>
        <family val="2"/>
        <scheme val="minor"/>
      </rPr>
      <t xml:space="preserve">Modèle </t>
    </r>
    <r>
      <rPr>
        <sz val="11"/>
        <color theme="1"/>
        <rFont val="Calibri"/>
        <family val="2"/>
        <scheme val="minor"/>
      </rPr>
      <t xml:space="preserve">: coupe homme de la taille S à XXL
</t>
    </r>
    <r>
      <rPr>
        <i/>
        <sz val="11"/>
        <color theme="1"/>
        <rFont val="Calibri"/>
        <family val="2"/>
        <scheme val="minor"/>
      </rPr>
      <t xml:space="preserve">Composition </t>
    </r>
    <r>
      <rPr>
        <sz val="11"/>
        <color theme="1"/>
        <rFont val="Calibri"/>
        <family val="2"/>
        <scheme val="minor"/>
      </rPr>
      <t xml:space="preserve">:  isolation thermique renforcée, isolation ouate ou équivalent
</t>
    </r>
    <r>
      <rPr>
        <i/>
        <sz val="11"/>
        <color theme="1"/>
        <rFont val="Calibri"/>
        <family val="2"/>
        <scheme val="minor"/>
      </rPr>
      <t>Forme, design et fonctionnalités :</t>
    </r>
    <r>
      <rPr>
        <sz val="11"/>
        <color theme="1"/>
        <rFont val="Calibri"/>
        <family val="2"/>
        <scheme val="minor"/>
      </rPr>
      <t xml:space="preserve"> Blouson thermique pour travail extérieur, poches zippées latérales + poche poitrine, déperlante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</si>
  <si>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r>
      <rPr>
        <i/>
        <sz val="11"/>
        <color theme="1"/>
        <rFont val="Calibri"/>
        <family val="2"/>
        <scheme val="minor"/>
      </rPr>
      <t>Modèle :</t>
    </r>
    <r>
      <rPr>
        <sz val="11"/>
        <color theme="1"/>
        <rFont val="Calibri"/>
        <family val="2"/>
        <scheme val="minor"/>
      </rPr>
      <t xml:space="preserve">  coupe homme, de la taille S à XXL
</t>
    </r>
    <r>
      <rPr>
        <i/>
        <sz val="11"/>
        <color theme="1"/>
        <rFont val="Calibri"/>
        <family val="2"/>
        <scheme val="minor"/>
      </rPr>
      <t>Composition :</t>
    </r>
    <r>
      <rPr>
        <sz val="11"/>
        <color theme="1"/>
        <rFont val="Calibri"/>
        <family val="2"/>
        <scheme val="minor"/>
      </rPr>
      <t xml:space="preserve"> matelassage synthétique ou équivalent
</t>
    </r>
    <r>
      <rPr>
        <i/>
        <sz val="11"/>
        <color theme="1"/>
        <rFont val="Calibri"/>
        <family val="2"/>
        <scheme val="minor"/>
      </rPr>
      <t>Forme, design et fonctionnalités :</t>
    </r>
    <r>
      <rPr>
        <sz val="11"/>
        <color theme="1"/>
        <rFont val="Calibri"/>
        <family val="2"/>
        <scheme val="minor"/>
      </rPr>
      <t xml:space="preserve"> coupe ergonomique, poches zippées, bonne liberté de mouvement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</si>
  <si>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r>
      <rPr>
        <i/>
        <sz val="11"/>
        <color theme="1"/>
        <rFont val="Calibri"/>
        <family val="2"/>
        <scheme val="minor"/>
      </rPr>
      <t>Modèle</t>
    </r>
    <r>
      <rPr>
        <sz val="11"/>
        <color theme="1"/>
        <rFont val="Calibri"/>
        <family val="2"/>
        <scheme val="minor"/>
      </rPr>
      <t xml:space="preserve"> : coupe homme de la taille S à XXL
</t>
    </r>
    <r>
      <rPr>
        <i/>
        <sz val="11"/>
        <color theme="1"/>
        <rFont val="Calibri"/>
        <family val="2"/>
        <scheme val="minor"/>
      </rPr>
      <t xml:space="preserve">Composition : </t>
    </r>
    <r>
      <rPr>
        <sz val="11"/>
        <color theme="1"/>
        <rFont val="Calibri"/>
        <family val="2"/>
        <scheme val="minor"/>
      </rPr>
      <t xml:space="preserve">isolation thermique renforcée,  
</t>
    </r>
    <r>
      <rPr>
        <i/>
        <sz val="11"/>
        <color theme="1"/>
        <rFont val="Calibri"/>
        <family val="2"/>
        <scheme val="minor"/>
      </rPr>
      <t xml:space="preserve">Forme, design et fonctionnalités : </t>
    </r>
    <r>
      <rPr>
        <sz val="11"/>
        <color theme="1"/>
        <rFont val="Calibri"/>
        <family val="2"/>
        <scheme val="minor"/>
      </rPr>
      <t xml:space="preserve"> EN ISO 20471- classe 2 ou 3, imperméabilité : norme EN 343, bandes rétroréfléchissantes de haute visibilité, capuche intégrée ou amovible
</t>
    </r>
    <r>
      <rPr>
        <b/>
        <sz val="11"/>
        <color theme="1"/>
        <rFont val="Calibri"/>
        <family val="2"/>
        <scheme val="minor"/>
      </rPr>
      <t>Broderie du logo CCI côté coeur en couleur monochrome</t>
    </r>
  </si>
  <si>
    <t>Broderie du logo CCI monochrome face avant</t>
  </si>
  <si>
    <t>Nom du soumissionnaire</t>
  </si>
  <si>
    <t>Disponible a minima de la taille 40 à 47</t>
  </si>
  <si>
    <t>S3 minimum (ou S3 SRC) montantes,  embout composite ou acier
semelle anti-perforation + antidérapante, résistanceaux hydrocarbures, chocs, humidité
confort : Semelle ergonomique intérieure, absorption des chocs au niveau du talon
Disponible a minima de la taille 40 à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</si>
</sst>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6"/>
      <color rgb="FF00000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auto="1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thick">
        <color theme="8"/>
      </top>
      <bottom style="medium">
        <color indexed="64"/>
      </bottom>
      <diagonal/>
    </border>
    <border>
      <left/>
      <right/>
      <top style="thick">
        <color theme="8"/>
      </top>
      <bottom style="medium">
        <color indexed="64"/>
      </bottom>
      <diagonal/>
    </border>
    <border>
      <left/>
      <right style="thick">
        <color theme="8"/>
      </right>
      <top style="thick">
        <color theme="8"/>
      </top>
      <bottom style="medium">
        <color indexed="64"/>
      </bottom>
      <diagonal/>
    </border>
    <border>
      <left style="thick">
        <color theme="8"/>
      </left>
      <right/>
      <top style="thick">
        <color theme="8"/>
      </top>
      <bottom style="medium">
        <color auto="1"/>
      </bottom>
      <diagonal/>
    </border>
    <border>
      <left style="thick">
        <color theme="8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9" fontId="0" fillId="0" borderId="0" xfId="1" applyFont="1"/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164" fontId="0" fillId="3" borderId="0" xfId="0" applyNumberFormat="1" applyFill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4" xfId="0" applyBorder="1"/>
    <xf numFmtId="0" fontId="0" fillId="2" borderId="4" xfId="0" applyFill="1" applyBorder="1"/>
    <xf numFmtId="0" fontId="0" fillId="3" borderId="4" xfId="0" applyFill="1" applyBorder="1"/>
    <xf numFmtId="164" fontId="0" fillId="2" borderId="4" xfId="0" applyNumberFormat="1" applyFill="1" applyBorder="1"/>
    <xf numFmtId="164" fontId="0" fillId="3" borderId="5" xfId="0" applyNumberFormat="1" applyFill="1" applyBorder="1"/>
    <xf numFmtId="0" fontId="0" fillId="2" borderId="7" xfId="0" applyFill="1" applyBorder="1"/>
    <xf numFmtId="0" fontId="0" fillId="3" borderId="7" xfId="0" applyFill="1" applyBorder="1"/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165" fontId="0" fillId="0" borderId="0" xfId="0" applyNumberFormat="1" applyAlignment="1">
      <alignment horizontal="left" vertical="center"/>
    </xf>
    <xf numFmtId="165" fontId="0" fillId="0" borderId="0" xfId="0" applyNumberFormat="1" applyAlignment="1">
      <alignment vertical="center" wrapText="1"/>
    </xf>
    <xf numFmtId="165" fontId="0" fillId="0" borderId="0" xfId="0" applyNumberFormat="1" applyAlignment="1">
      <alignment wrapText="1"/>
    </xf>
    <xf numFmtId="9" fontId="0" fillId="0" borderId="4" xfId="1" applyFont="1" applyBorder="1"/>
    <xf numFmtId="0" fontId="12" fillId="0" borderId="0" xfId="0" applyFont="1"/>
    <xf numFmtId="0" fontId="0" fillId="0" borderId="4" xfId="0" applyBorder="1" applyAlignment="1">
      <alignment horizontal="center"/>
    </xf>
    <xf numFmtId="44" fontId="0" fillId="0" borderId="4" xfId="2" applyFont="1" applyBorder="1"/>
    <xf numFmtId="9" fontId="0" fillId="0" borderId="17" xfId="1" applyFont="1" applyBorder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3" fillId="4" borderId="2" xfId="0" applyNumberFormat="1" applyFont="1" applyFill="1" applyBorder="1" applyAlignment="1">
      <alignment horizontal="center" vertical="center" wrapText="1"/>
    </xf>
    <xf numFmtId="164" fontId="0" fillId="5" borderId="4" xfId="0" applyNumberFormat="1" applyFill="1" applyBorder="1"/>
    <xf numFmtId="164" fontId="0" fillId="5" borderId="7" xfId="0" applyNumberFormat="1" applyFill="1" applyBorder="1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44" fontId="0" fillId="2" borderId="4" xfId="2" applyFont="1" applyFill="1" applyBorder="1"/>
    <xf numFmtId="9" fontId="3" fillId="4" borderId="1" xfId="1" applyFont="1" applyFill="1" applyBorder="1" applyAlignment="1">
      <alignment horizontal="center" vertical="center" wrapText="1"/>
    </xf>
    <xf numFmtId="44" fontId="0" fillId="2" borderId="7" xfId="0" applyNumberFormat="1" applyFill="1" applyBorder="1"/>
    <xf numFmtId="44" fontId="0" fillId="3" borderId="7" xfId="0" applyNumberFormat="1" applyFill="1" applyBorder="1"/>
    <xf numFmtId="44" fontId="5" fillId="3" borderId="9" xfId="0" applyNumberFormat="1" applyFont="1" applyFill="1" applyBorder="1"/>
    <xf numFmtId="44" fontId="5" fillId="2" borderId="9" xfId="0" applyNumberFormat="1" applyFont="1" applyFill="1" applyBorder="1"/>
    <xf numFmtId="164" fontId="5" fillId="2" borderId="6" xfId="0" applyNumberFormat="1" applyFont="1" applyFill="1" applyBorder="1"/>
    <xf numFmtId="164" fontId="5" fillId="3" borderId="8" xfId="0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16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2" borderId="7" xfId="0" applyFont="1" applyFill="1" applyBorder="1" applyAlignment="1">
      <alignment horizontal="right" vertical="center" wrapText="1"/>
    </xf>
    <xf numFmtId="0" fontId="10" fillId="0" borderId="13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0" fillId="6" borderId="18" xfId="0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2" borderId="9" xfId="0" applyFont="1" applyFill="1" applyBorder="1" applyAlignment="1">
      <alignment horizontal="right"/>
    </xf>
    <xf numFmtId="0" fontId="11" fillId="2" borderId="7" xfId="0" applyFont="1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3">
    <cellStyle name="Monétaire" xfId="2" builtinId="4"/>
    <cellStyle name="Normal" xfId="0" builtinId="0"/>
    <cellStyle name="Pourcentage" xfId="1" builtinId="5"/>
  </cellStyles>
  <dxfs count="19">
    <dxf>
      <fill>
        <patternFill>
          <fgColor rgb="FFFFC000"/>
        </patternFill>
      </fill>
    </dxf>
    <dxf>
      <fill>
        <patternFill>
          <fgColor rgb="FFFFC000"/>
        </patternFill>
      </fill>
    </dxf>
    <dxf>
      <fill>
        <patternFill>
          <f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"/>
        <family val="2"/>
      </font>
      <numFmt numFmtId="164" formatCode="_-* #,##0.00\ [$€-40C]_-;\-* #,##0.00\ [$€-40C]_-;_-* &quot;-&quot;??\ [$€-40C]_-;_-@_-"/>
      <fill>
        <patternFill patternType="solid">
          <fgColor indexed="64"/>
          <bgColor theme="6" tint="0.59999389629810485"/>
        </patternFill>
      </fill>
    </dxf>
    <dxf>
      <numFmt numFmtId="164" formatCode="_-* #,##0.00\ [$€-40C]_-;\-* #,##0.00\ [$€-40C]_-;_-* &quot;-&quot;??\ [$€-40C]_-;_-@_-"/>
      <fill>
        <patternFill patternType="solid">
          <fgColor indexed="64"/>
          <bgColor theme="6" tint="0.79998168889431442"/>
        </patternFill>
      </fill>
    </dxf>
    <dxf>
      <alignment horizontal="center" vertical="center" textRotation="0" wrapText="0" indent="0" justifyLastLine="0" shrinkToFit="0" readingOrder="0"/>
    </dxf>
    <dxf>
      <numFmt numFmtId="165" formatCode="#,##0.00\ &quot;€&quot;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6" tint="0.59999389629810485"/>
        </patternFill>
      </fill>
    </dxf>
    <dxf>
      <numFmt numFmtId="0" formatCode="General"/>
      <fill>
        <patternFill patternType="solid">
          <fgColor indexed="64"/>
          <bgColor theme="6" tint="0.79998168889431442"/>
        </patternFill>
      </fill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8"/>
        </left>
        <right/>
        <top style="thin">
          <color theme="8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64770</xdr:rowOff>
    </xdr:from>
    <xdr:to>
      <xdr:col>8</xdr:col>
      <xdr:colOff>386715</xdr:colOff>
      <xdr:row>16</xdr:row>
      <xdr:rowOff>6644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8353CF2-CE93-4218-AEC6-B3500AF2D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55270"/>
          <a:ext cx="6463665" cy="2799374"/>
        </a:xfrm>
        <a:prstGeom prst="rect">
          <a:avLst/>
        </a:prstGeom>
      </xdr:spPr>
    </xdr:pic>
    <xdr:clientData/>
  </xdr:twoCellAnchor>
  <xdr:twoCellAnchor editAs="oneCell">
    <xdr:from>
      <xdr:col>7</xdr:col>
      <xdr:colOff>742951</xdr:colOff>
      <xdr:row>3</xdr:row>
      <xdr:rowOff>60959</xdr:rowOff>
    </xdr:from>
    <xdr:to>
      <xdr:col>13</xdr:col>
      <xdr:colOff>539165</xdr:colOff>
      <xdr:row>13</xdr:row>
      <xdr:rowOff>59518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89D1B42-809A-456A-BE72-1E4D9A372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6976" y="603884"/>
          <a:ext cx="4539664" cy="1808309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14</xdr:row>
      <xdr:rowOff>114300</xdr:rowOff>
    </xdr:from>
    <xdr:to>
      <xdr:col>5</xdr:col>
      <xdr:colOff>416052</xdr:colOff>
      <xdr:row>18</xdr:row>
      <xdr:rowOff>136398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E66CBD1-1427-4496-A5E5-2F7DD10A6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2647950"/>
          <a:ext cx="3244977" cy="7459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7DF8E6-008C-43D9-91EE-5CC7D3A8A989}" name="Tableau1" displayName="Tableau1" ref="A8:K15" totalsRowShown="0" headerRowDxfId="18" headerRowBorderDxfId="17" tableBorderDxfId="16">
  <autoFilter ref="A8:K15" xr:uid="{157DF8E6-008C-43D9-91EE-5CC7D3A8A989}"/>
  <tableColumns count="11">
    <tableColumn id="13" xr3:uid="{087B0084-6362-4A6F-9616-58CE8A67609B}" name="N° de prix" dataDxfId="15"/>
    <tableColumn id="2" xr3:uid="{DB48D8C6-5BA9-42B7-A41B-E3EFDDA86097}" name="Désignation" dataDxfId="14"/>
    <tableColumn id="7" xr3:uid="{FB63E2C3-5857-4912-B9AA-EE1FFE535C40}" name="Description"/>
    <tableColumn id="3" xr3:uid="{C998956B-F92A-4683-9061-4099F9EC71F7}" name="Normes exigées"/>
    <tableColumn id="10" xr3:uid="{B7DB28E7-FAAC-47BD-A956-5822727D81E4}" name="Références" dataDxfId="13">
      <calculatedColumnFormula array="1">_xlfn.IFS(E:E=" A COMPLETER","jaune")</calculatedColumnFormula>
    </tableColumn>
    <tableColumn id="11" xr3:uid="{F15DB295-63FE-4824-9A14-301EAF3EBD87}" name="Marque" dataDxfId="12"/>
    <tableColumn id="12" xr3:uid="{0A6C6944-C258-47DF-8184-3345A11AFA51}" name="Prix unitaire en € HT" dataDxfId="11"/>
    <tableColumn id="1" xr3:uid="{E988B3B4-7BBE-4082-8370-46FF7041CC93}" name="Article en matière(s) recyclée(s)  _x000a_A préciser  :_x000a_  100% / Partiel / Non" dataDxfId="10"/>
    <tableColumn id="4" xr3:uid="{2E33993B-DC4E-4B0D-B154-14432C2B6680}" name="Quantité annuelle estimée" dataDxfId="9"/>
    <tableColumn id="6" xr3:uid="{09757496-9215-496D-A74E-E6310A006487}" name="Prix estimatif en € HT" dataDxfId="8">
      <calculatedColumnFormula array="1">ous</calculatedColumnFormula>
    </tableColumn>
    <tableColumn id="9" xr3:uid="{213C0D2D-973C-43E8-9A69-A8E2F8C456CF}" name="Prix estimatif en € TTC" dataDxfId="7">
      <calculatedColumnFormula>Tableau1[[#This Row],[Prix estimatif en € HT]] *(1+0.2)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9BC2C2D-172A-4D11-9991-BCAF2EA71D49}" name="Tableau3" displayName="Tableau3" ref="A1:C16" totalsRowShown="0" headerRowDxfId="6" headerRowBorderDxfId="5" tableBorderDxfId="4">
  <autoFilter ref="A1:C16" xr:uid="{39BC2C2D-172A-4D11-9991-BCAF2EA71D49}"/>
  <tableColumns count="3">
    <tableColumn id="1" xr3:uid="{1B9DDC55-CEC2-4A11-B3CD-586AA130262C}" name="Norme"/>
    <tableColumn id="2" xr3:uid="{A7E950DA-E567-474B-88DB-603085E64658}" name="Intitulé"/>
    <tableColumn id="3" xr3:uid="{1AF236EA-130F-401D-A8C8-C83FCC00BA91}" name="Signification / Portée" dataDxfId="3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P28"/>
  <sheetViews>
    <sheetView topLeftCell="C1" zoomScale="80" zoomScaleNormal="80" workbookViewId="0">
      <selection activeCell="G4" sqref="G4"/>
    </sheetView>
  </sheetViews>
  <sheetFormatPr baseColWidth="10" defaultColWidth="8.85546875" defaultRowHeight="15" x14ac:dyDescent="0.25"/>
  <cols>
    <col min="1" max="1" width="10.7109375" customWidth="1"/>
    <col min="2" max="2" width="55.85546875" customWidth="1"/>
    <col min="3" max="3" width="90.42578125" customWidth="1"/>
    <col min="4" max="4" width="17.85546875" customWidth="1"/>
    <col min="5" max="5" width="17.42578125" customWidth="1"/>
    <col min="6" max="6" width="17" customWidth="1"/>
    <col min="7" max="8" width="16.7109375" customWidth="1"/>
    <col min="9" max="9" width="14.7109375" customWidth="1"/>
    <col min="10" max="10" width="17.7109375" customWidth="1"/>
    <col min="11" max="11" width="14.7109375" customWidth="1"/>
    <col min="12" max="12" width="19.85546875" style="3" customWidth="1"/>
    <col min="13" max="13" width="20" style="2" customWidth="1"/>
    <col min="14" max="14" width="12.7109375" style="3" customWidth="1"/>
    <col min="15" max="15" width="12.28515625" style="2" customWidth="1"/>
  </cols>
  <sheetData>
    <row r="1" spans="1:15" ht="26.25" x14ac:dyDescent="0.25">
      <c r="A1" s="28" t="s">
        <v>91</v>
      </c>
    </row>
    <row r="2" spans="1:15" ht="18.75" x14ac:dyDescent="0.3">
      <c r="A2" s="30" t="s">
        <v>107</v>
      </c>
    </row>
    <row r="3" spans="1:15" ht="19.5" thickBot="1" x14ac:dyDescent="0.35">
      <c r="A3" s="30"/>
    </row>
    <row r="4" spans="1:15" ht="33" customHeight="1" thickBot="1" x14ac:dyDescent="0.35">
      <c r="A4" s="30"/>
      <c r="G4" s="58" t="s">
        <v>130</v>
      </c>
      <c r="I4" s="66"/>
      <c r="J4" s="67"/>
    </row>
    <row r="5" spans="1:15" ht="18.75" x14ac:dyDescent="0.3">
      <c r="A5" s="30" t="s">
        <v>117</v>
      </c>
    </row>
    <row r="6" spans="1:15" ht="19.5" thickBot="1" x14ac:dyDescent="0.35">
      <c r="A6" s="30"/>
    </row>
    <row r="7" spans="1:15" ht="20.25" thickTop="1" thickBot="1" x14ac:dyDescent="0.35">
      <c r="A7" s="64" t="s">
        <v>92</v>
      </c>
      <c r="B7" s="62"/>
      <c r="C7" s="62"/>
      <c r="D7" s="62"/>
      <c r="E7" s="62"/>
      <c r="F7" s="62"/>
      <c r="G7" s="62"/>
      <c r="H7" s="65"/>
      <c r="I7" s="61" t="s">
        <v>94</v>
      </c>
      <c r="J7" s="62"/>
      <c r="K7" s="62"/>
      <c r="L7" s="38"/>
    </row>
    <row r="8" spans="1:15" ht="90" x14ac:dyDescent="0.25">
      <c r="A8" s="27" t="s">
        <v>77</v>
      </c>
      <c r="B8" s="23" t="s">
        <v>0</v>
      </c>
      <c r="C8" s="24" t="s">
        <v>76</v>
      </c>
      <c r="D8" s="23" t="s">
        <v>1</v>
      </c>
      <c r="E8" s="24" t="s">
        <v>34</v>
      </c>
      <c r="F8" s="24" t="s">
        <v>35</v>
      </c>
      <c r="G8" s="25" t="s">
        <v>88</v>
      </c>
      <c r="H8" s="25" t="s">
        <v>120</v>
      </c>
      <c r="I8" s="25" t="s">
        <v>95</v>
      </c>
      <c r="J8" s="26" t="s">
        <v>90</v>
      </c>
      <c r="K8" s="26" t="s">
        <v>89</v>
      </c>
      <c r="L8"/>
      <c r="M8"/>
      <c r="N8"/>
      <c r="O8"/>
    </row>
    <row r="9" spans="1:15" ht="60" x14ac:dyDescent="0.25">
      <c r="A9" s="21" t="s">
        <v>78</v>
      </c>
      <c r="B9" s="9" t="s">
        <v>2</v>
      </c>
      <c r="C9" s="20" t="s">
        <v>121</v>
      </c>
      <c r="D9" s="10" t="s">
        <v>3</v>
      </c>
      <c r="E9" s="4"/>
      <c r="F9" s="5"/>
      <c r="G9" s="31"/>
      <c r="H9" s="31"/>
      <c r="I9" s="22">
        <v>14</v>
      </c>
      <c r="J9" s="6">
        <f>Tableau1[[#This Row],[Prix unitaire en € HT]]*Tableau1[[#This Row],[Quantité annuelle estimée]]</f>
        <v>0</v>
      </c>
      <c r="K9" s="7">
        <f>Tableau1[[#This Row],[Prix estimatif en € HT]] *(1+0.2)</f>
        <v>0</v>
      </c>
      <c r="L9"/>
      <c r="M9"/>
      <c r="N9"/>
      <c r="O9"/>
    </row>
    <row r="10" spans="1:15" ht="75" x14ac:dyDescent="0.25">
      <c r="A10" s="21" t="s">
        <v>79</v>
      </c>
      <c r="B10" s="9" t="s">
        <v>122</v>
      </c>
      <c r="C10" s="20" t="s">
        <v>123</v>
      </c>
      <c r="D10" s="10" t="s">
        <v>3</v>
      </c>
      <c r="E10" s="4"/>
      <c r="F10" s="5"/>
      <c r="G10" s="31"/>
      <c r="H10" s="31"/>
      <c r="I10" s="22">
        <v>21</v>
      </c>
      <c r="J10" s="6">
        <f>Tableau1[[#This Row],[Prix unitaire en € HT]]*Tableau1[[#This Row],[Quantité annuelle estimée]]</f>
        <v>0</v>
      </c>
      <c r="K10" s="7">
        <f>Tableau1[[#This Row],[Prix estimatif en € HT]] *(1+0.2)</f>
        <v>0</v>
      </c>
      <c r="L10"/>
      <c r="M10"/>
      <c r="N10"/>
      <c r="O10"/>
    </row>
    <row r="11" spans="1:15" ht="75" x14ac:dyDescent="0.25">
      <c r="A11" s="21" t="s">
        <v>80</v>
      </c>
      <c r="B11" s="9" t="s">
        <v>4</v>
      </c>
      <c r="C11" s="20" t="s">
        <v>124</v>
      </c>
      <c r="D11" s="10" t="s">
        <v>3</v>
      </c>
      <c r="E11" s="4"/>
      <c r="F11" s="5"/>
      <c r="G11" s="31"/>
      <c r="H11" s="31"/>
      <c r="I11" s="22">
        <v>14</v>
      </c>
      <c r="J11" s="6">
        <f>Tableau1[[#This Row],[Prix unitaire en € HT]]*Tableau1[[#This Row],[Quantité annuelle estimée]]</f>
        <v>0</v>
      </c>
      <c r="K11" s="7">
        <f>Tableau1[[#This Row],[Prix estimatif en € HT]] *(1+0.2)</f>
        <v>0</v>
      </c>
      <c r="L11"/>
      <c r="M11"/>
      <c r="N11"/>
      <c r="O11"/>
    </row>
    <row r="12" spans="1:15" ht="90" x14ac:dyDescent="0.25">
      <c r="A12" s="21" t="s">
        <v>81</v>
      </c>
      <c r="B12" s="9" t="s">
        <v>5</v>
      </c>
      <c r="C12" s="9" t="s">
        <v>125</v>
      </c>
      <c r="D12" s="9" t="s">
        <v>87</v>
      </c>
      <c r="E12" s="4"/>
      <c r="F12" s="5"/>
      <c r="G12" s="32"/>
      <c r="H12" s="32"/>
      <c r="I12" s="22">
        <v>14</v>
      </c>
      <c r="J12" s="6">
        <f>Tableau1[[#This Row],[Prix unitaire en € HT]]*Tableau1[[#This Row],[Quantité annuelle estimée]]</f>
        <v>0</v>
      </c>
      <c r="K12" s="7">
        <f>Tableau1[[#This Row],[Prix estimatif en € HT]] *(1+0.2)</f>
        <v>0</v>
      </c>
      <c r="L12"/>
      <c r="M12"/>
      <c r="N12"/>
      <c r="O12"/>
    </row>
    <row r="13" spans="1:15" ht="75" x14ac:dyDescent="0.25">
      <c r="A13" s="21" t="s">
        <v>82</v>
      </c>
      <c r="B13" s="9" t="s">
        <v>6</v>
      </c>
      <c r="C13" s="20" t="s">
        <v>126</v>
      </c>
      <c r="D13" s="9" t="s">
        <v>85</v>
      </c>
      <c r="E13" s="4"/>
      <c r="F13" s="5"/>
      <c r="G13" s="32"/>
      <c r="H13" s="32"/>
      <c r="I13" s="22">
        <v>14</v>
      </c>
      <c r="J13" s="6">
        <f>Tableau1[[#This Row],[Prix unitaire en € HT]]*Tableau1[[#This Row],[Quantité annuelle estimée]]</f>
        <v>0</v>
      </c>
      <c r="K13" s="7">
        <f>Tableau1[[#This Row],[Prix estimatif en € HT]] *(1+0.2)</f>
        <v>0</v>
      </c>
      <c r="L13"/>
      <c r="M13"/>
      <c r="N13"/>
      <c r="O13"/>
    </row>
    <row r="14" spans="1:15" ht="76.5" customHeight="1" x14ac:dyDescent="0.25">
      <c r="A14" s="21" t="s">
        <v>83</v>
      </c>
      <c r="B14" s="9" t="s">
        <v>7</v>
      </c>
      <c r="C14" s="20" t="s">
        <v>127</v>
      </c>
      <c r="D14" s="20" t="s">
        <v>85</v>
      </c>
      <c r="E14" s="4"/>
      <c r="F14" s="5"/>
      <c r="G14" s="33"/>
      <c r="H14" s="33"/>
      <c r="I14" s="22">
        <v>14</v>
      </c>
      <c r="J14" s="6">
        <f>Tableau1[[#This Row],[Prix unitaire en € HT]]*Tableau1[[#This Row],[Quantité annuelle estimée]]</f>
        <v>0</v>
      </c>
      <c r="K14" s="7">
        <f>Tableau1[[#This Row],[Prix estimatif en € HT]] *(1+0.2)</f>
        <v>0</v>
      </c>
      <c r="L14"/>
      <c r="M14"/>
      <c r="N14"/>
      <c r="O14"/>
    </row>
    <row r="15" spans="1:15" ht="75" customHeight="1" x14ac:dyDescent="0.25">
      <c r="A15" s="21" t="s">
        <v>84</v>
      </c>
      <c r="B15" s="9" t="s">
        <v>8</v>
      </c>
      <c r="C15" s="20" t="s">
        <v>128</v>
      </c>
      <c r="D15" s="9" t="s">
        <v>86</v>
      </c>
      <c r="E15" s="4"/>
      <c r="F15" s="5"/>
      <c r="G15" s="32"/>
      <c r="H15" s="32"/>
      <c r="I15" s="22">
        <v>14</v>
      </c>
      <c r="J15" s="6">
        <f>Tableau1[[#This Row],[Prix unitaire en € HT]]*Tableau1[[#This Row],[Quantité annuelle estimée]]</f>
        <v>0</v>
      </c>
      <c r="K15" s="7">
        <f>Tableau1[[#This Row],[Prix estimatif en € HT]] *(1+0.2)</f>
        <v>0</v>
      </c>
      <c r="L15"/>
      <c r="M15"/>
      <c r="N15"/>
      <c r="O15"/>
    </row>
    <row r="16" spans="1:15" ht="18.75" x14ac:dyDescent="0.25">
      <c r="A16" s="63" t="s">
        <v>93</v>
      </c>
      <c r="B16" s="63"/>
      <c r="C16" s="63"/>
      <c r="D16" s="63"/>
      <c r="E16" s="63"/>
      <c r="F16" s="63"/>
      <c r="G16" s="63"/>
      <c r="H16" s="63"/>
      <c r="I16" s="63"/>
      <c r="J16" s="53">
        <f>SUM(Tableau1[Prix estimatif en € HT])</f>
        <v>0</v>
      </c>
      <c r="K16" s="54">
        <f>SUM(Tableau1[Prix estimatif en € TTC])</f>
        <v>0</v>
      </c>
      <c r="L16"/>
      <c r="M16"/>
      <c r="N16"/>
      <c r="O16"/>
    </row>
    <row r="17" spans="1:16" x14ac:dyDescent="0.25">
      <c r="C17" s="11"/>
      <c r="D17" s="11"/>
      <c r="E17" s="11"/>
      <c r="F17" s="11"/>
      <c r="G17" s="11"/>
      <c r="H17" s="11"/>
      <c r="I17" s="34"/>
      <c r="K17" s="11"/>
      <c r="L17"/>
      <c r="M17"/>
      <c r="N17"/>
      <c r="O17"/>
    </row>
    <row r="18" spans="1:16" x14ac:dyDescent="0.25">
      <c r="A18" s="35" t="s">
        <v>96</v>
      </c>
      <c r="I18" s="3"/>
      <c r="L18"/>
      <c r="M18"/>
      <c r="N18"/>
      <c r="O18"/>
    </row>
    <row r="19" spans="1:16" x14ac:dyDescent="0.25">
      <c r="I19" s="3"/>
      <c r="L19"/>
      <c r="M19"/>
      <c r="N19"/>
      <c r="O19"/>
    </row>
    <row r="20" spans="1:16" x14ac:dyDescent="0.25">
      <c r="I20" s="3"/>
      <c r="L20"/>
      <c r="M20"/>
      <c r="N20"/>
      <c r="O20"/>
    </row>
    <row r="21" spans="1:16" x14ac:dyDescent="0.25">
      <c r="L21"/>
      <c r="M21"/>
      <c r="N21"/>
      <c r="O21"/>
    </row>
    <row r="22" spans="1:16" x14ac:dyDescent="0.25">
      <c r="E22" s="3"/>
      <c r="I22" s="3"/>
      <c r="K22" s="2"/>
      <c r="L22"/>
      <c r="M22"/>
      <c r="N22"/>
      <c r="O22"/>
    </row>
    <row r="23" spans="1:16" x14ac:dyDescent="0.25">
      <c r="E23" s="3"/>
      <c r="I23" s="3"/>
      <c r="K23" s="2"/>
      <c r="L23"/>
      <c r="M23"/>
      <c r="N23"/>
      <c r="O23"/>
    </row>
    <row r="24" spans="1:16" x14ac:dyDescent="0.25">
      <c r="E24" s="3"/>
      <c r="I24" s="3"/>
      <c r="K24" s="2"/>
      <c r="L24"/>
      <c r="M24"/>
      <c r="N24"/>
      <c r="O24"/>
    </row>
    <row r="25" spans="1:16" x14ac:dyDescent="0.25">
      <c r="E25" s="3"/>
      <c r="I25" s="3"/>
      <c r="K25" s="2"/>
      <c r="L25"/>
      <c r="M25"/>
      <c r="N25"/>
      <c r="O25"/>
    </row>
    <row r="26" spans="1:16" x14ac:dyDescent="0.25">
      <c r="E26" s="3"/>
      <c r="I26" s="3"/>
      <c r="K26" s="2"/>
      <c r="L26"/>
      <c r="M26"/>
      <c r="N26"/>
      <c r="O26"/>
    </row>
    <row r="27" spans="1:16" x14ac:dyDescent="0.25">
      <c r="O27" s="3"/>
      <c r="P27" s="2"/>
    </row>
    <row r="28" spans="1:16" x14ac:dyDescent="0.25">
      <c r="O28" s="3"/>
      <c r="P28" s="2"/>
    </row>
  </sheetData>
  <mergeCells count="4">
    <mergeCell ref="I7:K7"/>
    <mergeCell ref="A16:I16"/>
    <mergeCell ref="A7:H7"/>
    <mergeCell ref="I4:J4"/>
  </mergeCells>
  <phoneticPr fontId="4" type="noConversion"/>
  <conditionalFormatting sqref="A8:A15">
    <cfRule type="containsText" dxfId="2" priority="2" operator="containsText" text="LOT1">
      <formula>NOT(ISERROR(SEARCH("LOT1",A8)))</formula>
    </cfRule>
  </conditionalFormatting>
  <conditionalFormatting sqref="A16">
    <cfRule type="containsText" dxfId="1" priority="1" operator="containsText" text="LOT1">
      <formula>NOT(ISERROR(SEARCH("LOT1",A16)))</formula>
    </cfRule>
  </conditionalFormatting>
  <conditionalFormatting sqref="B1:B6 B8:B15 B17:B1048576">
    <cfRule type="containsText" dxfId="0" priority="5" operator="containsText" text="LOT1">
      <formula>NOT(ISERROR(SEARCH("LOT1",B1)))</formula>
    </cfRule>
  </conditionalFormatting>
  <dataValidations count="1">
    <dataValidation type="list" allowBlank="1" showInputMessage="1" showErrorMessage="1" sqref="B17:B1048576" xr:uid="{09587CC1-5EDD-45FF-A3FF-131FF03AE488}">
      <formula1>#REF!</formula1>
    </dataValidation>
  </dataValidations>
  <pageMargins left="0.75" right="0.75" top="1" bottom="1" header="0.5" footer="0.5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7F908-2A94-4433-B9C4-FEAB385E5ED2}">
  <sheetPr>
    <tabColor theme="9" tint="0.79998168889431442"/>
  </sheetPr>
  <dimension ref="A1:K18"/>
  <sheetViews>
    <sheetView tabSelected="1" zoomScale="90" zoomScaleNormal="90" workbookViewId="0">
      <selection activeCell="C21" sqref="C21"/>
    </sheetView>
  </sheetViews>
  <sheetFormatPr baseColWidth="10" defaultRowHeight="15" x14ac:dyDescent="0.25"/>
  <cols>
    <col min="2" max="2" width="61.42578125" customWidth="1"/>
    <col min="3" max="3" width="81.7109375" customWidth="1"/>
    <col min="4" max="4" width="36.140625" customWidth="1"/>
    <col min="8" max="8" width="25" customWidth="1"/>
    <col min="9" max="9" width="18.140625" customWidth="1"/>
    <col min="10" max="10" width="13.7109375" customWidth="1"/>
    <col min="11" max="11" width="13.42578125" customWidth="1"/>
  </cols>
  <sheetData>
    <row r="1" spans="1:11" ht="20.25" x14ac:dyDescent="0.25">
      <c r="A1" s="41" t="s">
        <v>91</v>
      </c>
    </row>
    <row r="2" spans="1:11" x14ac:dyDescent="0.25">
      <c r="A2" t="s">
        <v>106</v>
      </c>
    </row>
    <row r="3" spans="1:11" ht="15.75" thickBot="1" x14ac:dyDescent="0.3"/>
    <row r="4" spans="1:11" ht="27" customHeight="1" thickBot="1" x14ac:dyDescent="0.3">
      <c r="A4" t="s">
        <v>117</v>
      </c>
      <c r="E4" s="60" t="s">
        <v>130</v>
      </c>
      <c r="F4" s="59"/>
      <c r="G4" s="66"/>
      <c r="H4" s="67"/>
    </row>
    <row r="5" spans="1:11" ht="19.5" thickBot="1" x14ac:dyDescent="0.35">
      <c r="A5" s="30"/>
    </row>
    <row r="6" spans="1:11" ht="16.5" thickBot="1" x14ac:dyDescent="0.3">
      <c r="A6" s="68" t="s">
        <v>92</v>
      </c>
      <c r="B6" s="69"/>
      <c r="C6" s="69"/>
      <c r="D6" s="69"/>
      <c r="E6" s="69"/>
      <c r="F6" s="69"/>
      <c r="G6" s="69"/>
      <c r="H6" s="70"/>
      <c r="I6" s="68" t="s">
        <v>94</v>
      </c>
      <c r="J6" s="69"/>
      <c r="K6" s="70"/>
    </row>
    <row r="7" spans="1:11" ht="60" x14ac:dyDescent="0.25">
      <c r="A7" s="55" t="s">
        <v>105</v>
      </c>
      <c r="B7" s="27" t="s">
        <v>0</v>
      </c>
      <c r="C7" s="27" t="s">
        <v>76</v>
      </c>
      <c r="D7" s="27" t="s">
        <v>1</v>
      </c>
      <c r="E7" s="27" t="s">
        <v>34</v>
      </c>
      <c r="F7" s="27" t="s">
        <v>35</v>
      </c>
      <c r="G7" s="56" t="s">
        <v>88</v>
      </c>
      <c r="H7" s="56" t="s">
        <v>120</v>
      </c>
      <c r="I7" s="55" t="s">
        <v>75</v>
      </c>
      <c r="J7" s="48" t="s">
        <v>90</v>
      </c>
      <c r="K7" s="42" t="s">
        <v>89</v>
      </c>
    </row>
    <row r="8" spans="1:11" x14ac:dyDescent="0.25">
      <c r="A8" s="36" t="s">
        <v>97</v>
      </c>
      <c r="B8" s="11" t="s">
        <v>72</v>
      </c>
      <c r="C8" s="57" t="s">
        <v>129</v>
      </c>
      <c r="D8" s="11" t="s">
        <v>9</v>
      </c>
      <c r="E8" s="12"/>
      <c r="F8" s="13"/>
      <c r="G8" s="14">
        <v>0</v>
      </c>
      <c r="H8" s="14"/>
      <c r="I8" s="11">
        <v>14</v>
      </c>
      <c r="J8" s="37">
        <f>G8*I8</f>
        <v>0</v>
      </c>
      <c r="K8" s="15">
        <f>J8*1.2</f>
        <v>0</v>
      </c>
    </row>
    <row r="9" spans="1:11" x14ac:dyDescent="0.25">
      <c r="A9" s="36" t="s">
        <v>100</v>
      </c>
      <c r="B9" s="11" t="s">
        <v>37</v>
      </c>
      <c r="C9" s="11"/>
      <c r="D9" s="11" t="s">
        <v>36</v>
      </c>
      <c r="E9" s="12"/>
      <c r="F9" s="13"/>
      <c r="G9" s="14">
        <v>0</v>
      </c>
      <c r="H9" s="14"/>
      <c r="I9" s="11">
        <v>7</v>
      </c>
      <c r="J9" s="37">
        <f t="shared" ref="J9:J15" si="0">G9*I9</f>
        <v>0</v>
      </c>
      <c r="K9" s="15">
        <f>J9*1.2</f>
        <v>0</v>
      </c>
    </row>
    <row r="10" spans="1:11" ht="30" x14ac:dyDescent="0.25">
      <c r="A10" s="40" t="s">
        <v>101</v>
      </c>
      <c r="B10" s="18" t="s">
        <v>38</v>
      </c>
      <c r="C10" s="18" t="s">
        <v>115</v>
      </c>
      <c r="D10" s="39" t="s">
        <v>39</v>
      </c>
      <c r="E10" s="12"/>
      <c r="F10" s="13"/>
      <c r="G10" s="14">
        <v>0</v>
      </c>
      <c r="H10" s="14"/>
      <c r="I10" s="11">
        <v>40</v>
      </c>
      <c r="J10" s="37">
        <f t="shared" si="0"/>
        <v>0</v>
      </c>
      <c r="K10" s="15">
        <f t="shared" ref="K10:K15" si="1">J10*1.2</f>
        <v>0</v>
      </c>
    </row>
    <row r="11" spans="1:11" x14ac:dyDescent="0.25">
      <c r="A11" s="36" t="s">
        <v>99</v>
      </c>
      <c r="B11" s="11" t="s">
        <v>40</v>
      </c>
      <c r="C11" s="11"/>
      <c r="D11" s="11" t="s">
        <v>41</v>
      </c>
      <c r="E11" s="12"/>
      <c r="F11" s="13"/>
      <c r="G11" s="14">
        <v>0</v>
      </c>
      <c r="H11" s="14"/>
      <c r="I11" s="11">
        <v>7</v>
      </c>
      <c r="J11" s="37">
        <f t="shared" si="0"/>
        <v>0</v>
      </c>
      <c r="K11" s="15">
        <f t="shared" si="1"/>
        <v>0</v>
      </c>
    </row>
    <row r="12" spans="1:11" x14ac:dyDescent="0.25">
      <c r="A12" s="36" t="s">
        <v>102</v>
      </c>
      <c r="B12" s="11" t="s">
        <v>42</v>
      </c>
      <c r="C12" s="11" t="s">
        <v>119</v>
      </c>
      <c r="D12" s="11" t="s">
        <v>118</v>
      </c>
      <c r="E12" s="12"/>
      <c r="F12" s="13"/>
      <c r="G12" s="14">
        <v>0</v>
      </c>
      <c r="H12" s="14"/>
      <c r="I12" s="11">
        <v>20</v>
      </c>
      <c r="J12" s="37">
        <f t="shared" si="0"/>
        <v>0</v>
      </c>
      <c r="K12" s="15">
        <f t="shared" si="1"/>
        <v>0</v>
      </c>
    </row>
    <row r="13" spans="1:11" x14ac:dyDescent="0.25">
      <c r="A13" s="36" t="s">
        <v>103</v>
      </c>
      <c r="B13" s="11" t="s">
        <v>43</v>
      </c>
      <c r="C13" s="11"/>
      <c r="D13" s="11" t="s">
        <v>67</v>
      </c>
      <c r="E13" s="12"/>
      <c r="F13" s="13"/>
      <c r="G13" s="14">
        <v>0</v>
      </c>
      <c r="H13" s="14"/>
      <c r="I13" s="11">
        <v>14</v>
      </c>
      <c r="J13" s="37">
        <f t="shared" si="0"/>
        <v>0</v>
      </c>
      <c r="K13" s="15">
        <f t="shared" si="1"/>
        <v>0</v>
      </c>
    </row>
    <row r="14" spans="1:11" x14ac:dyDescent="0.25">
      <c r="A14" s="36" t="s">
        <v>98</v>
      </c>
      <c r="B14" s="11" t="s">
        <v>73</v>
      </c>
      <c r="C14" s="11" t="s">
        <v>131</v>
      </c>
      <c r="D14" s="11" t="s">
        <v>74</v>
      </c>
      <c r="E14" s="12"/>
      <c r="F14" s="13"/>
      <c r="G14" s="14">
        <v>0</v>
      </c>
      <c r="H14" s="14"/>
      <c r="I14" s="11">
        <v>10</v>
      </c>
      <c r="J14" s="37">
        <f t="shared" si="0"/>
        <v>0</v>
      </c>
      <c r="K14" s="15">
        <f t="shared" si="1"/>
        <v>0</v>
      </c>
    </row>
    <row r="15" spans="1:11" ht="60" x14ac:dyDescent="0.25">
      <c r="A15" s="40" t="s">
        <v>104</v>
      </c>
      <c r="B15" s="18" t="s">
        <v>10</v>
      </c>
      <c r="C15" s="46" t="s">
        <v>132</v>
      </c>
      <c r="D15" s="11" t="s">
        <v>11</v>
      </c>
      <c r="E15" s="12"/>
      <c r="F15" s="13"/>
      <c r="G15" s="14">
        <v>0</v>
      </c>
      <c r="H15" s="14"/>
      <c r="I15" s="11">
        <v>14</v>
      </c>
      <c r="J15" s="37">
        <f t="shared" si="0"/>
        <v>0</v>
      </c>
      <c r="K15" s="15">
        <f t="shared" si="1"/>
        <v>0</v>
      </c>
    </row>
    <row r="16" spans="1:11" ht="15.75" x14ac:dyDescent="0.25">
      <c r="A16" s="71" t="s">
        <v>93</v>
      </c>
      <c r="B16" s="71"/>
      <c r="C16" s="71"/>
      <c r="D16" s="71"/>
      <c r="E16" s="71"/>
      <c r="F16" s="71"/>
      <c r="G16" s="71"/>
      <c r="H16" s="71"/>
      <c r="I16" s="71"/>
      <c r="J16" s="52">
        <f>SUM(J8:J15)</f>
        <v>0</v>
      </c>
      <c r="K16" s="51">
        <f>SUM(K8:K15)</f>
        <v>0</v>
      </c>
    </row>
    <row r="18" spans="1:1" x14ac:dyDescent="0.25">
      <c r="A18" s="35" t="s">
        <v>96</v>
      </c>
    </row>
  </sheetData>
  <mergeCells count="4">
    <mergeCell ref="I6:K6"/>
    <mergeCell ref="A16:I16"/>
    <mergeCell ref="A6:H6"/>
    <mergeCell ref="G4:H4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DC0BF-E658-498C-B94E-192008F28023}">
  <sheetPr>
    <tabColor theme="9" tint="0.79998168889431442"/>
  </sheetPr>
  <dimension ref="A1:K16"/>
  <sheetViews>
    <sheetView topLeftCell="B1" workbookViewId="0">
      <selection activeCell="C13" sqref="C13"/>
    </sheetView>
  </sheetViews>
  <sheetFormatPr baseColWidth="10" defaultRowHeight="15" x14ac:dyDescent="0.25"/>
  <cols>
    <col min="2" max="3" width="55.42578125" customWidth="1"/>
    <col min="4" max="4" width="22.85546875" customWidth="1"/>
    <col min="7" max="7" width="13.7109375" customWidth="1"/>
    <col min="8" max="8" width="17.28515625" customWidth="1"/>
    <col min="9" max="9" width="15.140625" customWidth="1"/>
    <col min="10" max="10" width="14" customWidth="1"/>
    <col min="11" max="11" width="13.7109375" customWidth="1"/>
  </cols>
  <sheetData>
    <row r="1" spans="1:11" ht="20.25" x14ac:dyDescent="0.25">
      <c r="A1" s="41" t="s">
        <v>91</v>
      </c>
    </row>
    <row r="2" spans="1:11" ht="15.75" x14ac:dyDescent="0.25">
      <c r="A2" s="29" t="s">
        <v>108</v>
      </c>
    </row>
    <row r="3" spans="1:11" ht="16.5" thickBot="1" x14ac:dyDescent="0.3">
      <c r="A3" s="29"/>
    </row>
    <row r="4" spans="1:11" ht="28.9" customHeight="1" thickBot="1" x14ac:dyDescent="0.3">
      <c r="A4" s="29" t="s">
        <v>117</v>
      </c>
      <c r="F4" s="60" t="s">
        <v>130</v>
      </c>
      <c r="G4" s="8"/>
      <c r="H4" s="66"/>
      <c r="I4" s="67"/>
    </row>
    <row r="5" spans="1:11" ht="16.5" thickBot="1" x14ac:dyDescent="0.3">
      <c r="A5" s="29"/>
    </row>
    <row r="6" spans="1:11" ht="15.75" thickBot="1" x14ac:dyDescent="0.3">
      <c r="A6" s="73" t="s">
        <v>92</v>
      </c>
      <c r="B6" s="74"/>
      <c r="C6" s="74"/>
      <c r="D6" s="74"/>
      <c r="E6" s="74"/>
      <c r="F6" s="74"/>
      <c r="G6" s="74"/>
      <c r="H6" s="74"/>
      <c r="I6" s="73" t="s">
        <v>94</v>
      </c>
      <c r="J6" s="74"/>
      <c r="K6" s="75"/>
    </row>
    <row r="7" spans="1:11" ht="90" x14ac:dyDescent="0.25">
      <c r="A7" s="55" t="s">
        <v>105</v>
      </c>
      <c r="B7" s="27" t="s">
        <v>0</v>
      </c>
      <c r="C7" s="27" t="s">
        <v>76</v>
      </c>
      <c r="D7" s="27" t="s">
        <v>1</v>
      </c>
      <c r="E7" s="27" t="s">
        <v>34</v>
      </c>
      <c r="F7" s="27" t="s">
        <v>35</v>
      </c>
      <c r="G7" s="56" t="s">
        <v>88</v>
      </c>
      <c r="H7" s="56" t="s">
        <v>120</v>
      </c>
      <c r="I7" s="55" t="s">
        <v>75</v>
      </c>
      <c r="J7" s="48" t="s">
        <v>90</v>
      </c>
      <c r="K7" s="56" t="s">
        <v>89</v>
      </c>
    </row>
    <row r="8" spans="1:11" x14ac:dyDescent="0.25">
      <c r="A8" s="45" t="s">
        <v>109</v>
      </c>
      <c r="B8" s="18" t="s">
        <v>52</v>
      </c>
      <c r="C8" s="18" t="s">
        <v>116</v>
      </c>
      <c r="D8" s="18"/>
      <c r="E8" s="12"/>
      <c r="F8" s="13"/>
      <c r="G8" s="43">
        <v>0</v>
      </c>
      <c r="H8" s="43"/>
      <c r="I8" s="40">
        <v>7</v>
      </c>
      <c r="J8" s="47">
        <f>G8*I8</f>
        <v>0</v>
      </c>
      <c r="K8" s="15">
        <f>J8*1.2</f>
        <v>0</v>
      </c>
    </row>
    <row r="9" spans="1:11" x14ac:dyDescent="0.25">
      <c r="A9" s="45" t="s">
        <v>110</v>
      </c>
      <c r="B9" s="18" t="s">
        <v>44</v>
      </c>
      <c r="C9" s="18"/>
      <c r="D9" s="18"/>
      <c r="E9" s="12"/>
      <c r="F9" s="13"/>
      <c r="G9" s="43">
        <v>0</v>
      </c>
      <c r="H9" s="43"/>
      <c r="I9" s="40">
        <v>7</v>
      </c>
      <c r="J9" s="47">
        <f t="shared" ref="J9:J13" si="0">G9*I9</f>
        <v>0</v>
      </c>
      <c r="K9" s="15">
        <f t="shared" ref="K9:K13" si="1">J9*1.2</f>
        <v>0</v>
      </c>
    </row>
    <row r="10" spans="1:11" x14ac:dyDescent="0.25">
      <c r="A10" s="45" t="s">
        <v>111</v>
      </c>
      <c r="B10" s="18" t="s">
        <v>48</v>
      </c>
      <c r="C10" s="18"/>
      <c r="D10" s="18" t="s">
        <v>45</v>
      </c>
      <c r="E10" s="12"/>
      <c r="F10" s="13"/>
      <c r="G10" s="43">
        <v>0</v>
      </c>
      <c r="H10" s="43"/>
      <c r="I10" s="40">
        <v>7</v>
      </c>
      <c r="J10" s="47">
        <f t="shared" si="0"/>
        <v>0</v>
      </c>
      <c r="K10" s="15">
        <f t="shared" si="1"/>
        <v>0</v>
      </c>
    </row>
    <row r="11" spans="1:11" x14ac:dyDescent="0.25">
      <c r="A11" s="45" t="s">
        <v>112</v>
      </c>
      <c r="B11" s="18" t="s">
        <v>49</v>
      </c>
      <c r="C11" s="18"/>
      <c r="D11" s="18"/>
      <c r="E11" s="12"/>
      <c r="F11" s="13"/>
      <c r="G11" s="43">
        <v>0</v>
      </c>
      <c r="H11" s="43"/>
      <c r="I11" s="40">
        <v>7</v>
      </c>
      <c r="J11" s="47">
        <f t="shared" si="0"/>
        <v>0</v>
      </c>
      <c r="K11" s="15">
        <f t="shared" si="1"/>
        <v>0</v>
      </c>
    </row>
    <row r="12" spans="1:11" ht="30" x14ac:dyDescent="0.25">
      <c r="A12" s="45" t="s">
        <v>113</v>
      </c>
      <c r="B12" s="18" t="s">
        <v>46</v>
      </c>
      <c r="C12" s="18"/>
      <c r="D12" s="46" t="s">
        <v>50</v>
      </c>
      <c r="E12" s="12"/>
      <c r="F12" s="13"/>
      <c r="G12" s="43">
        <v>0</v>
      </c>
      <c r="H12" s="43"/>
      <c r="I12" s="40">
        <v>20</v>
      </c>
      <c r="J12" s="47">
        <f t="shared" si="0"/>
        <v>0</v>
      </c>
      <c r="K12" s="15">
        <f t="shared" si="1"/>
        <v>0</v>
      </c>
    </row>
    <row r="13" spans="1:11" x14ac:dyDescent="0.25">
      <c r="A13" s="45" t="s">
        <v>114</v>
      </c>
      <c r="B13" s="19" t="s">
        <v>47</v>
      </c>
      <c r="C13" s="19"/>
      <c r="D13" s="19" t="s">
        <v>51</v>
      </c>
      <c r="E13" s="16"/>
      <c r="F13" s="17"/>
      <c r="G13" s="44">
        <v>0</v>
      </c>
      <c r="H13" s="44"/>
      <c r="I13" s="45">
        <v>7</v>
      </c>
      <c r="J13" s="47">
        <f t="shared" si="0"/>
        <v>0</v>
      </c>
      <c r="K13" s="15">
        <f t="shared" si="1"/>
        <v>0</v>
      </c>
    </row>
    <row r="14" spans="1:11" ht="15.75" x14ac:dyDescent="0.25">
      <c r="A14" s="72" t="s">
        <v>93</v>
      </c>
      <c r="B14" s="72"/>
      <c r="C14" s="72"/>
      <c r="D14" s="72"/>
      <c r="E14" s="72"/>
      <c r="F14" s="72"/>
      <c r="G14" s="72"/>
      <c r="H14" s="72"/>
      <c r="I14" s="72"/>
      <c r="J14" s="49">
        <f>SUM(J8:J13)</f>
        <v>0</v>
      </c>
      <c r="K14" s="50">
        <f>SUM(K8:K13)</f>
        <v>0</v>
      </c>
    </row>
    <row r="16" spans="1:11" x14ac:dyDescent="0.25">
      <c r="A16" s="35" t="s">
        <v>96</v>
      </c>
    </row>
  </sheetData>
  <mergeCells count="4">
    <mergeCell ref="A14:I14"/>
    <mergeCell ref="I6:K6"/>
    <mergeCell ref="A6:H6"/>
    <mergeCell ref="H4:I4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C16"/>
  <sheetViews>
    <sheetView topLeftCell="A24" workbookViewId="0">
      <selection activeCell="B35" sqref="B35"/>
    </sheetView>
  </sheetViews>
  <sheetFormatPr baseColWidth="10" defaultColWidth="8.85546875" defaultRowHeight="15" x14ac:dyDescent="0.25"/>
  <cols>
    <col min="1" max="1" width="28.28515625" customWidth="1"/>
    <col min="2" max="2" width="60" customWidth="1"/>
    <col min="3" max="3" width="142.28515625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t="s">
        <v>3</v>
      </c>
      <c r="B2" t="s">
        <v>15</v>
      </c>
      <c r="C2" t="s">
        <v>16</v>
      </c>
    </row>
    <row r="3" spans="1:3" x14ac:dyDescent="0.25">
      <c r="A3" t="s">
        <v>17</v>
      </c>
      <c r="B3" t="s">
        <v>18</v>
      </c>
      <c r="C3" t="s">
        <v>19</v>
      </c>
    </row>
    <row r="4" spans="1:3" x14ac:dyDescent="0.25">
      <c r="A4" t="s">
        <v>20</v>
      </c>
      <c r="B4" t="s">
        <v>21</v>
      </c>
      <c r="C4" t="s">
        <v>22</v>
      </c>
    </row>
    <row r="5" spans="1:3" x14ac:dyDescent="0.25">
      <c r="A5" t="s">
        <v>23</v>
      </c>
      <c r="B5" t="s">
        <v>24</v>
      </c>
      <c r="C5" t="s">
        <v>25</v>
      </c>
    </row>
    <row r="6" spans="1:3" x14ac:dyDescent="0.25">
      <c r="A6" t="s">
        <v>26</v>
      </c>
      <c r="B6" t="s">
        <v>27</v>
      </c>
      <c r="C6" t="s">
        <v>28</v>
      </c>
    </row>
    <row r="7" spans="1:3" x14ac:dyDescent="0.25">
      <c r="A7" t="s">
        <v>9</v>
      </c>
      <c r="B7" t="s">
        <v>29</v>
      </c>
      <c r="C7" t="s">
        <v>30</v>
      </c>
    </row>
    <row r="8" spans="1:3" x14ac:dyDescent="0.25">
      <c r="A8" t="s">
        <v>31</v>
      </c>
      <c r="B8" t="s">
        <v>32</v>
      </c>
      <c r="C8" t="s">
        <v>33</v>
      </c>
    </row>
    <row r="9" spans="1:3" ht="30" x14ac:dyDescent="0.25">
      <c r="A9" t="s">
        <v>45</v>
      </c>
      <c r="B9" s="10" t="s">
        <v>53</v>
      </c>
      <c r="C9" s="9" t="s">
        <v>68</v>
      </c>
    </row>
    <row r="10" spans="1:3" x14ac:dyDescent="0.25">
      <c r="A10" t="s">
        <v>54</v>
      </c>
      <c r="B10" t="s">
        <v>38</v>
      </c>
      <c r="C10" s="8" t="s">
        <v>55</v>
      </c>
    </row>
    <row r="11" spans="1:3" x14ac:dyDescent="0.25">
      <c r="A11" t="s">
        <v>56</v>
      </c>
      <c r="B11" t="s">
        <v>43</v>
      </c>
      <c r="C11" s="8" t="s">
        <v>57</v>
      </c>
    </row>
    <row r="12" spans="1:3" x14ac:dyDescent="0.25">
      <c r="A12" s="8" t="s">
        <v>58</v>
      </c>
      <c r="B12" t="s">
        <v>59</v>
      </c>
      <c r="C12" s="8" t="s">
        <v>60</v>
      </c>
    </row>
    <row r="13" spans="1:3" x14ac:dyDescent="0.25">
      <c r="A13" t="s">
        <v>62</v>
      </c>
      <c r="B13" t="s">
        <v>63</v>
      </c>
      <c r="C13" s="8" t="s">
        <v>61</v>
      </c>
    </row>
    <row r="14" spans="1:3" x14ac:dyDescent="0.25">
      <c r="A14" t="s">
        <v>65</v>
      </c>
      <c r="B14" t="s">
        <v>64</v>
      </c>
      <c r="C14" s="8" t="s">
        <v>66</v>
      </c>
    </row>
    <row r="15" spans="1:3" x14ac:dyDescent="0.25">
      <c r="A15" t="s">
        <v>36</v>
      </c>
      <c r="B15" t="s">
        <v>70</v>
      </c>
      <c r="C15" s="8" t="s">
        <v>69</v>
      </c>
    </row>
    <row r="16" spans="1:3" x14ac:dyDescent="0.25">
      <c r="A16" t="s">
        <v>9</v>
      </c>
      <c r="B16" t="s">
        <v>72</v>
      </c>
      <c r="C16" s="8" t="s">
        <v>71</v>
      </c>
    </row>
  </sheetData>
  <pageMargins left="0.75" right="0.75" top="1" bottom="1" header="0.5" footer="0.5"/>
  <pageSetup paperSize="9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17415-F724-458E-B07E-B09B640D95F4}">
  <sheetPr>
    <tabColor rgb="FF0070C0"/>
  </sheetPr>
  <dimension ref="A1"/>
  <sheetViews>
    <sheetView workbookViewId="0">
      <selection activeCell="C27" sqref="C2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01 - BPU-DQE</vt:lpstr>
      <vt:lpstr>LOT 02 - BPU-DQE</vt:lpstr>
      <vt:lpstr>LOT 03 - BPU-DQE</vt:lpstr>
      <vt:lpstr>Normes</vt:lpstr>
      <vt:lpstr>LOGO CCI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RENOUX Louise</cp:lastModifiedBy>
  <dcterms:created xsi:type="dcterms:W3CDTF">2026-01-23T09:11:21Z</dcterms:created>
  <dcterms:modified xsi:type="dcterms:W3CDTF">2026-02-18T10:21:02Z</dcterms:modified>
</cp:coreProperties>
</file>