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uyeran\Desktop\CVC_MARCHE-2025\DCE_maintenance_CVC\DCE_maintenance_CVC\CCAP_Annexes\Annexe_3\"/>
    </mc:Choice>
  </mc:AlternateContent>
  <bookViews>
    <workbookView xWindow="0" yWindow="0" windowWidth="28740" windowHeight="11070"/>
  </bookViews>
  <sheets>
    <sheet name="Synthèse" sheetId="7" r:id="rId1"/>
    <sheet name="Lot01" sheetId="2" r:id="rId2"/>
    <sheet name="Lot02" sheetId="3" r:id="rId3"/>
    <sheet name="Lot03" sheetId="4" r:id="rId4"/>
    <sheet name="Lot04" sheetId="5" r:id="rId5"/>
    <sheet name="lot05" sheetId="6" r:id="rId6"/>
    <sheet name="Lot06" sheetId="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H10" i="7" l="1"/>
  <c r="F10" i="7"/>
  <c r="E6" i="7"/>
  <c r="G6" i="7"/>
  <c r="C6" i="7"/>
  <c r="C11" i="4"/>
  <c r="D10" i="4"/>
  <c r="E10" i="4" s="1"/>
  <c r="D9" i="4"/>
  <c r="E9" i="4" s="1"/>
  <c r="D8" i="4"/>
  <c r="E8" i="4" s="1"/>
  <c r="D7" i="4"/>
  <c r="E7" i="4" s="1"/>
  <c r="D5" i="4"/>
  <c r="E5" i="4" s="1"/>
  <c r="D4" i="4"/>
  <c r="D11" i="4" s="1"/>
  <c r="E11" i="4" s="1"/>
  <c r="E4" i="4" l="1"/>
  <c r="E9" i="7" l="1"/>
  <c r="G9" i="7"/>
  <c r="C9" i="7"/>
  <c r="E8" i="7"/>
  <c r="G8" i="7"/>
  <c r="C8" i="7"/>
  <c r="E7" i="7"/>
  <c r="G7" i="7"/>
  <c r="C7" i="7"/>
  <c r="C10" i="7"/>
  <c r="E5" i="7"/>
  <c r="G5" i="7"/>
  <c r="C5" i="7"/>
  <c r="E4" i="7"/>
  <c r="G4" i="7"/>
  <c r="C4" i="7"/>
  <c r="D6" i="7" l="1"/>
  <c r="D7" i="7"/>
  <c r="D9" i="7"/>
  <c r="D8" i="7"/>
  <c r="D4" i="7"/>
  <c r="D5" i="7"/>
  <c r="G10" i="7"/>
  <c r="H6" i="7" s="1"/>
  <c r="E10" i="7"/>
  <c r="F8" i="7" s="1"/>
  <c r="D60" i="6"/>
  <c r="C60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29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1" i="6"/>
  <c r="E10" i="6"/>
  <c r="E9" i="6"/>
  <c r="E8" i="6"/>
  <c r="E7" i="6"/>
  <c r="E6" i="6"/>
  <c r="E5" i="6"/>
  <c r="E4" i="6"/>
  <c r="E60" i="6" s="1"/>
  <c r="H7" i="7" l="1"/>
  <c r="H4" i="7"/>
  <c r="H5" i="7"/>
  <c r="H8" i="7"/>
  <c r="H9" i="7"/>
  <c r="F4" i="7"/>
  <c r="F5" i="7"/>
  <c r="F6" i="7"/>
  <c r="F9" i="7"/>
  <c r="F7" i="7"/>
  <c r="E86" i="5"/>
  <c r="D86" i="5"/>
  <c r="C86" i="5"/>
  <c r="D36" i="3" l="1"/>
  <c r="C36" i="3"/>
  <c r="E35" i="3"/>
  <c r="E5" i="3"/>
  <c r="E36" i="3" s="1"/>
  <c r="E53" i="1" l="1"/>
  <c r="G53" i="1" l="1"/>
  <c r="F53" i="1"/>
</calcChain>
</file>

<file path=xl/sharedStrings.xml><?xml version="1.0" encoding="utf-8"?>
<sst xmlns="http://schemas.openxmlformats.org/spreadsheetml/2006/main" count="331" uniqueCount="301">
  <si>
    <t>Lot 6 - Annexe 3 au CCAP - Liste des sites</t>
  </si>
  <si>
    <t>Dénomination du Site</t>
  </si>
  <si>
    <t>N° Site</t>
  </si>
  <si>
    <t>Surface (m²)</t>
  </si>
  <si>
    <t>Surface locaux de criticité 1 (m²)</t>
  </si>
  <si>
    <t>Surface locaux de criticité 2 (m²)</t>
  </si>
  <si>
    <t>HOTEL DE POLICE DE CRETEIL</t>
  </si>
  <si>
    <t>COMPAGNIE REPUBLICAINE DE SECURITE N° 5 DE MASSY</t>
  </si>
  <si>
    <t>COMPAGNIE REPUBLICAINE DE SECURITE N° 8 DE BIEVRES</t>
  </si>
  <si>
    <t>PARC SUD RUNGIS</t>
  </si>
  <si>
    <t>AEROPORT DE PARIS-ORLY</t>
  </si>
  <si>
    <t>HOTEL DE POLICE &amp; CRA DE PALAISEAU</t>
  </si>
  <si>
    <t>COMPAGNIE REPUBLICAINE DE SECURITE N° 3 DE QUINCY-SOUS-SENART</t>
  </si>
  <si>
    <t>HOTEL DE POLICE DE JUVISY-SUR-ORGE</t>
  </si>
  <si>
    <t>COMMISSARIAT DE POLICE DE BOISSY ST LEGER</t>
  </si>
  <si>
    <t>DDSP91 &amp; SD DE COURCOURONNES</t>
  </si>
  <si>
    <t>COMMISSARIAT DE POLICE DE VILLEJUIF</t>
  </si>
  <si>
    <t>COMMISSARIAT DE POLICE DE CACHAN</t>
  </si>
  <si>
    <t>COMMISSARIAT DE POLICE DE CHAMPIGNY-SUR-MARNE</t>
  </si>
  <si>
    <t>COMMISSARIAT DE POLICE DE NOGENT-SUR-MARNE</t>
  </si>
  <si>
    <t>COMMISSARIAT DE POLICE DE SAINT-MAUR-DES-FOSSES</t>
  </si>
  <si>
    <t>COMMISSARIAT DE POLICE DE MONTGERON</t>
  </si>
  <si>
    <t>COMMISSARIAT DE POLICE DE VITRY-SUR-SEINE</t>
  </si>
  <si>
    <t>CITÉ MARCEL CACHIN D'IVRY-SUR-SEINE</t>
  </si>
  <si>
    <t>COMMISSARIAT DE POLICE DE MASSY</t>
  </si>
  <si>
    <t>COMMISSARIAT DE POLICE DE SAINTE-GENEVIEVE-DES-BOIS</t>
  </si>
  <si>
    <t>COMMISSARIAT DE POLICE DE CHOISY-LE-ROI</t>
  </si>
  <si>
    <t>COMMISSARIAT DE POLICE DE SAVIGNY</t>
  </si>
  <si>
    <t>COMMISSARIAT DE POLICE DE VILLENEUVE-SAINT-GEORGES</t>
  </si>
  <si>
    <t>COMMISSARIAT DE POLICE DE GRIGNY</t>
  </si>
  <si>
    <t>COMMISSARIAT DE POLICE DE FONTENAY-SOUS-BOIS</t>
  </si>
  <si>
    <t>COMMISSARIAT DE POLICE DU KREMLIN-BICETRE</t>
  </si>
  <si>
    <t>COMMISSARIAT DE POLICE DE VINCENNES</t>
  </si>
  <si>
    <t>COMMISSARIAT DE POLICE DE MAISONS-ALFORT</t>
  </si>
  <si>
    <t>COMMISSARIAT DE POLICE DE CHARENTON</t>
  </si>
  <si>
    <t>COMMISSARIAT DE POLICE DE BRUNOY</t>
  </si>
  <si>
    <t>COMMISSARIAT DE POLICE DE CHENNEVIERES-SUR-MARNE</t>
  </si>
  <si>
    <t>COMMISSARIAT DE POLICE DE LONGJUMEAU</t>
  </si>
  <si>
    <t>COMMISSARIAT DE POLICE DE DRAVEIL</t>
  </si>
  <si>
    <t>COMMISSARIAT DE POLICE DES ULIS</t>
  </si>
  <si>
    <t>COMMISSARIAT DE POLICE DE CORBEIL-ESSONNES</t>
  </si>
  <si>
    <t>COMMISSARIAT DE POLICE DE BRETIGNY-SUR-ORGE</t>
  </si>
  <si>
    <t>COMMISSARIAT DE POLICE DE THIAIS</t>
  </si>
  <si>
    <t>CRS AUTOROUTIER DE CHILLY-MAZARIN</t>
  </si>
  <si>
    <t>UNITE CYNOPHILE DE COURCOURONNES</t>
  </si>
  <si>
    <t>BRIGADE EQUESTRE DE DRAVEIL</t>
  </si>
  <si>
    <t>BUREAU DE POLICE DE FRESNES</t>
  </si>
  <si>
    <t>CITE ADMINISTRATIVE D'EVRY</t>
  </si>
  <si>
    <t>COMMISSARIAT DE POLICE DE L'HAY-LES-ROSES</t>
  </si>
  <si>
    <t>DIRECTION REGIONALE DES DOUANES D'ORLY</t>
  </si>
  <si>
    <t>COMMISSARIAT DE POLICE D'ARPAJON</t>
  </si>
  <si>
    <t>COMMISSARIAT DE POLICE D'ATHIS-MONS</t>
  </si>
  <si>
    <t>COMMISSARIAT DE POLICE D'ALFORVILLE</t>
  </si>
  <si>
    <t>COMMISSARIAT DE POLICE D'ETAMPES</t>
  </si>
  <si>
    <t>FORT DE POLICE DE VILLENEUVE-SAINT-GEORGES</t>
  </si>
  <si>
    <r>
      <rPr>
        <b/>
        <sz val="16"/>
        <rFont val="Calibri"/>
        <family val="2"/>
        <scheme val="minor"/>
      </rPr>
      <t>Lot 1</t>
    </r>
    <r>
      <rPr>
        <b/>
        <sz val="16"/>
        <color theme="1"/>
        <rFont val="Calibri"/>
        <family val="2"/>
        <scheme val="minor"/>
      </rPr>
      <t xml:space="preserve"> - Annexe 3 au CCAP - Liste des sites</t>
    </r>
  </si>
  <si>
    <t>GARAGE MACDONALD + 1 AVENUE DE LA PORTE DE LA VILLETTE</t>
  </si>
  <si>
    <t>CENTRE DE POLICE BESSIERES</t>
  </si>
  <si>
    <t>ILOT PERREE - CCA 1, 2, 3 &amp; 4</t>
  </si>
  <si>
    <t>CANTONNEMENT CRS DEBROUSSE</t>
  </si>
  <si>
    <t>COMMISSARIAT CENTRAL DU 20EME ARRD</t>
  </si>
  <si>
    <t>IMMEUBLE NEY</t>
  </si>
  <si>
    <t>SV7518A</t>
  </si>
  <si>
    <t>COMMISSARIAT CENTRAL DU 19EME ARRD</t>
  </si>
  <si>
    <t>COMMISSARIAT CENTRAL DU 10EME ARRD</t>
  </si>
  <si>
    <t>HOTEL DE POLICE DE LA GOUTTE D'OR</t>
  </si>
  <si>
    <t>COMMISSARIAT CENTRAL DU 17EME ARRD</t>
  </si>
  <si>
    <t>COMMISSARIAT CENTRAL DU 18EME ARRD</t>
  </si>
  <si>
    <t>LA HALLE HEBERT</t>
  </si>
  <si>
    <t>COMMISSARIAT CENTRAL DU 16EME ARRD</t>
  </si>
  <si>
    <t>CCA POSTE DU LOUVRE</t>
  </si>
  <si>
    <t>COMMISSARIAT CENTRAL DU 1ER ARRD</t>
  </si>
  <si>
    <t>COMMISSARIAT CENTRAL DU 9EME ARRD</t>
  </si>
  <si>
    <t>STCC - SERPOLLET</t>
  </si>
  <si>
    <t>IMMEUBLE BAUDIN</t>
  </si>
  <si>
    <t>SV9301A</t>
  </si>
  <si>
    <t>ZAC BEAUJON</t>
  </si>
  <si>
    <t>SAIP-BDEP DAUPHINE</t>
  </si>
  <si>
    <t>SITE RIQUET</t>
  </si>
  <si>
    <t>SAIP-BDEP ST GEORGES</t>
  </si>
  <si>
    <t>IMMEUBLE CHARONNE</t>
  </si>
  <si>
    <t>BAPSA CHAPELLE</t>
  </si>
  <si>
    <t>CRE DELTA</t>
  </si>
  <si>
    <t>SV7509A</t>
  </si>
  <si>
    <t>PARC ET GRANDE HALLE DE LA VILLETTE</t>
  </si>
  <si>
    <t>BDEP BELLEVILLE</t>
  </si>
  <si>
    <t>IMMEUBLE GOUTTE D'OR</t>
  </si>
  <si>
    <t>BDEP MADELEINE</t>
  </si>
  <si>
    <t>BDEP CHAILLOT</t>
  </si>
  <si>
    <t>IMMEUBLE GIRARD</t>
  </si>
  <si>
    <t>BDEP CHAMPS ELYSEES</t>
  </si>
  <si>
    <t>BDEP FAUBOURG MONTMARTRE</t>
  </si>
  <si>
    <t>IMMEUBLE ROCHECHOUART</t>
  </si>
  <si>
    <t>STEMP076</t>
  </si>
  <si>
    <t>IMMEUBLE VIEILLE DU TEMPLE</t>
  </si>
  <si>
    <t>STEMP075</t>
  </si>
  <si>
    <t>MODULAIRES CCA8 et COMPAGNIE DE GARDE DE L'ELYSEE</t>
  </si>
  <si>
    <t>STEMP067</t>
  </si>
  <si>
    <t>REDOUTE DE LA GRAVELLE</t>
  </si>
  <si>
    <t>BDEP PORTE SAINT DENIS</t>
  </si>
  <si>
    <r>
      <rPr>
        <b/>
        <sz val="16"/>
        <color rgb="FFFF0000"/>
        <rFont val="Calibri"/>
        <family val="2"/>
        <scheme val="minor"/>
      </rPr>
      <t>Lot 2</t>
    </r>
    <r>
      <rPr>
        <b/>
        <sz val="16"/>
        <color theme="1"/>
        <rFont val="Calibri"/>
        <family val="2"/>
        <scheme val="minor"/>
      </rPr>
      <t xml:space="preserve"> - Annexe 3 au CCAP - Liste des sites</t>
    </r>
  </si>
  <si>
    <t>ENSEMBLE DANTZIG-MORILLONS</t>
  </si>
  <si>
    <t>LOGEMENTS 47 RUE DANTZIG</t>
  </si>
  <si>
    <t>SPP7501508</t>
  </si>
  <si>
    <t>SITE WALLONS-BRETON-HOPITAL</t>
  </si>
  <si>
    <t>ENTREPOT CRETEIL</t>
  </si>
  <si>
    <t>SV9401A</t>
  </si>
  <si>
    <t>HOTEL DE POLICE DU 5EME</t>
  </si>
  <si>
    <t>HOTEL DE POLICE DU 14EME</t>
  </si>
  <si>
    <t>HOTEL DE POLICE DU 13EME</t>
  </si>
  <si>
    <t>HOTEL DE POLICE REUILLY</t>
  </si>
  <si>
    <t>IMMEUBLE THORETON</t>
  </si>
  <si>
    <t>SV7515A</t>
  </si>
  <si>
    <t>LABORATOIRE TOXICOLOGIE ET INSTITUT MEDICO LEGAL</t>
  </si>
  <si>
    <t>IMMEUBLE HOPITAL</t>
  </si>
  <si>
    <t>COMMISSARIAT CENTRAL DU 11EME ARRD</t>
  </si>
  <si>
    <t>IMMEUBLE CABANIS</t>
  </si>
  <si>
    <t>SV7514A</t>
  </si>
  <si>
    <t>COMMISSARIAT CENTRAL DU 15EME ARRD</t>
  </si>
  <si>
    <t>COMMISSARIAT CENTRAL DU 12EME ARRD</t>
  </si>
  <si>
    <t>COMMISSARIAT CENTRAL DU 7EME ARRD</t>
  </si>
  <si>
    <t>ILOT SAINT ELOI</t>
  </si>
  <si>
    <t>BDEP JAVEL GRENELLE</t>
  </si>
  <si>
    <t>COMPAGNIE DE MUSIQUE DES GARDIENS DE LA PAIX</t>
  </si>
  <si>
    <t>ST SULPICE</t>
  </si>
  <si>
    <t>BRIGADE FLUVIALE</t>
  </si>
  <si>
    <t>SHORSRT001</t>
  </si>
  <si>
    <t>BDEP BERCY</t>
  </si>
  <si>
    <t>HELIPORT DE PARIS - ISSY LES MOULINEAUX</t>
  </si>
  <si>
    <t>IMMEUBLE GEOFFROY SAINT HILAIRE</t>
  </si>
  <si>
    <t>IMMEUBLE NECKER</t>
  </si>
  <si>
    <t>BDEP ST THOMAS D'AQUIN</t>
  </si>
  <si>
    <t>IMMEUBLE BEL AIR</t>
  </si>
  <si>
    <t>LABORATOIRE CENTRAL</t>
  </si>
  <si>
    <t>SV9157A</t>
  </si>
  <si>
    <t>CENTRE COMMERCIAL BEAUGRENELLE</t>
  </si>
  <si>
    <t>IMMEUBLE CAMILLE DESMOULINS</t>
  </si>
  <si>
    <t>IMMEUBLE DANTE</t>
  </si>
  <si>
    <t>IMMEUBLE CROZATIER</t>
  </si>
  <si>
    <r>
      <rPr>
        <b/>
        <sz val="16"/>
        <color rgb="FFFF0000"/>
        <rFont val="Calibri"/>
        <family val="2"/>
        <scheme val="minor"/>
      </rPr>
      <t>Lot 4</t>
    </r>
    <r>
      <rPr>
        <b/>
        <sz val="16"/>
        <color theme="1"/>
        <rFont val="Calibri"/>
        <family val="2"/>
        <scheme val="minor"/>
      </rPr>
      <t xml:space="preserve"> - Annexe 3 au CCAP - Liste des sites</t>
    </r>
  </si>
  <si>
    <t>COMMISSARIAT DE POLICE DE CONFLANS-SAINTE-HONORINE</t>
  </si>
  <si>
    <t>COMMISSARIAT DE POLICE d'ELANCOURT</t>
  </si>
  <si>
    <t>COMMISSARIAT DE POLICE DE FONTENAY-LE-FLEURY</t>
  </si>
  <si>
    <t>COMMISSARIAT DE POLICE DE GUYANCOURT</t>
  </si>
  <si>
    <t>COMMISSARIAT DE POLICE DE HOUILLES</t>
  </si>
  <si>
    <t>SITE BEL MANOIR</t>
  </si>
  <si>
    <t>GARAGE SGAMI DU CHESNAY</t>
  </si>
  <si>
    <t>COMMISSARIAT DE POLICE DU VESINET</t>
  </si>
  <si>
    <t>COMMISSARIAT DE POLICE DES MUREAUX</t>
  </si>
  <si>
    <t>HOTEL DE POLICE DE MANTES-LA-JOLIE</t>
  </si>
  <si>
    <t>COMMISSARIAT DE POLICE DE MAISONS-LAFFITTE</t>
  </si>
  <si>
    <t>COMMISSARIAT DE POLICE DE MARLY-LE-ROI</t>
  </si>
  <si>
    <t>COMMISSARIAT DE POLICE DE POISSY</t>
  </si>
  <si>
    <t>COMMISSARIAT DE POLICE DE PLAISIR</t>
  </si>
  <si>
    <t>HOTEL DE POLICE DE RAMBOUILLET</t>
  </si>
  <si>
    <t>DDPAF - SAINT CYR L'ECOLE</t>
  </si>
  <si>
    <t>COMMISSARIAT DE POLICE DE SAINT-GERMAIN-EN-LAYE</t>
  </si>
  <si>
    <t>COMMISSARIAT DE POLICE DE SARTROUVILLE</t>
  </si>
  <si>
    <t>COMMISSARIAT DE POLICE DE TRAPPES</t>
  </si>
  <si>
    <t>COMPAGNIE REPUBLICAINE DE SECURITE DE VELIZY-VILLACOUBLAY</t>
  </si>
  <si>
    <t>HOTEL DE POLICE DE VERSAILLES</t>
  </si>
  <si>
    <t>IMMEUBLE SAINT LOUIS</t>
  </si>
  <si>
    <t>DDSP 78 DE VIROFLAY</t>
  </si>
  <si>
    <t>SURETE DEPARTEMENTALE DU TERRITOIRE DE VIROFLAY</t>
  </si>
  <si>
    <t>COMPAGNIE DE SECURISATION ET D'INTERVENTION - BUREAU DE POLICE DE LIMAY</t>
  </si>
  <si>
    <t>HOTEL DE POLICE D'ANTONY</t>
  </si>
  <si>
    <t>COMMISSARIAT DE POLICE d'ASNIERES-SUR-SEINE</t>
  </si>
  <si>
    <t>COMMISSARIAT DE POLICE DE BAGNEUX</t>
  </si>
  <si>
    <t>COMMISSARIAT DE POLICE DE BOULOGNE-BILLANCOURT</t>
  </si>
  <si>
    <t>COMMISSARIAT DE POLICE DE BOIS-COLOMBES</t>
  </si>
  <si>
    <t>COMMISSARIAT DE POLICE DE CHATENAY-MALABRY</t>
  </si>
  <si>
    <t>COMMISSARIAT DE POLICE DE CLAMART</t>
  </si>
  <si>
    <t>COMMISSARIAT DE POLICE DE CLICHY</t>
  </si>
  <si>
    <t>COMMISSARIAT DE POLICE DE COLOMBES</t>
  </si>
  <si>
    <t>COMMISSARIAT DE POLICE DE COURBEVOIE</t>
  </si>
  <si>
    <t>HOTEL DE POLICE DE GENNEVILLIERS</t>
  </si>
  <si>
    <t>CRD DE GENNEVILLIERS</t>
  </si>
  <si>
    <t>COMMISSARIAT DE POLICE d'ISSY-LES-MOULINEAUX</t>
  </si>
  <si>
    <t>COMMISSARIAT DE POLICE DE LA DEFENSE</t>
  </si>
  <si>
    <t>COMMISSARIAT DE POLICE DE LA GARENNE-COLOMBES</t>
  </si>
  <si>
    <t>COMMISSARIAT DE POLICE DE LEVALLOIS-PERRET</t>
  </si>
  <si>
    <t>COMMISSARIAT DE POLICE DE MEUDON</t>
  </si>
  <si>
    <t>COMMISSARIAT DE POLICE DE MONTROUGE</t>
  </si>
  <si>
    <t>SDPJ ET GIR 92 DE NANTERRE</t>
  </si>
  <si>
    <t>COMMISSARIAT DE POLICE DE NANTERRE</t>
  </si>
  <si>
    <t>BRIGADE CANINE DE NANTERRE</t>
  </si>
  <si>
    <t>CENTRE ADMINISTRATIF DEPARTEMENTAL NANTERRE</t>
  </si>
  <si>
    <t>COMMISSARIAT DE POLICE DE NEUILLY-SUR-SEINE</t>
  </si>
  <si>
    <t>COMMISSARIAT DE POLICE DE PUTEAUX</t>
  </si>
  <si>
    <t>COMMISSARIAT DE POLICE DE RUEIL-MALMAISON</t>
  </si>
  <si>
    <t>COMMISSARIAT DE POLICE DE SAINT-CLOUD</t>
  </si>
  <si>
    <t>OMP SAINT-CLOUD</t>
  </si>
  <si>
    <t>COMMISSARIAT DE POLICE DE SCEAUX</t>
  </si>
  <si>
    <t>COMMISSARIAT DE POLICE DE SEVRES</t>
  </si>
  <si>
    <t>COMMISSARIAT DE POLICE DE SURESNES</t>
  </si>
  <si>
    <t>COMMISSARIAT DE POLICE DE VANVES</t>
  </si>
  <si>
    <t>CRS N° 2 DE VAUCRESSON</t>
  </si>
  <si>
    <t>COMMISSARIAT DE POLICE DE VILLENEUVE-LA-GARENNE</t>
  </si>
  <si>
    <t>COMMISSARIAT DE POLICE d'ERMONT</t>
  </si>
  <si>
    <t>OCCUPATION POLICE ET GENDARMERIE JOUY-LE-MOUTIER</t>
  </si>
  <si>
    <t>COMMISSARIAT DE POLICE DE FRANCONVILLE</t>
  </si>
  <si>
    <t>COMMISSARIAT DE POLICE DE GOUSSAINVILLE</t>
  </si>
  <si>
    <t>COMMISSARIAT DE POLICE DE GARGES-LÈS-GONESSE</t>
  </si>
  <si>
    <t>COMMISSARIAT DE POLICE DE GONESSE</t>
  </si>
  <si>
    <t>COMMISSARIAT DE POLICE DE MONTMORENCY</t>
  </si>
  <si>
    <t>SECURITE DEPARTEMENTALE DU RENSEIGNEMENT TERRITORIAL 95  -SOISY sous MONTMORENCY</t>
  </si>
  <si>
    <t>COMMISSARIAT DE POLICE DE SARCELLES</t>
  </si>
  <si>
    <t>COMMISSARIAT DE POLICE DE TAVERNY</t>
  </si>
  <si>
    <t>COMMISSARIAT DE POLICE DE HERBLAY</t>
  </si>
  <si>
    <t>COMMISSARIAT DE POLICE DE SANNOIS</t>
  </si>
  <si>
    <t>BUREAU DE POLICE DE SAINT-OUEN-L'AUMÔNE</t>
  </si>
  <si>
    <t>COMMISSARIAT DE POLICE DE VILLIERS-LE-BEL</t>
  </si>
  <si>
    <t>BRIGADE CANINE DE CERGY</t>
  </si>
  <si>
    <t>BUREAU DE POLICE DE PONTOISE</t>
  </si>
  <si>
    <t>COMMISSARIAT DE POLICE DE DEUIL-LA-BARRE</t>
  </si>
  <si>
    <t>CRS N°7 DE DEUIL-LA-BARRE</t>
  </si>
  <si>
    <t>COMMISSARIAT DE POLICE D'ENGHIEN-LES-BAINS</t>
  </si>
  <si>
    <t>HOTEL DE POLICE DE CERGY</t>
  </si>
  <si>
    <t>IMMEUBLE LE MERCURY CERGY</t>
  </si>
  <si>
    <t>HOTEL DE POLICE D'ARGENTEUIL</t>
  </si>
  <si>
    <t>COMMISSARIAT DE POLICE DE BEZONS</t>
  </si>
  <si>
    <t>ATELIER DE REPARATION SGAP BOISSY L'AILLERIE</t>
  </si>
  <si>
    <t>Lot 5 - Annexe 3 au CCAP - Liste des sites</t>
  </si>
  <si>
    <t>COMMISSARIAT DE POLICE D'AUBERVILLIERS</t>
  </si>
  <si>
    <t>COMMISSARIAT DE POLICE D'AULNAY-SOUS-BOIS</t>
  </si>
  <si>
    <t>COMPAGNIE DE SECURISATION D'AULNAY-SOUS-BOIS</t>
  </si>
  <si>
    <t>COMMISSARIAT DE POLICE DE BAGNOLET</t>
  </si>
  <si>
    <t>COMMISSARIAT DE POLICE DU BLANC-MESNIL</t>
  </si>
  <si>
    <t>HOTEL DE POLICE DE BOBIGNY</t>
  </si>
  <si>
    <t>DTSP93 DE BOBIGNY</t>
  </si>
  <si>
    <t>COMMISSARIAT DE CIRCONSCRIPTION DE BONDY</t>
  </si>
  <si>
    <t>AEROPORT PARIS-LE BOURGET</t>
  </si>
  <si>
    <t>COMMISSARIAT DE POLICE DE CLICHY-MONTFERMEIL</t>
  </si>
  <si>
    <t>LE DOME BAT 1 LOTS 1 ET 2</t>
  </si>
  <si>
    <t>COMMISSARIAT DE POLICE DE DRANCY</t>
  </si>
  <si>
    <t>COMMISSARIAT DE POLICE D'EPINAY-SUR-SEINE</t>
  </si>
  <si>
    <t>COMMISSARIAT DE POLICE DE GAGNY</t>
  </si>
  <si>
    <t>COMMISSARIAT DE POLICE DE LA COURNEUVE</t>
  </si>
  <si>
    <t>COMMISSARIAT DE POLICE DES LILAS</t>
  </si>
  <si>
    <t>COMMISSARIAT DE POLICE DE LIVRY-GARGAN</t>
  </si>
  <si>
    <t>COMMISSARIAT DE POLICE DE MONTREUIL</t>
  </si>
  <si>
    <t>COMMISSARIAT DE POLICE DE NEUILLY-SUR-MARNE</t>
  </si>
  <si>
    <t>COMMISSARIAT DE POLICE DE NOISY-LE-GRAND</t>
  </si>
  <si>
    <t>COMMISSARIAT DE POLICE DE NOISY-LE-SEC</t>
  </si>
  <si>
    <t>COMMISSARIAT DE POLICE DE PANTIN</t>
  </si>
  <si>
    <t>COMMISSARIAT DE POLICE DE LE RAINCY-VILLEMOMBLE</t>
  </si>
  <si>
    <t>AEROPORT CDG ROISSY</t>
  </si>
  <si>
    <t>BATIMENT 5720 - AILES EST ET OUEST</t>
  </si>
  <si>
    <t>COMMISSARIAT DE POLICE DE ROSNY-SOUS-BOIS</t>
  </si>
  <si>
    <t>COMMISSARIAT DE SAINT-DENIS + INPS</t>
  </si>
  <si>
    <t>STEMP070</t>
  </si>
  <si>
    <t>COMMISSARIAT SUBDIVISIONNAIRE DE SAINT-DENIS</t>
  </si>
  <si>
    <t>AUTOROUTE A1 (DRIEA &amp; CRS AUTOROUTIER)</t>
  </si>
  <si>
    <t>COMMISSARIAT DE POLICE DE SAINT-OUEN</t>
  </si>
  <si>
    <t>COMMISSARIAT DE POLICE DE SEVRAN</t>
  </si>
  <si>
    <t>COMMISSARIAT DE POLICE DE STAINS</t>
  </si>
  <si>
    <t>COMMISSARIAT DE POLICE DE VILLEPINTE</t>
  </si>
  <si>
    <t>COMMISSARIAT DE POLICE DE CHELLES</t>
  </si>
  <si>
    <t>HOTEL DE POLICE DE CHESSY</t>
  </si>
  <si>
    <t>COMMISSARIAT DE POLICE DE COULOMMIERS</t>
  </si>
  <si>
    <t>COMMISSARIAT DE POLICE DE DAMMARIE-LES-LYS</t>
  </si>
  <si>
    <t>COMMISSARIAT DE POLICE DE FONTAINEBLEAU</t>
  </si>
  <si>
    <t>COMMISSARIAT DE POLICE DE LAGNY-SUR-MARNE</t>
  </si>
  <si>
    <t>COMMISSARIAT DE POLICE DE LE MEE-SUR-SEINE</t>
  </si>
  <si>
    <t>HOTEL DE POLICE DE MEAUX</t>
  </si>
  <si>
    <t>HOTEL DE POLICE DE MELUN</t>
  </si>
  <si>
    <t>ANNEXE DE LA SURETE URBAINE DEPARTEMENTALE DE MELUN</t>
  </si>
  <si>
    <t>HOTEL DE POLICE DE MOISSY-CRAMAYEL</t>
  </si>
  <si>
    <t>UNITE CANINE DEPARTEMENTALE DE MOISSY-CRAMAYEL</t>
  </si>
  <si>
    <t>COMMISSARIAT DE POLICE DE MORET-SUR-LOING</t>
  </si>
  <si>
    <t>COMMISSARIAT DE POLICE DE NEMOURS</t>
  </si>
  <si>
    <t>BUREAU DE POLICE D'OZOIR-LA-FERRIERE</t>
  </si>
  <si>
    <t>CHÂTEAU DE POMPONNE - CRS N°4</t>
  </si>
  <si>
    <t>COMMISSARIAT DE POLICE DE PONTAULT-COMBAULT</t>
  </si>
  <si>
    <t>COMMISSARIAT DE POLICE DE PROVINS</t>
  </si>
  <si>
    <t>COMMISSARIAT DE POLICE DE SAVIGNY-LE-TEMPLE</t>
  </si>
  <si>
    <t>SERVICE D'ORDRE PUBLIC (SOP SUD) DE VAUX-LE-PENIL</t>
  </si>
  <si>
    <t>COMMISSARIAT DE POLICE DE VILLEPARISIS</t>
  </si>
  <si>
    <t>SITE PERICHET</t>
  </si>
  <si>
    <t>HOTEL DE POLICE DE TORCY</t>
  </si>
  <si>
    <t>Lot 01</t>
  </si>
  <si>
    <t>Lot 02</t>
  </si>
  <si>
    <t>Lot 03</t>
  </si>
  <si>
    <t>Lot 04</t>
  </si>
  <si>
    <t>Lot 05</t>
  </si>
  <si>
    <t>Lot 06</t>
  </si>
  <si>
    <t>TOTAL</t>
  </si>
  <si>
    <t>Lot 3 - Annexe 3 au CCAP - Liste des sites</t>
  </si>
  <si>
    <t>IMMEUBLE CITE</t>
  </si>
  <si>
    <t>IMMEUBLE LUTECE - PALAIS</t>
  </si>
  <si>
    <t>HOTEL PREFECTORAL DE POLICE</t>
  </si>
  <si>
    <t>PALAIS DE JUSTICE DE PARIS</t>
  </si>
  <si>
    <t>IMMEUBLE GESVRES</t>
  </si>
  <si>
    <t>IMMEUBLE URSINS-CHANOINESSE</t>
  </si>
  <si>
    <t>IMMEUBLE MASSILLON-NOTRE DAME</t>
  </si>
  <si>
    <t>SV7504A</t>
  </si>
  <si>
    <t>%</t>
  </si>
  <si>
    <t>m²</t>
  </si>
  <si>
    <t>Surface</t>
  </si>
  <si>
    <t xml:space="preserve">Surface locaux de criticité 2 </t>
  </si>
  <si>
    <t>Surface locaux de criticité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</si>
</sst>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0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64"/>
      <name val="Calibri"/>
      <family val="2"/>
      <scheme val="minor"/>
    </font>
    <font>
      <b/>
      <sz val="11"/>
      <color indexed="64"/>
      <name val="Calibri"/>
      <family val="2"/>
      <scheme val="minor"/>
    </font>
    <font>
      <sz val="11"/>
      <color indexed="64"/>
      <name val="Calibri"/>
      <family val="2"/>
      <scheme val="minor"/>
    </font>
    <font>
      <sz val="11"/>
      <color theme="1"/>
      <name val="Calibri"/>
      <scheme val="minor"/>
    </font>
    <font>
      <b/>
      <sz val="12"/>
      <color indexed="64"/>
      <name val="Calibri"/>
      <scheme val="minor"/>
    </font>
    <font>
      <b/>
      <sz val="11"/>
      <color indexed="64"/>
      <name val="Calibri"/>
      <scheme val="minor"/>
    </font>
    <font>
      <sz val="11"/>
      <color indexed="64"/>
      <name val="Calibri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scheme val="minor"/>
    </font>
    <font>
      <sz val="11"/>
      <name val="Calibri"/>
      <scheme val="minor"/>
    </font>
    <font>
      <b/>
      <u/>
      <sz val="12"/>
      <color indexed="64"/>
      <name val="Calibri"/>
      <family val="2"/>
      <scheme val="minor"/>
    </font>
    <font>
      <sz val="12"/>
      <color indexed="6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3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4" xfId="0" applyFont="1" applyBorder="1"/>
    <xf numFmtId="0" fontId="5" fillId="0" borderId="5" xfId="0" applyFont="1" applyBorder="1"/>
    <xf numFmtId="3" fontId="4" fillId="0" borderId="3" xfId="0" applyNumberFormat="1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0" borderId="7" xfId="0" applyFont="1" applyBorder="1"/>
    <xf numFmtId="3" fontId="5" fillId="0" borderId="8" xfId="0" applyNumberFormat="1" applyFont="1" applyBorder="1" applyAlignment="1">
      <alignment vertical="center"/>
    </xf>
    <xf numFmtId="3" fontId="0" fillId="0" borderId="3" xfId="0" applyNumberFormat="1" applyFont="1" applyBorder="1" applyAlignment="1">
      <alignment vertical="center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8" fillId="0" borderId="9" xfId="0" applyFont="1" applyBorder="1"/>
    <xf numFmtId="0" fontId="7" fillId="2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0" fontId="4" fillId="0" borderId="7" xfId="0" applyFont="1" applyBorder="1"/>
    <xf numFmtId="0" fontId="12" fillId="0" borderId="7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5" fillId="0" borderId="3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4" fillId="0" borderId="9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4" xfId="0" applyFont="1" applyBorder="1"/>
    <xf numFmtId="0" fontId="14" fillId="2" borderId="3" xfId="0" applyFont="1" applyFill="1" applyBorder="1" applyAlignment="1">
      <alignment horizontal="center" vertical="center" wrapText="1"/>
    </xf>
    <xf numFmtId="0" fontId="12" fillId="0" borderId="3" xfId="0" applyFont="1" applyBorder="1"/>
    <xf numFmtId="0" fontId="15" fillId="0" borderId="3" xfId="0" applyFont="1" applyBorder="1"/>
    <xf numFmtId="3" fontId="15" fillId="0" borderId="3" xfId="0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6" fillId="0" borderId="7" xfId="0" applyFont="1" applyBorder="1"/>
    <xf numFmtId="3" fontId="17" fillId="0" borderId="3" xfId="0" applyNumberFormat="1" applyFont="1" applyBorder="1" applyAlignment="1">
      <alignment vertical="center"/>
    </xf>
    <xf numFmtId="0" fontId="12" fillId="0" borderId="9" xfId="0" applyFont="1" applyBorder="1"/>
    <xf numFmtId="0" fontId="15" fillId="0" borderId="4" xfId="0" applyFont="1" applyBorder="1"/>
    <xf numFmtId="3" fontId="2" fillId="0" borderId="3" xfId="0" applyNumberFormat="1" applyFont="1" applyBorder="1"/>
    <xf numFmtId="0" fontId="1" fillId="0" borderId="10" xfId="0" applyFont="1" applyBorder="1"/>
    <xf numFmtId="0" fontId="2" fillId="0" borderId="10" xfId="0" applyFont="1" applyBorder="1"/>
    <xf numFmtId="3" fontId="0" fillId="0" borderId="10" xfId="0" applyNumberFormat="1" applyBorder="1" applyAlignment="1">
      <alignment horizontal="center"/>
    </xf>
    <xf numFmtId="9" fontId="0" fillId="0" borderId="10" xfId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0" fontId="1" fillId="0" borderId="11" xfId="0" applyFont="1" applyBorder="1"/>
    <xf numFmtId="3" fontId="0" fillId="0" borderId="11" xfId="0" applyNumberFormat="1" applyBorder="1" applyAlignment="1">
      <alignment horizontal="center"/>
    </xf>
    <xf numFmtId="9" fontId="0" fillId="0" borderId="11" xfId="1" applyFont="1" applyBorder="1" applyAlignment="1">
      <alignment horizontal="center"/>
    </xf>
    <xf numFmtId="0" fontId="18" fillId="2" borderId="8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9" fontId="2" fillId="0" borderId="10" xfId="1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Normal" xfId="0" builtinId="0"/>
    <cellStyle name="Normal 3" xfId="2"/>
    <cellStyle name="Pourcentage" xfId="1" builtinId="5"/>
  </cellStyles>
  <dxfs count="35"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vertical="center" textRotation="0" wrapText="0" relativeIndent="0" shrinkToFit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numFmt numFmtId="3" formatCode="#,##0"/>
      <alignment vertical="center" textRotation="0" wrapText="0" relativeIndent="0" shrinkToFit="0"/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numFmt numFmtId="3" formatCode="#,##0"/>
      <alignment vertical="center" textRotation="0" wrapText="0" relativeIndent="0" shrinkToFit="0"/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alignment vertical="center" textRotation="0" wrapText="0" relativeIndent="0" shrinkToFit="0"/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strike val="0"/>
        <u val="none"/>
        <vertAlign val="baseline"/>
        <sz val="11"/>
        <name val="Calibri"/>
        <scheme val="minor"/>
      </font>
      <border>
        <left/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vertical="center" textRotation="0" wrapText="0" relativeIndent="0" shrinkToFit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border diagonalUp="0" diagonalDown="0">
        <left style="medium">
          <color indexed="64"/>
        </left>
        <right style="medium">
          <color indexed="64"/>
        </right>
        <vertical style="medium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vertical style="medium">
          <color indexed="64"/>
        </vertic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vertical="center" textRotation="0" wrapText="0" relativeIndent="0" shrinkToFit="0"/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medium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01_Transverse\Prog_Outils_pilotage\Dept_Bureau\DE\BMAT\BMAT20\00_BDD_BASE%20IMMO\liste_mesure_pie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_mesure_piece"/>
      <sheetName val="Feuil1"/>
      <sheetName val="Feuil2"/>
    </sheetNames>
    <sheetDataSet>
      <sheetData sheetId="0" refreshError="1"/>
      <sheetData sheetId="1" refreshError="1"/>
      <sheetData sheetId="2" refreshError="1">
        <row r="5">
          <cell r="O5">
            <v>124184</v>
          </cell>
          <cell r="P5">
            <v>20195.729999999985</v>
          </cell>
        </row>
        <row r="6">
          <cell r="O6">
            <v>112581</v>
          </cell>
          <cell r="P6">
            <v>16315.139999999994</v>
          </cell>
        </row>
        <row r="7">
          <cell r="O7">
            <v>192883</v>
          </cell>
          <cell r="P7">
            <v>16213.879999999996</v>
          </cell>
        </row>
        <row r="8">
          <cell r="O8">
            <v>109286</v>
          </cell>
          <cell r="P8">
            <v>8270.5699999999906</v>
          </cell>
        </row>
        <row r="9">
          <cell r="O9">
            <v>119705</v>
          </cell>
          <cell r="P9">
            <v>7439.4699999999975</v>
          </cell>
        </row>
        <row r="10">
          <cell r="O10">
            <v>120137</v>
          </cell>
          <cell r="P10">
            <v>7433.2199999999966</v>
          </cell>
        </row>
        <row r="11">
          <cell r="O11">
            <v>143920</v>
          </cell>
          <cell r="P11">
            <v>7099.5199999999995</v>
          </cell>
        </row>
        <row r="12">
          <cell r="O12">
            <v>112265</v>
          </cell>
          <cell r="P12">
            <v>5876.1699999999964</v>
          </cell>
        </row>
        <row r="13">
          <cell r="O13">
            <v>112325</v>
          </cell>
          <cell r="P13">
            <v>5824.7699999999995</v>
          </cell>
        </row>
        <row r="14">
          <cell r="O14">
            <v>113099</v>
          </cell>
          <cell r="P14">
            <v>5492</v>
          </cell>
        </row>
        <row r="15">
          <cell r="O15">
            <v>131013</v>
          </cell>
          <cell r="P15">
            <v>4709.8199999999988</v>
          </cell>
        </row>
        <row r="16">
          <cell r="O16">
            <v>138804</v>
          </cell>
          <cell r="P16">
            <v>4009.2500000000018</v>
          </cell>
        </row>
        <row r="17">
          <cell r="O17">
            <v>138466</v>
          </cell>
          <cell r="P17">
            <v>3797.570000000002</v>
          </cell>
        </row>
        <row r="18">
          <cell r="O18">
            <v>118311</v>
          </cell>
          <cell r="P18">
            <v>3576.5399999999995</v>
          </cell>
        </row>
        <row r="19">
          <cell r="O19">
            <v>138813</v>
          </cell>
          <cell r="P19">
            <v>3517.5500000000029</v>
          </cell>
        </row>
        <row r="20">
          <cell r="O20">
            <v>120014</v>
          </cell>
          <cell r="P20">
            <v>3428.0099999999998</v>
          </cell>
        </row>
        <row r="21">
          <cell r="O21" t="str">
            <v>STEMP070</v>
          </cell>
          <cell r="P21">
            <v>3184.4100000000008</v>
          </cell>
        </row>
        <row r="22">
          <cell r="O22">
            <v>125268</v>
          </cell>
          <cell r="P22">
            <v>3181.2400000000025</v>
          </cell>
        </row>
        <row r="23">
          <cell r="O23">
            <v>138971</v>
          </cell>
          <cell r="P23">
            <v>2872.4500000000007</v>
          </cell>
        </row>
        <row r="24">
          <cell r="O24">
            <v>118162</v>
          </cell>
          <cell r="P24">
            <v>2568.0600000000013</v>
          </cell>
        </row>
        <row r="25">
          <cell r="O25">
            <v>138401</v>
          </cell>
          <cell r="P25">
            <v>2560.8100000000009</v>
          </cell>
        </row>
        <row r="26">
          <cell r="O26">
            <v>119990</v>
          </cell>
          <cell r="P26">
            <v>2523.9699999999989</v>
          </cell>
        </row>
        <row r="27">
          <cell r="O27">
            <v>113086</v>
          </cell>
          <cell r="P27">
            <v>2498.199999999998</v>
          </cell>
        </row>
        <row r="28">
          <cell r="O28">
            <v>120731</v>
          </cell>
          <cell r="P28">
            <v>2363.1399999999994</v>
          </cell>
        </row>
        <row r="29">
          <cell r="O29">
            <v>125329</v>
          </cell>
          <cell r="P29">
            <v>2267.8100000000004</v>
          </cell>
        </row>
        <row r="30">
          <cell r="O30">
            <v>133719</v>
          </cell>
          <cell r="P30">
            <v>2131.9100000000008</v>
          </cell>
        </row>
        <row r="31">
          <cell r="O31">
            <v>117011</v>
          </cell>
          <cell r="P31">
            <v>2122.42</v>
          </cell>
        </row>
        <row r="32">
          <cell r="O32" t="str">
            <v>SV7518A</v>
          </cell>
          <cell r="P32">
            <v>2114.4999999999995</v>
          </cell>
        </row>
        <row r="33">
          <cell r="O33">
            <v>143738</v>
          </cell>
          <cell r="P33">
            <v>2073.7199999999993</v>
          </cell>
        </row>
        <row r="34">
          <cell r="O34">
            <v>144603</v>
          </cell>
          <cell r="P34">
            <v>2020.3500000000004</v>
          </cell>
        </row>
        <row r="35">
          <cell r="O35">
            <v>151555</v>
          </cell>
          <cell r="P35">
            <v>1967.850000000001</v>
          </cell>
        </row>
        <row r="36">
          <cell r="O36">
            <v>133244</v>
          </cell>
          <cell r="P36">
            <v>1961.7600000000002</v>
          </cell>
        </row>
        <row r="37">
          <cell r="O37">
            <v>138729</v>
          </cell>
          <cell r="P37">
            <v>1652.19</v>
          </cell>
        </row>
        <row r="38">
          <cell r="O38">
            <v>139035</v>
          </cell>
          <cell r="P38">
            <v>1640.3200000000002</v>
          </cell>
        </row>
        <row r="39">
          <cell r="O39" t="str">
            <v>SV7504A</v>
          </cell>
          <cell r="P39">
            <v>1547.61</v>
          </cell>
        </row>
        <row r="40">
          <cell r="O40">
            <v>138973</v>
          </cell>
          <cell r="P40">
            <v>1382.8700000000003</v>
          </cell>
        </row>
        <row r="41">
          <cell r="O41">
            <v>140465</v>
          </cell>
          <cell r="P41">
            <v>1333.1600000000005</v>
          </cell>
        </row>
        <row r="42">
          <cell r="O42">
            <v>138863</v>
          </cell>
          <cell r="P42">
            <v>1325.8200000000004</v>
          </cell>
        </row>
        <row r="43">
          <cell r="O43">
            <v>120353</v>
          </cell>
          <cell r="P43">
            <v>1260.3900000000001</v>
          </cell>
        </row>
        <row r="44">
          <cell r="O44">
            <v>112302</v>
          </cell>
          <cell r="P44">
            <v>1259.6400000000001</v>
          </cell>
        </row>
        <row r="45">
          <cell r="O45">
            <v>120151</v>
          </cell>
          <cell r="P45">
            <v>1238.81</v>
          </cell>
        </row>
        <row r="46">
          <cell r="O46">
            <v>138449</v>
          </cell>
          <cell r="P46">
            <v>1219.8400000000001</v>
          </cell>
        </row>
        <row r="47">
          <cell r="O47">
            <v>125688</v>
          </cell>
          <cell r="P47">
            <v>1183.1299999999992</v>
          </cell>
        </row>
        <row r="48">
          <cell r="O48">
            <v>112143</v>
          </cell>
          <cell r="P48">
            <v>1165.7100000000003</v>
          </cell>
        </row>
        <row r="49">
          <cell r="O49">
            <v>184245</v>
          </cell>
          <cell r="P49">
            <v>1147.0899999999999</v>
          </cell>
        </row>
        <row r="50">
          <cell r="O50">
            <v>138578</v>
          </cell>
          <cell r="P50">
            <v>1120.4199999999998</v>
          </cell>
        </row>
        <row r="51">
          <cell r="O51">
            <v>117854</v>
          </cell>
          <cell r="P51">
            <v>1101.6500000000001</v>
          </cell>
        </row>
        <row r="52">
          <cell r="O52">
            <v>188144</v>
          </cell>
          <cell r="P52">
            <v>1100.2900000000006</v>
          </cell>
        </row>
        <row r="53">
          <cell r="O53">
            <v>120212</v>
          </cell>
          <cell r="P53">
            <v>1091.9700000000012</v>
          </cell>
        </row>
        <row r="54">
          <cell r="O54">
            <v>176036</v>
          </cell>
          <cell r="P54">
            <v>1090.9699999999998</v>
          </cell>
        </row>
        <row r="55">
          <cell r="O55">
            <v>194507</v>
          </cell>
          <cell r="P55">
            <v>1088.32</v>
          </cell>
        </row>
        <row r="56">
          <cell r="O56">
            <v>138461</v>
          </cell>
          <cell r="P56">
            <v>1084.3400000000004</v>
          </cell>
        </row>
        <row r="57">
          <cell r="O57">
            <v>138717</v>
          </cell>
          <cell r="P57">
            <v>1036.2299999999998</v>
          </cell>
        </row>
        <row r="58">
          <cell r="O58">
            <v>189979</v>
          </cell>
          <cell r="P58">
            <v>970.24000000000012</v>
          </cell>
        </row>
        <row r="59">
          <cell r="O59">
            <v>138480</v>
          </cell>
          <cell r="P59">
            <v>965.26999999999987</v>
          </cell>
        </row>
        <row r="60">
          <cell r="O60">
            <v>138404</v>
          </cell>
          <cell r="P60">
            <v>959.68000000000006</v>
          </cell>
        </row>
        <row r="61">
          <cell r="O61">
            <v>178692</v>
          </cell>
          <cell r="P61">
            <v>945.48</v>
          </cell>
        </row>
        <row r="62">
          <cell r="O62">
            <v>137437</v>
          </cell>
          <cell r="P62">
            <v>921.52999999999963</v>
          </cell>
        </row>
        <row r="63">
          <cell r="O63">
            <v>138393</v>
          </cell>
          <cell r="P63">
            <v>911.07999999999947</v>
          </cell>
        </row>
        <row r="64">
          <cell r="O64">
            <v>150582</v>
          </cell>
          <cell r="P64">
            <v>908.13</v>
          </cell>
        </row>
        <row r="65">
          <cell r="O65">
            <v>138831</v>
          </cell>
          <cell r="P65">
            <v>903.9</v>
          </cell>
        </row>
        <row r="66">
          <cell r="O66">
            <v>180314</v>
          </cell>
          <cell r="P66">
            <v>899.10999999999979</v>
          </cell>
        </row>
        <row r="67">
          <cell r="O67">
            <v>120747</v>
          </cell>
          <cell r="P67">
            <v>881.24999999999966</v>
          </cell>
        </row>
        <row r="68">
          <cell r="O68">
            <v>143567</v>
          </cell>
          <cell r="P68">
            <v>877.68999999999994</v>
          </cell>
        </row>
        <row r="69">
          <cell r="O69">
            <v>143765</v>
          </cell>
          <cell r="P69">
            <v>874.43000000000006</v>
          </cell>
        </row>
        <row r="70">
          <cell r="O70">
            <v>138711</v>
          </cell>
          <cell r="P70">
            <v>862.62000000000012</v>
          </cell>
        </row>
        <row r="71">
          <cell r="O71">
            <v>120681</v>
          </cell>
          <cell r="P71">
            <v>841.5500000000003</v>
          </cell>
        </row>
        <row r="72">
          <cell r="O72">
            <v>145827</v>
          </cell>
          <cell r="P72">
            <v>810.84000000000026</v>
          </cell>
        </row>
        <row r="73">
          <cell r="O73">
            <v>138349</v>
          </cell>
          <cell r="P73">
            <v>803.9499999999997</v>
          </cell>
        </row>
        <row r="74">
          <cell r="O74">
            <v>121058</v>
          </cell>
          <cell r="P74">
            <v>800.18</v>
          </cell>
        </row>
        <row r="75">
          <cell r="O75">
            <v>138337</v>
          </cell>
          <cell r="P75">
            <v>792.25</v>
          </cell>
        </row>
        <row r="76">
          <cell r="O76">
            <v>141121</v>
          </cell>
          <cell r="P76">
            <v>786.99</v>
          </cell>
        </row>
        <row r="77">
          <cell r="O77">
            <v>138413</v>
          </cell>
          <cell r="P77">
            <v>785.45999999999992</v>
          </cell>
        </row>
        <row r="78">
          <cell r="O78">
            <v>120608</v>
          </cell>
          <cell r="P78">
            <v>785.09999999999968</v>
          </cell>
        </row>
        <row r="79">
          <cell r="O79">
            <v>138942</v>
          </cell>
          <cell r="P79">
            <v>777.0200000000001</v>
          </cell>
        </row>
        <row r="80">
          <cell r="O80">
            <v>104713</v>
          </cell>
          <cell r="P80">
            <v>759.4000000000002</v>
          </cell>
        </row>
        <row r="81">
          <cell r="O81">
            <v>138861</v>
          </cell>
          <cell r="P81">
            <v>754.09999999999991</v>
          </cell>
        </row>
        <row r="82">
          <cell r="O82">
            <v>138416</v>
          </cell>
          <cell r="P82">
            <v>753.08999999999992</v>
          </cell>
        </row>
        <row r="83">
          <cell r="O83">
            <v>138289</v>
          </cell>
          <cell r="P83">
            <v>738.7299999999999</v>
          </cell>
        </row>
        <row r="84">
          <cell r="O84">
            <v>120477</v>
          </cell>
          <cell r="P84">
            <v>732.33</v>
          </cell>
        </row>
        <row r="85">
          <cell r="O85">
            <v>138892</v>
          </cell>
          <cell r="P85">
            <v>722.54999999999984</v>
          </cell>
        </row>
        <row r="86">
          <cell r="O86">
            <v>138748</v>
          </cell>
          <cell r="P86">
            <v>718.60999999999979</v>
          </cell>
        </row>
        <row r="87">
          <cell r="O87">
            <v>138893</v>
          </cell>
          <cell r="P87">
            <v>706.06999999999994</v>
          </cell>
        </row>
        <row r="88">
          <cell r="O88">
            <v>131981</v>
          </cell>
          <cell r="P88">
            <v>694.18000000000006</v>
          </cell>
        </row>
        <row r="89">
          <cell r="O89">
            <v>150102</v>
          </cell>
          <cell r="P89">
            <v>684.25</v>
          </cell>
        </row>
        <row r="90">
          <cell r="O90">
            <v>120025</v>
          </cell>
          <cell r="P90">
            <v>679.45</v>
          </cell>
        </row>
        <row r="91">
          <cell r="O91">
            <v>179551</v>
          </cell>
          <cell r="P91">
            <v>679.26</v>
          </cell>
        </row>
        <row r="92">
          <cell r="O92">
            <v>120302</v>
          </cell>
          <cell r="P92">
            <v>676.05</v>
          </cell>
        </row>
        <row r="93">
          <cell r="O93">
            <v>180967</v>
          </cell>
          <cell r="P93">
            <v>654.94999999999993</v>
          </cell>
        </row>
        <row r="94">
          <cell r="O94">
            <v>196966</v>
          </cell>
          <cell r="P94">
            <v>650.05999999999983</v>
          </cell>
        </row>
        <row r="95">
          <cell r="O95">
            <v>138343</v>
          </cell>
          <cell r="P95">
            <v>648.86999999999955</v>
          </cell>
        </row>
        <row r="96">
          <cell r="O96">
            <v>139163</v>
          </cell>
          <cell r="P96">
            <v>638.4</v>
          </cell>
        </row>
        <row r="97">
          <cell r="O97">
            <v>138947</v>
          </cell>
          <cell r="P97">
            <v>635.27</v>
          </cell>
        </row>
        <row r="98">
          <cell r="O98">
            <v>153547</v>
          </cell>
          <cell r="P98">
            <v>633.56999999999937</v>
          </cell>
        </row>
        <row r="99">
          <cell r="O99">
            <v>138386</v>
          </cell>
          <cell r="P99">
            <v>624.51000000000033</v>
          </cell>
        </row>
        <row r="100">
          <cell r="O100">
            <v>138712</v>
          </cell>
          <cell r="P100">
            <v>621.64999999999986</v>
          </cell>
        </row>
        <row r="101">
          <cell r="O101">
            <v>138948</v>
          </cell>
          <cell r="P101">
            <v>616.86000000000013</v>
          </cell>
        </row>
        <row r="102">
          <cell r="O102">
            <v>115693</v>
          </cell>
          <cell r="P102">
            <v>616.70000000000005</v>
          </cell>
        </row>
        <row r="103">
          <cell r="O103">
            <v>138834</v>
          </cell>
          <cell r="P103">
            <v>611.21999999999991</v>
          </cell>
        </row>
        <row r="104">
          <cell r="O104">
            <v>120131</v>
          </cell>
          <cell r="P104">
            <v>610.44000000000005</v>
          </cell>
        </row>
        <row r="105">
          <cell r="O105">
            <v>145493</v>
          </cell>
          <cell r="P105">
            <v>600.93000000000006</v>
          </cell>
        </row>
        <row r="106">
          <cell r="O106">
            <v>138758</v>
          </cell>
          <cell r="P106">
            <v>600.86000000000024</v>
          </cell>
        </row>
        <row r="107">
          <cell r="O107">
            <v>139026</v>
          </cell>
          <cell r="P107">
            <v>599.15000000000009</v>
          </cell>
        </row>
        <row r="108">
          <cell r="O108">
            <v>138876</v>
          </cell>
          <cell r="P108">
            <v>590.16000000000008</v>
          </cell>
        </row>
        <row r="109">
          <cell r="O109">
            <v>207095</v>
          </cell>
          <cell r="P109">
            <v>585.80999999999995</v>
          </cell>
        </row>
        <row r="110">
          <cell r="O110">
            <v>145096</v>
          </cell>
          <cell r="P110">
            <v>579.67999999999995</v>
          </cell>
        </row>
        <row r="111">
          <cell r="O111">
            <v>120838</v>
          </cell>
          <cell r="P111">
            <v>579.55000000000007</v>
          </cell>
        </row>
        <row r="112">
          <cell r="O112">
            <v>125523</v>
          </cell>
          <cell r="P112">
            <v>579.44000000000005</v>
          </cell>
        </row>
        <row r="113">
          <cell r="O113">
            <v>138391</v>
          </cell>
          <cell r="P113">
            <v>574.58000000000004</v>
          </cell>
        </row>
        <row r="114">
          <cell r="O114">
            <v>138429</v>
          </cell>
          <cell r="P114">
            <v>564.62000000000012</v>
          </cell>
        </row>
        <row r="115">
          <cell r="O115">
            <v>139036</v>
          </cell>
          <cell r="P115">
            <v>556.86000000000013</v>
          </cell>
        </row>
        <row r="116">
          <cell r="O116">
            <v>137900</v>
          </cell>
          <cell r="P116">
            <v>544.78999999999985</v>
          </cell>
        </row>
        <row r="117">
          <cell r="O117">
            <v>138373</v>
          </cell>
          <cell r="P117">
            <v>539.63</v>
          </cell>
        </row>
        <row r="118">
          <cell r="O118">
            <v>111323</v>
          </cell>
          <cell r="P118">
            <v>539.58000000000015</v>
          </cell>
        </row>
        <row r="119">
          <cell r="O119">
            <v>138406</v>
          </cell>
          <cell r="P119">
            <v>531.30000000000007</v>
          </cell>
        </row>
        <row r="120">
          <cell r="O120">
            <v>138801</v>
          </cell>
          <cell r="P120">
            <v>529.16000000000008</v>
          </cell>
        </row>
        <row r="121">
          <cell r="O121">
            <v>114129</v>
          </cell>
          <cell r="P121">
            <v>526.49</v>
          </cell>
        </row>
        <row r="122">
          <cell r="O122">
            <v>119950</v>
          </cell>
          <cell r="P122">
            <v>523.5</v>
          </cell>
        </row>
        <row r="123">
          <cell r="O123">
            <v>177422</v>
          </cell>
          <cell r="P123">
            <v>521.43000000000006</v>
          </cell>
        </row>
        <row r="124">
          <cell r="O124">
            <v>120092</v>
          </cell>
          <cell r="P124">
            <v>516.98</v>
          </cell>
        </row>
        <row r="125">
          <cell r="O125">
            <v>125652</v>
          </cell>
          <cell r="P125">
            <v>516.95000000000005</v>
          </cell>
        </row>
        <row r="126">
          <cell r="O126">
            <v>120343</v>
          </cell>
          <cell r="P126">
            <v>511.01</v>
          </cell>
        </row>
        <row r="127">
          <cell r="O127">
            <v>138794</v>
          </cell>
          <cell r="P127">
            <v>510.46000000000009</v>
          </cell>
        </row>
        <row r="128">
          <cell r="O128">
            <v>138357</v>
          </cell>
          <cell r="P128">
            <v>510.40000000000009</v>
          </cell>
        </row>
        <row r="129">
          <cell r="O129">
            <v>138949</v>
          </cell>
          <cell r="P129">
            <v>503.23000000000013</v>
          </cell>
        </row>
        <row r="130">
          <cell r="O130">
            <v>138334</v>
          </cell>
          <cell r="P130">
            <v>500.6400000000001</v>
          </cell>
        </row>
        <row r="131">
          <cell r="O131">
            <v>120324</v>
          </cell>
          <cell r="P131">
            <v>499.56999999999994</v>
          </cell>
        </row>
        <row r="132">
          <cell r="O132">
            <v>139029</v>
          </cell>
          <cell r="P132">
            <v>492.5800000000001</v>
          </cell>
        </row>
        <row r="133">
          <cell r="O133">
            <v>140952</v>
          </cell>
          <cell r="P133">
            <v>489.30999999999995</v>
          </cell>
        </row>
        <row r="134">
          <cell r="O134">
            <v>119933</v>
          </cell>
          <cell r="P134">
            <v>488.1099999999999</v>
          </cell>
        </row>
        <row r="135">
          <cell r="O135">
            <v>140984</v>
          </cell>
          <cell r="P135">
            <v>485.75000000000011</v>
          </cell>
        </row>
        <row r="136">
          <cell r="O136">
            <v>138708</v>
          </cell>
          <cell r="P136">
            <v>469.13000000000005</v>
          </cell>
        </row>
        <row r="137">
          <cell r="O137">
            <v>138929</v>
          </cell>
          <cell r="P137">
            <v>454.09000000000003</v>
          </cell>
        </row>
        <row r="138">
          <cell r="O138">
            <v>138827</v>
          </cell>
          <cell r="P138">
            <v>452.44000000000005</v>
          </cell>
        </row>
        <row r="139">
          <cell r="O139">
            <v>120634</v>
          </cell>
          <cell r="P139">
            <v>448.30999999999989</v>
          </cell>
        </row>
        <row r="140">
          <cell r="O140">
            <v>138408</v>
          </cell>
          <cell r="P140">
            <v>447.61999999999989</v>
          </cell>
        </row>
        <row r="141">
          <cell r="O141">
            <v>138866</v>
          </cell>
          <cell r="P141">
            <v>445.34</v>
          </cell>
        </row>
        <row r="142">
          <cell r="O142">
            <v>138793</v>
          </cell>
          <cell r="P142">
            <v>442.69</v>
          </cell>
        </row>
        <row r="143">
          <cell r="O143">
            <v>145495</v>
          </cell>
          <cell r="P143">
            <v>437.76</v>
          </cell>
        </row>
        <row r="144">
          <cell r="O144">
            <v>138551</v>
          </cell>
          <cell r="P144">
            <v>433.16999999999985</v>
          </cell>
        </row>
        <row r="145">
          <cell r="O145">
            <v>138972</v>
          </cell>
          <cell r="P145">
            <v>431.03000000000009</v>
          </cell>
        </row>
        <row r="146">
          <cell r="O146">
            <v>138805</v>
          </cell>
          <cell r="P146">
            <v>429.7600000000001</v>
          </cell>
        </row>
        <row r="147">
          <cell r="O147">
            <v>138798</v>
          </cell>
          <cell r="P147">
            <v>429.05999999999995</v>
          </cell>
        </row>
        <row r="148">
          <cell r="O148">
            <v>140985</v>
          </cell>
          <cell r="P148">
            <v>418.80999999999989</v>
          </cell>
        </row>
        <row r="149">
          <cell r="O149">
            <v>138388</v>
          </cell>
          <cell r="P149">
            <v>401.28999999999996</v>
          </cell>
        </row>
        <row r="150">
          <cell r="O150">
            <v>138340</v>
          </cell>
          <cell r="P150">
            <v>391.39000000000004</v>
          </cell>
        </row>
        <row r="151">
          <cell r="O151">
            <v>138735</v>
          </cell>
          <cell r="P151">
            <v>380.99999999999989</v>
          </cell>
        </row>
        <row r="152">
          <cell r="O152">
            <v>138260</v>
          </cell>
          <cell r="P152">
            <v>378.15000000000009</v>
          </cell>
        </row>
        <row r="153">
          <cell r="O153">
            <v>120186</v>
          </cell>
          <cell r="P153">
            <v>366.15</v>
          </cell>
        </row>
        <row r="154">
          <cell r="O154">
            <v>193800</v>
          </cell>
          <cell r="P154">
            <v>364.84</v>
          </cell>
        </row>
        <row r="155">
          <cell r="O155">
            <v>138264</v>
          </cell>
          <cell r="P155">
            <v>360.35999999999996</v>
          </cell>
        </row>
        <row r="156">
          <cell r="O156">
            <v>138819</v>
          </cell>
          <cell r="P156">
            <v>325.70000000000005</v>
          </cell>
        </row>
        <row r="157">
          <cell r="O157">
            <v>176983</v>
          </cell>
          <cell r="P157">
            <v>310</v>
          </cell>
        </row>
        <row r="158">
          <cell r="O158">
            <v>138895</v>
          </cell>
          <cell r="P158">
            <v>301.42</v>
          </cell>
        </row>
        <row r="159">
          <cell r="O159" t="str">
            <v>SHORSRT001</v>
          </cell>
          <cell r="P159">
            <v>288.57</v>
          </cell>
        </row>
        <row r="160">
          <cell r="O160">
            <v>139034</v>
          </cell>
          <cell r="P160">
            <v>274.58000000000004</v>
          </cell>
        </row>
        <row r="161">
          <cell r="O161">
            <v>138806</v>
          </cell>
          <cell r="P161">
            <v>272.40000000000003</v>
          </cell>
        </row>
        <row r="162">
          <cell r="O162">
            <v>120203</v>
          </cell>
          <cell r="P162">
            <v>266.38</v>
          </cell>
        </row>
        <row r="163">
          <cell r="O163">
            <v>119937</v>
          </cell>
          <cell r="P163">
            <v>264.36</v>
          </cell>
        </row>
        <row r="164">
          <cell r="O164">
            <v>104302</v>
          </cell>
          <cell r="P164">
            <v>262.83</v>
          </cell>
        </row>
        <row r="165">
          <cell r="O165">
            <v>138389</v>
          </cell>
          <cell r="P165">
            <v>260.95000000000005</v>
          </cell>
        </row>
        <row r="166">
          <cell r="O166">
            <v>138579</v>
          </cell>
          <cell r="P166">
            <v>258.49</v>
          </cell>
        </row>
        <row r="167">
          <cell r="O167">
            <v>113488</v>
          </cell>
          <cell r="P167">
            <v>244.12</v>
          </cell>
        </row>
        <row r="168">
          <cell r="O168">
            <v>138313</v>
          </cell>
          <cell r="P168">
            <v>224.30000000000007</v>
          </cell>
        </row>
        <row r="169">
          <cell r="O169">
            <v>120336</v>
          </cell>
          <cell r="P169">
            <v>223.20000000000002</v>
          </cell>
        </row>
        <row r="170">
          <cell r="O170">
            <v>210492</v>
          </cell>
          <cell r="P170">
            <v>214.16</v>
          </cell>
        </row>
        <row r="171">
          <cell r="O171">
            <v>138850</v>
          </cell>
          <cell r="P171">
            <v>185.05999999999997</v>
          </cell>
        </row>
        <row r="172">
          <cell r="O172">
            <v>114776</v>
          </cell>
          <cell r="P172">
            <v>183.07</v>
          </cell>
        </row>
        <row r="173">
          <cell r="O173">
            <v>216438</v>
          </cell>
          <cell r="P173">
            <v>174.70999999999998</v>
          </cell>
        </row>
        <row r="174">
          <cell r="O174">
            <v>175307</v>
          </cell>
          <cell r="P174">
            <v>174.23000000000002</v>
          </cell>
        </row>
        <row r="175">
          <cell r="O175">
            <v>143546</v>
          </cell>
          <cell r="P175">
            <v>159.64999999999998</v>
          </cell>
        </row>
        <row r="176">
          <cell r="O176">
            <v>113188</v>
          </cell>
          <cell r="P176">
            <v>140.69999999999999</v>
          </cell>
        </row>
        <row r="177">
          <cell r="O177">
            <v>138740</v>
          </cell>
          <cell r="P177">
            <v>111.06</v>
          </cell>
        </row>
        <row r="178">
          <cell r="O178">
            <v>120683</v>
          </cell>
          <cell r="P178">
            <v>100.65</v>
          </cell>
        </row>
        <row r="179">
          <cell r="O179">
            <v>138321</v>
          </cell>
          <cell r="P179">
            <v>88.06</v>
          </cell>
        </row>
        <row r="180">
          <cell r="O180" t="str">
            <v>STEMP067</v>
          </cell>
          <cell r="P180">
            <v>87.88</v>
          </cell>
        </row>
        <row r="181">
          <cell r="O181" t="str">
            <v>SB9320A</v>
          </cell>
          <cell r="P181">
            <v>72</v>
          </cell>
        </row>
        <row r="182">
          <cell r="O182">
            <v>120018</v>
          </cell>
          <cell r="P182">
            <v>69</v>
          </cell>
        </row>
        <row r="183">
          <cell r="O183">
            <v>138647</v>
          </cell>
          <cell r="P183">
            <v>64.960000000000008</v>
          </cell>
        </row>
        <row r="184">
          <cell r="O184">
            <v>119584</v>
          </cell>
          <cell r="P184">
            <v>64.599999999999994</v>
          </cell>
        </row>
        <row r="185">
          <cell r="O185">
            <v>112131</v>
          </cell>
          <cell r="P185">
            <v>63.41</v>
          </cell>
        </row>
        <row r="186">
          <cell r="O186">
            <v>138287</v>
          </cell>
          <cell r="P186">
            <v>62.289999999999992</v>
          </cell>
        </row>
        <row r="187">
          <cell r="O187">
            <v>118256</v>
          </cell>
          <cell r="P187">
            <v>56.320000000000007</v>
          </cell>
        </row>
        <row r="188">
          <cell r="O188">
            <v>178488</v>
          </cell>
          <cell r="P188">
            <v>56.32</v>
          </cell>
        </row>
        <row r="189">
          <cell r="O189" t="str">
            <v>SV7515A</v>
          </cell>
          <cell r="P189">
            <v>53.269999999999996</v>
          </cell>
        </row>
        <row r="190">
          <cell r="O190">
            <v>138438</v>
          </cell>
          <cell r="P190">
            <v>52.7</v>
          </cell>
        </row>
        <row r="191">
          <cell r="O191">
            <v>138897</v>
          </cell>
          <cell r="P191">
            <v>47.26</v>
          </cell>
        </row>
        <row r="192">
          <cell r="O192" t="str">
            <v>SV7513B</v>
          </cell>
          <cell r="P192">
            <v>41.65</v>
          </cell>
        </row>
        <row r="193">
          <cell r="O193" t="str">
            <v>STEMP077</v>
          </cell>
          <cell r="P193">
            <v>40.49</v>
          </cell>
        </row>
        <row r="194">
          <cell r="O194">
            <v>195396</v>
          </cell>
          <cell r="P194">
            <v>38.729999999999997</v>
          </cell>
        </row>
        <row r="195">
          <cell r="O195">
            <v>120189</v>
          </cell>
          <cell r="P195">
            <v>37.229999999999997</v>
          </cell>
        </row>
        <row r="196">
          <cell r="O196">
            <v>138457</v>
          </cell>
          <cell r="P196">
            <v>35.74</v>
          </cell>
        </row>
        <row r="197">
          <cell r="O197">
            <v>193557</v>
          </cell>
          <cell r="P197">
            <v>34.5</v>
          </cell>
        </row>
        <row r="198">
          <cell r="O198">
            <v>177188</v>
          </cell>
          <cell r="P198">
            <v>34</v>
          </cell>
        </row>
        <row r="199">
          <cell r="O199">
            <v>196185</v>
          </cell>
          <cell r="P199">
            <v>32.619999999999997</v>
          </cell>
        </row>
        <row r="200">
          <cell r="O200">
            <v>138328</v>
          </cell>
          <cell r="P200">
            <v>32.25</v>
          </cell>
        </row>
        <row r="201">
          <cell r="O201">
            <v>144305</v>
          </cell>
          <cell r="P201">
            <v>31.69</v>
          </cell>
        </row>
        <row r="202">
          <cell r="O202">
            <v>133316</v>
          </cell>
          <cell r="P202">
            <v>31.189999999999998</v>
          </cell>
        </row>
        <row r="203">
          <cell r="O203">
            <v>143739</v>
          </cell>
          <cell r="P203">
            <v>28.85</v>
          </cell>
        </row>
        <row r="204">
          <cell r="O204">
            <v>138426</v>
          </cell>
          <cell r="P204">
            <v>28.6</v>
          </cell>
        </row>
        <row r="205">
          <cell r="O205">
            <v>112551</v>
          </cell>
          <cell r="P205">
            <v>28.560000000000002</v>
          </cell>
        </row>
        <row r="206">
          <cell r="O206">
            <v>138427</v>
          </cell>
          <cell r="P206">
            <v>28.049999999999997</v>
          </cell>
        </row>
        <row r="207">
          <cell r="O207">
            <v>138835</v>
          </cell>
          <cell r="P207">
            <v>26.4</v>
          </cell>
        </row>
        <row r="208">
          <cell r="O208">
            <v>138587</v>
          </cell>
          <cell r="P208">
            <v>23.38</v>
          </cell>
        </row>
        <row r="209">
          <cell r="O209">
            <v>144562</v>
          </cell>
          <cell r="P209">
            <v>19.22</v>
          </cell>
        </row>
        <row r="210">
          <cell r="O210" t="str">
            <v>SV9301A</v>
          </cell>
          <cell r="P210">
            <v>16.34</v>
          </cell>
        </row>
        <row r="211">
          <cell r="O211" t="str">
            <v>SPP7501801</v>
          </cell>
          <cell r="P211">
            <v>15.9</v>
          </cell>
        </row>
        <row r="212">
          <cell r="O212">
            <v>198432</v>
          </cell>
          <cell r="P212">
            <v>15.26</v>
          </cell>
        </row>
        <row r="213">
          <cell r="O213">
            <v>104281</v>
          </cell>
          <cell r="P213">
            <v>15.04</v>
          </cell>
        </row>
        <row r="214">
          <cell r="O214">
            <v>120094</v>
          </cell>
          <cell r="P214">
            <v>13.84</v>
          </cell>
        </row>
        <row r="215">
          <cell r="O215">
            <v>125403</v>
          </cell>
          <cell r="P215">
            <v>13.2</v>
          </cell>
        </row>
        <row r="216">
          <cell r="O216">
            <v>120339</v>
          </cell>
          <cell r="P216">
            <v>12.86</v>
          </cell>
        </row>
        <row r="217">
          <cell r="O217">
            <v>138351</v>
          </cell>
          <cell r="P217">
            <v>12.16</v>
          </cell>
        </row>
        <row r="218">
          <cell r="O218">
            <v>145849</v>
          </cell>
          <cell r="P218">
            <v>11.65</v>
          </cell>
        </row>
        <row r="219">
          <cell r="O219">
            <v>198030</v>
          </cell>
          <cell r="P219">
            <v>11.53</v>
          </cell>
        </row>
        <row r="220">
          <cell r="O220" t="str">
            <v>SPP7500401</v>
          </cell>
          <cell r="P220">
            <v>11</v>
          </cell>
        </row>
        <row r="221">
          <cell r="O221">
            <v>109944</v>
          </cell>
          <cell r="P221">
            <v>10.8</v>
          </cell>
        </row>
        <row r="222">
          <cell r="O222" t="str">
            <v>SV7514A</v>
          </cell>
          <cell r="P222">
            <v>10.72</v>
          </cell>
        </row>
        <row r="223">
          <cell r="O223" t="str">
            <v>SV9401A</v>
          </cell>
          <cell r="P223">
            <v>10.43</v>
          </cell>
        </row>
        <row r="224">
          <cell r="O224">
            <v>192984</v>
          </cell>
          <cell r="P224">
            <v>9.8000000000000007</v>
          </cell>
        </row>
        <row r="225">
          <cell r="O225">
            <v>138242</v>
          </cell>
          <cell r="P225">
            <v>8.3699999999999992</v>
          </cell>
        </row>
        <row r="226">
          <cell r="O226">
            <v>138991</v>
          </cell>
          <cell r="P226">
            <v>8.07</v>
          </cell>
        </row>
        <row r="227">
          <cell r="O227">
            <v>119939</v>
          </cell>
          <cell r="P227">
            <v>7.96</v>
          </cell>
        </row>
        <row r="228">
          <cell r="O228">
            <v>138342</v>
          </cell>
          <cell r="P228">
            <v>7.9</v>
          </cell>
        </row>
        <row r="229">
          <cell r="O229">
            <v>112115</v>
          </cell>
          <cell r="P229">
            <v>7.01</v>
          </cell>
        </row>
        <row r="230">
          <cell r="O230">
            <v>138234</v>
          </cell>
          <cell r="P230">
            <v>6.9</v>
          </cell>
        </row>
        <row r="231">
          <cell r="O231">
            <v>138474</v>
          </cell>
          <cell r="P231">
            <v>6.4</v>
          </cell>
        </row>
        <row r="232">
          <cell r="O232">
            <v>138436</v>
          </cell>
          <cell r="P232">
            <v>6.33</v>
          </cell>
        </row>
        <row r="233">
          <cell r="O233">
            <v>138439</v>
          </cell>
          <cell r="P233">
            <v>6</v>
          </cell>
        </row>
        <row r="234">
          <cell r="O234">
            <v>125373</v>
          </cell>
          <cell r="P234">
            <v>5.6400000000000006</v>
          </cell>
        </row>
        <row r="235">
          <cell r="O235" t="str">
            <v>SPP7501001</v>
          </cell>
          <cell r="P235">
            <v>5.5</v>
          </cell>
        </row>
        <row r="236">
          <cell r="O236" t="str">
            <v>SPP7500101</v>
          </cell>
          <cell r="P236">
            <v>5.47</v>
          </cell>
        </row>
        <row r="237">
          <cell r="O237">
            <v>138736</v>
          </cell>
          <cell r="P237">
            <v>5.0599999999999996</v>
          </cell>
        </row>
        <row r="238">
          <cell r="O238">
            <v>192657</v>
          </cell>
          <cell r="P238">
            <v>4.6500000000000004</v>
          </cell>
        </row>
        <row r="239">
          <cell r="O239" t="str">
            <v>SPP7502001</v>
          </cell>
          <cell r="P239">
            <v>4.12</v>
          </cell>
        </row>
        <row r="240">
          <cell r="O240" t="str">
            <v>SPP7501602</v>
          </cell>
          <cell r="P240">
            <v>4</v>
          </cell>
        </row>
        <row r="241">
          <cell r="O241">
            <v>120249</v>
          </cell>
          <cell r="P241">
            <v>3.13</v>
          </cell>
        </row>
        <row r="242">
          <cell r="O242">
            <v>120798</v>
          </cell>
          <cell r="P242">
            <v>2.77</v>
          </cell>
        </row>
        <row r="243">
          <cell r="O243">
            <v>112185</v>
          </cell>
          <cell r="P243">
            <v>2.61</v>
          </cell>
        </row>
        <row r="244">
          <cell r="O244">
            <v>138979</v>
          </cell>
          <cell r="P244">
            <v>2.4500000000000002</v>
          </cell>
        </row>
        <row r="245">
          <cell r="O245">
            <v>138258</v>
          </cell>
          <cell r="P245">
            <v>2.1</v>
          </cell>
        </row>
        <row r="246">
          <cell r="O246">
            <v>119918</v>
          </cell>
          <cell r="P246">
            <v>1.66</v>
          </cell>
        </row>
        <row r="247">
          <cell r="O247">
            <v>143521</v>
          </cell>
          <cell r="P247">
            <v>1.52</v>
          </cell>
        </row>
        <row r="248">
          <cell r="O248">
            <v>138263</v>
          </cell>
          <cell r="P248">
            <v>0.78</v>
          </cell>
        </row>
        <row r="249">
          <cell r="O249">
            <v>116045</v>
          </cell>
          <cell r="P249">
            <v>0</v>
          </cell>
        </row>
        <row r="250">
          <cell r="O250">
            <v>130971</v>
          </cell>
          <cell r="P250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2" name="Tableau13" displayName="Tableau13" ref="A3:E35" headerRowDxfId="34" totalsRowDxfId="32" tableBorderDxfId="33">
  <autoFilter ref="A3:E35"/>
  <tableColumns count="5">
    <tableColumn id="1" name="Dénomination du Site" dataDxfId="31"/>
    <tableColumn id="2" name="N° Site" dataDxfId="30"/>
    <tableColumn id="4" name="Surface (m²)" dataDxfId="29"/>
    <tableColumn id="5" name="Surface locaux de criticité 1 (m²)" dataDxfId="28"/>
    <tableColumn id="6" name="Surface locaux de criticité 2 (m²)" dataDxfId="2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au16" displayName="Tableau16" ref="A3:E10">
  <autoFilter ref="A3:E10"/>
  <tableColumns count="5">
    <tableColumn id="1" name="Dénomination du Site" dataDxfId="26"/>
    <tableColumn id="2" name="N° Site" dataDxfId="25"/>
    <tableColumn id="4" name="Surface (m²)" dataDxfId="24"/>
    <tableColumn id="5" name="Surface locaux de criticité 1 (m²)" dataDxfId="23">
      <calculatedColumnFormula>VLOOKUP(Tableau16[[#This Row],[N° Site]],[1]Feuil2!$O$5:$P$2500,2,FALSE)</calculatedColumnFormula>
    </tableColumn>
    <tableColumn id="6" name="Surface locaux de criticité 2 (m²)" dataDxfId="2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au14" displayName="Tableau14" ref="A3:E85" headerRowDxfId="21" totalsRowDxfId="19" tableBorderDxfId="20">
  <autoFilter ref="A3:E85"/>
  <tableColumns count="5">
    <tableColumn id="1" name="Dénomination du Site" dataDxfId="18"/>
    <tableColumn id="2" name="N° Site" dataDxfId="17"/>
    <tableColumn id="4" name="Surface (m²)" dataDxfId="16"/>
    <tableColumn id="5" name="Surface locaux de criticité 1 (m²)" dataDxfId="15"/>
    <tableColumn id="6" name="Surface locaux de criticité 2 (m²)" dataDxfId="1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au15" displayName="Tableau15" ref="A3:E59">
  <autoFilter ref="A3:E59"/>
  <tableColumns count="5">
    <tableColumn id="1" name="Dénomination du Site" dataDxfId="13"/>
    <tableColumn id="2" name="N° Site" dataDxfId="12"/>
    <tableColumn id="4" name="Surface (m²)" dataDxfId="11"/>
    <tableColumn id="5" name="Surface locaux de criticité 1 (m²)" dataDxfId="10"/>
    <tableColumn id="6" name="Surface locaux de criticité 2 (m²)" dataDxfId="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" name="Tableau1" displayName="Tableau1" ref="C3:G52" headerRowDxfId="8" totalsRowDxfId="5" headerRowBorderDxfId="7" tableBorderDxfId="6">
  <autoFilter ref="C3:G52"/>
  <tableColumns count="5">
    <tableColumn id="1" name="Dénomination du Site" dataDxfId="4"/>
    <tableColumn id="2" name="N° Site" dataDxfId="3"/>
    <tableColumn id="4" name="Surface (m²)" dataDxfId="2"/>
    <tableColumn id="5" name="Surface locaux de criticité 1 (m²)" dataDxfId="1"/>
    <tableColumn id="6" name="Surface locaux de criticité 2 (m²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abSelected="1" workbookViewId="0">
      <selection activeCell="F17" sqref="F17"/>
    </sheetView>
  </sheetViews>
  <sheetFormatPr baseColWidth="10" defaultRowHeight="15"/>
  <cols>
    <col min="2" max="2" width="25.140625" customWidth="1"/>
    <col min="3" max="3" width="10.7109375" customWidth="1"/>
    <col min="4" max="4" width="7.28515625" style="13" customWidth="1"/>
    <col min="6" max="6" width="8.28515625" style="13" customWidth="1"/>
    <col min="8" max="8" width="8.28515625" style="13" customWidth="1"/>
  </cols>
  <sheetData>
    <row r="1" spans="2:8" ht="15.75" thickBot="1"/>
    <row r="2" spans="2:8" ht="63.75" customHeight="1" thickBot="1">
      <c r="B2" s="26" t="s">
        <v>1</v>
      </c>
      <c r="C2" s="58" t="s">
        <v>298</v>
      </c>
      <c r="D2" s="59"/>
      <c r="E2" s="58" t="s">
        <v>300</v>
      </c>
      <c r="F2" s="59"/>
      <c r="G2" s="58" t="s">
        <v>299</v>
      </c>
      <c r="H2" s="59"/>
    </row>
    <row r="3" spans="2:8" s="13" customFormat="1" ht="16.5" thickBot="1">
      <c r="B3" s="54"/>
      <c r="C3" s="56" t="s">
        <v>297</v>
      </c>
      <c r="D3" s="56" t="s">
        <v>296</v>
      </c>
      <c r="E3" s="56" t="s">
        <v>297</v>
      </c>
      <c r="F3" s="56" t="s">
        <v>296</v>
      </c>
      <c r="G3" s="56" t="s">
        <v>297</v>
      </c>
      <c r="H3" s="55" t="s">
        <v>296</v>
      </c>
    </row>
    <row r="4" spans="2:8">
      <c r="B4" s="51" t="s">
        <v>280</v>
      </c>
      <c r="C4" s="52">
        <f>'Lot01'!C42</f>
        <v>90863.05</v>
      </c>
      <c r="D4" s="53">
        <f t="shared" ref="D4:D9" si="0">C4/$C$10</f>
        <v>0.14207552585256214</v>
      </c>
      <c r="E4" s="52">
        <f>'Lot01'!D42</f>
        <v>11959.979999999996</v>
      </c>
      <c r="F4" s="53">
        <f t="shared" ref="F4:F9" si="1">E4/$E$10</f>
        <v>6.8479368981026981E-2</v>
      </c>
      <c r="G4" s="52">
        <f>'Lot01'!E42</f>
        <v>78903.070000000007</v>
      </c>
      <c r="H4" s="53">
        <f>G4/$G$10</f>
        <v>0.19696241356987776</v>
      </c>
    </row>
    <row r="5" spans="2:8">
      <c r="B5" s="46" t="s">
        <v>281</v>
      </c>
      <c r="C5" s="48">
        <f>'Lot02'!C36</f>
        <v>97700.430000000008</v>
      </c>
      <c r="D5" s="49">
        <f t="shared" si="0"/>
        <v>0.15276660829975924</v>
      </c>
      <c r="E5" s="48">
        <f>'Lot02'!D36</f>
        <v>15901.750000000002</v>
      </c>
      <c r="F5" s="49">
        <f t="shared" si="1"/>
        <v>9.1048798216556065E-2</v>
      </c>
      <c r="G5" s="48">
        <f>'Lot02'!E36</f>
        <v>81798.679999999993</v>
      </c>
      <c r="H5" s="49">
        <f t="shared" ref="H5:H9" si="2">G5/$G$10</f>
        <v>0.20419060297184996</v>
      </c>
    </row>
    <row r="6" spans="2:8">
      <c r="B6" s="46" t="s">
        <v>282</v>
      </c>
      <c r="C6" s="48">
        <f>'Lot03'!C11</f>
        <v>79441</v>
      </c>
      <c r="D6" s="49">
        <f t="shared" si="0"/>
        <v>0.124215749408075</v>
      </c>
      <c r="E6" s="48">
        <f>'Lot03'!D11</f>
        <v>42086.839999999982</v>
      </c>
      <c r="F6" s="49">
        <f t="shared" si="1"/>
        <v>0.24097701213592709</v>
      </c>
      <c r="G6" s="48">
        <f>'Lot03'!E11</f>
        <v>37354.160000000018</v>
      </c>
      <c r="H6" s="49">
        <f t="shared" si="2"/>
        <v>9.3245617825458343E-2</v>
      </c>
    </row>
    <row r="7" spans="2:8">
      <c r="B7" s="46" t="s">
        <v>283</v>
      </c>
      <c r="C7" s="48">
        <f>'Lot04'!C86</f>
        <v>163204</v>
      </c>
      <c r="D7" s="49">
        <f t="shared" si="0"/>
        <v>0.25518947604379943</v>
      </c>
      <c r="E7" s="48">
        <f>'Lot04'!D86</f>
        <v>57723.870000000017</v>
      </c>
      <c r="F7" s="49">
        <f t="shared" si="1"/>
        <v>0.33051010058067287</v>
      </c>
      <c r="G7" s="48">
        <f>'Lot04'!E86</f>
        <v>104933.13000000002</v>
      </c>
      <c r="H7" s="49">
        <f t="shared" si="2"/>
        <v>0.26194015705905677</v>
      </c>
    </row>
    <row r="8" spans="2:8">
      <c r="B8" s="46" t="s">
        <v>284</v>
      </c>
      <c r="C8" s="48">
        <f>'lot05'!C60</f>
        <v>110231</v>
      </c>
      <c r="D8" s="49">
        <f t="shared" si="0"/>
        <v>0.17235969175868274</v>
      </c>
      <c r="E8" s="48">
        <f>'lot05'!D60</f>
        <v>37012.629999999997</v>
      </c>
      <c r="F8" s="49">
        <f t="shared" si="1"/>
        <v>0.21192356063540485</v>
      </c>
      <c r="G8" s="48">
        <f>'lot05'!E60</f>
        <v>73218.370000000024</v>
      </c>
      <c r="H8" s="49">
        <f t="shared" si="2"/>
        <v>0.18277193615980131</v>
      </c>
    </row>
    <row r="9" spans="2:8">
      <c r="B9" s="46" t="s">
        <v>285</v>
      </c>
      <c r="C9" s="48">
        <f>'Lot06'!E53</f>
        <v>98101</v>
      </c>
      <c r="D9" s="49">
        <f t="shared" si="0"/>
        <v>0.15339294863712147</v>
      </c>
      <c r="E9" s="48">
        <f>'Lot06'!F53</f>
        <v>9965.7799999999988</v>
      </c>
      <c r="F9" s="49">
        <f t="shared" si="1"/>
        <v>5.7061159450412055E-2</v>
      </c>
      <c r="G9" s="48">
        <f>'Lot06'!G53</f>
        <v>24392.219999999994</v>
      </c>
      <c r="H9" s="49">
        <f t="shared" si="2"/>
        <v>6.088927241395603E-2</v>
      </c>
    </row>
    <row r="10" spans="2:8">
      <c r="B10" s="47" t="s">
        <v>286</v>
      </c>
      <c r="C10" s="50">
        <f>SUBTOTAL(9,C4:C9)</f>
        <v>639540.47999999998</v>
      </c>
      <c r="D10" s="50"/>
      <c r="E10" s="50">
        <f t="shared" ref="E10:G10" si="3">SUBTOTAL(9,E4:E9)</f>
        <v>174650.85</v>
      </c>
      <c r="F10" s="57">
        <f>E10/$C$10</f>
        <v>0.2730880303307775</v>
      </c>
      <c r="G10" s="50">
        <f t="shared" si="3"/>
        <v>400599.63</v>
      </c>
      <c r="H10" s="57">
        <f>G10/C10</f>
        <v>0.62638666750226668</v>
      </c>
    </row>
  </sheetData>
  <mergeCells count="3">
    <mergeCell ref="G2:H2"/>
    <mergeCell ref="E2:F2"/>
    <mergeCell ref="C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opLeftCell="A16" workbookViewId="0">
      <selection activeCell="A4" sqref="A4:A41"/>
    </sheetView>
  </sheetViews>
  <sheetFormatPr baseColWidth="10" defaultRowHeight="15"/>
  <cols>
    <col min="1" max="1" width="51.5703125" customWidth="1"/>
  </cols>
  <sheetData>
    <row r="1" spans="1:5">
      <c r="A1" s="60" t="s">
        <v>55</v>
      </c>
      <c r="B1" s="60"/>
      <c r="C1" s="60"/>
      <c r="D1" s="60"/>
      <c r="E1" s="60"/>
    </row>
    <row r="2" spans="1:5">
      <c r="A2" s="60"/>
      <c r="B2" s="60"/>
      <c r="C2" s="60"/>
      <c r="D2" s="60"/>
      <c r="E2" s="60"/>
    </row>
    <row r="3" spans="1:5" ht="63.75" thickBot="1">
      <c r="A3" s="14" t="s">
        <v>1</v>
      </c>
      <c r="B3" s="15" t="s">
        <v>2</v>
      </c>
      <c r="C3" s="15" t="s">
        <v>3</v>
      </c>
      <c r="D3" s="15" t="s">
        <v>4</v>
      </c>
      <c r="E3" s="18" t="s">
        <v>5</v>
      </c>
    </row>
    <row r="4" spans="1:5" ht="15.75" thickBot="1">
      <c r="A4" s="24" t="s">
        <v>56</v>
      </c>
      <c r="B4" s="19">
        <v>131013</v>
      </c>
      <c r="C4" s="20">
        <v>8925</v>
      </c>
      <c r="D4" s="20">
        <v>3273.3499999999995</v>
      </c>
      <c r="E4" s="21">
        <v>5651.6500000000005</v>
      </c>
    </row>
    <row r="5" spans="1:5" ht="15.75" thickBot="1">
      <c r="A5" s="16" t="s">
        <v>57</v>
      </c>
      <c r="B5" s="19">
        <v>138466</v>
      </c>
      <c r="C5" s="20">
        <v>8071</v>
      </c>
      <c r="D5" s="20">
        <v>624.23</v>
      </c>
      <c r="E5" s="21">
        <v>7446.77</v>
      </c>
    </row>
    <row r="6" spans="1:5" ht="15.75" thickBot="1">
      <c r="A6" s="16" t="s">
        <v>58</v>
      </c>
      <c r="B6" s="19">
        <v>130971</v>
      </c>
      <c r="C6" s="20">
        <v>5813</v>
      </c>
      <c r="D6" s="20">
        <v>324.94</v>
      </c>
      <c r="E6" s="21">
        <v>5488.06</v>
      </c>
    </row>
    <row r="7" spans="1:5" ht="15.75" thickBot="1">
      <c r="A7" s="16" t="s">
        <v>59</v>
      </c>
      <c r="B7" s="19">
        <v>125422</v>
      </c>
      <c r="C7" s="20">
        <v>6105</v>
      </c>
      <c r="D7" s="20">
        <v>378.84</v>
      </c>
      <c r="E7" s="21">
        <v>5726.16</v>
      </c>
    </row>
    <row r="8" spans="1:5" ht="15.75" thickBot="1">
      <c r="A8" s="16" t="s">
        <v>60</v>
      </c>
      <c r="B8" s="19">
        <v>133244</v>
      </c>
      <c r="C8" s="20">
        <v>5444</v>
      </c>
      <c r="D8" s="20">
        <v>347.88</v>
      </c>
      <c r="E8" s="21">
        <v>5096.12</v>
      </c>
    </row>
    <row r="9" spans="1:5" ht="15.75" thickBot="1">
      <c r="A9" s="16" t="s">
        <v>61</v>
      </c>
      <c r="B9" s="19" t="s">
        <v>62</v>
      </c>
      <c r="C9" s="20">
        <v>4839</v>
      </c>
      <c r="D9" s="20">
        <v>128.35</v>
      </c>
      <c r="E9" s="21">
        <v>4710.6499999999996</v>
      </c>
    </row>
    <row r="10" spans="1:5" ht="15.75" thickBot="1">
      <c r="A10" s="16" t="s">
        <v>63</v>
      </c>
      <c r="B10" s="19">
        <v>120353</v>
      </c>
      <c r="C10" s="20">
        <v>4044</v>
      </c>
      <c r="D10" s="20">
        <v>196.02</v>
      </c>
      <c r="E10" s="21">
        <v>3847.98</v>
      </c>
    </row>
    <row r="11" spans="1:5" ht="15.75" thickBot="1">
      <c r="A11" s="16" t="s">
        <v>64</v>
      </c>
      <c r="B11" s="19">
        <v>139035</v>
      </c>
      <c r="C11" s="20">
        <v>3248</v>
      </c>
      <c r="D11" s="20">
        <v>186.65</v>
      </c>
      <c r="E11" s="21">
        <v>3061.35</v>
      </c>
    </row>
    <row r="12" spans="1:5" ht="15.75" thickBot="1">
      <c r="A12" s="16" t="s">
        <v>65</v>
      </c>
      <c r="B12" s="19">
        <v>138973</v>
      </c>
      <c r="C12" s="20">
        <v>3146</v>
      </c>
      <c r="D12" s="20">
        <v>336.42999999999995</v>
      </c>
      <c r="E12" s="21">
        <v>2809.57</v>
      </c>
    </row>
    <row r="13" spans="1:5" ht="15.75" thickBot="1">
      <c r="A13" s="16" t="s">
        <v>66</v>
      </c>
      <c r="B13" s="19">
        <v>138717</v>
      </c>
      <c r="C13" s="20">
        <v>2844</v>
      </c>
      <c r="D13" s="20">
        <v>121.7</v>
      </c>
      <c r="E13" s="21">
        <v>2722.3</v>
      </c>
    </row>
    <row r="14" spans="1:5" ht="15.75" thickBot="1">
      <c r="A14" s="16" t="s">
        <v>67</v>
      </c>
      <c r="B14" s="19">
        <v>138711</v>
      </c>
      <c r="C14" s="20">
        <v>2391</v>
      </c>
      <c r="D14" s="20">
        <v>196.20999999999995</v>
      </c>
      <c r="E14" s="21">
        <v>2194.79</v>
      </c>
    </row>
    <row r="15" spans="1:5" ht="15.75" thickBot="1">
      <c r="A15" s="16" t="s">
        <v>68</v>
      </c>
      <c r="B15" s="19">
        <v>193557</v>
      </c>
      <c r="C15" s="20">
        <v>2021</v>
      </c>
      <c r="D15" s="20">
        <v>171.5</v>
      </c>
      <c r="E15" s="21">
        <v>1849.5</v>
      </c>
    </row>
    <row r="16" spans="1:5" ht="15.75" thickBot="1">
      <c r="A16" s="16" t="s">
        <v>69</v>
      </c>
      <c r="B16" s="19">
        <v>138712</v>
      </c>
      <c r="C16" s="20">
        <v>2110</v>
      </c>
      <c r="D16" s="20">
        <v>43.07</v>
      </c>
      <c r="E16" s="21">
        <v>2066.9299999999998</v>
      </c>
    </row>
    <row r="17" spans="1:5" ht="15.75" thickBot="1">
      <c r="A17" s="16" t="s">
        <v>70</v>
      </c>
      <c r="B17" s="19">
        <v>194507</v>
      </c>
      <c r="C17" s="20">
        <v>1975</v>
      </c>
      <c r="D17" s="20">
        <v>196.73999999999998</v>
      </c>
      <c r="E17" s="21">
        <v>1778.26</v>
      </c>
    </row>
    <row r="18" spans="1:5" ht="15.75" thickBot="1">
      <c r="A18" s="16" t="s">
        <v>71</v>
      </c>
      <c r="B18" s="19">
        <v>120025</v>
      </c>
      <c r="C18" s="20">
        <v>1390</v>
      </c>
      <c r="D18" s="20">
        <v>361.58</v>
      </c>
      <c r="E18" s="21">
        <v>1028.42</v>
      </c>
    </row>
    <row r="19" spans="1:5" ht="15.75" thickBot="1">
      <c r="A19" s="16" t="s">
        <v>72</v>
      </c>
      <c r="B19" s="19">
        <v>138587</v>
      </c>
      <c r="C19" s="20">
        <v>1262</v>
      </c>
      <c r="D19" s="20">
        <v>44.010000000000005</v>
      </c>
      <c r="E19" s="21">
        <v>1217.99</v>
      </c>
    </row>
    <row r="20" spans="1:5" ht="15.75" thickBot="1">
      <c r="A20" s="16" t="s">
        <v>73</v>
      </c>
      <c r="B20" s="19">
        <v>143828</v>
      </c>
      <c r="C20" s="20">
        <v>1210</v>
      </c>
      <c r="D20" s="20">
        <v>0</v>
      </c>
      <c r="E20" s="21">
        <v>1210</v>
      </c>
    </row>
    <row r="21" spans="1:5" ht="15.75" thickBot="1">
      <c r="A21" s="16" t="s">
        <v>74</v>
      </c>
      <c r="B21" s="19" t="s">
        <v>75</v>
      </c>
      <c r="C21" s="20">
        <v>1129</v>
      </c>
      <c r="D21" s="20">
        <v>615.71000000000015</v>
      </c>
      <c r="E21" s="21">
        <v>513.28999999999985</v>
      </c>
    </row>
    <row r="22" spans="1:5" ht="15.75" thickBot="1">
      <c r="A22" s="16" t="s">
        <v>76</v>
      </c>
      <c r="B22" s="19">
        <v>210492</v>
      </c>
      <c r="C22" s="20">
        <v>1037</v>
      </c>
      <c r="D22" s="20">
        <v>57.529999999999994</v>
      </c>
      <c r="E22" s="21">
        <v>979.47</v>
      </c>
    </row>
    <row r="23" spans="1:5" ht="15.75" thickBot="1">
      <c r="A23" s="16" t="s">
        <v>77</v>
      </c>
      <c r="B23" s="19">
        <v>138260</v>
      </c>
      <c r="C23" s="20">
        <v>742</v>
      </c>
      <c r="D23" s="20">
        <v>54.91</v>
      </c>
      <c r="E23" s="21">
        <v>687.09</v>
      </c>
    </row>
    <row r="24" spans="1:5" ht="15.75" thickBot="1">
      <c r="A24" s="16" t="s">
        <v>78</v>
      </c>
      <c r="B24" s="19">
        <v>138313</v>
      </c>
      <c r="C24" s="20">
        <v>535</v>
      </c>
      <c r="D24" s="20">
        <v>31.47</v>
      </c>
      <c r="E24" s="21">
        <v>503.53</v>
      </c>
    </row>
    <row r="25" spans="1:5" ht="15.75" thickBot="1">
      <c r="A25" s="16" t="s">
        <v>79</v>
      </c>
      <c r="B25" s="19">
        <v>139031</v>
      </c>
      <c r="C25" s="20">
        <v>535</v>
      </c>
      <c r="D25" s="20">
        <v>20.47</v>
      </c>
      <c r="E25" s="21">
        <v>514.53</v>
      </c>
    </row>
    <row r="26" spans="1:5" ht="15.75" thickBot="1">
      <c r="A26" s="16" t="s">
        <v>80</v>
      </c>
      <c r="B26" s="19">
        <v>119918</v>
      </c>
      <c r="C26" s="20">
        <v>457</v>
      </c>
      <c r="D26" s="20">
        <v>13.14</v>
      </c>
      <c r="E26" s="21">
        <v>443.86</v>
      </c>
    </row>
    <row r="27" spans="1:5" ht="15.75" thickBot="1">
      <c r="A27" s="16" t="s">
        <v>81</v>
      </c>
      <c r="B27" s="19">
        <v>120336</v>
      </c>
      <c r="C27" s="20">
        <v>429</v>
      </c>
      <c r="D27" s="20">
        <v>0</v>
      </c>
      <c r="E27" s="21">
        <v>429</v>
      </c>
    </row>
    <row r="28" spans="1:5" ht="15.75" thickBot="1">
      <c r="A28" s="16" t="s">
        <v>82</v>
      </c>
      <c r="B28" s="19" t="s">
        <v>83</v>
      </c>
      <c r="C28" s="20">
        <v>421</v>
      </c>
      <c r="D28" s="20">
        <v>0</v>
      </c>
      <c r="E28" s="21">
        <v>421</v>
      </c>
    </row>
    <row r="29" spans="1:5" ht="15.75" thickBot="1">
      <c r="A29" s="16" t="s">
        <v>84</v>
      </c>
      <c r="B29" s="19">
        <v>143529</v>
      </c>
      <c r="C29" s="20">
        <v>825</v>
      </c>
      <c r="D29" s="20">
        <v>487.06</v>
      </c>
      <c r="E29" s="21">
        <v>337.94</v>
      </c>
    </row>
    <row r="30" spans="1:5" ht="15.75" thickBot="1">
      <c r="A30" s="16" t="s">
        <v>85</v>
      </c>
      <c r="B30" s="19">
        <v>138439</v>
      </c>
      <c r="C30" s="20">
        <v>279</v>
      </c>
      <c r="D30" s="20">
        <v>6</v>
      </c>
      <c r="E30" s="21">
        <v>273</v>
      </c>
    </row>
    <row r="31" spans="1:5" ht="15.75" thickBot="1">
      <c r="A31" s="16" t="s">
        <v>86</v>
      </c>
      <c r="B31" s="19">
        <v>138242</v>
      </c>
      <c r="C31" s="20">
        <v>229</v>
      </c>
      <c r="D31" s="20">
        <v>8.3699999999999992</v>
      </c>
      <c r="E31" s="21">
        <v>220.63</v>
      </c>
    </row>
    <row r="32" spans="1:5" ht="15.75" thickBot="1">
      <c r="A32" s="16" t="s">
        <v>87</v>
      </c>
      <c r="B32" s="19">
        <v>138491</v>
      </c>
      <c r="C32" s="20">
        <v>206</v>
      </c>
      <c r="D32" s="20">
        <v>0</v>
      </c>
      <c r="E32" s="21">
        <v>206</v>
      </c>
    </row>
    <row r="33" spans="1:5" ht="15.75" thickBot="1">
      <c r="A33" s="16" t="s">
        <v>88</v>
      </c>
      <c r="B33" s="19">
        <v>120683</v>
      </c>
      <c r="C33" s="20">
        <v>185</v>
      </c>
      <c r="D33" s="20">
        <v>5.8100000000000005</v>
      </c>
      <c r="E33" s="21">
        <v>179.19</v>
      </c>
    </row>
    <row r="34" spans="1:5" ht="15.75" thickBot="1">
      <c r="A34" s="16" t="s">
        <v>89</v>
      </c>
      <c r="B34" s="19">
        <v>113052</v>
      </c>
      <c r="C34" s="20">
        <v>180</v>
      </c>
      <c r="D34" s="20">
        <v>0</v>
      </c>
      <c r="E34" s="21">
        <v>180</v>
      </c>
    </row>
    <row r="35" spans="1:5" ht="15.75" thickBot="1">
      <c r="A35" s="16" t="s">
        <v>90</v>
      </c>
      <c r="B35" s="19">
        <v>138525</v>
      </c>
      <c r="C35" s="20">
        <v>158</v>
      </c>
      <c r="D35" s="20">
        <v>0</v>
      </c>
      <c r="E35" s="21">
        <v>158</v>
      </c>
    </row>
    <row r="36" spans="1:5" ht="15.75" thickBot="1">
      <c r="A36" s="16" t="s">
        <v>91</v>
      </c>
      <c r="B36" s="19">
        <v>138497</v>
      </c>
      <c r="C36" s="20">
        <v>146</v>
      </c>
      <c r="D36" s="20">
        <v>0</v>
      </c>
      <c r="E36" s="21">
        <v>146</v>
      </c>
    </row>
    <row r="37" spans="1:5" ht="15.75" thickBot="1">
      <c r="A37" s="16" t="s">
        <v>92</v>
      </c>
      <c r="B37" s="19" t="s">
        <v>93</v>
      </c>
      <c r="C37" s="20">
        <v>63</v>
      </c>
      <c r="D37" s="20">
        <v>4.7300000000000004</v>
      </c>
      <c r="E37" s="21">
        <v>58.269999999999996</v>
      </c>
    </row>
    <row r="38" spans="1:5" ht="15.75" thickBot="1">
      <c r="A38" s="16" t="s">
        <v>94</v>
      </c>
      <c r="B38" s="19" t="s">
        <v>95</v>
      </c>
      <c r="C38" s="20">
        <v>119</v>
      </c>
      <c r="D38" s="20">
        <v>0</v>
      </c>
      <c r="E38" s="21">
        <v>119</v>
      </c>
    </row>
    <row r="39" spans="1:5" ht="15.75" thickBot="1">
      <c r="A39" s="16" t="s">
        <v>96</v>
      </c>
      <c r="B39" s="19" t="s">
        <v>97</v>
      </c>
      <c r="C39" s="20">
        <v>1727</v>
      </c>
      <c r="D39" s="20">
        <v>162.69</v>
      </c>
      <c r="E39" s="21">
        <v>1564.31</v>
      </c>
    </row>
    <row r="40" spans="1:5" ht="15.75" thickBot="1">
      <c r="A40" s="16" t="s">
        <v>98</v>
      </c>
      <c r="B40" s="19">
        <v>112325</v>
      </c>
      <c r="C40" s="20">
        <v>16385</v>
      </c>
      <c r="D40" s="20">
        <v>3560.5899999999956</v>
      </c>
      <c r="E40" s="21">
        <v>12824.410000000003</v>
      </c>
    </row>
    <row r="41" spans="1:5" ht="15.75" thickBot="1">
      <c r="A41" s="25" t="s">
        <v>99</v>
      </c>
      <c r="B41" s="19">
        <v>139047</v>
      </c>
      <c r="C41" s="20">
        <v>238.05</v>
      </c>
      <c r="D41" s="20">
        <v>0</v>
      </c>
      <c r="E41" s="21">
        <v>238.05</v>
      </c>
    </row>
    <row r="42" spans="1:5" ht="15.75" thickBot="1">
      <c r="A42" s="17"/>
      <c r="B42" s="22"/>
      <c r="C42" s="23">
        <v>90863.05</v>
      </c>
      <c r="D42" s="23">
        <v>11959.979999999996</v>
      </c>
      <c r="E42" s="23">
        <v>78903.070000000007</v>
      </c>
    </row>
  </sheetData>
  <mergeCells count="1">
    <mergeCell ref="A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10" workbookViewId="0">
      <selection activeCell="J21" sqref="J21"/>
    </sheetView>
  </sheetViews>
  <sheetFormatPr baseColWidth="10" defaultRowHeight="15"/>
  <cols>
    <col min="1" max="1" width="67.140625" customWidth="1"/>
  </cols>
  <sheetData>
    <row r="1" spans="1:5" ht="15.75" thickBot="1">
      <c r="A1" s="61" t="s">
        <v>100</v>
      </c>
      <c r="B1" s="61"/>
      <c r="C1" s="61"/>
      <c r="D1" s="61"/>
      <c r="E1" s="61"/>
    </row>
    <row r="2" spans="1:5" ht="15.75" thickBot="1">
      <c r="A2" s="61"/>
      <c r="B2" s="61"/>
      <c r="C2" s="61"/>
      <c r="D2" s="61"/>
      <c r="E2" s="61"/>
    </row>
    <row r="3" spans="1:5" ht="63.75" thickBot="1">
      <c r="A3" s="26" t="s">
        <v>1</v>
      </c>
      <c r="B3" s="26" t="s">
        <v>2</v>
      </c>
      <c r="C3" s="26" t="s">
        <v>3</v>
      </c>
      <c r="D3" s="26" t="s">
        <v>4</v>
      </c>
      <c r="E3" s="26" t="s">
        <v>5</v>
      </c>
    </row>
    <row r="4" spans="1:5" ht="15.75" thickBot="1">
      <c r="A4" s="27" t="s">
        <v>101</v>
      </c>
      <c r="B4" s="28">
        <v>109286</v>
      </c>
      <c r="C4" s="29">
        <v>16756</v>
      </c>
      <c r="D4" s="29">
        <v>6221.119999999999</v>
      </c>
      <c r="E4" s="30">
        <v>10534.880000000001</v>
      </c>
    </row>
    <row r="5" spans="1:5" ht="15.75" thickBot="1">
      <c r="A5" s="27" t="s">
        <v>102</v>
      </c>
      <c r="B5" s="28" t="s">
        <v>103</v>
      </c>
      <c r="C5" s="29">
        <v>1420.91</v>
      </c>
      <c r="D5" s="29">
        <v>0</v>
      </c>
      <c r="E5" s="30">
        <f>Tableau13[[#This Row],[Surface (m²)]]-Tableau13[[#This Row],[Surface locaux de criticité 1 (m²)]]</f>
        <v>1420.91</v>
      </c>
    </row>
    <row r="6" spans="1:5" ht="15.75" thickBot="1">
      <c r="A6" s="27" t="s">
        <v>104</v>
      </c>
      <c r="B6" s="28">
        <v>143920</v>
      </c>
      <c r="C6" s="29">
        <v>14617</v>
      </c>
      <c r="D6" s="29">
        <v>3334.9700000000003</v>
      </c>
      <c r="E6" s="30">
        <v>11282.029999999999</v>
      </c>
    </row>
    <row r="7" spans="1:5" ht="15.75" thickBot="1">
      <c r="A7" s="27" t="s">
        <v>105</v>
      </c>
      <c r="B7" s="28" t="s">
        <v>106</v>
      </c>
      <c r="C7" s="29">
        <v>9691</v>
      </c>
      <c r="D7" s="29">
        <v>2270.5700000000002</v>
      </c>
      <c r="E7" s="30">
        <v>7420.43</v>
      </c>
    </row>
    <row r="8" spans="1:5" ht="15.75" thickBot="1">
      <c r="A8" s="27" t="s">
        <v>107</v>
      </c>
      <c r="B8" s="28">
        <v>125329</v>
      </c>
      <c r="C8" s="29">
        <v>6377</v>
      </c>
      <c r="D8" s="29">
        <v>468.25</v>
      </c>
      <c r="E8" s="30">
        <v>5908.75</v>
      </c>
    </row>
    <row r="9" spans="1:5" ht="15.75" thickBot="1">
      <c r="A9" s="27" t="s">
        <v>108</v>
      </c>
      <c r="B9" s="28">
        <v>138971</v>
      </c>
      <c r="C9" s="29">
        <v>6523</v>
      </c>
      <c r="D9" s="29">
        <v>334.96</v>
      </c>
      <c r="E9" s="30">
        <v>6188.04</v>
      </c>
    </row>
    <row r="10" spans="1:5" ht="15.75" thickBot="1">
      <c r="A10" s="27" t="s">
        <v>109</v>
      </c>
      <c r="B10" s="28">
        <v>143738</v>
      </c>
      <c r="C10" s="29">
        <v>5679</v>
      </c>
      <c r="D10" s="29">
        <v>381.53</v>
      </c>
      <c r="E10" s="30">
        <v>5297.47</v>
      </c>
    </row>
    <row r="11" spans="1:5" ht="15.75" thickBot="1">
      <c r="A11" s="27" t="s">
        <v>110</v>
      </c>
      <c r="B11" s="28">
        <v>119990</v>
      </c>
      <c r="C11" s="29">
        <v>4884</v>
      </c>
      <c r="D11" s="29">
        <v>261.64000000000004</v>
      </c>
      <c r="E11" s="30">
        <v>4622.3599999999997</v>
      </c>
    </row>
    <row r="12" spans="1:5" ht="15.75" thickBot="1">
      <c r="A12" s="27" t="s">
        <v>111</v>
      </c>
      <c r="B12" s="28" t="s">
        <v>112</v>
      </c>
      <c r="C12" s="29">
        <v>4706</v>
      </c>
      <c r="D12" s="29">
        <v>74.419999999999987</v>
      </c>
      <c r="E12" s="30">
        <v>4631.58</v>
      </c>
    </row>
    <row r="13" spans="1:5" ht="15.75" thickBot="1">
      <c r="A13" s="27" t="s">
        <v>113</v>
      </c>
      <c r="B13" s="28">
        <v>189979</v>
      </c>
      <c r="C13" s="29">
        <v>3042</v>
      </c>
      <c r="D13" s="29">
        <v>1212.1199999999999</v>
      </c>
      <c r="E13" s="30">
        <v>1829.88</v>
      </c>
    </row>
    <row r="14" spans="1:5" ht="15.75" thickBot="1">
      <c r="A14" s="27" t="s">
        <v>114</v>
      </c>
      <c r="B14" s="28">
        <v>138234</v>
      </c>
      <c r="C14" s="29">
        <v>3019</v>
      </c>
      <c r="D14" s="29">
        <v>120.62</v>
      </c>
      <c r="E14" s="30">
        <v>2898.38</v>
      </c>
    </row>
    <row r="15" spans="1:5" ht="15.75" thickBot="1">
      <c r="A15" s="27" t="s">
        <v>115</v>
      </c>
      <c r="B15" s="28">
        <v>138461</v>
      </c>
      <c r="C15" s="29">
        <v>3015</v>
      </c>
      <c r="D15" s="29">
        <v>135.93</v>
      </c>
      <c r="E15" s="30">
        <v>2879.07</v>
      </c>
    </row>
    <row r="16" spans="1:5" ht="15.75" thickBot="1">
      <c r="A16" s="27" t="s">
        <v>116</v>
      </c>
      <c r="B16" s="28" t="s">
        <v>117</v>
      </c>
      <c r="C16" s="29">
        <v>2753</v>
      </c>
      <c r="D16" s="29">
        <v>77.5</v>
      </c>
      <c r="E16" s="30">
        <v>2675.5</v>
      </c>
    </row>
    <row r="17" spans="1:5" ht="15.75" thickBot="1">
      <c r="A17" s="27" t="s">
        <v>118</v>
      </c>
      <c r="B17" s="28">
        <v>138449</v>
      </c>
      <c r="C17" s="29">
        <v>2728</v>
      </c>
      <c r="D17" s="29">
        <v>68.289999999999992</v>
      </c>
      <c r="E17" s="30">
        <v>2659.71</v>
      </c>
    </row>
    <row r="18" spans="1:5" ht="15.75" thickBot="1">
      <c r="A18" s="27" t="s">
        <v>119</v>
      </c>
      <c r="B18" s="28">
        <v>138480</v>
      </c>
      <c r="C18" s="29">
        <v>2224</v>
      </c>
      <c r="D18" s="29">
        <v>127.55999999999999</v>
      </c>
      <c r="E18" s="30">
        <v>2096.44</v>
      </c>
    </row>
    <row r="19" spans="1:5" ht="15.75" thickBot="1">
      <c r="A19" s="27" t="s">
        <v>120</v>
      </c>
      <c r="B19" s="28">
        <v>207095</v>
      </c>
      <c r="C19" s="29">
        <v>1912</v>
      </c>
      <c r="D19" s="29">
        <v>62.319999999999993</v>
      </c>
      <c r="E19" s="30">
        <v>1849.68</v>
      </c>
    </row>
    <row r="20" spans="1:5" ht="15.75" thickBot="1">
      <c r="A20" s="27" t="s">
        <v>121</v>
      </c>
      <c r="B20" s="28">
        <v>143567</v>
      </c>
      <c r="C20" s="29">
        <v>1795</v>
      </c>
      <c r="D20" s="29">
        <v>248.88000000000002</v>
      </c>
      <c r="E20" s="30">
        <v>1546.12</v>
      </c>
    </row>
    <row r="21" spans="1:5" ht="15.75" thickBot="1">
      <c r="A21" s="27" t="s">
        <v>122</v>
      </c>
      <c r="B21" s="28">
        <v>138972</v>
      </c>
      <c r="C21" s="29">
        <v>1001</v>
      </c>
      <c r="D21" s="29">
        <v>26.269999999999996</v>
      </c>
      <c r="E21" s="30">
        <v>974.73</v>
      </c>
    </row>
    <row r="22" spans="1:5" ht="15.75" thickBot="1">
      <c r="A22" s="27" t="s">
        <v>123</v>
      </c>
      <c r="B22" s="28">
        <v>143524</v>
      </c>
      <c r="C22" s="29">
        <v>921</v>
      </c>
      <c r="D22" s="29">
        <v>106.19999999999999</v>
      </c>
      <c r="E22" s="30">
        <v>814.8</v>
      </c>
    </row>
    <row r="23" spans="1:5" ht="15.75" thickBot="1">
      <c r="A23" s="27" t="s">
        <v>124</v>
      </c>
      <c r="B23" s="28">
        <v>104281</v>
      </c>
      <c r="C23" s="29">
        <v>695</v>
      </c>
      <c r="D23" s="29">
        <v>17.09</v>
      </c>
      <c r="E23" s="30">
        <v>677.91</v>
      </c>
    </row>
    <row r="24" spans="1:5" ht="15.75" thickBot="1">
      <c r="A24" s="27" t="s">
        <v>125</v>
      </c>
      <c r="B24" s="28" t="s">
        <v>126</v>
      </c>
      <c r="C24" s="29">
        <v>667</v>
      </c>
      <c r="D24" s="29">
        <v>133.57999999999998</v>
      </c>
      <c r="E24" s="30">
        <v>533.42000000000007</v>
      </c>
    </row>
    <row r="25" spans="1:5" ht="15.75" thickBot="1">
      <c r="A25" s="27" t="s">
        <v>127</v>
      </c>
      <c r="B25" s="28">
        <v>138251</v>
      </c>
      <c r="C25" s="29">
        <v>602</v>
      </c>
      <c r="D25" s="29">
        <v>43.02</v>
      </c>
      <c r="E25" s="30">
        <v>558.98</v>
      </c>
    </row>
    <row r="26" spans="1:5" ht="15.75" thickBot="1">
      <c r="A26" s="27" t="s">
        <v>128</v>
      </c>
      <c r="B26" s="28">
        <v>195396</v>
      </c>
      <c r="C26" s="29">
        <v>547</v>
      </c>
      <c r="D26" s="29">
        <v>72.990000000000009</v>
      </c>
      <c r="E26" s="30">
        <v>474.01</v>
      </c>
    </row>
    <row r="27" spans="1:5" ht="15.75" thickBot="1">
      <c r="A27" s="27" t="s">
        <v>129</v>
      </c>
      <c r="B27" s="28">
        <v>119994</v>
      </c>
      <c r="C27" s="29">
        <v>298</v>
      </c>
      <c r="D27" s="29">
        <v>0</v>
      </c>
      <c r="E27" s="30">
        <v>298</v>
      </c>
    </row>
    <row r="28" spans="1:5" ht="15.75" thickBot="1">
      <c r="A28" s="27" t="s">
        <v>130</v>
      </c>
      <c r="B28" s="28">
        <v>138630</v>
      </c>
      <c r="C28" s="29">
        <v>294</v>
      </c>
      <c r="D28" s="29">
        <v>7.25</v>
      </c>
      <c r="E28" s="30">
        <v>286.75</v>
      </c>
    </row>
    <row r="29" spans="1:5" ht="15.75" thickBot="1">
      <c r="A29" s="27" t="s">
        <v>131</v>
      </c>
      <c r="B29" s="28">
        <v>138958</v>
      </c>
      <c r="C29" s="29">
        <v>284</v>
      </c>
      <c r="D29" s="29">
        <v>21.529999999999998</v>
      </c>
      <c r="E29" s="30">
        <v>262.47000000000003</v>
      </c>
    </row>
    <row r="30" spans="1:5" ht="15.75" thickBot="1">
      <c r="A30" s="27" t="s">
        <v>132</v>
      </c>
      <c r="B30" s="28">
        <v>138469</v>
      </c>
      <c r="C30" s="29">
        <v>267</v>
      </c>
      <c r="D30" s="29">
        <v>0.83</v>
      </c>
      <c r="E30" s="30">
        <v>266.17</v>
      </c>
    </row>
    <row r="31" spans="1:5" ht="15.75" thickBot="1">
      <c r="A31" s="27" t="s">
        <v>133</v>
      </c>
      <c r="B31" s="28" t="s">
        <v>134</v>
      </c>
      <c r="C31" s="29">
        <v>261</v>
      </c>
      <c r="D31" s="29">
        <v>70.789999999999992</v>
      </c>
      <c r="E31" s="30">
        <v>190.21</v>
      </c>
    </row>
    <row r="32" spans="1:5" ht="15.75" thickBot="1">
      <c r="A32" s="27" t="s">
        <v>135</v>
      </c>
      <c r="B32" s="28">
        <v>204821</v>
      </c>
      <c r="C32" s="29">
        <v>169</v>
      </c>
      <c r="D32" s="29">
        <v>0</v>
      </c>
      <c r="E32" s="30">
        <v>169</v>
      </c>
    </row>
    <row r="33" spans="1:5" ht="15.75" thickBot="1">
      <c r="A33" s="27" t="s">
        <v>136</v>
      </c>
      <c r="B33" s="28">
        <v>124210</v>
      </c>
      <c r="C33" s="29">
        <v>203</v>
      </c>
      <c r="D33" s="29">
        <v>0</v>
      </c>
      <c r="E33" s="30">
        <v>203</v>
      </c>
    </row>
    <row r="34" spans="1:5" ht="15.75" thickBot="1">
      <c r="A34" s="27" t="s">
        <v>137</v>
      </c>
      <c r="B34" s="28">
        <v>124373</v>
      </c>
      <c r="C34" s="29">
        <v>121</v>
      </c>
      <c r="D34" s="29">
        <v>0</v>
      </c>
      <c r="E34" s="30">
        <v>121</v>
      </c>
    </row>
    <row r="35" spans="1:5" ht="15.75" thickBot="1">
      <c r="A35" s="27" t="s">
        <v>138</v>
      </c>
      <c r="B35" s="28">
        <v>143521</v>
      </c>
      <c r="C35" s="29">
        <v>228.52</v>
      </c>
      <c r="D35" s="29">
        <v>1.52</v>
      </c>
      <c r="E35" s="30">
        <f>Tableau13[[#This Row],[Surface (m²)]]-Tableau13[[#This Row],[Surface locaux de criticité 1 (m²)]]</f>
        <v>227</v>
      </c>
    </row>
    <row r="36" spans="1:5" ht="15.75" thickBot="1">
      <c r="A36" s="31"/>
      <c r="B36" s="32"/>
      <c r="C36" s="23">
        <f>SUM(C4:C35)</f>
        <v>97700.430000000008</v>
      </c>
      <c r="D36" s="23">
        <f>SUM(D4:D35)</f>
        <v>15901.750000000002</v>
      </c>
      <c r="E36" s="23">
        <f>SUM(E4:E35)</f>
        <v>81798.679999999993</v>
      </c>
    </row>
  </sheetData>
  <mergeCells count="1">
    <mergeCell ref="A1:E2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E11"/>
    </sheetView>
  </sheetViews>
  <sheetFormatPr baseColWidth="10" defaultRowHeight="15"/>
  <cols>
    <col min="1" max="1" width="22.28515625" customWidth="1"/>
  </cols>
  <sheetData>
    <row r="1" spans="1:5">
      <c r="A1" s="62" t="s">
        <v>287</v>
      </c>
      <c r="B1" s="62"/>
      <c r="C1" s="62"/>
      <c r="D1" s="62"/>
      <c r="E1" s="62"/>
    </row>
    <row r="2" spans="1:5">
      <c r="A2" s="62"/>
      <c r="B2" s="62"/>
      <c r="C2" s="62"/>
      <c r="D2" s="62"/>
      <c r="E2" s="62"/>
    </row>
    <row r="3" spans="1:5" ht="63.75" thickBot="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15.75" thickBot="1">
      <c r="A4" s="27" t="s">
        <v>288</v>
      </c>
      <c r="B4" s="3">
        <v>124184</v>
      </c>
      <c r="C4" s="4">
        <v>33349</v>
      </c>
      <c r="D4" s="4">
        <f>VLOOKUP(Tableau16[[#This Row],[N° Site]],[1]Feuil2!$O$5:$P$2500,2,FALSE)</f>
        <v>20195.729999999985</v>
      </c>
      <c r="E4" s="4">
        <f>Tableau16[[#This Row],[Surface (m²)]]-Tableau16[[#This Row],[Surface locaux de criticité 1 (m²)]]</f>
        <v>13153.270000000015</v>
      </c>
    </row>
    <row r="5" spans="1:5" ht="15.75" thickBot="1">
      <c r="A5" s="27" t="s">
        <v>289</v>
      </c>
      <c r="B5" s="3">
        <v>104302</v>
      </c>
      <c r="C5" s="4">
        <v>3415</v>
      </c>
      <c r="D5" s="4">
        <f>VLOOKUP(Tableau16[[#This Row],[N° Site]],[1]Feuil2!$O$5:$P$2500,2,FALSE)</f>
        <v>262.83</v>
      </c>
      <c r="E5" s="4">
        <f>Tableau16[[#This Row],[Surface (m²)]]-Tableau16[[#This Row],[Surface locaux de criticité 1 (m²)]]</f>
        <v>3152.17</v>
      </c>
    </row>
    <row r="6" spans="1:5" ht="15.75" thickBot="1">
      <c r="A6" s="27" t="s">
        <v>290</v>
      </c>
      <c r="B6" s="3">
        <v>112131</v>
      </c>
      <c r="C6" s="4">
        <v>8459</v>
      </c>
      <c r="D6" s="4">
        <v>4651</v>
      </c>
      <c r="E6" s="4">
        <v>3808</v>
      </c>
    </row>
    <row r="7" spans="1:5" ht="15.75" thickBot="1">
      <c r="A7" s="27" t="s">
        <v>291</v>
      </c>
      <c r="B7" s="3">
        <v>119705</v>
      </c>
      <c r="C7" s="4">
        <v>15463</v>
      </c>
      <c r="D7" s="4">
        <f>VLOOKUP(Tableau16[[#This Row],[N° Site]],[1]Feuil2!$O$5:$P$2500,2,FALSE)</f>
        <v>7439.4699999999975</v>
      </c>
      <c r="E7" s="4">
        <f>Tableau16[[#This Row],[Surface (m²)]]-Tableau16[[#This Row],[Surface locaux de criticité 1 (m²)]]</f>
        <v>8023.5300000000025</v>
      </c>
    </row>
    <row r="8" spans="1:5" ht="15.75" thickBot="1">
      <c r="A8" s="27" t="s">
        <v>292</v>
      </c>
      <c r="B8" s="3">
        <v>113099</v>
      </c>
      <c r="C8" s="4">
        <v>9535</v>
      </c>
      <c r="D8" s="4">
        <f>VLOOKUP(Tableau16[[#This Row],[N° Site]],[1]Feuil2!$O$5:$P$2500,2,FALSE)</f>
        <v>5492</v>
      </c>
      <c r="E8" s="4">
        <f>Tableau16[[#This Row],[Surface (m²)]]-Tableau16[[#This Row],[Surface locaux de criticité 1 (m²)]]</f>
        <v>4043</v>
      </c>
    </row>
    <row r="9" spans="1:5" ht="15.75" thickBot="1">
      <c r="A9" s="27" t="s">
        <v>293</v>
      </c>
      <c r="B9" s="3">
        <v>113086</v>
      </c>
      <c r="C9" s="4">
        <v>4921</v>
      </c>
      <c r="D9" s="4">
        <f>VLOOKUP(Tableau16[[#This Row],[N° Site]],[1]Feuil2!$O$5:$P$2500,2,FALSE)</f>
        <v>2498.199999999998</v>
      </c>
      <c r="E9" s="4">
        <f>Tableau16[[#This Row],[Surface (m²)]]-Tableau16[[#This Row],[Surface locaux de criticité 1 (m²)]]</f>
        <v>2422.800000000002</v>
      </c>
    </row>
    <row r="10" spans="1:5" ht="15.75" thickBot="1">
      <c r="A10" s="27" t="s">
        <v>294</v>
      </c>
      <c r="B10" s="3" t="s">
        <v>295</v>
      </c>
      <c r="C10" s="4">
        <v>4299</v>
      </c>
      <c r="D10" s="4">
        <f>VLOOKUP(Tableau16[[#This Row],[N° Site]],[1]Feuil2!$O$5:$P$2500,2,FALSE)</f>
        <v>1547.61</v>
      </c>
      <c r="E10" s="4">
        <f>Tableau16[[#This Row],[Surface (m²)]]-Tableau16[[#This Row],[Surface locaux de criticité 1 (m²)]]</f>
        <v>2751.3900000000003</v>
      </c>
    </row>
    <row r="11" spans="1:5" ht="15.75" thickBot="1">
      <c r="A11" s="13"/>
      <c r="B11" s="13"/>
      <c r="C11" s="45">
        <f>SUM(C4:C10)</f>
        <v>79441</v>
      </c>
      <c r="D11" s="8">
        <f>SUM(Tableau16[Surface locaux de criticité 1 (m²)])</f>
        <v>42086.839999999982</v>
      </c>
      <c r="E11" s="8">
        <f>C11-D11</f>
        <v>37354.160000000018</v>
      </c>
    </row>
  </sheetData>
  <mergeCells count="1">
    <mergeCell ref="A1:E2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opLeftCell="A61" workbookViewId="0">
      <selection activeCell="I11" sqref="I11"/>
    </sheetView>
  </sheetViews>
  <sheetFormatPr baseColWidth="10" defaultRowHeight="15"/>
  <cols>
    <col min="1" max="1" width="76" customWidth="1"/>
  </cols>
  <sheetData>
    <row r="1" spans="1:5">
      <c r="A1" s="60" t="s">
        <v>139</v>
      </c>
      <c r="B1" s="60"/>
      <c r="C1" s="60"/>
      <c r="D1" s="60"/>
      <c r="E1" s="60"/>
    </row>
    <row r="2" spans="1:5">
      <c r="A2" s="60"/>
      <c r="B2" s="60"/>
      <c r="C2" s="60"/>
      <c r="D2" s="60"/>
      <c r="E2" s="60"/>
    </row>
    <row r="3" spans="1:5" ht="63.75" thickBot="1">
      <c r="A3" s="1" t="s">
        <v>1</v>
      </c>
      <c r="B3" s="2" t="s">
        <v>2</v>
      </c>
      <c r="C3" s="2" t="s">
        <v>3</v>
      </c>
      <c r="D3" s="2" t="s">
        <v>4</v>
      </c>
      <c r="E3" s="9" t="s">
        <v>5</v>
      </c>
    </row>
    <row r="4" spans="1:5" ht="15.75" thickBot="1">
      <c r="A4" s="24" t="s">
        <v>140</v>
      </c>
      <c r="B4" s="3">
        <v>184245</v>
      </c>
      <c r="C4" s="4">
        <v>2180</v>
      </c>
      <c r="D4" s="4">
        <v>1147.0899999999999</v>
      </c>
      <c r="E4" s="11">
        <v>1032.9100000000001</v>
      </c>
    </row>
    <row r="5" spans="1:5" ht="15.75" thickBot="1">
      <c r="A5" s="6" t="s">
        <v>141</v>
      </c>
      <c r="B5" s="7">
        <v>125604</v>
      </c>
      <c r="C5" s="33">
        <v>789</v>
      </c>
      <c r="D5" s="4">
        <v>20</v>
      </c>
      <c r="E5" s="11">
        <v>769</v>
      </c>
    </row>
    <row r="6" spans="1:5" ht="15.75" thickBot="1">
      <c r="A6" s="24" t="s">
        <v>142</v>
      </c>
      <c r="B6" s="3">
        <v>125523</v>
      </c>
      <c r="C6" s="4">
        <v>1168</v>
      </c>
      <c r="D6" s="4">
        <v>579.44000000000005</v>
      </c>
      <c r="E6" s="11">
        <v>588.55999999999995</v>
      </c>
    </row>
    <row r="7" spans="1:5" ht="15.75" thickBot="1">
      <c r="A7" s="24" t="s">
        <v>143</v>
      </c>
      <c r="B7" s="3">
        <v>138429</v>
      </c>
      <c r="C7" s="4">
        <v>1116</v>
      </c>
      <c r="D7" s="4">
        <v>564.62000000000012</v>
      </c>
      <c r="E7" s="11">
        <v>551.37999999999988</v>
      </c>
    </row>
    <row r="8" spans="1:5" ht="15.75" thickBot="1">
      <c r="A8" s="24" t="s">
        <v>144</v>
      </c>
      <c r="B8" s="3">
        <v>120092</v>
      </c>
      <c r="C8" s="4">
        <v>1169</v>
      </c>
      <c r="D8" s="4">
        <v>516.98</v>
      </c>
      <c r="E8" s="11">
        <v>652.02</v>
      </c>
    </row>
    <row r="9" spans="1:5" ht="15.75" thickBot="1">
      <c r="A9" s="24" t="s">
        <v>145</v>
      </c>
      <c r="B9" s="3">
        <v>112581</v>
      </c>
      <c r="C9" s="4">
        <v>24291</v>
      </c>
      <c r="D9" s="4">
        <v>16315.139999999994</v>
      </c>
      <c r="E9" s="11">
        <v>7975.860000000006</v>
      </c>
    </row>
    <row r="10" spans="1:5" ht="15.75" thickBot="1">
      <c r="A10" s="24" t="s">
        <v>146</v>
      </c>
      <c r="B10" s="3">
        <v>144305</v>
      </c>
      <c r="C10" s="4">
        <v>1797</v>
      </c>
      <c r="D10" s="4">
        <v>31.69</v>
      </c>
      <c r="E10" s="11">
        <v>1765.31</v>
      </c>
    </row>
    <row r="11" spans="1:5" ht="15.75" thickBot="1">
      <c r="A11" s="6" t="s">
        <v>147</v>
      </c>
      <c r="B11" s="7">
        <v>138726</v>
      </c>
      <c r="C11" s="33">
        <v>668</v>
      </c>
      <c r="D11" s="4">
        <v>0</v>
      </c>
      <c r="E11" s="11">
        <v>668</v>
      </c>
    </row>
    <row r="12" spans="1:5" ht="15.75" thickBot="1">
      <c r="A12" s="24" t="s">
        <v>148</v>
      </c>
      <c r="B12" s="3">
        <v>138729</v>
      </c>
      <c r="C12" s="4">
        <v>1652</v>
      </c>
      <c r="D12" s="4">
        <v>1652.19</v>
      </c>
      <c r="E12" s="11">
        <v>-0.19000000000005457</v>
      </c>
    </row>
    <row r="13" spans="1:5" ht="15.75" thickBot="1">
      <c r="A13" s="24" t="s">
        <v>149</v>
      </c>
      <c r="B13" s="3">
        <v>138578</v>
      </c>
      <c r="C13" s="4">
        <v>2665</v>
      </c>
      <c r="D13" s="4">
        <v>1120.4199999999998</v>
      </c>
      <c r="E13" s="11">
        <v>1544.5800000000002</v>
      </c>
    </row>
    <row r="14" spans="1:5" ht="15.75" thickBot="1">
      <c r="A14" s="24" t="s">
        <v>150</v>
      </c>
      <c r="B14" s="3">
        <v>138430</v>
      </c>
      <c r="C14" s="5">
        <v>336</v>
      </c>
      <c r="D14" s="4">
        <v>0</v>
      </c>
      <c r="E14" s="11">
        <v>336</v>
      </c>
    </row>
    <row r="15" spans="1:5" ht="15.75" thickBot="1">
      <c r="A15" s="24" t="s">
        <v>151</v>
      </c>
      <c r="B15" s="3">
        <v>125403</v>
      </c>
      <c r="C15" s="5">
        <v>497</v>
      </c>
      <c r="D15" s="4">
        <v>13.2</v>
      </c>
      <c r="E15" s="11">
        <v>483.8</v>
      </c>
    </row>
    <row r="16" spans="1:5" ht="15.75" thickBot="1">
      <c r="A16" s="24" t="s">
        <v>152</v>
      </c>
      <c r="B16" s="3">
        <v>138647</v>
      </c>
      <c r="C16" s="4">
        <v>1716</v>
      </c>
      <c r="D16" s="4">
        <v>64.960000000000008</v>
      </c>
      <c r="E16" s="11">
        <v>1651.04</v>
      </c>
    </row>
    <row r="17" spans="1:5" ht="15.75" thickBot="1">
      <c r="A17" s="24" t="s">
        <v>153</v>
      </c>
      <c r="B17" s="3">
        <v>138289</v>
      </c>
      <c r="C17" s="4">
        <v>2554</v>
      </c>
      <c r="D17" s="4">
        <v>738.7299999999999</v>
      </c>
      <c r="E17" s="11">
        <v>1815.27</v>
      </c>
    </row>
    <row r="18" spans="1:5" ht="15.75" thickBot="1">
      <c r="A18" s="24" t="s">
        <v>154</v>
      </c>
      <c r="B18" s="3">
        <v>125652</v>
      </c>
      <c r="C18" s="4">
        <v>1647</v>
      </c>
      <c r="D18" s="4">
        <v>516.95000000000005</v>
      </c>
      <c r="E18" s="11">
        <v>1130.05</v>
      </c>
    </row>
    <row r="19" spans="1:5" ht="15.75" thickBot="1">
      <c r="A19" s="6" t="s">
        <v>155</v>
      </c>
      <c r="B19" s="7">
        <v>120016</v>
      </c>
      <c r="C19" s="33">
        <v>451</v>
      </c>
      <c r="D19" s="4">
        <v>0</v>
      </c>
      <c r="E19" s="11">
        <v>451</v>
      </c>
    </row>
    <row r="20" spans="1:5" ht="15.75" thickBot="1">
      <c r="A20" s="24" t="s">
        <v>156</v>
      </c>
      <c r="B20" s="3">
        <v>138328</v>
      </c>
      <c r="C20" s="4">
        <v>1346</v>
      </c>
      <c r="D20" s="4">
        <v>32.25</v>
      </c>
      <c r="E20" s="11">
        <v>1313.75</v>
      </c>
    </row>
    <row r="21" spans="1:5" ht="15.75" thickBot="1">
      <c r="A21" s="24" t="s">
        <v>157</v>
      </c>
      <c r="B21" s="3">
        <v>138373</v>
      </c>
      <c r="C21" s="4">
        <v>1506</v>
      </c>
      <c r="D21" s="4">
        <v>539.63</v>
      </c>
      <c r="E21" s="11">
        <v>966.37</v>
      </c>
    </row>
    <row r="22" spans="1:5" ht="15.75" thickBot="1">
      <c r="A22" s="24" t="s">
        <v>158</v>
      </c>
      <c r="B22" s="3">
        <v>138801</v>
      </c>
      <c r="C22" s="4">
        <v>1315</v>
      </c>
      <c r="D22" s="4">
        <v>529.16000000000008</v>
      </c>
      <c r="E22" s="11">
        <v>785.83999999999992</v>
      </c>
    </row>
    <row r="23" spans="1:5" ht="15.75" thickBot="1">
      <c r="A23" s="24" t="s">
        <v>159</v>
      </c>
      <c r="B23" s="3">
        <v>119584</v>
      </c>
      <c r="C23" s="4">
        <v>20052</v>
      </c>
      <c r="D23" s="4">
        <v>64.599999999999994</v>
      </c>
      <c r="E23" s="11">
        <v>19987.400000000001</v>
      </c>
    </row>
    <row r="24" spans="1:5" ht="15.75" thickBot="1">
      <c r="A24" s="24" t="s">
        <v>160</v>
      </c>
      <c r="B24" s="3">
        <v>138813</v>
      </c>
      <c r="C24" s="4">
        <v>5901</v>
      </c>
      <c r="D24" s="4">
        <v>3517.5500000000029</v>
      </c>
      <c r="E24" s="11">
        <v>2383.4499999999971</v>
      </c>
    </row>
    <row r="25" spans="1:5" ht="15.75" thickBot="1">
      <c r="A25" s="24" t="s">
        <v>161</v>
      </c>
      <c r="B25" s="3">
        <v>112551</v>
      </c>
      <c r="C25" s="4">
        <v>1444</v>
      </c>
      <c r="D25" s="4">
        <v>28.560000000000002</v>
      </c>
      <c r="E25" s="11">
        <v>1415.44</v>
      </c>
    </row>
    <row r="26" spans="1:5" ht="15.75" thickBot="1">
      <c r="A26" s="24" t="s">
        <v>162</v>
      </c>
      <c r="B26" s="3">
        <v>143765</v>
      </c>
      <c r="C26" s="4">
        <v>1219</v>
      </c>
      <c r="D26" s="4">
        <v>874.43000000000006</v>
      </c>
      <c r="E26" s="11">
        <v>344.56999999999994</v>
      </c>
    </row>
    <row r="27" spans="1:5" ht="15.75" thickBot="1">
      <c r="A27" s="24" t="s">
        <v>163</v>
      </c>
      <c r="B27" s="3">
        <v>112115</v>
      </c>
      <c r="C27" s="4">
        <v>1196</v>
      </c>
      <c r="D27" s="4">
        <v>7.01</v>
      </c>
      <c r="E27" s="11">
        <v>1188.99</v>
      </c>
    </row>
    <row r="28" spans="1:5" ht="15.75" thickBot="1">
      <c r="A28" s="6" t="s">
        <v>164</v>
      </c>
      <c r="B28" s="7">
        <v>138579</v>
      </c>
      <c r="C28" s="33">
        <v>555</v>
      </c>
      <c r="D28" s="4">
        <v>258.49</v>
      </c>
      <c r="E28" s="11">
        <v>296.51</v>
      </c>
    </row>
    <row r="29" spans="1:5" ht="15.75" thickBot="1">
      <c r="A29" s="24" t="s">
        <v>165</v>
      </c>
      <c r="B29" s="3">
        <v>138404</v>
      </c>
      <c r="C29" s="4">
        <v>1922</v>
      </c>
      <c r="D29" s="4">
        <v>959.68000000000006</v>
      </c>
      <c r="E29" s="11">
        <v>962.31999999999994</v>
      </c>
    </row>
    <row r="30" spans="1:5" ht="15.75" thickBot="1">
      <c r="A30" s="24" t="s">
        <v>166</v>
      </c>
      <c r="B30" s="3">
        <v>138948</v>
      </c>
      <c r="C30" s="4">
        <v>1386</v>
      </c>
      <c r="D30" s="4">
        <v>616.86000000000013</v>
      </c>
      <c r="E30" s="11">
        <v>769.13999999999987</v>
      </c>
    </row>
    <row r="31" spans="1:5" ht="15.75" thickBot="1">
      <c r="A31" s="24" t="s">
        <v>167</v>
      </c>
      <c r="B31" s="3">
        <v>120343</v>
      </c>
      <c r="C31" s="4">
        <v>1214</v>
      </c>
      <c r="D31" s="4">
        <v>511.01</v>
      </c>
      <c r="E31" s="11">
        <v>702.99</v>
      </c>
    </row>
    <row r="32" spans="1:5" ht="15.75" thickBot="1">
      <c r="A32" s="24" t="s">
        <v>168</v>
      </c>
      <c r="B32" s="3">
        <v>120608</v>
      </c>
      <c r="C32" s="4">
        <v>1515</v>
      </c>
      <c r="D32" s="4">
        <v>785.09999999999968</v>
      </c>
      <c r="E32" s="11">
        <v>729.90000000000032</v>
      </c>
    </row>
    <row r="33" spans="1:5" ht="15.75" thickBot="1">
      <c r="A33" s="24" t="s">
        <v>169</v>
      </c>
      <c r="B33" s="3">
        <v>193800</v>
      </c>
      <c r="C33" s="4">
        <v>1101</v>
      </c>
      <c r="D33" s="4">
        <v>364.84</v>
      </c>
      <c r="E33" s="11">
        <v>736.16000000000008</v>
      </c>
    </row>
    <row r="34" spans="1:5" ht="15.75" thickBot="1">
      <c r="A34" s="24" t="s">
        <v>170</v>
      </c>
      <c r="B34" s="3">
        <v>138893</v>
      </c>
      <c r="C34" s="4">
        <v>1685</v>
      </c>
      <c r="D34" s="4">
        <v>706.06999999999994</v>
      </c>
      <c r="E34" s="11">
        <v>978.93000000000006</v>
      </c>
    </row>
    <row r="35" spans="1:5" ht="15.75" thickBot="1">
      <c r="A35" s="24" t="s">
        <v>171</v>
      </c>
      <c r="B35" s="3">
        <v>114776</v>
      </c>
      <c r="C35" s="5">
        <v>639</v>
      </c>
      <c r="D35" s="4">
        <v>183.07</v>
      </c>
      <c r="E35" s="11">
        <v>455.93</v>
      </c>
    </row>
    <row r="36" spans="1:5" ht="15.75" thickBot="1">
      <c r="A36" s="24" t="s">
        <v>172</v>
      </c>
      <c r="B36" s="3">
        <v>112665</v>
      </c>
      <c r="C36" s="4">
        <v>1115</v>
      </c>
      <c r="D36" s="4">
        <v>21</v>
      </c>
      <c r="E36" s="11">
        <v>1094</v>
      </c>
    </row>
    <row r="37" spans="1:5" ht="15.75" thickBot="1">
      <c r="A37" s="6" t="s">
        <v>173</v>
      </c>
      <c r="B37" s="7">
        <v>138342</v>
      </c>
      <c r="C37" s="33">
        <v>865</v>
      </c>
      <c r="D37" s="4">
        <v>7.9</v>
      </c>
      <c r="E37" s="11">
        <v>857.1</v>
      </c>
    </row>
    <row r="38" spans="1:5" ht="15.75" thickBot="1">
      <c r="A38" s="24" t="s">
        <v>174</v>
      </c>
      <c r="B38" s="3">
        <v>115693</v>
      </c>
      <c r="C38" s="4">
        <v>1485</v>
      </c>
      <c r="D38" s="4">
        <v>616.70000000000005</v>
      </c>
      <c r="E38" s="11">
        <v>868.3</v>
      </c>
    </row>
    <row r="39" spans="1:5" ht="15.75" thickBot="1">
      <c r="A39" s="24" t="s">
        <v>175</v>
      </c>
      <c r="B39" s="3">
        <v>138942</v>
      </c>
      <c r="C39" s="4">
        <v>1800</v>
      </c>
      <c r="D39" s="4">
        <v>777.0200000000001</v>
      </c>
      <c r="E39" s="11">
        <v>1022.9799999999999</v>
      </c>
    </row>
    <row r="40" spans="1:5" ht="15.75" thickBot="1">
      <c r="A40" s="6" t="s">
        <v>176</v>
      </c>
      <c r="B40" s="7">
        <v>112608</v>
      </c>
      <c r="C40" s="33">
        <v>336</v>
      </c>
      <c r="D40" s="4">
        <v>0</v>
      </c>
      <c r="E40" s="11">
        <v>336</v>
      </c>
    </row>
    <row r="41" spans="1:5" ht="15.75" thickBot="1">
      <c r="A41" s="24" t="s">
        <v>177</v>
      </c>
      <c r="B41" s="3">
        <v>188144</v>
      </c>
      <c r="C41" s="4">
        <v>2261</v>
      </c>
      <c r="D41" s="4">
        <v>1100.2900000000006</v>
      </c>
      <c r="E41" s="11">
        <v>1160.7099999999994</v>
      </c>
    </row>
    <row r="42" spans="1:5" ht="15.75" thickBot="1">
      <c r="A42" s="6" t="s">
        <v>178</v>
      </c>
      <c r="B42" s="7">
        <v>138264</v>
      </c>
      <c r="C42" s="33">
        <v>954</v>
      </c>
      <c r="D42" s="4">
        <v>360.35999999999996</v>
      </c>
      <c r="E42" s="11">
        <v>593.6400000000001</v>
      </c>
    </row>
    <row r="43" spans="1:5" ht="15.75" thickBot="1">
      <c r="A43" s="24" t="s">
        <v>179</v>
      </c>
      <c r="B43" s="3">
        <v>177422</v>
      </c>
      <c r="C43" s="4">
        <v>1341</v>
      </c>
      <c r="D43" s="4">
        <v>521.43000000000006</v>
      </c>
      <c r="E43" s="11">
        <v>819.56999999999994</v>
      </c>
    </row>
    <row r="44" spans="1:5" ht="15.75" thickBot="1">
      <c r="A44" s="24" t="s">
        <v>180</v>
      </c>
      <c r="B44" s="3">
        <v>138834</v>
      </c>
      <c r="C44" s="4">
        <v>1200</v>
      </c>
      <c r="D44" s="4">
        <v>611.21999999999991</v>
      </c>
      <c r="E44" s="11">
        <v>588.78000000000009</v>
      </c>
    </row>
    <row r="45" spans="1:5" ht="15.75" thickBot="1">
      <c r="A45" s="24" t="s">
        <v>181</v>
      </c>
      <c r="B45" s="3">
        <v>179551</v>
      </c>
      <c r="C45" s="4">
        <v>1571</v>
      </c>
      <c r="D45" s="4">
        <v>679.26</v>
      </c>
      <c r="E45" s="11">
        <v>891.74</v>
      </c>
    </row>
    <row r="46" spans="1:5" ht="15.75" thickBot="1">
      <c r="A46" s="6" t="s">
        <v>182</v>
      </c>
      <c r="B46" s="7">
        <v>120203</v>
      </c>
      <c r="C46" s="33">
        <v>757</v>
      </c>
      <c r="D46" s="4">
        <v>266.38</v>
      </c>
      <c r="E46" s="11">
        <v>490.62</v>
      </c>
    </row>
    <row r="47" spans="1:5" ht="15.75" thickBot="1">
      <c r="A47" s="24" t="s">
        <v>183</v>
      </c>
      <c r="B47" s="3">
        <v>176036</v>
      </c>
      <c r="C47" s="4">
        <v>2028</v>
      </c>
      <c r="D47" s="4">
        <v>1090.9699999999998</v>
      </c>
      <c r="E47" s="11">
        <v>937.0300000000002</v>
      </c>
    </row>
    <row r="48" spans="1:5" ht="15.75" thickBot="1">
      <c r="A48" s="24" t="s">
        <v>184</v>
      </c>
      <c r="B48" s="3">
        <v>138863</v>
      </c>
      <c r="C48" s="4">
        <v>2602</v>
      </c>
      <c r="D48" s="4">
        <v>1325.8200000000004</v>
      </c>
      <c r="E48" s="11">
        <v>1276.1799999999996</v>
      </c>
    </row>
    <row r="49" spans="1:5" ht="15.75" thickBot="1">
      <c r="A49" s="24" t="s">
        <v>185</v>
      </c>
      <c r="B49" s="3">
        <v>180698</v>
      </c>
      <c r="C49" s="5">
        <v>574</v>
      </c>
      <c r="D49" s="4">
        <v>0</v>
      </c>
      <c r="E49" s="11">
        <v>574</v>
      </c>
    </row>
    <row r="50" spans="1:5" ht="15.75" thickBot="1">
      <c r="A50" s="24" t="s">
        <v>186</v>
      </c>
      <c r="B50" s="3">
        <v>133719</v>
      </c>
      <c r="C50" s="4">
        <v>4999</v>
      </c>
      <c r="D50" s="4">
        <v>2131.9100000000008</v>
      </c>
      <c r="E50" s="11">
        <v>2867.0899999999992</v>
      </c>
    </row>
    <row r="51" spans="1:5" ht="15.75" thickBot="1">
      <c r="A51" s="24" t="s">
        <v>187</v>
      </c>
      <c r="B51" s="3">
        <v>138831</v>
      </c>
      <c r="C51" s="4">
        <v>1884</v>
      </c>
      <c r="D51" s="4">
        <v>903.9</v>
      </c>
      <c r="E51" s="11">
        <v>980.1</v>
      </c>
    </row>
    <row r="52" spans="1:5" ht="15.75" thickBot="1">
      <c r="A52" s="6" t="s">
        <v>188</v>
      </c>
      <c r="B52" s="7">
        <v>120458</v>
      </c>
      <c r="C52" s="33">
        <v>680</v>
      </c>
      <c r="D52" s="4">
        <v>20</v>
      </c>
      <c r="E52" s="11">
        <v>660</v>
      </c>
    </row>
    <row r="53" spans="1:5" ht="15.75" thickBot="1">
      <c r="A53" s="24" t="s">
        <v>189</v>
      </c>
      <c r="B53" s="3">
        <v>138861</v>
      </c>
      <c r="C53" s="4">
        <v>1683</v>
      </c>
      <c r="D53" s="4">
        <v>754.09999999999991</v>
      </c>
      <c r="E53" s="11">
        <v>928.90000000000009</v>
      </c>
    </row>
    <row r="54" spans="1:5" ht="15.75" thickBot="1">
      <c r="A54" s="24" t="s">
        <v>190</v>
      </c>
      <c r="B54" s="3">
        <v>119933</v>
      </c>
      <c r="C54" s="4">
        <v>1119</v>
      </c>
      <c r="D54" s="4">
        <v>488.1099999999999</v>
      </c>
      <c r="E54" s="11">
        <v>630.8900000000001</v>
      </c>
    </row>
    <row r="55" spans="1:5" ht="15.75" thickBot="1">
      <c r="A55" s="24" t="s">
        <v>191</v>
      </c>
      <c r="B55" s="3">
        <v>120798</v>
      </c>
      <c r="C55" s="4">
        <v>1235</v>
      </c>
      <c r="D55" s="4">
        <v>200</v>
      </c>
      <c r="E55" s="11">
        <v>1035</v>
      </c>
    </row>
    <row r="56" spans="1:5" ht="15.75" thickBot="1">
      <c r="A56" s="24" t="s">
        <v>192</v>
      </c>
      <c r="B56" s="3">
        <v>138389</v>
      </c>
      <c r="C56" s="5">
        <v>498</v>
      </c>
      <c r="D56" s="4">
        <v>260.95000000000005</v>
      </c>
      <c r="E56" s="11">
        <v>237.04999999999995</v>
      </c>
    </row>
    <row r="57" spans="1:5" ht="15.75" thickBot="1">
      <c r="A57" s="6" t="s">
        <v>193</v>
      </c>
      <c r="B57" s="7">
        <v>138895</v>
      </c>
      <c r="C57" s="33">
        <v>615</v>
      </c>
      <c r="D57" s="4">
        <v>301.42</v>
      </c>
      <c r="E57" s="11">
        <v>313.58</v>
      </c>
    </row>
    <row r="58" spans="1:5" ht="15.75" thickBot="1">
      <c r="A58" s="24" t="s">
        <v>194</v>
      </c>
      <c r="B58" s="3">
        <v>138818</v>
      </c>
      <c r="C58" s="4">
        <v>1191</v>
      </c>
      <c r="D58" s="4">
        <v>23</v>
      </c>
      <c r="E58" s="11">
        <v>1168</v>
      </c>
    </row>
    <row r="59" spans="1:5" ht="15.75" thickBot="1">
      <c r="A59" s="24" t="s">
        <v>195</v>
      </c>
      <c r="B59" s="3">
        <v>138827</v>
      </c>
      <c r="C59" s="4">
        <v>1229</v>
      </c>
      <c r="D59" s="4">
        <v>452.44000000000005</v>
      </c>
      <c r="E59" s="11">
        <v>776.56</v>
      </c>
    </row>
    <row r="60" spans="1:5" ht="15.75" thickBot="1">
      <c r="A60" s="24" t="s">
        <v>196</v>
      </c>
      <c r="B60" s="3">
        <v>192754</v>
      </c>
      <c r="C60" s="4">
        <v>2969</v>
      </c>
      <c r="D60" s="4">
        <v>800</v>
      </c>
      <c r="E60" s="11">
        <v>2169</v>
      </c>
    </row>
    <row r="61" spans="1:5" ht="15.75" thickBot="1">
      <c r="A61" s="24" t="s">
        <v>197</v>
      </c>
      <c r="B61" s="3">
        <v>138805</v>
      </c>
      <c r="C61" s="4">
        <v>1139</v>
      </c>
      <c r="D61" s="4">
        <v>429.7600000000001</v>
      </c>
      <c r="E61" s="11">
        <v>709.2399999999999</v>
      </c>
    </row>
    <row r="62" spans="1:5" ht="15.75" thickBot="1">
      <c r="A62" s="24" t="s">
        <v>198</v>
      </c>
      <c r="B62" s="3">
        <v>180314</v>
      </c>
      <c r="C62" s="4">
        <v>2211</v>
      </c>
      <c r="D62" s="4">
        <v>899.10999999999979</v>
      </c>
      <c r="E62" s="11">
        <v>1311.8900000000003</v>
      </c>
    </row>
    <row r="63" spans="1:5" ht="15.75" thickBot="1">
      <c r="A63" s="24" t="s">
        <v>199</v>
      </c>
      <c r="B63" s="3">
        <v>113488</v>
      </c>
      <c r="C63" s="5">
        <v>567</v>
      </c>
      <c r="D63" s="4">
        <v>244.12</v>
      </c>
      <c r="E63" s="11">
        <v>322.88</v>
      </c>
    </row>
    <row r="64" spans="1:5" ht="15.75" thickBot="1">
      <c r="A64" s="6" t="s">
        <v>200</v>
      </c>
      <c r="B64" s="7">
        <v>138341</v>
      </c>
      <c r="C64" s="33">
        <v>468</v>
      </c>
      <c r="D64" s="4">
        <v>0</v>
      </c>
      <c r="E64" s="11">
        <v>468</v>
      </c>
    </row>
    <row r="65" spans="1:5" ht="15.75" thickBot="1">
      <c r="A65" s="24" t="s">
        <v>201</v>
      </c>
      <c r="B65" s="3">
        <v>120780</v>
      </c>
      <c r="C65" s="5">
        <v>527</v>
      </c>
      <c r="D65" s="4">
        <v>0</v>
      </c>
      <c r="E65" s="11">
        <v>527</v>
      </c>
    </row>
    <row r="66" spans="1:5" ht="15.75" thickBot="1">
      <c r="A66" s="24" t="s">
        <v>202</v>
      </c>
      <c r="B66" s="3">
        <v>138426</v>
      </c>
      <c r="C66" s="5">
        <v>797</v>
      </c>
      <c r="D66" s="4">
        <v>28.6</v>
      </c>
      <c r="E66" s="11">
        <v>768.4</v>
      </c>
    </row>
    <row r="67" spans="1:5" ht="15.75" thickBot="1">
      <c r="A67" s="24" t="s">
        <v>203</v>
      </c>
      <c r="B67" s="3">
        <v>145849</v>
      </c>
      <c r="C67" s="4">
        <v>1776</v>
      </c>
      <c r="D67" s="4">
        <v>11.65</v>
      </c>
      <c r="E67" s="11">
        <v>1764.35</v>
      </c>
    </row>
    <row r="68" spans="1:5" ht="15.75" thickBot="1">
      <c r="A68" s="6" t="s">
        <v>204</v>
      </c>
      <c r="B68" s="7">
        <v>138351</v>
      </c>
      <c r="C68" s="34">
        <v>1066</v>
      </c>
      <c r="D68" s="4">
        <v>12.16</v>
      </c>
      <c r="E68" s="11">
        <v>1053.8399999999999</v>
      </c>
    </row>
    <row r="69" spans="1:5" ht="15.75" thickBot="1">
      <c r="A69" s="6" t="s">
        <v>205</v>
      </c>
      <c r="B69" s="7">
        <v>118223</v>
      </c>
      <c r="C69" s="33">
        <v>108</v>
      </c>
      <c r="D69" s="4">
        <v>0</v>
      </c>
      <c r="E69" s="11">
        <v>108</v>
      </c>
    </row>
    <row r="70" spans="1:5" ht="15.75" thickBot="1">
      <c r="A70" s="24" t="s">
        <v>206</v>
      </c>
      <c r="B70" s="3">
        <v>120681</v>
      </c>
      <c r="C70" s="4">
        <v>1691</v>
      </c>
      <c r="D70" s="4">
        <v>841.5500000000003</v>
      </c>
      <c r="E70" s="11">
        <v>849.4499999999997</v>
      </c>
    </row>
    <row r="71" spans="1:5" ht="15.75" thickBot="1">
      <c r="A71" s="24" t="s">
        <v>207</v>
      </c>
      <c r="B71" s="3">
        <v>125373</v>
      </c>
      <c r="C71" s="5">
        <v>421</v>
      </c>
      <c r="D71" s="4">
        <v>5.6400000000000006</v>
      </c>
      <c r="E71" s="11">
        <v>415.36</v>
      </c>
    </row>
    <row r="72" spans="1:5" ht="15.75" thickBot="1">
      <c r="A72" s="24" t="s">
        <v>208</v>
      </c>
      <c r="B72" s="3">
        <v>138991</v>
      </c>
      <c r="C72" s="5">
        <v>622</v>
      </c>
      <c r="D72" s="4">
        <v>8.07</v>
      </c>
      <c r="E72" s="11">
        <v>613.92999999999995</v>
      </c>
    </row>
    <row r="73" spans="1:5" ht="15.75" thickBot="1">
      <c r="A73" s="24" t="s">
        <v>209</v>
      </c>
      <c r="B73" s="3">
        <v>139034</v>
      </c>
      <c r="C73" s="5">
        <v>644</v>
      </c>
      <c r="D73" s="4">
        <v>274.58000000000004</v>
      </c>
      <c r="E73" s="11">
        <v>369.41999999999996</v>
      </c>
    </row>
    <row r="74" spans="1:5" ht="15.75" thickBot="1">
      <c r="A74" s="6" t="s">
        <v>210</v>
      </c>
      <c r="B74" s="7">
        <v>138360</v>
      </c>
      <c r="C74" s="33">
        <v>477</v>
      </c>
      <c r="D74" s="4">
        <v>0</v>
      </c>
      <c r="E74" s="11">
        <v>477</v>
      </c>
    </row>
    <row r="75" spans="1:5" ht="15.75" thickBot="1">
      <c r="A75" s="24" t="s">
        <v>211</v>
      </c>
      <c r="B75" s="3">
        <v>137900</v>
      </c>
      <c r="C75" s="4">
        <v>1330</v>
      </c>
      <c r="D75" s="4">
        <v>544.78999999999985</v>
      </c>
      <c r="E75" s="11">
        <v>785.21000000000015</v>
      </c>
    </row>
    <row r="76" spans="1:5" ht="15.75" thickBot="1">
      <c r="A76" s="6" t="s">
        <v>212</v>
      </c>
      <c r="B76" s="7">
        <v>138753</v>
      </c>
      <c r="C76" s="33">
        <v>421</v>
      </c>
      <c r="D76" s="4">
        <v>0</v>
      </c>
      <c r="E76" s="11">
        <v>421</v>
      </c>
    </row>
    <row r="77" spans="1:5" ht="15.75" thickBot="1">
      <c r="A77" s="24" t="s">
        <v>213</v>
      </c>
      <c r="B77" s="3">
        <v>139003</v>
      </c>
      <c r="C77" s="5">
        <v>317</v>
      </c>
      <c r="D77" s="4">
        <v>0</v>
      </c>
      <c r="E77" s="11">
        <v>317</v>
      </c>
    </row>
    <row r="78" spans="1:5" ht="15.75" thickBot="1">
      <c r="A78" s="6" t="s">
        <v>214</v>
      </c>
      <c r="B78" s="7">
        <v>208700</v>
      </c>
      <c r="C78" s="33">
        <v>309</v>
      </c>
      <c r="D78" s="4">
        <v>0</v>
      </c>
      <c r="E78" s="11">
        <v>309</v>
      </c>
    </row>
    <row r="79" spans="1:5" ht="15.75" thickBot="1">
      <c r="A79" s="24" t="s">
        <v>215</v>
      </c>
      <c r="B79" s="3">
        <v>117854</v>
      </c>
      <c r="C79" s="4">
        <v>7327</v>
      </c>
      <c r="D79" s="4">
        <v>1101.6500000000001</v>
      </c>
      <c r="E79" s="11">
        <v>6225.35</v>
      </c>
    </row>
    <row r="80" spans="1:5" ht="15.75" thickBot="1">
      <c r="A80" s="6" t="s">
        <v>216</v>
      </c>
      <c r="B80" s="7">
        <v>120186</v>
      </c>
      <c r="C80" s="33">
        <v>987</v>
      </c>
      <c r="D80" s="4">
        <v>366.15</v>
      </c>
      <c r="E80" s="11">
        <v>620.85</v>
      </c>
    </row>
    <row r="81" spans="1:5" ht="15.75" thickBot="1">
      <c r="A81" s="24" t="s">
        <v>217</v>
      </c>
      <c r="B81" s="3">
        <v>125268</v>
      </c>
      <c r="C81" s="4">
        <v>7059</v>
      </c>
      <c r="D81" s="4">
        <v>3181.2400000000025</v>
      </c>
      <c r="E81" s="11">
        <v>3877.7599999999975</v>
      </c>
    </row>
    <row r="82" spans="1:5" ht="15.75" thickBot="1">
      <c r="A82" s="24" t="s">
        <v>218</v>
      </c>
      <c r="B82" s="3">
        <v>145064</v>
      </c>
      <c r="C82" s="4">
        <v>1100</v>
      </c>
      <c r="D82" s="4">
        <v>0</v>
      </c>
      <c r="E82" s="11">
        <v>1100</v>
      </c>
    </row>
    <row r="83" spans="1:5" ht="15.75" thickBot="1">
      <c r="A83" s="24" t="s">
        <v>219</v>
      </c>
      <c r="B83" s="3">
        <v>120731</v>
      </c>
      <c r="C83" s="4">
        <v>4527</v>
      </c>
      <c r="D83" s="4">
        <v>2363.1399999999994</v>
      </c>
      <c r="E83" s="11">
        <v>2163.8600000000006</v>
      </c>
    </row>
    <row r="84" spans="1:5" ht="15.75" thickBot="1">
      <c r="A84" s="6" t="s">
        <v>220</v>
      </c>
      <c r="B84" s="7">
        <v>145495</v>
      </c>
      <c r="C84" s="33">
        <v>930</v>
      </c>
      <c r="D84" s="4">
        <v>437.76</v>
      </c>
      <c r="E84" s="11">
        <v>492.24</v>
      </c>
    </row>
    <row r="85" spans="1:5" ht="15.75" thickBot="1">
      <c r="A85" s="6" t="s">
        <v>221</v>
      </c>
      <c r="B85" s="7">
        <v>183941</v>
      </c>
      <c r="C85" s="33">
        <v>700</v>
      </c>
      <c r="D85" s="4">
        <v>0</v>
      </c>
      <c r="E85" s="11">
        <v>153</v>
      </c>
    </row>
    <row r="86" spans="1:5" ht="15.75" thickBot="1">
      <c r="A86" s="31"/>
      <c r="B86" s="35"/>
      <c r="C86" s="12">
        <f>SUM(C4:C85)</f>
        <v>163204</v>
      </c>
      <c r="D86" s="12">
        <f>SUM(D4:D85)</f>
        <v>57723.870000000017</v>
      </c>
      <c r="E86" s="12">
        <f>SUM(E4:E85)</f>
        <v>104933.13000000002</v>
      </c>
    </row>
  </sheetData>
  <mergeCells count="1">
    <mergeCell ref="A1:E2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opLeftCell="A37" workbookViewId="0">
      <selection activeCell="A6" sqref="A6"/>
    </sheetView>
  </sheetViews>
  <sheetFormatPr baseColWidth="10" defaultRowHeight="15"/>
  <cols>
    <col min="1" max="1" width="111" style="13" bestFit="1" customWidth="1"/>
    <col min="2" max="2" width="14.28515625" style="13" bestFit="1" customWidth="1"/>
    <col min="3" max="3" width="15.140625" style="13" customWidth="1"/>
    <col min="4" max="4" width="14.85546875" style="13" customWidth="1"/>
    <col min="5" max="5" width="13.28515625" style="13" customWidth="1"/>
  </cols>
  <sheetData>
    <row r="1" spans="1:5">
      <c r="A1" s="62" t="s">
        <v>222</v>
      </c>
      <c r="B1" s="62"/>
      <c r="C1" s="62"/>
      <c r="D1" s="62"/>
      <c r="E1" s="62"/>
    </row>
    <row r="2" spans="1:5" ht="15.75" thickBot="1">
      <c r="A2" s="62"/>
      <c r="B2" s="62"/>
      <c r="C2" s="62"/>
      <c r="D2" s="62"/>
      <c r="E2" s="62"/>
    </row>
    <row r="3" spans="1:5" ht="63.75" thickBot="1">
      <c r="A3" s="36" t="s">
        <v>1</v>
      </c>
      <c r="B3" s="36" t="s">
        <v>2</v>
      </c>
      <c r="C3" s="36" t="s">
        <v>3</v>
      </c>
      <c r="D3" s="36" t="s">
        <v>4</v>
      </c>
      <c r="E3" s="36" t="s">
        <v>5</v>
      </c>
    </row>
    <row r="4" spans="1:5" ht="15.75" thickBot="1">
      <c r="A4" s="37" t="s">
        <v>223</v>
      </c>
      <c r="B4" s="38">
        <v>138386</v>
      </c>
      <c r="C4" s="39">
        <v>1599</v>
      </c>
      <c r="D4" s="39">
        <v>624.51000000000033</v>
      </c>
      <c r="E4" s="39">
        <f>Tableau15[[#This Row],[Surface (m²)]]-Tableau15[[#This Row],[Surface locaux de criticité 1 (m²)]]</f>
        <v>974.48999999999967</v>
      </c>
    </row>
    <row r="5" spans="1:5" ht="15.75" thickBot="1">
      <c r="A5" s="37" t="s">
        <v>224</v>
      </c>
      <c r="B5" s="38">
        <v>145096</v>
      </c>
      <c r="C5" s="39">
        <v>1001</v>
      </c>
      <c r="D5" s="39">
        <v>579.67999999999995</v>
      </c>
      <c r="E5" s="39">
        <f>Tableau15[[#This Row],[Surface (m²)]]-Tableau15[[#This Row],[Surface locaux de criticité 1 (m²)]]</f>
        <v>421.32000000000005</v>
      </c>
    </row>
    <row r="6" spans="1:5" ht="15.75" thickBot="1">
      <c r="A6" s="37" t="s">
        <v>225</v>
      </c>
      <c r="B6" s="38">
        <v>112185</v>
      </c>
      <c r="C6" s="40">
        <v>600</v>
      </c>
      <c r="D6" s="39">
        <v>12</v>
      </c>
      <c r="E6" s="39">
        <f>Tableau15[[#This Row],[Surface (m²)]]-Tableau15[[#This Row],[Surface locaux de criticité 1 (m²)]]</f>
        <v>588</v>
      </c>
    </row>
    <row r="7" spans="1:5" ht="15.75" thickBot="1">
      <c r="A7" s="37" t="s">
        <v>226</v>
      </c>
      <c r="B7" s="38">
        <v>140985</v>
      </c>
      <c r="C7" s="40">
        <v>737</v>
      </c>
      <c r="D7" s="39">
        <v>418.80999999999989</v>
      </c>
      <c r="E7" s="39">
        <f>Tableau15[[#This Row],[Surface (m²)]]-Tableau15[[#This Row],[Surface locaux de criticité 1 (m²)]]</f>
        <v>318.19000000000011</v>
      </c>
    </row>
    <row r="8" spans="1:5" ht="15.75" thickBot="1">
      <c r="A8" s="37" t="s">
        <v>227</v>
      </c>
      <c r="B8" s="38">
        <v>111323</v>
      </c>
      <c r="C8" s="39">
        <v>1334</v>
      </c>
      <c r="D8" s="39">
        <v>539.58000000000015</v>
      </c>
      <c r="E8" s="39">
        <f>Tableau15[[#This Row],[Surface (m²)]]-Tableau15[[#This Row],[Surface locaux de criticité 1 (m²)]]</f>
        <v>794.41999999999985</v>
      </c>
    </row>
    <row r="9" spans="1:5" ht="15.75" thickBot="1">
      <c r="A9" s="37" t="s">
        <v>228</v>
      </c>
      <c r="B9" s="38">
        <v>138804</v>
      </c>
      <c r="C9" s="39">
        <v>8800</v>
      </c>
      <c r="D9" s="39">
        <v>4009.2500000000018</v>
      </c>
      <c r="E9" s="39">
        <f>Tableau15[[#This Row],[Surface (m²)]]-Tableau15[[#This Row],[Surface locaux de criticité 1 (m²)]]</f>
        <v>4790.7499999999982</v>
      </c>
    </row>
    <row r="10" spans="1:5" ht="15.75" thickBot="1">
      <c r="A10" s="37" t="s">
        <v>229</v>
      </c>
      <c r="B10" s="38">
        <v>118311</v>
      </c>
      <c r="C10" s="39">
        <v>7289</v>
      </c>
      <c r="D10" s="39">
        <v>3576.5399999999995</v>
      </c>
      <c r="E10" s="39">
        <f>Tableau15[[#This Row],[Surface (m²)]]-Tableau15[[#This Row],[Surface locaux de criticité 1 (m²)]]</f>
        <v>3712.4600000000005</v>
      </c>
    </row>
    <row r="11" spans="1:5" ht="15.75" thickBot="1">
      <c r="A11" s="37" t="s">
        <v>230</v>
      </c>
      <c r="B11" s="38">
        <v>140952</v>
      </c>
      <c r="C11" s="39">
        <v>1173</v>
      </c>
      <c r="D11" s="39">
        <v>489.30999999999995</v>
      </c>
      <c r="E11" s="39">
        <f>Tableau15[[#This Row],[Surface (m²)]]-Tableau15[[#This Row],[Surface locaux de criticité 1 (m²)]]</f>
        <v>683.69</v>
      </c>
    </row>
    <row r="12" spans="1:5" ht="15.75" thickBot="1">
      <c r="A12" s="25" t="s">
        <v>231</v>
      </c>
      <c r="B12" s="38">
        <v>196185</v>
      </c>
      <c r="C12" s="39">
        <v>540</v>
      </c>
      <c r="D12" s="39">
        <v>150</v>
      </c>
      <c r="E12" s="39">
        <v>390</v>
      </c>
    </row>
    <row r="13" spans="1:5" ht="15.75" thickBot="1">
      <c r="A13" s="37" t="s">
        <v>232</v>
      </c>
      <c r="B13" s="38">
        <v>137437</v>
      </c>
      <c r="C13" s="39">
        <v>2446</v>
      </c>
      <c r="D13" s="39">
        <v>921.52999999999963</v>
      </c>
      <c r="E13" s="39">
        <f>Tableau15[[#This Row],[Surface (m²)]]-Tableau15[[#This Row],[Surface locaux de criticité 1 (m²)]]</f>
        <v>1524.4700000000003</v>
      </c>
    </row>
    <row r="14" spans="1:5" ht="15.75" thickBot="1">
      <c r="A14" s="37" t="s">
        <v>233</v>
      </c>
      <c r="B14" s="38">
        <v>196966</v>
      </c>
      <c r="C14" s="40">
        <v>719</v>
      </c>
      <c r="D14" s="39">
        <v>650.05999999999983</v>
      </c>
      <c r="E14" s="39">
        <f>Tableau15[[#This Row],[Surface (m²)]]-Tableau15[[#This Row],[Surface locaux de criticité 1 (m²)]]</f>
        <v>68.940000000000168</v>
      </c>
    </row>
    <row r="15" spans="1:5" ht="15.75" thickBot="1">
      <c r="A15" s="37" t="s">
        <v>234</v>
      </c>
      <c r="B15" s="38">
        <v>138391</v>
      </c>
      <c r="C15" s="39">
        <v>1289</v>
      </c>
      <c r="D15" s="39">
        <v>574.58000000000004</v>
      </c>
      <c r="E15" s="39">
        <f>Tableau15[[#This Row],[Surface (m²)]]-Tableau15[[#This Row],[Surface locaux de criticité 1 (m²)]]</f>
        <v>714.42</v>
      </c>
    </row>
    <row r="16" spans="1:5" ht="15.75" thickBot="1">
      <c r="A16" s="37" t="s">
        <v>235</v>
      </c>
      <c r="B16" s="38">
        <v>115919</v>
      </c>
      <c r="C16" s="39">
        <v>1266</v>
      </c>
      <c r="D16" s="39">
        <v>13</v>
      </c>
      <c r="E16" s="39">
        <f>Tableau15[[#This Row],[Surface (m²)]]-Tableau15[[#This Row],[Surface locaux de criticité 1 (m²)]]</f>
        <v>1253</v>
      </c>
    </row>
    <row r="17" spans="1:5" ht="15.75" thickBot="1">
      <c r="A17" s="37" t="s">
        <v>236</v>
      </c>
      <c r="B17" s="38">
        <v>138876</v>
      </c>
      <c r="C17" s="39">
        <v>1438</v>
      </c>
      <c r="D17" s="39">
        <v>590.16000000000008</v>
      </c>
      <c r="E17" s="39">
        <f>Tableau15[[#This Row],[Surface (m²)]]-Tableau15[[#This Row],[Surface locaux de criticité 1 (m²)]]</f>
        <v>847.83999999999992</v>
      </c>
    </row>
    <row r="18" spans="1:5" ht="15.75" thickBot="1">
      <c r="A18" s="37" t="s">
        <v>237</v>
      </c>
      <c r="B18" s="38">
        <v>138416</v>
      </c>
      <c r="C18" s="39">
        <v>1430</v>
      </c>
      <c r="D18" s="39">
        <v>753.08999999999992</v>
      </c>
      <c r="E18" s="39">
        <f>Tableau15[[#This Row],[Surface (m²)]]-Tableau15[[#This Row],[Surface locaux de criticité 1 (m²)]]</f>
        <v>676.91000000000008</v>
      </c>
    </row>
    <row r="19" spans="1:5" ht="15.75" thickBot="1">
      <c r="A19" s="37" t="s">
        <v>238</v>
      </c>
      <c r="B19" s="38">
        <v>138798</v>
      </c>
      <c r="C19" s="40">
        <v>904</v>
      </c>
      <c r="D19" s="39">
        <v>429.05999999999995</v>
      </c>
      <c r="E19" s="39">
        <f>Tableau15[[#This Row],[Surface (m²)]]-Tableau15[[#This Row],[Surface locaux de criticité 1 (m²)]]</f>
        <v>474.94000000000005</v>
      </c>
    </row>
    <row r="20" spans="1:5" ht="15.75" thickBot="1">
      <c r="A20" s="37" t="s">
        <v>239</v>
      </c>
      <c r="B20" s="38">
        <v>139163</v>
      </c>
      <c r="C20" s="39">
        <v>1364</v>
      </c>
      <c r="D20" s="39">
        <v>638.4</v>
      </c>
      <c r="E20" s="39">
        <f>Tableau15[[#This Row],[Surface (m²)]]-Tableau15[[#This Row],[Surface locaux de criticité 1 (m²)]]</f>
        <v>725.6</v>
      </c>
    </row>
    <row r="21" spans="1:5" ht="15.75" thickBot="1">
      <c r="A21" s="37" t="s">
        <v>240</v>
      </c>
      <c r="B21" s="38">
        <v>138393</v>
      </c>
      <c r="C21" s="39">
        <v>1558</v>
      </c>
      <c r="D21" s="39">
        <v>911.07999999999947</v>
      </c>
      <c r="E21" s="39">
        <f>Tableau15[[#This Row],[Surface (m²)]]-Tableau15[[#This Row],[Surface locaux de criticité 1 (m²)]]</f>
        <v>646.92000000000053</v>
      </c>
    </row>
    <row r="22" spans="1:5" ht="15.75" thickBot="1">
      <c r="A22" s="37" t="s">
        <v>241</v>
      </c>
      <c r="B22" s="38">
        <v>140984</v>
      </c>
      <c r="C22" s="39">
        <v>1215</v>
      </c>
      <c r="D22" s="39">
        <v>485.75000000000011</v>
      </c>
      <c r="E22" s="39">
        <f>Tableau15[[#This Row],[Surface (m²)]]-Tableau15[[#This Row],[Surface locaux de criticité 1 (m²)]]</f>
        <v>729.24999999999989</v>
      </c>
    </row>
    <row r="23" spans="1:5" ht="15.75" thickBot="1">
      <c r="A23" s="37" t="s">
        <v>242</v>
      </c>
      <c r="B23" s="38">
        <v>138406</v>
      </c>
      <c r="C23" s="39">
        <v>1056</v>
      </c>
      <c r="D23" s="39">
        <v>531.30000000000007</v>
      </c>
      <c r="E23" s="39">
        <f>Tableau15[[#This Row],[Surface (m²)]]-Tableau15[[#This Row],[Surface locaux de criticité 1 (m²)]]</f>
        <v>524.69999999999993</v>
      </c>
    </row>
    <row r="24" spans="1:5" ht="15.75" thickBot="1">
      <c r="A24" s="37" t="s">
        <v>243</v>
      </c>
      <c r="B24" s="38">
        <v>138388</v>
      </c>
      <c r="C24" s="39">
        <v>1140</v>
      </c>
      <c r="D24" s="39">
        <v>401.28999999999996</v>
      </c>
      <c r="E24" s="39">
        <f>Tableau15[[#This Row],[Surface (m²)]]-Tableau15[[#This Row],[Surface locaux de criticité 1 (m²)]]</f>
        <v>738.71</v>
      </c>
    </row>
    <row r="25" spans="1:5" ht="15.75" thickBot="1">
      <c r="A25" s="37" t="s">
        <v>244</v>
      </c>
      <c r="B25" s="38">
        <v>120302</v>
      </c>
      <c r="C25" s="39">
        <v>1902</v>
      </c>
      <c r="D25" s="39">
        <v>676.05</v>
      </c>
      <c r="E25" s="39">
        <f>Tableau15[[#This Row],[Surface (m²)]]-Tableau15[[#This Row],[Surface locaux de criticité 1 (m²)]]</f>
        <v>1225.95</v>
      </c>
    </row>
    <row r="26" spans="1:5" ht="15.75" thickBot="1">
      <c r="A26" s="37" t="s">
        <v>245</v>
      </c>
      <c r="B26" s="38">
        <v>178692</v>
      </c>
      <c r="C26" s="39">
        <v>2179</v>
      </c>
      <c r="D26" s="39">
        <v>945.48</v>
      </c>
      <c r="E26" s="39">
        <f>Tableau15[[#This Row],[Surface (m²)]]-Tableau15[[#This Row],[Surface locaux de criticité 1 (m²)]]</f>
        <v>1233.52</v>
      </c>
    </row>
    <row r="27" spans="1:5" ht="15.75" thickBot="1">
      <c r="A27" s="37" t="s">
        <v>246</v>
      </c>
      <c r="B27" s="38">
        <v>118162</v>
      </c>
      <c r="C27" s="39">
        <v>6961</v>
      </c>
      <c r="D27" s="39">
        <v>2568.0600000000013</v>
      </c>
      <c r="E27" s="39">
        <f>Tableau15[[#This Row],[Surface (m²)]]-Tableau15[[#This Row],[Surface locaux de criticité 1 (m²)]]</f>
        <v>4392.9399999999987</v>
      </c>
    </row>
    <row r="28" spans="1:5" ht="15.75" thickBot="1">
      <c r="A28" s="25" t="s">
        <v>247</v>
      </c>
      <c r="B28" s="38">
        <v>211461</v>
      </c>
      <c r="C28" s="39">
        <v>4207</v>
      </c>
      <c r="D28" s="39">
        <v>1200</v>
      </c>
      <c r="E28" s="39">
        <v>3007</v>
      </c>
    </row>
    <row r="29" spans="1:5" ht="15.75" thickBot="1">
      <c r="A29" s="37" t="s">
        <v>248</v>
      </c>
      <c r="B29" s="38">
        <v>119950</v>
      </c>
      <c r="C29" s="39">
        <v>1381</v>
      </c>
      <c r="D29" s="39">
        <v>523.5</v>
      </c>
      <c r="E29" s="39">
        <f>Tableau15[[#This Row],[Surface (m²)]]-Tableau15[[#This Row],[Surface locaux de criticité 1 (m²)]]</f>
        <v>857.5</v>
      </c>
    </row>
    <row r="30" spans="1:5" ht="15.75" thickBot="1">
      <c r="A30" s="41" t="s">
        <v>249</v>
      </c>
      <c r="B30" s="38" t="s">
        <v>250</v>
      </c>
      <c r="C30" s="42">
        <v>7343</v>
      </c>
      <c r="D30" s="42">
        <v>1411</v>
      </c>
      <c r="E30" s="42">
        <v>5932</v>
      </c>
    </row>
    <row r="31" spans="1:5" ht="15.75" thickBot="1">
      <c r="A31" s="37" t="s">
        <v>251</v>
      </c>
      <c r="B31" s="38">
        <v>138892</v>
      </c>
      <c r="C31" s="39">
        <v>1978</v>
      </c>
      <c r="D31" s="39">
        <v>201</v>
      </c>
      <c r="E31" s="39">
        <v>1777</v>
      </c>
    </row>
    <row r="32" spans="1:5" ht="15.75" thickBot="1">
      <c r="A32" s="25" t="s">
        <v>252</v>
      </c>
      <c r="B32" s="38">
        <v>111226</v>
      </c>
      <c r="C32" s="39">
        <v>900</v>
      </c>
      <c r="D32" s="39">
        <v>120</v>
      </c>
      <c r="E32" s="39">
        <v>780</v>
      </c>
    </row>
    <row r="33" spans="1:5" ht="15.75" thickBot="1">
      <c r="A33" s="37" t="s">
        <v>253</v>
      </c>
      <c r="B33" s="38">
        <v>138337</v>
      </c>
      <c r="C33" s="39">
        <v>1693</v>
      </c>
      <c r="D33" s="39">
        <v>792.25</v>
      </c>
      <c r="E33" s="39">
        <f>Tableau15[[#This Row],[Surface (m²)]]-Tableau15[[#This Row],[Surface locaux de criticité 1 (m²)]]</f>
        <v>900.75</v>
      </c>
    </row>
    <row r="34" spans="1:5" ht="15.75" thickBot="1">
      <c r="A34" s="37" t="s">
        <v>254</v>
      </c>
      <c r="B34" s="38">
        <v>180967</v>
      </c>
      <c r="C34" s="39">
        <v>1571</v>
      </c>
      <c r="D34" s="39">
        <v>654.94999999999993</v>
      </c>
      <c r="E34" s="39">
        <f>Tableau15[[#This Row],[Surface (m²)]]-Tableau15[[#This Row],[Surface locaux de criticité 1 (m²)]]</f>
        <v>916.05000000000007</v>
      </c>
    </row>
    <row r="35" spans="1:5" ht="15.75" thickBot="1">
      <c r="A35" s="37" t="s">
        <v>255</v>
      </c>
      <c r="B35" s="38">
        <v>138349</v>
      </c>
      <c r="C35" s="39">
        <v>1896</v>
      </c>
      <c r="D35" s="39">
        <v>803.9499999999997</v>
      </c>
      <c r="E35" s="39">
        <f>Tableau15[[#This Row],[Surface (m²)]]-Tableau15[[#This Row],[Surface locaux de criticité 1 (m²)]]</f>
        <v>1092.0500000000002</v>
      </c>
    </row>
    <row r="36" spans="1:5" ht="15.75" thickBot="1">
      <c r="A36" s="37" t="s">
        <v>256</v>
      </c>
      <c r="B36" s="38">
        <v>139026</v>
      </c>
      <c r="C36" s="39">
        <v>1347</v>
      </c>
      <c r="D36" s="39">
        <v>599.15000000000009</v>
      </c>
      <c r="E36" s="39">
        <f>Tableau15[[#This Row],[Surface (m²)]]-Tableau15[[#This Row],[Surface locaux de criticité 1 (m²)]]</f>
        <v>747.84999999999991</v>
      </c>
    </row>
    <row r="37" spans="1:5" ht="15.75" thickBot="1">
      <c r="A37" s="37" t="s">
        <v>257</v>
      </c>
      <c r="B37" s="38">
        <v>120324</v>
      </c>
      <c r="C37" s="39">
        <v>1098</v>
      </c>
      <c r="D37" s="39">
        <v>499.56999999999994</v>
      </c>
      <c r="E37" s="39">
        <f>Tableau15[[#This Row],[Surface (m²)]]-Tableau15[[#This Row],[Surface locaux de criticité 1 (m²)]]</f>
        <v>598.43000000000006</v>
      </c>
    </row>
    <row r="38" spans="1:5" ht="15.75" thickBot="1">
      <c r="A38" s="37" t="s">
        <v>258</v>
      </c>
      <c r="B38" s="38">
        <v>138740</v>
      </c>
      <c r="C38" s="39">
        <v>4112</v>
      </c>
      <c r="D38" s="39">
        <v>111.06</v>
      </c>
      <c r="E38" s="39">
        <f>Tableau15[[#This Row],[Surface (m²)]]-Tableau15[[#This Row],[Surface locaux de criticité 1 (m²)]]</f>
        <v>4000.94</v>
      </c>
    </row>
    <row r="39" spans="1:5" ht="15.75" thickBot="1">
      <c r="A39" s="37" t="s">
        <v>259</v>
      </c>
      <c r="B39" s="38">
        <v>120047</v>
      </c>
      <c r="C39" s="40">
        <v>469</v>
      </c>
      <c r="D39" s="39">
        <v>15</v>
      </c>
      <c r="E39" s="39">
        <f>Tableau15[[#This Row],[Surface (m²)]]-Tableau15[[#This Row],[Surface locaux de criticité 1 (m²)]]</f>
        <v>454</v>
      </c>
    </row>
    <row r="40" spans="1:5" ht="15.75" thickBot="1">
      <c r="A40" s="37" t="s">
        <v>260</v>
      </c>
      <c r="B40" s="38">
        <v>138708</v>
      </c>
      <c r="C40" s="40">
        <v>975</v>
      </c>
      <c r="D40" s="39">
        <v>469.13000000000005</v>
      </c>
      <c r="E40" s="39">
        <f>Tableau15[[#This Row],[Surface (m²)]]-Tableau15[[#This Row],[Surface locaux de criticité 1 (m²)]]</f>
        <v>505.86999999999995</v>
      </c>
    </row>
    <row r="41" spans="1:5" ht="15.75" thickBot="1">
      <c r="A41" s="37" t="s">
        <v>261</v>
      </c>
      <c r="B41" s="38">
        <v>120098</v>
      </c>
      <c r="C41" s="40">
        <v>769</v>
      </c>
      <c r="D41" s="39">
        <v>13</v>
      </c>
      <c r="E41" s="39">
        <f>Tableau15[[#This Row],[Surface (m²)]]-Tableau15[[#This Row],[Surface locaux de criticité 1 (m²)]]</f>
        <v>756</v>
      </c>
    </row>
    <row r="42" spans="1:5" ht="15.75" thickBot="1">
      <c r="A42" s="37" t="s">
        <v>262</v>
      </c>
      <c r="B42" s="38">
        <v>120094</v>
      </c>
      <c r="C42" s="40">
        <v>958</v>
      </c>
      <c r="D42" s="39">
        <v>13.84</v>
      </c>
      <c r="E42" s="39">
        <f>Tableau15[[#This Row],[Surface (m²)]]-Tableau15[[#This Row],[Surface locaux de criticité 1 (m²)]]</f>
        <v>944.16</v>
      </c>
    </row>
    <row r="43" spans="1:5" ht="15.75" thickBot="1">
      <c r="A43" s="37" t="s">
        <v>263</v>
      </c>
      <c r="B43" s="38">
        <v>194003</v>
      </c>
      <c r="C43" s="40">
        <v>310</v>
      </c>
      <c r="D43" s="39">
        <v>0</v>
      </c>
      <c r="E43" s="39">
        <f>Tableau15[[#This Row],[Surface (m²)]]-Tableau15[[#This Row],[Surface locaux de criticité 1 (m²)]]</f>
        <v>310</v>
      </c>
    </row>
    <row r="44" spans="1:5" ht="15.75" thickBot="1">
      <c r="A44" s="37" t="s">
        <v>264</v>
      </c>
      <c r="B44" s="38">
        <v>140465</v>
      </c>
      <c r="C44" s="39">
        <v>2712</v>
      </c>
      <c r="D44" s="39">
        <v>1333.1600000000005</v>
      </c>
      <c r="E44" s="39">
        <f>Tableau15[[#This Row],[Surface (m²)]]-Tableau15[[#This Row],[Surface locaux de criticité 1 (m²)]]</f>
        <v>1378.8399999999995</v>
      </c>
    </row>
    <row r="45" spans="1:5" ht="15.75" thickBot="1">
      <c r="A45" s="37" t="s">
        <v>265</v>
      </c>
      <c r="B45" s="38">
        <v>138401</v>
      </c>
      <c r="C45" s="39">
        <v>5263</v>
      </c>
      <c r="D45" s="39">
        <v>2560.8100000000009</v>
      </c>
      <c r="E45" s="39">
        <f>Tableau15[[#This Row],[Surface (m²)]]-Tableau15[[#This Row],[Surface locaux de criticité 1 (m²)]]</f>
        <v>2702.1899999999991</v>
      </c>
    </row>
    <row r="46" spans="1:5" ht="15.75" thickBot="1">
      <c r="A46" s="37" t="s">
        <v>266</v>
      </c>
      <c r="B46" s="38">
        <v>138549</v>
      </c>
      <c r="C46" s="40">
        <v>298</v>
      </c>
      <c r="D46" s="39">
        <v>0</v>
      </c>
      <c r="E46" s="39">
        <f>Tableau15[[#This Row],[Surface (m²)]]-Tableau15[[#This Row],[Surface locaux de criticité 1 (m²)]]</f>
        <v>298</v>
      </c>
    </row>
    <row r="47" spans="1:5" ht="15.75" thickBot="1">
      <c r="A47" s="37" t="s">
        <v>267</v>
      </c>
      <c r="B47" s="38">
        <v>125688</v>
      </c>
      <c r="C47" s="39">
        <v>3029</v>
      </c>
      <c r="D47" s="39">
        <v>1183.1299999999992</v>
      </c>
      <c r="E47" s="39">
        <f>Tableau15[[#This Row],[Surface (m²)]]-Tableau15[[#This Row],[Surface locaux de criticité 1 (m²)]]</f>
        <v>1845.8700000000008</v>
      </c>
    </row>
    <row r="48" spans="1:5" ht="15.75" thickBot="1">
      <c r="A48" s="37" t="s">
        <v>268</v>
      </c>
      <c r="B48" s="38">
        <v>175307</v>
      </c>
      <c r="C48" s="40">
        <v>927</v>
      </c>
      <c r="D48" s="39">
        <v>174.23000000000002</v>
      </c>
      <c r="E48" s="39">
        <f>Tableau15[[#This Row],[Surface (m²)]]-Tableau15[[#This Row],[Surface locaux de criticité 1 (m²)]]</f>
        <v>752.77</v>
      </c>
    </row>
    <row r="49" spans="1:5" ht="15.75" thickBot="1">
      <c r="A49" s="37" t="s">
        <v>269</v>
      </c>
      <c r="B49" s="38">
        <v>138258</v>
      </c>
      <c r="C49" s="40">
        <v>734</v>
      </c>
      <c r="D49" s="39">
        <v>2.1</v>
      </c>
      <c r="E49" s="39">
        <f>Tableau15[[#This Row],[Surface (m²)]]-Tableau15[[#This Row],[Surface locaux de criticité 1 (m²)]]</f>
        <v>731.9</v>
      </c>
    </row>
    <row r="50" spans="1:5" ht="15.75" thickBot="1">
      <c r="A50" s="37" t="s">
        <v>270</v>
      </c>
      <c r="B50" s="38">
        <v>138735</v>
      </c>
      <c r="C50" s="39">
        <v>1102</v>
      </c>
      <c r="D50" s="39">
        <v>380.99999999999989</v>
      </c>
      <c r="E50" s="39">
        <f>Tableau15[[#This Row],[Surface (m²)]]-Tableau15[[#This Row],[Surface locaux de criticité 1 (m²)]]</f>
        <v>721.00000000000011</v>
      </c>
    </row>
    <row r="51" spans="1:5" ht="15.75" thickBot="1">
      <c r="A51" s="37" t="s">
        <v>271</v>
      </c>
      <c r="B51" s="38">
        <v>138736</v>
      </c>
      <c r="C51" s="40">
        <v>155</v>
      </c>
      <c r="D51" s="39">
        <v>5.0599999999999996</v>
      </c>
      <c r="E51" s="39">
        <f>Tableau15[[#This Row],[Surface (m²)]]-Tableau15[[#This Row],[Surface locaux de criticité 1 (m²)]]</f>
        <v>149.94</v>
      </c>
    </row>
    <row r="52" spans="1:5" ht="15.75" thickBot="1">
      <c r="A52" s="37" t="s">
        <v>272</v>
      </c>
      <c r="B52" s="38">
        <v>119691</v>
      </c>
      <c r="C52" s="39">
        <v>6496</v>
      </c>
      <c r="D52" s="39">
        <v>0</v>
      </c>
      <c r="E52" s="39">
        <f>Tableau15[[#This Row],[Surface (m²)]]-Tableau15[[#This Row],[Surface locaux de criticité 1 (m²)]]</f>
        <v>6496</v>
      </c>
    </row>
    <row r="53" spans="1:5" ht="15.75" thickBot="1">
      <c r="A53" s="37" t="s">
        <v>273</v>
      </c>
      <c r="B53" s="38">
        <v>120174</v>
      </c>
      <c r="C53" s="39">
        <v>1011</v>
      </c>
      <c r="D53" s="39">
        <v>0</v>
      </c>
      <c r="E53" s="39">
        <f>Tableau15[[#This Row],[Surface (m²)]]-Tableau15[[#This Row],[Surface locaux de criticité 1 (m²)]]</f>
        <v>1011</v>
      </c>
    </row>
    <row r="54" spans="1:5" ht="15.75" thickBot="1">
      <c r="A54" s="37" t="s">
        <v>274</v>
      </c>
      <c r="B54" s="38">
        <v>150102</v>
      </c>
      <c r="C54" s="39">
        <v>1441</v>
      </c>
      <c r="D54" s="39">
        <v>684.25</v>
      </c>
      <c r="E54" s="39">
        <f>Tableau15[[#This Row],[Surface (m²)]]-Tableau15[[#This Row],[Surface locaux de criticité 1 (m²)]]</f>
        <v>756.75</v>
      </c>
    </row>
    <row r="55" spans="1:5" ht="15.75" thickBot="1">
      <c r="A55" s="37" t="s">
        <v>275</v>
      </c>
      <c r="B55" s="38">
        <v>138551</v>
      </c>
      <c r="C55" s="39">
        <v>1418</v>
      </c>
      <c r="D55" s="39">
        <v>433.16999999999985</v>
      </c>
      <c r="E55" s="39">
        <f>Tableau15[[#This Row],[Surface (m²)]]-Tableau15[[#This Row],[Surface locaux de criticité 1 (m²)]]</f>
        <v>984.83000000000015</v>
      </c>
    </row>
    <row r="56" spans="1:5" ht="15.75" thickBot="1">
      <c r="A56" s="37" t="s">
        <v>276</v>
      </c>
      <c r="B56" s="38">
        <v>125454</v>
      </c>
      <c r="C56" s="39">
        <v>1265</v>
      </c>
      <c r="D56" s="39">
        <v>12</v>
      </c>
      <c r="E56" s="39">
        <f>Tableau15[[#This Row],[Surface (m²)]]-Tableau15[[#This Row],[Surface locaux de criticité 1 (m²)]]</f>
        <v>1253</v>
      </c>
    </row>
    <row r="57" spans="1:5" ht="15.75" thickBot="1">
      <c r="A57" s="37" t="s">
        <v>277</v>
      </c>
      <c r="B57" s="38">
        <v>131981</v>
      </c>
      <c r="C57" s="39">
        <v>1813</v>
      </c>
      <c r="D57" s="39">
        <v>694.18000000000006</v>
      </c>
      <c r="E57" s="39">
        <f>Tableau15[[#This Row],[Surface (m²)]]-Tableau15[[#This Row],[Surface locaux de criticité 1 (m²)]]</f>
        <v>1118.82</v>
      </c>
    </row>
    <row r="58" spans="1:5" ht="15.75" thickBot="1">
      <c r="A58" s="37" t="s">
        <v>278</v>
      </c>
      <c r="B58" s="38">
        <v>153547</v>
      </c>
      <c r="C58" s="39">
        <v>1620</v>
      </c>
      <c r="D58" s="39">
        <v>633.56999999999937</v>
      </c>
      <c r="E58" s="39">
        <f>Tableau15[[#This Row],[Surface (m²)]]-Tableau15[[#This Row],[Surface locaux de criticité 1 (m²)]]</f>
        <v>986.43000000000063</v>
      </c>
    </row>
    <row r="59" spans="1:5" ht="15.75" thickBot="1">
      <c r="A59" s="37" t="s">
        <v>279</v>
      </c>
      <c r="B59" s="38">
        <v>198030</v>
      </c>
      <c r="C59" s="40"/>
      <c r="D59" s="39"/>
      <c r="E59" s="39"/>
    </row>
    <row r="60" spans="1:5" ht="15.75" thickBot="1">
      <c r="A60" s="43"/>
      <c r="B60" s="44"/>
      <c r="C60" s="12">
        <f>SUM(C4:C59)</f>
        <v>110231</v>
      </c>
      <c r="D60" s="12">
        <f>SUM(D4:D59)</f>
        <v>37012.629999999997</v>
      </c>
      <c r="E60" s="12">
        <f>SUM(E4:E59)</f>
        <v>73218.370000000024</v>
      </c>
    </row>
  </sheetData>
  <mergeCells count="1">
    <mergeCell ref="A1:E2"/>
  </mergeCell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53"/>
  <sheetViews>
    <sheetView topLeftCell="A28" zoomScale="90" workbookViewId="0">
      <selection activeCell="C3" sqref="C3:G3"/>
    </sheetView>
  </sheetViews>
  <sheetFormatPr baseColWidth="10" defaultRowHeight="15"/>
  <cols>
    <col min="3" max="3" width="111" bestFit="1" customWidth="1"/>
    <col min="4" max="4" width="14.28515625" bestFit="1" customWidth="1"/>
    <col min="5" max="5" width="15.140625" customWidth="1"/>
    <col min="6" max="6" width="14.85546875" customWidth="1"/>
  </cols>
  <sheetData>
    <row r="1" spans="3:7">
      <c r="C1" s="62" t="s">
        <v>0</v>
      </c>
      <c r="D1" s="62"/>
      <c r="E1" s="62"/>
      <c r="F1" s="62"/>
      <c r="G1" s="62"/>
    </row>
    <row r="2" spans="3:7">
      <c r="C2" s="62"/>
      <c r="D2" s="62"/>
      <c r="E2" s="62"/>
      <c r="F2" s="62"/>
      <c r="G2" s="62"/>
    </row>
    <row r="3" spans="3:7" ht="63.75" thickBot="1">
      <c r="C3" s="1" t="s">
        <v>1</v>
      </c>
      <c r="D3" s="2" t="s">
        <v>2</v>
      </c>
      <c r="E3" s="2" t="s">
        <v>3</v>
      </c>
      <c r="F3" s="2" t="s">
        <v>4</v>
      </c>
      <c r="G3" s="9" t="s">
        <v>5</v>
      </c>
    </row>
    <row r="4" spans="3:7" ht="15.75" thickBot="1">
      <c r="C4" s="10" t="s">
        <v>52</v>
      </c>
      <c r="D4" s="3">
        <v>120634</v>
      </c>
      <c r="E4" s="5">
        <v>882</v>
      </c>
      <c r="F4" s="4">
        <v>448.30999999999989</v>
      </c>
      <c r="G4" s="11">
        <v>433.69000000000011</v>
      </c>
    </row>
    <row r="5" spans="3:7" ht="15.75" thickBot="1">
      <c r="C5" s="10" t="s">
        <v>14</v>
      </c>
      <c r="D5" s="3">
        <v>121058</v>
      </c>
      <c r="E5" s="4">
        <v>2006</v>
      </c>
      <c r="F5" s="4">
        <v>800.18</v>
      </c>
      <c r="G5" s="11">
        <v>1205.8200000000002</v>
      </c>
    </row>
    <row r="6" spans="3:7" ht="15.75" thickBot="1">
      <c r="C6" s="10" t="s">
        <v>17</v>
      </c>
      <c r="D6" s="3">
        <v>120747</v>
      </c>
      <c r="E6" s="4">
        <v>1659</v>
      </c>
      <c r="F6" s="4">
        <v>881.24999999999966</v>
      </c>
      <c r="G6" s="11">
        <v>777.75000000000034</v>
      </c>
    </row>
    <row r="7" spans="3:7" ht="15.75" thickBot="1">
      <c r="C7" s="10" t="s">
        <v>18</v>
      </c>
      <c r="D7" s="3">
        <v>145827</v>
      </c>
      <c r="E7" s="4">
        <v>1652</v>
      </c>
      <c r="F7" s="4">
        <v>810.84000000000026</v>
      </c>
      <c r="G7" s="11">
        <v>841.15999999999974</v>
      </c>
    </row>
    <row r="8" spans="3:7" ht="15.75" thickBot="1">
      <c r="C8" s="10" t="s">
        <v>34</v>
      </c>
      <c r="D8" s="3">
        <v>139029</v>
      </c>
      <c r="E8" s="4">
        <v>1002</v>
      </c>
      <c r="F8" s="4">
        <v>492.5800000000001</v>
      </c>
      <c r="G8" s="11">
        <v>509.4199999999999</v>
      </c>
    </row>
    <row r="9" spans="3:7" ht="15.75" thickBot="1">
      <c r="C9" s="10" t="s">
        <v>36</v>
      </c>
      <c r="D9" s="3">
        <v>138793</v>
      </c>
      <c r="E9" s="5">
        <v>986</v>
      </c>
      <c r="F9" s="4">
        <v>442.69</v>
      </c>
      <c r="G9" s="11">
        <v>543.30999999999995</v>
      </c>
    </row>
    <row r="10" spans="3:7" ht="15.75" thickBot="1">
      <c r="C10" s="10" t="s">
        <v>9</v>
      </c>
      <c r="D10" s="3">
        <v>117011</v>
      </c>
      <c r="E10" s="4">
        <v>6407</v>
      </c>
      <c r="F10" s="4">
        <v>2122.42</v>
      </c>
      <c r="G10" s="11">
        <v>4284.58</v>
      </c>
    </row>
    <row r="11" spans="3:7" ht="15.75" thickBot="1">
      <c r="C11" s="10" t="s">
        <v>26</v>
      </c>
      <c r="D11" s="3">
        <v>139036</v>
      </c>
      <c r="E11" s="4">
        <v>1225</v>
      </c>
      <c r="F11" s="4">
        <v>556.86000000000013</v>
      </c>
      <c r="G11" s="11">
        <v>668.13999999999987</v>
      </c>
    </row>
    <row r="12" spans="3:7" ht="15.75" thickBot="1">
      <c r="C12" s="10" t="s">
        <v>6</v>
      </c>
      <c r="D12" s="3">
        <v>120137</v>
      </c>
      <c r="E12" s="4">
        <v>15341</v>
      </c>
      <c r="F12" s="4">
        <v>7433.2199999999966</v>
      </c>
      <c r="G12" s="11">
        <v>7907.7800000000034</v>
      </c>
    </row>
    <row r="13" spans="3:7" ht="15.75" thickBot="1">
      <c r="C13" s="10" t="s">
        <v>30</v>
      </c>
      <c r="D13" s="3">
        <v>138758</v>
      </c>
      <c r="E13" s="4">
        <v>1066</v>
      </c>
      <c r="F13" s="4">
        <v>600.86000000000024</v>
      </c>
      <c r="G13" s="11">
        <v>465.13999999999976</v>
      </c>
    </row>
    <row r="14" spans="3:7" ht="15.75" thickBot="1">
      <c r="C14" s="10" t="s">
        <v>46</v>
      </c>
      <c r="D14" s="3">
        <v>139022</v>
      </c>
      <c r="E14" s="5">
        <v>182</v>
      </c>
      <c r="F14" s="4">
        <v>0</v>
      </c>
      <c r="G14" s="11">
        <v>182</v>
      </c>
    </row>
    <row r="15" spans="3:7" ht="15.75" thickBot="1">
      <c r="C15" s="10" t="s">
        <v>23</v>
      </c>
      <c r="D15" s="3">
        <v>104713</v>
      </c>
      <c r="E15" s="4">
        <v>1257</v>
      </c>
      <c r="F15" s="4">
        <v>759.4000000000002</v>
      </c>
      <c r="G15" s="11">
        <v>497.5999999999998</v>
      </c>
    </row>
    <row r="16" spans="3:7" ht="15.75" thickBot="1">
      <c r="C16" s="10" t="s">
        <v>31</v>
      </c>
      <c r="D16" s="3">
        <v>120131</v>
      </c>
      <c r="E16" s="4">
        <v>1062</v>
      </c>
      <c r="F16" s="4">
        <v>610.44000000000005</v>
      </c>
      <c r="G16" s="11">
        <v>451.55999999999995</v>
      </c>
    </row>
    <row r="17" spans="3:7" ht="15.75" thickBot="1">
      <c r="C17" s="10" t="s">
        <v>48</v>
      </c>
      <c r="D17" s="3">
        <v>138794</v>
      </c>
      <c r="E17" s="4">
        <v>1188</v>
      </c>
      <c r="F17" s="4">
        <v>510.46000000000009</v>
      </c>
      <c r="G17" s="11">
        <v>677.54</v>
      </c>
    </row>
    <row r="18" spans="3:7" ht="15.75" thickBot="1">
      <c r="C18" s="10" t="s">
        <v>33</v>
      </c>
      <c r="D18" s="3">
        <v>120838</v>
      </c>
      <c r="E18" s="4">
        <v>1028</v>
      </c>
      <c r="F18" s="4">
        <v>579.55000000000007</v>
      </c>
      <c r="G18" s="11">
        <v>448.44999999999993</v>
      </c>
    </row>
    <row r="19" spans="3:7" ht="15.75" thickBot="1">
      <c r="C19" s="10" t="s">
        <v>19</v>
      </c>
      <c r="D19" s="3">
        <v>120477</v>
      </c>
      <c r="E19" s="4">
        <v>1581</v>
      </c>
      <c r="F19" s="4">
        <v>732.33</v>
      </c>
      <c r="G19" s="11">
        <v>848.67</v>
      </c>
    </row>
    <row r="20" spans="3:7" ht="15.75" thickBot="1">
      <c r="C20" s="10" t="s">
        <v>10</v>
      </c>
      <c r="D20" s="3">
        <v>118256</v>
      </c>
      <c r="E20" s="4">
        <v>3897</v>
      </c>
      <c r="F20" s="4">
        <v>56.320000000000007</v>
      </c>
      <c r="G20" s="11">
        <v>3840.68</v>
      </c>
    </row>
    <row r="21" spans="3:7" ht="15.75" thickBot="1">
      <c r="C21" s="10" t="s">
        <v>20</v>
      </c>
      <c r="D21" s="3">
        <v>138343</v>
      </c>
      <c r="E21" s="4">
        <v>1483</v>
      </c>
      <c r="F21" s="4">
        <v>648.86999999999955</v>
      </c>
      <c r="G21" s="11">
        <v>834.13000000000045</v>
      </c>
    </row>
    <row r="22" spans="3:7" ht="15.75" thickBot="1">
      <c r="C22" s="10" t="s">
        <v>42</v>
      </c>
      <c r="D22" s="3">
        <v>138850</v>
      </c>
      <c r="E22" s="5">
        <v>377</v>
      </c>
      <c r="F22" s="4">
        <v>185.05999999999997</v>
      </c>
      <c r="G22" s="11">
        <v>191.94000000000003</v>
      </c>
    </row>
    <row r="23" spans="3:7" ht="15.75" thickBot="1">
      <c r="C23" s="10" t="s">
        <v>16</v>
      </c>
      <c r="D23" s="3">
        <v>138413</v>
      </c>
      <c r="E23" s="4">
        <v>1689</v>
      </c>
      <c r="F23" s="4">
        <v>785.45999999999992</v>
      </c>
      <c r="G23" s="11">
        <v>903.54000000000008</v>
      </c>
    </row>
    <row r="24" spans="3:7" ht="15.75" thickBot="1">
      <c r="C24" s="10" t="s">
        <v>28</v>
      </c>
      <c r="D24" s="3">
        <v>145493</v>
      </c>
      <c r="E24" s="4">
        <v>1169</v>
      </c>
      <c r="F24" s="4">
        <v>600.93000000000006</v>
      </c>
      <c r="G24" s="11">
        <v>568.06999999999994</v>
      </c>
    </row>
    <row r="25" spans="3:7" ht="15.75" thickBot="1">
      <c r="C25" s="10" t="s">
        <v>54</v>
      </c>
      <c r="D25" s="3">
        <v>160630</v>
      </c>
      <c r="E25" s="4"/>
      <c r="F25" s="4"/>
      <c r="G25" s="11"/>
    </row>
    <row r="26" spans="3:7" ht="15.75" thickBot="1">
      <c r="C26" s="10" t="s">
        <v>32</v>
      </c>
      <c r="D26" s="3">
        <v>138357</v>
      </c>
      <c r="E26" s="4">
        <v>1030</v>
      </c>
      <c r="F26" s="4">
        <v>510.40000000000009</v>
      </c>
      <c r="G26" s="11">
        <v>519.59999999999991</v>
      </c>
    </row>
    <row r="27" spans="3:7" ht="15.75" thickBot="1">
      <c r="C27" s="10" t="s">
        <v>22</v>
      </c>
      <c r="D27" s="3">
        <v>138748</v>
      </c>
      <c r="E27" s="4">
        <v>1279</v>
      </c>
      <c r="F27" s="4">
        <v>718.60999999999979</v>
      </c>
      <c r="G27" s="11">
        <v>560.39000000000021</v>
      </c>
    </row>
    <row r="28" spans="3:7" ht="15.75" thickBot="1">
      <c r="C28" s="10" t="s">
        <v>50</v>
      </c>
      <c r="D28" s="3">
        <v>138334</v>
      </c>
      <c r="E28" s="4">
        <v>1166</v>
      </c>
      <c r="F28" s="4">
        <v>500.6400000000001</v>
      </c>
      <c r="G28" s="11">
        <v>665.3599999999999</v>
      </c>
    </row>
    <row r="29" spans="3:7" ht="15.75" thickBot="1">
      <c r="C29" s="10" t="s">
        <v>51</v>
      </c>
      <c r="D29" s="3">
        <v>138340</v>
      </c>
      <c r="E29" s="5">
        <v>985</v>
      </c>
      <c r="F29" s="4">
        <v>391.39000000000004</v>
      </c>
      <c r="G29" s="11">
        <v>593.6099999999999</v>
      </c>
    </row>
    <row r="30" spans="3:7" ht="15.75" thickBot="1">
      <c r="C30" s="10" t="s">
        <v>8</v>
      </c>
      <c r="D30" s="3">
        <v>144603</v>
      </c>
      <c r="E30" s="4">
        <v>7735</v>
      </c>
      <c r="F30" s="4">
        <v>2020.3500000000004</v>
      </c>
      <c r="G30" s="11">
        <v>5714.65</v>
      </c>
    </row>
    <row r="31" spans="3:7" ht="15.75" thickBot="1">
      <c r="C31" s="10" t="s">
        <v>41</v>
      </c>
      <c r="D31" s="3">
        <v>119937</v>
      </c>
      <c r="E31" s="5">
        <v>548</v>
      </c>
      <c r="F31" s="4">
        <v>264.36</v>
      </c>
      <c r="G31" s="11">
        <v>283.64</v>
      </c>
    </row>
    <row r="32" spans="3:7" ht="15.75" thickBot="1">
      <c r="C32" s="10" t="s">
        <v>35</v>
      </c>
      <c r="D32" s="3">
        <v>120339</v>
      </c>
      <c r="E32" s="5">
        <v>991</v>
      </c>
      <c r="F32" s="4">
        <v>12.86</v>
      </c>
      <c r="G32" s="11">
        <v>978.14</v>
      </c>
    </row>
    <row r="33" spans="3:7" ht="15.75" thickBot="1">
      <c r="C33" s="10" t="s">
        <v>43</v>
      </c>
      <c r="D33" s="3">
        <v>133597</v>
      </c>
      <c r="E33" s="5">
        <v>296</v>
      </c>
      <c r="F33" s="4">
        <v>0</v>
      </c>
      <c r="G33" s="11">
        <v>296</v>
      </c>
    </row>
    <row r="34" spans="3:7" ht="15.75" thickBot="1">
      <c r="C34" s="10" t="s">
        <v>40</v>
      </c>
      <c r="D34" s="3">
        <v>138806</v>
      </c>
      <c r="E34" s="5">
        <v>709</v>
      </c>
      <c r="F34" s="4">
        <v>272.40000000000003</v>
      </c>
      <c r="G34" s="11">
        <v>436.59999999999997</v>
      </c>
    </row>
    <row r="35" spans="3:7" ht="15.75" thickBot="1">
      <c r="C35" s="10" t="s">
        <v>15</v>
      </c>
      <c r="D35" s="3">
        <v>138803</v>
      </c>
      <c r="E35" s="4">
        <v>1762</v>
      </c>
      <c r="F35" s="4">
        <v>0</v>
      </c>
      <c r="G35" s="11">
        <v>1762</v>
      </c>
    </row>
    <row r="36" spans="3:7" ht="15.75" thickBot="1">
      <c r="C36" s="10" t="s">
        <v>44</v>
      </c>
      <c r="D36" s="3">
        <v>121071</v>
      </c>
      <c r="E36" s="4">
        <v>103</v>
      </c>
      <c r="F36" s="4">
        <v>0</v>
      </c>
      <c r="G36" s="11">
        <v>103</v>
      </c>
    </row>
    <row r="37" spans="3:7" ht="15.75" thickBot="1">
      <c r="C37" s="10" t="s">
        <v>38</v>
      </c>
      <c r="D37" s="3">
        <v>138819</v>
      </c>
      <c r="E37" s="5">
        <v>837</v>
      </c>
      <c r="F37" s="4">
        <v>325.70000000000005</v>
      </c>
      <c r="G37" s="11">
        <v>511.29999999999995</v>
      </c>
    </row>
    <row r="38" spans="3:7" ht="15.75" thickBot="1">
      <c r="C38" s="10" t="s">
        <v>45</v>
      </c>
      <c r="D38" s="3">
        <v>184027</v>
      </c>
      <c r="E38" s="5">
        <v>187</v>
      </c>
      <c r="F38" s="4">
        <v>0</v>
      </c>
      <c r="G38" s="11">
        <v>187</v>
      </c>
    </row>
    <row r="39" spans="3:7" ht="15.75" thickBot="1">
      <c r="C39" s="10" t="s">
        <v>53</v>
      </c>
      <c r="D39" s="3">
        <v>138867</v>
      </c>
      <c r="E39" s="5">
        <v>470</v>
      </c>
      <c r="F39" s="4">
        <v>0</v>
      </c>
      <c r="G39" s="11">
        <v>470</v>
      </c>
    </row>
    <row r="40" spans="3:7" ht="15.75" thickBot="1">
      <c r="C40" s="10" t="s">
        <v>47</v>
      </c>
      <c r="D40" s="3">
        <v>120014</v>
      </c>
      <c r="E40" s="4">
        <v>6793</v>
      </c>
      <c r="F40" s="4">
        <v>3428.0099999999998</v>
      </c>
      <c r="G40" s="11">
        <v>3364.9900000000002</v>
      </c>
    </row>
    <row r="41" spans="3:7" ht="15.75" thickBot="1">
      <c r="C41" s="10" t="s">
        <v>29</v>
      </c>
      <c r="D41" s="3">
        <v>138929</v>
      </c>
      <c r="E41" s="4">
        <v>1068</v>
      </c>
      <c r="F41" s="4">
        <v>454.09000000000003</v>
      </c>
      <c r="G41" s="11">
        <v>613.91</v>
      </c>
    </row>
    <row r="42" spans="3:7" ht="15.75" thickBot="1">
      <c r="C42" s="10" t="s">
        <v>13</v>
      </c>
      <c r="D42" s="3">
        <v>120212</v>
      </c>
      <c r="E42" s="4">
        <v>2078</v>
      </c>
      <c r="F42" s="4">
        <v>1091.9700000000012</v>
      </c>
      <c r="G42" s="11">
        <v>986.02999999999884</v>
      </c>
    </row>
    <row r="43" spans="3:7" ht="15.75" thickBot="1">
      <c r="C43" s="10" t="s">
        <v>39</v>
      </c>
      <c r="D43" s="3">
        <v>138263</v>
      </c>
      <c r="E43" s="5">
        <v>738</v>
      </c>
      <c r="F43" s="4">
        <v>0.78</v>
      </c>
      <c r="G43" s="11">
        <v>737.22</v>
      </c>
    </row>
    <row r="44" spans="3:7" ht="15.75" thickBot="1">
      <c r="C44" s="10" t="s">
        <v>37</v>
      </c>
      <c r="D44" s="3">
        <v>138949</v>
      </c>
      <c r="E44" s="5">
        <v>972</v>
      </c>
      <c r="F44" s="4">
        <v>503.23000000000013</v>
      </c>
      <c r="G44" s="11">
        <v>468.76999999999987</v>
      </c>
    </row>
    <row r="45" spans="3:7" ht="15.75" thickBot="1">
      <c r="C45" s="10" t="s">
        <v>24</v>
      </c>
      <c r="D45" s="3">
        <v>138866</v>
      </c>
      <c r="E45" s="4">
        <v>1243</v>
      </c>
      <c r="F45" s="4">
        <v>445.34</v>
      </c>
      <c r="G45" s="11">
        <v>797.66000000000008</v>
      </c>
    </row>
    <row r="46" spans="3:7" ht="15.75" thickBot="1">
      <c r="C46" s="10" t="s">
        <v>7</v>
      </c>
      <c r="D46" s="3">
        <v>120189</v>
      </c>
      <c r="E46" s="4">
        <v>8306</v>
      </c>
      <c r="F46" s="4">
        <v>37.229999999999997</v>
      </c>
      <c r="G46" s="11">
        <v>8268.77</v>
      </c>
    </row>
    <row r="47" spans="3:7" ht="15.75" thickBot="1">
      <c r="C47" s="10" t="s">
        <v>21</v>
      </c>
      <c r="D47" s="3">
        <v>138947</v>
      </c>
      <c r="E47" s="4">
        <v>1359</v>
      </c>
      <c r="F47" s="4">
        <v>635.27</v>
      </c>
      <c r="G47" s="11">
        <v>723.73</v>
      </c>
    </row>
    <row r="48" spans="3:7" ht="15.75" thickBot="1">
      <c r="C48" s="10" t="s">
        <v>11</v>
      </c>
      <c r="D48" s="3">
        <v>120151</v>
      </c>
      <c r="E48" s="4">
        <v>3255</v>
      </c>
      <c r="F48" s="4">
        <v>1238.81</v>
      </c>
      <c r="G48" s="11">
        <v>2016.19</v>
      </c>
    </row>
    <row r="49" spans="3:7" ht="15.75" thickBot="1">
      <c r="C49" s="10" t="s">
        <v>49</v>
      </c>
      <c r="D49" s="3">
        <v>112302</v>
      </c>
      <c r="E49" s="4">
        <v>1687</v>
      </c>
      <c r="F49" s="4">
        <v>1259.6400000000001</v>
      </c>
      <c r="G49" s="11">
        <v>427.3599999999999</v>
      </c>
    </row>
    <row r="50" spans="3:7" ht="15.75" thickBot="1">
      <c r="C50" s="10" t="s">
        <v>12</v>
      </c>
      <c r="D50" s="3">
        <v>144562</v>
      </c>
      <c r="E50" s="4">
        <v>2908</v>
      </c>
      <c r="F50" s="4">
        <v>19.22</v>
      </c>
      <c r="G50" s="11">
        <v>2888.78</v>
      </c>
    </row>
    <row r="51" spans="3:7" ht="15.75" thickBot="1">
      <c r="C51" s="10" t="s">
        <v>25</v>
      </c>
      <c r="D51" s="3">
        <v>138280</v>
      </c>
      <c r="E51" s="4">
        <v>1232</v>
      </c>
      <c r="F51" s="4">
        <v>0</v>
      </c>
      <c r="G51" s="11">
        <v>1232</v>
      </c>
    </row>
    <row r="52" spans="3:7" ht="15.75" thickBot="1">
      <c r="C52" s="10" t="s">
        <v>27</v>
      </c>
      <c r="D52" s="3">
        <v>114129</v>
      </c>
      <c r="E52" s="4">
        <v>1225</v>
      </c>
      <c r="F52" s="4">
        <v>526.49</v>
      </c>
      <c r="G52" s="11">
        <v>698.51</v>
      </c>
    </row>
    <row r="53" spans="3:7" ht="15.75" thickBot="1">
      <c r="C53" s="6"/>
      <c r="D53" s="7"/>
      <c r="E53" s="12">
        <f>SUM(E4:E52)</f>
        <v>98101</v>
      </c>
      <c r="F53" s="8">
        <f>SUM(F37:F52)</f>
        <v>9965.7799999999988</v>
      </c>
      <c r="G53" s="8">
        <f>SUM(G37:G52)</f>
        <v>24392.219999999994</v>
      </c>
    </row>
  </sheetData>
  <mergeCells count="1">
    <mergeCell ref="C1:G2"/>
  </mergeCells>
  <pageMargins left="0.7" right="0.7" top="0.75" bottom="0.75" header="0.3" footer="0.3"/>
  <pageSetup paperSize="9" firstPageNumber="4294967295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Synthèse</vt:lpstr>
      <vt:lpstr>Lot01</vt:lpstr>
      <vt:lpstr>Lot02</vt:lpstr>
      <vt:lpstr>Lot03</vt:lpstr>
      <vt:lpstr>Lot04</vt:lpstr>
      <vt:lpstr>lot05</vt:lpstr>
      <vt:lpstr>Lot06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WILLIAME</dc:creator>
  <cp:lastModifiedBy>ECUYER Antoine</cp:lastModifiedBy>
  <cp:revision>1</cp:revision>
  <dcterms:created xsi:type="dcterms:W3CDTF">2023-06-15T08:33:37Z</dcterms:created>
  <dcterms:modified xsi:type="dcterms:W3CDTF">2024-11-25T10:27:41Z</dcterms:modified>
</cp:coreProperties>
</file>