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AF\DAF-ACHATS\PAM\1- MARCHES\2026\1 - Marchés en cours de préparation\AOO\2026-12-Hébergement (relance)\03. DCE\"/>
    </mc:Choice>
  </mc:AlternateContent>
  <xr:revisionPtr revIDLastSave="0" documentId="13_ncr:1_{B1089CAE-2D09-4A55-B38D-A1F2EF84CE9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5" r:id="rId1"/>
    <sheet name="DQ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3" l="1"/>
  <c r="K37" i="3" s="1"/>
  <c r="J36" i="3"/>
  <c r="K36" i="3" s="1"/>
  <c r="J32" i="3"/>
  <c r="K32" i="3" s="1"/>
  <c r="J38" i="3"/>
  <c r="K38" i="3" s="1"/>
  <c r="J35" i="3"/>
  <c r="K35" i="3" s="1"/>
  <c r="J34" i="3"/>
  <c r="K34" i="3" s="1"/>
  <c r="J33" i="3"/>
  <c r="K33" i="3" s="1"/>
  <c r="F87" i="3"/>
  <c r="G87" i="3" s="1"/>
  <c r="F88" i="3"/>
  <c r="G88" i="3" s="1"/>
  <c r="F89" i="3"/>
  <c r="G89" i="3" s="1"/>
  <c r="F90" i="3"/>
  <c r="G90" i="3" s="1"/>
  <c r="F92" i="3"/>
  <c r="G92" i="3" s="1"/>
  <c r="F93" i="3"/>
  <c r="G93" i="3" s="1"/>
  <c r="F94" i="3"/>
  <c r="G94" i="3" s="1"/>
  <c r="F95" i="3"/>
  <c r="G95" i="3" s="1"/>
  <c r="N87" i="3"/>
  <c r="O87" i="3" s="1"/>
  <c r="N88" i="3"/>
  <c r="O88" i="3" s="1"/>
  <c r="N89" i="3"/>
  <c r="O89" i="3" s="1"/>
  <c r="N90" i="3"/>
  <c r="O90" i="3" s="1"/>
  <c r="N92" i="3"/>
  <c r="O92" i="3" s="1"/>
  <c r="N93" i="3"/>
  <c r="O93" i="3" s="1"/>
  <c r="N94" i="3"/>
  <c r="O94" i="3" s="1"/>
  <c r="N95" i="3"/>
  <c r="O95" i="3" s="1"/>
  <c r="J31" i="3" l="1"/>
  <c r="K31" i="3" s="1"/>
  <c r="F32" i="3"/>
  <c r="G32" i="3" s="1"/>
  <c r="N97" i="3" l="1"/>
  <c r="N79" i="3"/>
  <c r="N78" i="3"/>
  <c r="N77" i="3"/>
  <c r="N76" i="3"/>
  <c r="N74" i="3"/>
  <c r="N72" i="3"/>
  <c r="N71" i="3"/>
  <c r="N63" i="3"/>
  <c r="N62" i="3"/>
  <c r="N61" i="3"/>
  <c r="N60" i="3"/>
  <c r="N58" i="3"/>
  <c r="N56" i="3"/>
  <c r="N55" i="3"/>
  <c r="N54" i="3"/>
  <c r="N53" i="3"/>
  <c r="N52" i="3"/>
  <c r="N50" i="3"/>
  <c r="N49" i="3"/>
  <c r="N48" i="3"/>
  <c r="N47" i="3"/>
  <c r="N46" i="3"/>
  <c r="R97" i="3"/>
  <c r="R95" i="3"/>
  <c r="R94" i="3"/>
  <c r="R93" i="3"/>
  <c r="R92" i="3"/>
  <c r="R90" i="3"/>
  <c r="R89" i="3"/>
  <c r="R88" i="3"/>
  <c r="R87" i="3"/>
  <c r="I99" i="3"/>
  <c r="J99" i="3" s="1"/>
  <c r="J97" i="3"/>
  <c r="J95" i="3"/>
  <c r="J94" i="3"/>
  <c r="J93" i="3"/>
  <c r="J92" i="3"/>
  <c r="J90" i="3"/>
  <c r="J89" i="3"/>
  <c r="J88" i="3"/>
  <c r="J87" i="3"/>
  <c r="R79" i="3"/>
  <c r="R78" i="3"/>
  <c r="R77" i="3"/>
  <c r="R76" i="3"/>
  <c r="R74" i="3"/>
  <c r="R72" i="3"/>
  <c r="R71" i="3"/>
  <c r="J79" i="3"/>
  <c r="J78" i="3"/>
  <c r="J77" i="3"/>
  <c r="J76" i="3"/>
  <c r="J74" i="3"/>
  <c r="J72" i="3"/>
  <c r="J71" i="3"/>
  <c r="J46" i="3"/>
  <c r="R63" i="3"/>
  <c r="R62" i="3"/>
  <c r="R61" i="3"/>
  <c r="R60" i="3"/>
  <c r="R58" i="3"/>
  <c r="R56" i="3"/>
  <c r="R55" i="3"/>
  <c r="R54" i="3"/>
  <c r="R53" i="3"/>
  <c r="R52" i="3"/>
  <c r="R50" i="3"/>
  <c r="R49" i="3"/>
  <c r="R48" i="3"/>
  <c r="R47" i="3"/>
  <c r="R46" i="3"/>
  <c r="J63" i="3"/>
  <c r="J62" i="3"/>
  <c r="J61" i="3"/>
  <c r="J60" i="3"/>
  <c r="J58" i="3"/>
  <c r="J56" i="3"/>
  <c r="J55" i="3"/>
  <c r="J54" i="3"/>
  <c r="J53" i="3"/>
  <c r="J52" i="3"/>
  <c r="J50" i="3"/>
  <c r="J49" i="3"/>
  <c r="J48" i="3"/>
  <c r="J47" i="3"/>
  <c r="F139" i="3"/>
  <c r="F138" i="3"/>
  <c r="F137" i="3"/>
  <c r="F136" i="3"/>
  <c r="F128" i="3"/>
  <c r="F126" i="3"/>
  <c r="F124" i="3"/>
  <c r="F116" i="3"/>
  <c r="F115" i="3"/>
  <c r="F114" i="3"/>
  <c r="F113" i="3"/>
  <c r="F112" i="3"/>
  <c r="F111" i="3"/>
  <c r="F109" i="3"/>
  <c r="F108" i="3"/>
  <c r="F107" i="3"/>
  <c r="F99" i="3"/>
  <c r="F97" i="3"/>
  <c r="F79" i="3"/>
  <c r="F78" i="3"/>
  <c r="F77" i="3"/>
  <c r="F76" i="3"/>
  <c r="F74" i="3"/>
  <c r="F72" i="3"/>
  <c r="F71" i="3"/>
  <c r="F63" i="3"/>
  <c r="F62" i="3"/>
  <c r="F61" i="3"/>
  <c r="F60" i="3"/>
  <c r="F58" i="3"/>
  <c r="F56" i="3"/>
  <c r="F55" i="3"/>
  <c r="F54" i="3"/>
  <c r="F53" i="3"/>
  <c r="F52" i="3"/>
  <c r="F50" i="3"/>
  <c r="F49" i="3"/>
  <c r="F48" i="3"/>
  <c r="F47" i="3"/>
  <c r="F46" i="3"/>
  <c r="F38" i="3"/>
  <c r="F37" i="3"/>
  <c r="F36" i="3"/>
  <c r="F18" i="3"/>
  <c r="F17" i="3"/>
  <c r="F15" i="3"/>
  <c r="F14" i="3"/>
  <c r="F156" i="3" l="1"/>
  <c r="F20" i="3"/>
  <c r="F40" i="3"/>
  <c r="F141" i="3" l="1"/>
  <c r="G141" i="3" s="1"/>
  <c r="H155" i="3" s="1"/>
  <c r="G137" i="3"/>
  <c r="G136" i="3"/>
  <c r="G138" i="3"/>
  <c r="G139" i="3"/>
  <c r="F101" i="3"/>
  <c r="G101" i="3" s="1"/>
  <c r="H152" i="3" s="1"/>
  <c r="F81" i="3"/>
  <c r="G81" i="3" s="1"/>
  <c r="H151" i="3" s="1"/>
  <c r="F118" i="3"/>
  <c r="G118" i="3" s="1"/>
  <c r="H153" i="3" s="1"/>
  <c r="F130" i="3"/>
  <c r="F154" i="3" s="1"/>
  <c r="G40" i="3"/>
  <c r="H149" i="3" s="1"/>
  <c r="F148" i="3"/>
  <c r="S97" i="3"/>
  <c r="S95" i="3"/>
  <c r="S94" i="3"/>
  <c r="S93" i="3"/>
  <c r="S92" i="3"/>
  <c r="S90" i="3"/>
  <c r="S89" i="3"/>
  <c r="S88" i="3"/>
  <c r="S87" i="3"/>
  <c r="S79" i="3"/>
  <c r="S78" i="3"/>
  <c r="S77" i="3"/>
  <c r="S76" i="3"/>
  <c r="S74" i="3"/>
  <c r="S72" i="3"/>
  <c r="S71" i="3"/>
  <c r="S63" i="3"/>
  <c r="S62" i="3"/>
  <c r="S61" i="3"/>
  <c r="S60" i="3"/>
  <c r="S58" i="3"/>
  <c r="S56" i="3"/>
  <c r="S55" i="3"/>
  <c r="S54" i="3"/>
  <c r="S53" i="3"/>
  <c r="S52" i="3"/>
  <c r="S50" i="3"/>
  <c r="S49" i="3"/>
  <c r="S48" i="3"/>
  <c r="S47" i="3"/>
  <c r="S46" i="3"/>
  <c r="O97" i="3"/>
  <c r="O79" i="3"/>
  <c r="O78" i="3"/>
  <c r="O77" i="3"/>
  <c r="O76" i="3"/>
  <c r="O74" i="3"/>
  <c r="O72" i="3"/>
  <c r="O71" i="3"/>
  <c r="O63" i="3"/>
  <c r="O62" i="3"/>
  <c r="O61" i="3"/>
  <c r="O60" i="3"/>
  <c r="O58" i="3"/>
  <c r="O56" i="3"/>
  <c r="O55" i="3"/>
  <c r="O54" i="3"/>
  <c r="O53" i="3"/>
  <c r="O52" i="3"/>
  <c r="O50" i="3"/>
  <c r="O49" i="3"/>
  <c r="O48" i="3"/>
  <c r="O47" i="3"/>
  <c r="O46" i="3"/>
  <c r="K99" i="3"/>
  <c r="K97" i="3"/>
  <c r="K95" i="3"/>
  <c r="K94" i="3"/>
  <c r="K93" i="3"/>
  <c r="K92" i="3"/>
  <c r="K90" i="3"/>
  <c r="K89" i="3"/>
  <c r="K88" i="3"/>
  <c r="K87" i="3"/>
  <c r="K79" i="3"/>
  <c r="K78" i="3"/>
  <c r="K77" i="3"/>
  <c r="K76" i="3"/>
  <c r="K74" i="3"/>
  <c r="K72" i="3"/>
  <c r="K71" i="3"/>
  <c r="K61" i="3"/>
  <c r="G128" i="3"/>
  <c r="G126" i="3"/>
  <c r="G124" i="3"/>
  <c r="G116" i="3"/>
  <c r="G115" i="3"/>
  <c r="G114" i="3"/>
  <c r="G113" i="3"/>
  <c r="G112" i="3"/>
  <c r="G111" i="3"/>
  <c r="G109" i="3"/>
  <c r="G108" i="3"/>
  <c r="G107" i="3"/>
  <c r="G99" i="3"/>
  <c r="G97" i="3"/>
  <c r="G79" i="3"/>
  <c r="G78" i="3"/>
  <c r="G77" i="3"/>
  <c r="G76" i="3"/>
  <c r="G74" i="3"/>
  <c r="G72" i="3"/>
  <c r="G71" i="3"/>
  <c r="G63" i="3"/>
  <c r="G62" i="3"/>
  <c r="G61" i="3"/>
  <c r="G60" i="3"/>
  <c r="G58" i="3"/>
  <c r="G56" i="3"/>
  <c r="G55" i="3"/>
  <c r="G54" i="3"/>
  <c r="G53" i="3"/>
  <c r="G52" i="3"/>
  <c r="G50" i="3"/>
  <c r="G49" i="3"/>
  <c r="G48" i="3"/>
  <c r="G47" i="3"/>
  <c r="G46" i="3"/>
  <c r="G38" i="3"/>
  <c r="G37" i="3"/>
  <c r="G36" i="3"/>
  <c r="G18" i="3"/>
  <c r="G17" i="3"/>
  <c r="G15" i="3"/>
  <c r="G14" i="3"/>
  <c r="K63" i="3"/>
  <c r="K62" i="3"/>
  <c r="K60" i="3"/>
  <c r="K58" i="3"/>
  <c r="K56" i="3"/>
  <c r="K55" i="3"/>
  <c r="K54" i="3"/>
  <c r="K53" i="3"/>
  <c r="K52" i="3"/>
  <c r="K50" i="3"/>
  <c r="K49" i="3"/>
  <c r="K48" i="3"/>
  <c r="K47" i="3"/>
  <c r="H156" i="3" l="1"/>
  <c r="F65" i="3"/>
  <c r="G65" i="3" s="1"/>
  <c r="H150" i="3" s="1"/>
  <c r="K46" i="3"/>
  <c r="G130" i="3"/>
  <c r="H154" i="3" s="1"/>
  <c r="F155" i="3"/>
  <c r="F151" i="3"/>
  <c r="F152" i="3"/>
  <c r="F153" i="3"/>
  <c r="G20" i="3"/>
  <c r="H148" i="3" s="1"/>
  <c r="F149" i="3"/>
  <c r="H158" i="3" l="1"/>
  <c r="H157" i="3"/>
  <c r="F150" i="3"/>
  <c r="F158" i="3" l="1"/>
  <c r="F157" i="3"/>
</calcChain>
</file>

<file path=xl/sharedStrings.xml><?xml version="1.0" encoding="utf-8"?>
<sst xmlns="http://schemas.openxmlformats.org/spreadsheetml/2006/main" count="779" uniqueCount="288">
  <si>
    <t>Unité d'œuvre</t>
  </si>
  <si>
    <t>Technicien</t>
  </si>
  <si>
    <t>Chef de projet</t>
  </si>
  <si>
    <t>Réversibilité</t>
  </si>
  <si>
    <t>Audit de l'architecture technique</t>
  </si>
  <si>
    <t>Prise en charge du marché</t>
  </si>
  <si>
    <t>Migration des sites</t>
  </si>
  <si>
    <t>Définition du dossier de migration</t>
  </si>
  <si>
    <t>Mise en œuvre</t>
  </si>
  <si>
    <t>Déploiement des infrastructures et environnements</t>
  </si>
  <si>
    <t xml:space="preserve">Acces VPN Ipsec </t>
  </si>
  <si>
    <t>Protection anti DDoS avancé</t>
  </si>
  <si>
    <t>Lien</t>
  </si>
  <si>
    <t>Forfait</t>
  </si>
  <si>
    <t>Certificat</t>
  </si>
  <si>
    <t>Unité</t>
  </si>
  <si>
    <t>Fourniture d'une VM (2 vCPU, 4 Go vRAM, 40 DD)</t>
  </si>
  <si>
    <t>VM</t>
  </si>
  <si>
    <t>Licence OS (Microsoft Windows Server Edition Standard)</t>
  </si>
  <si>
    <t>Licence Microsoft SQL Server</t>
  </si>
  <si>
    <t>Licence Oracle</t>
  </si>
  <si>
    <t>vCPU</t>
  </si>
  <si>
    <t>Ajout de capacité 1 x vCPU supplémentaire</t>
  </si>
  <si>
    <t>Ajout de capacité 100 Go stockage supplémentaire</t>
  </si>
  <si>
    <t>Fourniture de serveurs physiques dédiés</t>
  </si>
  <si>
    <t>Serveur</t>
  </si>
  <si>
    <t>Fourniture de licences sur serveurs physiques</t>
  </si>
  <si>
    <t>Service de sauvegarde</t>
  </si>
  <si>
    <t>Sauvegarde des données</t>
  </si>
  <si>
    <t>Stockage partagé</t>
  </si>
  <si>
    <t>Stockage NAS</t>
  </si>
  <si>
    <t>Prestations d'assistance technique</t>
  </si>
  <si>
    <t>Prestations complémentaires</t>
  </si>
  <si>
    <t>Expert technique</t>
  </si>
  <si>
    <t>Journée</t>
  </si>
  <si>
    <t>Test de bascule PRA / PCA</t>
  </si>
  <si>
    <t>Test de restauration données</t>
  </si>
  <si>
    <t>Test</t>
  </si>
  <si>
    <t>Test de montée en charge</t>
  </si>
  <si>
    <t>Test d'intrusion</t>
  </si>
  <si>
    <t>Audit de sécurité</t>
  </si>
  <si>
    <t>Gestionnaire applicatif</t>
  </si>
  <si>
    <t xml:space="preserve">Pilotage et suivi </t>
  </si>
  <si>
    <t>Sécurité</t>
  </si>
  <si>
    <t>Responsable sécurité</t>
  </si>
  <si>
    <t>Infogérance d'un serveur de production (niveau OS)</t>
  </si>
  <si>
    <t>Infogérance d'un serveur de production de type Web</t>
  </si>
  <si>
    <t>Infogérance d'un serveur de production de type front</t>
  </si>
  <si>
    <t>Infogérance d'un serveur de production de type BDD</t>
  </si>
  <si>
    <t>Infogérance d'un serveur de pré-production (niveau OS)</t>
  </si>
  <si>
    <t>Infogérance d'un serveur de pré-production de type Web</t>
  </si>
  <si>
    <t>Infogérance d'un serveur de pré-production de type front</t>
  </si>
  <si>
    <t>Infogérance d'un serveur de pré-production de type BDD</t>
  </si>
  <si>
    <t>UO_A2_1</t>
  </si>
  <si>
    <t>UO_A2_2</t>
  </si>
  <si>
    <t>UO_A2_3</t>
  </si>
  <si>
    <t>UO_A2_5</t>
  </si>
  <si>
    <t>UO_A2_6</t>
  </si>
  <si>
    <t>UO_A2_2_S</t>
  </si>
  <si>
    <t>UO_A2_6_S</t>
  </si>
  <si>
    <t>UO_A2_7_S</t>
  </si>
  <si>
    <t>UO_A2_8_S</t>
  </si>
  <si>
    <t>UO_A7_1</t>
  </si>
  <si>
    <t>Gestionnaire opérationnel de compte</t>
  </si>
  <si>
    <t>UO_A5_1</t>
  </si>
  <si>
    <t>UO_A5_2</t>
  </si>
  <si>
    <t>UO_A5_3</t>
  </si>
  <si>
    <t>UO_A5_4</t>
  </si>
  <si>
    <t>UO_A5_5</t>
  </si>
  <si>
    <t>UO_A5_6</t>
  </si>
  <si>
    <t>UO_A5_7</t>
  </si>
  <si>
    <t>UO_A5_8</t>
  </si>
  <si>
    <t>UO_A5_9</t>
  </si>
  <si>
    <t>UO_A6_1</t>
  </si>
  <si>
    <t>UO_A6_2</t>
  </si>
  <si>
    <t>UO_A6_3</t>
  </si>
  <si>
    <t>Quantité</t>
  </si>
  <si>
    <t>100 Go</t>
  </si>
  <si>
    <t>Ajout de capacité 1 x 4 Go vRAM supplémentaire</t>
  </si>
  <si>
    <t>Montant € HT</t>
  </si>
  <si>
    <t>4Go vRAM</t>
  </si>
  <si>
    <t>Fourniture d'une VM (4 vCPU, 16 Go vRAM, 40 DD)</t>
  </si>
  <si>
    <t>Service d'infogérance Classe haute performance</t>
  </si>
  <si>
    <t>Service d'infogérance Classe standard</t>
  </si>
  <si>
    <t>Forfait annuel</t>
  </si>
  <si>
    <t>Total du module</t>
  </si>
  <si>
    <t>Total du module Transition</t>
  </si>
  <si>
    <t>Total du module A2</t>
  </si>
  <si>
    <t>Total du module A4</t>
  </si>
  <si>
    <t>Total du module A5</t>
  </si>
  <si>
    <t>Total du module A3.1</t>
  </si>
  <si>
    <t>Total du module A3.2</t>
  </si>
  <si>
    <t>Total du module A6</t>
  </si>
  <si>
    <t>Total du module A7</t>
  </si>
  <si>
    <t>Service de PRA</t>
  </si>
  <si>
    <t>Montant € TTC</t>
  </si>
  <si>
    <t>UO_A7_4</t>
  </si>
  <si>
    <t>Rédaction du plan de réversibilité</t>
  </si>
  <si>
    <t xml:space="preserve">Forfait </t>
  </si>
  <si>
    <t>Prix € HT</t>
  </si>
  <si>
    <t>Ajout de capacité 1 x 4Go vRAM supplémentaire</t>
  </si>
  <si>
    <t>4Go RAM</t>
  </si>
  <si>
    <t>Réversibilité Connexion Internet et services réseau Simple (forfait de 20 applications)</t>
  </si>
  <si>
    <t>UO_A7_2</t>
  </si>
  <si>
    <t xml:space="preserve">Date: </t>
  </si>
  <si>
    <t>Fourniture de capacité Cloud virtuel (Classe standard)</t>
  </si>
  <si>
    <t>Fourniture de capacité Cloud virtuel (Classe haute performance)</t>
  </si>
  <si>
    <t>Frais setup € HT</t>
  </si>
  <si>
    <t>Loyer mensuel € HT</t>
  </si>
  <si>
    <t>Forfait € HT</t>
  </si>
  <si>
    <t>UO_A3.1_1_S</t>
  </si>
  <si>
    <t>UO_A3.1_2_S</t>
  </si>
  <si>
    <t>UO_A3.1_3_S</t>
  </si>
  <si>
    <t>UO_A3.1_4_S</t>
  </si>
  <si>
    <t>UO_A3.1_5_S</t>
  </si>
  <si>
    <t>UO_A3.1_6_S</t>
  </si>
  <si>
    <t>UO_A3.1_7_S</t>
  </si>
  <si>
    <t>UO_A3.1_8_S</t>
  </si>
  <si>
    <t>UO_A3.1_9_S</t>
  </si>
  <si>
    <t>UO_A3.1_10_S</t>
  </si>
  <si>
    <t>UO_A3.1_11_S</t>
  </si>
  <si>
    <t>UO_A3.1_12_S</t>
  </si>
  <si>
    <t>UO_A3.1_13_S</t>
  </si>
  <si>
    <t>UO_A3.1_14_S</t>
  </si>
  <si>
    <t>UO_A3.1_15_S</t>
  </si>
  <si>
    <t>UO_A3.1_1</t>
  </si>
  <si>
    <t>UO_A3.1_2</t>
  </si>
  <si>
    <t>UO_A3.1_3</t>
  </si>
  <si>
    <t>UO_A3.1_4</t>
  </si>
  <si>
    <t>UO_A3.1_5</t>
  </si>
  <si>
    <t>UO_A3.1_6</t>
  </si>
  <si>
    <t>UO_A3.1_7</t>
  </si>
  <si>
    <t>UO_A3.1_8</t>
  </si>
  <si>
    <t>UO_A3.1_9</t>
  </si>
  <si>
    <t>UO_A3.1_10</t>
  </si>
  <si>
    <t>UO_A3.1_11</t>
  </si>
  <si>
    <t>UO_A3.1_12</t>
  </si>
  <si>
    <t>UO_A3.1_13</t>
  </si>
  <si>
    <t>UO_A3.1_14</t>
  </si>
  <si>
    <t>UO_A3.1_15</t>
  </si>
  <si>
    <t>UO_A3.2_1_S</t>
  </si>
  <si>
    <t>UO_A3.2_1</t>
  </si>
  <si>
    <t>UO_A3.2_2_S</t>
  </si>
  <si>
    <t>UO_A3.2_2</t>
  </si>
  <si>
    <t>UO_A3.2_3_S</t>
  </si>
  <si>
    <t>UO_A3.2_3</t>
  </si>
  <si>
    <t>UO_A3.2_4_S</t>
  </si>
  <si>
    <t>UO_A3.2_4</t>
  </si>
  <si>
    <t>UO_A3.2_5_S</t>
  </si>
  <si>
    <t>UO_A3.2_5</t>
  </si>
  <si>
    <t>UO_A3.2_6_S</t>
  </si>
  <si>
    <t>UO_A3.2_6</t>
  </si>
  <si>
    <t>UO_A3.2_7_S</t>
  </si>
  <si>
    <t>UO_A3.2_7</t>
  </si>
  <si>
    <t>UO_A4_1_S</t>
  </si>
  <si>
    <t>UO_A4_1</t>
  </si>
  <si>
    <t>UO_A4_2_S</t>
  </si>
  <si>
    <t>UO_A4_2</t>
  </si>
  <si>
    <t>UO_A4_3_S</t>
  </si>
  <si>
    <t>UO_A4_3</t>
  </si>
  <si>
    <t>UO_A4_4_S</t>
  </si>
  <si>
    <t>UO_A4_4</t>
  </si>
  <si>
    <t>UO_A4_5_S</t>
  </si>
  <si>
    <t>UO_A4_5</t>
  </si>
  <si>
    <t>UO_A4_6_S</t>
  </si>
  <si>
    <t>UO_A4_6</t>
  </si>
  <si>
    <t>UO_A4_7_S</t>
  </si>
  <si>
    <t>UO_A4_7</t>
  </si>
  <si>
    <t>UO_A4_8_S</t>
  </si>
  <si>
    <t>UO_A4_8</t>
  </si>
  <si>
    <t>UO_A4_9</t>
  </si>
  <si>
    <t>UO_A4_10</t>
  </si>
  <si>
    <t>UO_A4_9_S</t>
  </si>
  <si>
    <t>UO_A4_10_S</t>
  </si>
  <si>
    <t>UO_A7_3</t>
  </si>
  <si>
    <t>UO_Transition_1</t>
  </si>
  <si>
    <t>UO_Transition_2</t>
  </si>
  <si>
    <t>UO_Transition_3</t>
  </si>
  <si>
    <t>UO_Transition_4</t>
  </si>
  <si>
    <t>Migration des applications</t>
  </si>
  <si>
    <t>Nom du candidat :</t>
  </si>
  <si>
    <r>
      <t xml:space="preserve">BORDEREAU DES PRIX UNITAIRES (BPU) - </t>
    </r>
    <r>
      <rPr>
        <b/>
        <sz val="12"/>
        <color rgb="FFFF0000"/>
        <rFont val="Calibri"/>
        <family val="2"/>
        <scheme val="minor"/>
      </rPr>
      <t>DOCUMENT CONTRACTUEL (ANNEXE FINANCI</t>
    </r>
    <r>
      <rPr>
        <b/>
        <sz val="12"/>
        <color rgb="FFFF0000"/>
        <rFont val="Calibri"/>
        <family val="2"/>
      </rPr>
      <t>È</t>
    </r>
    <r>
      <rPr>
        <b/>
        <sz val="12"/>
        <color rgb="FFFF0000"/>
        <rFont val="Calibri"/>
        <family val="2"/>
        <scheme val="minor"/>
      </rPr>
      <t>RE DE L'ACTE D'ENGAGEMENT)</t>
    </r>
  </si>
  <si>
    <t>Hébergement des infrastructures informatiques de l’Agence Nationale de Sécurité du Médicament et des Produits de Santé et prestations associées.</t>
  </si>
  <si>
    <r>
      <t>D</t>
    </r>
    <r>
      <rPr>
        <b/>
        <sz val="12"/>
        <color theme="1"/>
        <rFont val="Calibri"/>
        <family val="2"/>
      </rPr>
      <t>É</t>
    </r>
    <r>
      <rPr>
        <b/>
        <sz val="12"/>
        <color theme="1"/>
        <rFont val="Calibri"/>
        <family val="2"/>
        <scheme val="minor"/>
      </rPr>
      <t xml:space="preserve">TAIL QUANTITATIF ESTIMATIF (DQE) - </t>
    </r>
    <r>
      <rPr>
        <b/>
        <sz val="12"/>
        <color rgb="FFFF0000"/>
        <rFont val="Calibri"/>
        <family val="2"/>
        <scheme val="minor"/>
      </rPr>
      <t>DOCUMENT NON-CONTRACTUEL UTILIS</t>
    </r>
    <r>
      <rPr>
        <b/>
        <sz val="12"/>
        <color rgb="FFFF0000"/>
        <rFont val="Calibri"/>
        <family val="2"/>
      </rPr>
      <t>É</t>
    </r>
    <r>
      <rPr>
        <b/>
        <sz val="12"/>
        <color rgb="FFFF0000"/>
        <rFont val="Calibri"/>
        <family val="2"/>
        <scheme val="minor"/>
      </rPr>
      <t xml:space="preserve"> POUR LA COMPARAISON DES OFFRES</t>
    </r>
  </si>
  <si>
    <t>Les candidats doivent respecter le cadre du présent Détail Quantitatif Estimatif et ne pas modifier sa structure.
Ce document n’a pas vocation à devenir contractuel (les quantités estimatives renseignées étant données à titre purement indicatif), mais vise à permettre l’analyse financière des offres.
Les montants estimatifs HT correspondent aux prix de l'UO du BPU (repris automatiquement) multiplié par la quantité. 
Les montants TTC et totaux sont calculés automatiquement.</t>
  </si>
  <si>
    <t>Quantité estimative</t>
  </si>
  <si>
    <t>Données non-HDS</t>
  </si>
  <si>
    <t>Données HDS</t>
  </si>
  <si>
    <t>UO_A3.1_1_S_HDS</t>
  </si>
  <si>
    <t>UO_A3.1_1_HDS</t>
  </si>
  <si>
    <t>UO_A3.1_2_S_HDS</t>
  </si>
  <si>
    <t>UO_A3.1_2_HDS</t>
  </si>
  <si>
    <t>UO_A3.1_3_S_HDS</t>
  </si>
  <si>
    <t>UO_A3.1_3_HDS</t>
  </si>
  <si>
    <t>UO_A3.1_4_S_HDS</t>
  </si>
  <si>
    <t>UO_A3.1_4_HDS</t>
  </si>
  <si>
    <t>UO_A3.1_5_S_HDS</t>
  </si>
  <si>
    <t>UO_A3.1_5_HDS</t>
  </si>
  <si>
    <t>UO_A3.1_6_S_HDS</t>
  </si>
  <si>
    <t>UO_A3.1_6_HDS</t>
  </si>
  <si>
    <t>UO_A3.1_7_S_HDS</t>
  </si>
  <si>
    <t>UO_A3.1_7_HDS</t>
  </si>
  <si>
    <t>UO_A3.1_8_S_HDS</t>
  </si>
  <si>
    <t>UO_A3.1_8_HDS</t>
  </si>
  <si>
    <t>UO_A3.1_9_S_HDS</t>
  </si>
  <si>
    <t>UO_A3.1_9_HDS</t>
  </si>
  <si>
    <t>UO_A3.1_10_S_HDS</t>
  </si>
  <si>
    <t>UO_A3.1_10_HDS</t>
  </si>
  <si>
    <t>UO_A3.1_11_S_HDS</t>
  </si>
  <si>
    <t>UO_A3.1_11_HDS</t>
  </si>
  <si>
    <t>UO_A3.1_12_S_HDS</t>
  </si>
  <si>
    <t>UO_A3.1_12_HDS</t>
  </si>
  <si>
    <t>UO_A3.1_13_S_HDS</t>
  </si>
  <si>
    <t>UO_A3.1_13_HDS</t>
  </si>
  <si>
    <t>UO_A3.1_14_S_HDS</t>
  </si>
  <si>
    <t>UO_A3.1_14_HDS</t>
  </si>
  <si>
    <t>UO_A3.1_15_S_HDS</t>
  </si>
  <si>
    <t>UO_A3.1_15_HDS</t>
  </si>
  <si>
    <t>UO_A3.2_1_S_HDS</t>
  </si>
  <si>
    <t>UO_A3.2_1_HDS</t>
  </si>
  <si>
    <t>UO_A3.2_2_S_HDS</t>
  </si>
  <si>
    <t>UO_A3.2_2_HDS</t>
  </si>
  <si>
    <t>UO_A3.2_3_S_HDS</t>
  </si>
  <si>
    <t>UO_A3.2_3_HDS</t>
  </si>
  <si>
    <t>UO_A3.2_4_S_HDS</t>
  </si>
  <si>
    <t>UO_A3.2_4_HDS</t>
  </si>
  <si>
    <t>UO_A3.2_5_S_HDS</t>
  </si>
  <si>
    <t>UO_A3.2_5_HDS</t>
  </si>
  <si>
    <t>UO_A3.2_6_S_HDS</t>
  </si>
  <si>
    <t>UO_A3.2_6_HDS</t>
  </si>
  <si>
    <t>UO_A3.2_7_S_HDS</t>
  </si>
  <si>
    <t>UO_A3.2_7_HDS</t>
  </si>
  <si>
    <t>UO_A4_1_S_HDS</t>
  </si>
  <si>
    <t>UO_A4_1_HDS</t>
  </si>
  <si>
    <t>UO_A4_2_S_HDS</t>
  </si>
  <si>
    <t>UO_A4_2_HDS</t>
  </si>
  <si>
    <t>UO_A4_3_S_HDS</t>
  </si>
  <si>
    <t>UO_A4_3_HDS</t>
  </si>
  <si>
    <t>UO_A4_4_S_HDS</t>
  </si>
  <si>
    <t>UO_A4_4_HDS</t>
  </si>
  <si>
    <t>UO_A4_5_S_HDS</t>
  </si>
  <si>
    <t>UO_A4_5_HDS</t>
  </si>
  <si>
    <t>UO_A4_6_S_HDS</t>
  </si>
  <si>
    <t>UO_A4_6_HDS</t>
  </si>
  <si>
    <t>UO_A4_7_S_HDS</t>
  </si>
  <si>
    <t>UO_A4_7_HDS</t>
  </si>
  <si>
    <t>UO_A4_8_S_HDS</t>
  </si>
  <si>
    <t>UO_A4_8_HDS</t>
  </si>
  <si>
    <t>UO_A4_9_S_HDS</t>
  </si>
  <si>
    <t>UO_A4_9_HDS</t>
  </si>
  <si>
    <t>Audit de conformité HDS</t>
  </si>
  <si>
    <t>Fourniture de capacité en Cloud virtuel (Classe standard)</t>
  </si>
  <si>
    <t>Fourniture de capacité en Cloud virtuel (Classe haute performance)</t>
  </si>
  <si>
    <t>Fourniture de licences en Cloud virtuel</t>
  </si>
  <si>
    <t>Test de bascule PRA</t>
  </si>
  <si>
    <t>Sans objet - inclus dans le pilotage global de la prestation</t>
  </si>
  <si>
    <t>Module A3.1 : Fourniture de capacités d'hébergement de type Cloud virtuel</t>
  </si>
  <si>
    <t>Module A3.2 : Fourniture de serveurs physiques</t>
  </si>
  <si>
    <t>Module A2 : Connexion Internet et services réseau</t>
  </si>
  <si>
    <t>Module A4 : Service d'infogérance et services associés</t>
  </si>
  <si>
    <t>Module A5 :  Assistance technique, Prestations complémentaires</t>
  </si>
  <si>
    <t>Module A6 : Pilotage et accompagnement</t>
  </si>
  <si>
    <t>Module A7 : Réversibilité sortante</t>
  </si>
  <si>
    <t>Module A1 : Support aux utilisateurs</t>
  </si>
  <si>
    <t>Module Transition : Prise en charge du marché et mise en œuvre (réversibilité entrante)</t>
  </si>
  <si>
    <t>Module A7 : Réversibilité Sortante</t>
  </si>
  <si>
    <t>Code couleur :</t>
  </si>
  <si>
    <t>Phase de réversibilité entrante :</t>
  </si>
  <si>
    <t>Total réversibilité entrante :</t>
  </si>
  <si>
    <t>Total global :</t>
  </si>
  <si>
    <t>Total hors réversibilité entrante :</t>
  </si>
  <si>
    <t>Serveur PowerEdge R650 2 x Intel Xeon Scalable 3e génération, 128 Go RAM, capacité 1 To ou équivalent</t>
  </si>
  <si>
    <t>Serveur PowerEdge R340 Xeon E-2300, 32 Go RAM, capacité 1 To ou équivalent</t>
  </si>
  <si>
    <t>Réversibilité Connexion Internet et services réseau</t>
  </si>
  <si>
    <t>Réversibilité par serveur supplémentaire</t>
  </si>
  <si>
    <t>Réversibilité des serveurs simple (50 machines)</t>
  </si>
  <si>
    <t>Application</t>
  </si>
  <si>
    <t>UO_A2_4</t>
  </si>
  <si>
    <t>UO_A2_7</t>
  </si>
  <si>
    <t>UO_A2_8</t>
  </si>
  <si>
    <t>Certificat SSL monosite pour un mois</t>
  </si>
  <si>
    <t>Certificat SSL multisite  pour un mois</t>
  </si>
  <si>
    <t>Liaison internet (par tranche de 10MBit utilisés)</t>
  </si>
  <si>
    <t>Fourniture d'une IP publique</t>
  </si>
  <si>
    <t>IP</t>
  </si>
  <si>
    <t>Fourniture d'un Firewall</t>
  </si>
  <si>
    <t>Fourniture d'un tunnel WAF (firewall applicatif)</t>
  </si>
  <si>
    <t>Licence bastion type Wallix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</si>
</sst>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3"/>
      <name val="Arial"/>
      <family val="2"/>
    </font>
    <font>
      <b/>
      <sz val="13"/>
      <color indexed="60"/>
      <name val="Arial"/>
      <family val="2"/>
    </font>
    <font>
      <sz val="14"/>
      <color indexed="12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b/>
      <i/>
      <sz val="14"/>
      <name val="Calibri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0" borderId="1">
      <alignment horizontal="left" vertical="center"/>
    </xf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/>
    <xf numFmtId="0" fontId="6" fillId="0" borderId="0" xfId="3" applyFont="1"/>
    <xf numFmtId="0" fontId="5" fillId="0" borderId="2" xfId="3" applyFont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3" applyFont="1" applyAlignment="1">
      <alignment wrapText="1"/>
    </xf>
    <xf numFmtId="0" fontId="4" fillId="0" borderId="0" xfId="0" applyFont="1" applyAlignment="1">
      <alignment wrapText="1"/>
    </xf>
    <xf numFmtId="0" fontId="5" fillId="0" borderId="2" xfId="3" applyFont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0" fontId="8" fillId="3" borderId="2" xfId="3" applyFont="1" applyFill="1" applyBorder="1" applyAlignment="1">
      <alignment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vertical="center" wrapText="1"/>
    </xf>
    <xf numFmtId="0" fontId="9" fillId="4" borderId="0" xfId="3" applyFont="1" applyFill="1" applyAlignment="1">
      <alignment vertical="center" wrapText="1"/>
    </xf>
    <xf numFmtId="0" fontId="9" fillId="0" borderId="0" xfId="3" applyFont="1" applyAlignment="1">
      <alignment vertical="center" wrapText="1"/>
    </xf>
    <xf numFmtId="44" fontId="5" fillId="0" borderId="0" xfId="1" applyFont="1" applyBorder="1" applyAlignment="1">
      <alignment vertical="center" wrapText="1"/>
    </xf>
    <xf numFmtId="0" fontId="13" fillId="5" borderId="0" xfId="6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0" borderId="0" xfId="3" applyFont="1" applyAlignment="1">
      <alignment vertical="center" wrapText="1"/>
    </xf>
    <xf numFmtId="0" fontId="15" fillId="0" borderId="0" xfId="0" applyFont="1" applyAlignment="1">
      <alignment wrapText="1"/>
    </xf>
    <xf numFmtId="0" fontId="12" fillId="5" borderId="0" xfId="6" applyFont="1" applyFill="1" applyBorder="1" applyAlignment="1">
      <alignment horizontal="center" vertical="center" wrapText="1"/>
    </xf>
    <xf numFmtId="0" fontId="9" fillId="4" borderId="0" xfId="3" applyFont="1" applyFill="1" applyAlignment="1">
      <alignment horizontal="left" vertical="center" wrapText="1"/>
    </xf>
    <xf numFmtId="164" fontId="7" fillId="0" borderId="2" xfId="3" applyNumberFormat="1" applyFont="1" applyBorder="1" applyAlignment="1">
      <alignment vertical="center" wrapText="1"/>
    </xf>
    <xf numFmtId="0" fontId="5" fillId="0" borderId="0" xfId="3" applyFont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12" fillId="5" borderId="0" xfId="6" applyFont="1" applyFill="1" applyBorder="1" applyAlignment="1">
      <alignment vertical="center" wrapText="1"/>
    </xf>
    <xf numFmtId="0" fontId="7" fillId="2" borderId="1" xfId="3" applyFont="1" applyFill="1" applyBorder="1" applyAlignment="1">
      <alignment horizontal="center" vertical="center" wrapText="1"/>
    </xf>
    <xf numFmtId="44" fontId="1" fillId="0" borderId="0" xfId="7" applyFont="1" applyFill="1" applyAlignment="1">
      <alignment wrapText="1"/>
    </xf>
    <xf numFmtId="0" fontId="17" fillId="4" borderId="0" xfId="3" applyFont="1" applyFill="1" applyAlignment="1">
      <alignment vertical="center" wrapText="1"/>
    </xf>
    <xf numFmtId="44" fontId="5" fillId="0" borderId="0" xfId="7" applyFont="1" applyFill="1" applyAlignment="1">
      <alignment wrapText="1"/>
    </xf>
    <xf numFmtId="44" fontId="1" fillId="0" borderId="0" xfId="7" applyFont="1" applyAlignment="1">
      <alignment wrapText="1"/>
    </xf>
    <xf numFmtId="44" fontId="4" fillId="0" borderId="0" xfId="7" applyFont="1" applyAlignment="1">
      <alignment wrapText="1"/>
    </xf>
    <xf numFmtId="44" fontId="6" fillId="0" borderId="0" xfId="7" applyFont="1" applyAlignment="1">
      <alignment wrapText="1"/>
    </xf>
    <xf numFmtId="44" fontId="5" fillId="0" borderId="0" xfId="7" applyFont="1" applyBorder="1" applyAlignment="1">
      <alignment vertical="center" wrapText="1"/>
    </xf>
    <xf numFmtId="0" fontId="7" fillId="7" borderId="2" xfId="3" applyFont="1" applyFill="1" applyBorder="1" applyAlignment="1">
      <alignment vertical="center" wrapText="1"/>
    </xf>
    <xf numFmtId="0" fontId="7" fillId="7" borderId="1" xfId="3" applyFont="1" applyFill="1" applyBorder="1" applyAlignment="1">
      <alignment vertical="center" wrapText="1"/>
    </xf>
    <xf numFmtId="0" fontId="7" fillId="7" borderId="3" xfId="3" applyFont="1" applyFill="1" applyBorder="1" applyAlignment="1">
      <alignment horizontal="center" vertical="center" wrapText="1"/>
    </xf>
    <xf numFmtId="0" fontId="7" fillId="7" borderId="8" xfId="3" applyFont="1" applyFill="1" applyBorder="1" applyAlignment="1">
      <alignment horizontal="center" vertical="center" wrapText="1"/>
    </xf>
    <xf numFmtId="0" fontId="7" fillId="7" borderId="3" xfId="3" applyFont="1" applyFill="1" applyBorder="1" applyAlignment="1">
      <alignment vertical="center" wrapText="1"/>
    </xf>
    <xf numFmtId="0" fontId="7" fillId="7" borderId="4" xfId="3" applyFont="1" applyFill="1" applyBorder="1" applyAlignment="1">
      <alignment vertical="center" wrapText="1"/>
    </xf>
    <xf numFmtId="0" fontId="9" fillId="4" borderId="0" xfId="3" applyFont="1" applyFill="1" applyAlignment="1">
      <alignment horizontal="center" vertical="center" wrapText="1"/>
    </xf>
    <xf numFmtId="0" fontId="7" fillId="7" borderId="2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0" xfId="3" applyFont="1" applyAlignment="1">
      <alignment horizontal="center" wrapText="1"/>
    </xf>
    <xf numFmtId="0" fontId="7" fillId="0" borderId="1" xfId="3" applyFont="1" applyBorder="1" applyAlignment="1">
      <alignment horizontal="center" vertical="center" wrapText="1"/>
    </xf>
    <xf numFmtId="0" fontId="5" fillId="8" borderId="2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left" vertical="top" wrapText="1"/>
    </xf>
    <xf numFmtId="0" fontId="11" fillId="0" borderId="0" xfId="3" applyFont="1" applyAlignment="1">
      <alignment vertical="center" wrapText="1"/>
    </xf>
    <xf numFmtId="0" fontId="11" fillId="0" borderId="7" xfId="3" applyFont="1" applyBorder="1" applyAlignment="1">
      <alignment vertical="center" wrapText="1"/>
    </xf>
    <xf numFmtId="0" fontId="11" fillId="0" borderId="0" xfId="3" applyFont="1" applyAlignment="1">
      <alignment horizontal="left" vertical="center" wrapText="1"/>
    </xf>
    <xf numFmtId="164" fontId="7" fillId="6" borderId="2" xfId="3" applyNumberFormat="1" applyFont="1" applyFill="1" applyBorder="1" applyAlignment="1">
      <alignment horizontal="center" vertical="center" wrapText="1"/>
    </xf>
    <xf numFmtId="164" fontId="21" fillId="1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Border="1" applyAlignment="1">
      <alignment horizontal="center" vertical="center" wrapText="1"/>
    </xf>
    <xf numFmtId="164" fontId="5" fillId="0" borderId="8" xfId="3" applyNumberFormat="1" applyFont="1" applyBorder="1" applyAlignment="1">
      <alignment horizontal="right" vertical="center" wrapText="1"/>
    </xf>
    <xf numFmtId="0" fontId="22" fillId="0" borderId="0" xfId="0" applyFont="1"/>
    <xf numFmtId="10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8" fillId="11" borderId="2" xfId="3" applyFont="1" applyFill="1" applyBorder="1" applyAlignment="1">
      <alignment vertical="center" wrapText="1"/>
    </xf>
    <xf numFmtId="0" fontId="8" fillId="11" borderId="2" xfId="3" applyFont="1" applyFill="1" applyBorder="1" applyAlignment="1">
      <alignment horizontal="center" vertical="center" wrapText="1"/>
    </xf>
    <xf numFmtId="0" fontId="5" fillId="6" borderId="2" xfId="3" applyFont="1" applyFill="1" applyBorder="1" applyAlignment="1">
      <alignment vertical="center" wrapText="1"/>
    </xf>
    <xf numFmtId="0" fontId="7" fillId="12" borderId="4" xfId="3" applyFont="1" applyFill="1" applyBorder="1" applyAlignment="1">
      <alignment horizontal="center" vertical="center" wrapText="1"/>
    </xf>
    <xf numFmtId="164" fontId="7" fillId="12" borderId="2" xfId="3" applyNumberFormat="1" applyFont="1" applyFill="1" applyBorder="1" applyAlignment="1">
      <alignment vertical="center" wrapText="1"/>
    </xf>
    <xf numFmtId="0" fontId="7" fillId="12" borderId="2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164" fontId="7" fillId="12" borderId="2" xfId="3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25" fillId="0" borderId="14" xfId="0" applyFont="1" applyBorder="1" applyAlignment="1">
      <alignment horizontal="right" wrapText="1"/>
    </xf>
    <xf numFmtId="0" fontId="25" fillId="12" borderId="2" xfId="0" applyFont="1" applyFill="1" applyBorder="1" applyAlignment="1">
      <alignment wrapText="1"/>
    </xf>
    <xf numFmtId="164" fontId="4" fillId="0" borderId="0" xfId="0" applyNumberFormat="1" applyFont="1"/>
    <xf numFmtId="164" fontId="23" fillId="0" borderId="0" xfId="0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164" fontId="7" fillId="13" borderId="2" xfId="3" applyNumberFormat="1" applyFont="1" applyFill="1" applyBorder="1" applyAlignment="1">
      <alignment horizontal="center" vertical="center" wrapText="1"/>
    </xf>
    <xf numFmtId="0" fontId="9" fillId="4" borderId="0" xfId="3" applyFont="1" applyFill="1" applyAlignment="1">
      <alignment horizontal="left" vertical="center" wrapText="1"/>
    </xf>
    <xf numFmtId="0" fontId="7" fillId="7" borderId="1" xfId="3" applyFont="1" applyFill="1" applyBorder="1" applyAlignment="1">
      <alignment horizontal="center" vertical="center" wrapText="1"/>
    </xf>
    <xf numFmtId="0" fontId="7" fillId="7" borderId="4" xfId="3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8" fillId="3" borderId="4" xfId="3" applyFont="1" applyFill="1" applyBorder="1" applyAlignment="1">
      <alignment horizontal="center" vertical="center" wrapText="1"/>
    </xf>
    <xf numFmtId="0" fontId="7" fillId="7" borderId="9" xfId="3" applyFont="1" applyFill="1" applyBorder="1" applyAlignment="1">
      <alignment horizontal="center" vertical="center" wrapText="1"/>
    </xf>
    <xf numFmtId="0" fontId="7" fillId="7" borderId="10" xfId="3" applyFont="1" applyFill="1" applyBorder="1" applyAlignment="1">
      <alignment horizontal="center" vertical="center" wrapText="1"/>
    </xf>
    <xf numFmtId="0" fontId="13" fillId="5" borderId="0" xfId="6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  <xf numFmtId="0" fontId="18" fillId="9" borderId="0" xfId="0" applyFont="1" applyFill="1" applyAlignment="1">
      <alignment horizontal="center" vertical="center"/>
    </xf>
    <xf numFmtId="0" fontId="17" fillId="4" borderId="0" xfId="3" applyFont="1" applyFill="1" applyAlignment="1">
      <alignment horizontal="left" vertical="center" wrapText="1"/>
    </xf>
    <xf numFmtId="0" fontId="8" fillId="11" borderId="5" xfId="3" applyFont="1" applyFill="1" applyBorder="1" applyAlignment="1">
      <alignment horizontal="center" vertical="center" wrapText="1"/>
    </xf>
    <xf numFmtId="0" fontId="8" fillId="11" borderId="6" xfId="3" applyFont="1" applyFill="1" applyBorder="1" applyAlignment="1">
      <alignment horizontal="center" vertical="center" wrapText="1"/>
    </xf>
    <xf numFmtId="0" fontId="8" fillId="11" borderId="1" xfId="3" applyFont="1" applyFill="1" applyBorder="1" applyAlignment="1">
      <alignment horizontal="center" vertical="center" wrapText="1"/>
    </xf>
    <xf numFmtId="0" fontId="8" fillId="11" borderId="3" xfId="3" applyFont="1" applyFill="1" applyBorder="1" applyAlignment="1">
      <alignment horizontal="center" vertical="center" wrapText="1"/>
    </xf>
    <xf numFmtId="0" fontId="8" fillId="11" borderId="4" xfId="3" applyFont="1" applyFill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21" fillId="10" borderId="1" xfId="3" applyFont="1" applyFill="1" applyBorder="1" applyAlignment="1">
      <alignment horizontal="left" vertical="center" wrapText="1"/>
    </xf>
    <xf numFmtId="0" fontId="21" fillId="10" borderId="3" xfId="3" applyFont="1" applyFill="1" applyBorder="1" applyAlignment="1">
      <alignment horizontal="left" vertical="center" wrapText="1"/>
    </xf>
    <xf numFmtId="0" fontId="21" fillId="10" borderId="4" xfId="3" applyFont="1" applyFill="1" applyBorder="1" applyAlignment="1">
      <alignment horizontal="left" vertical="center" wrapText="1"/>
    </xf>
    <xf numFmtId="164" fontId="7" fillId="6" borderId="1" xfId="3" applyNumberFormat="1" applyFont="1" applyFill="1" applyBorder="1" applyAlignment="1">
      <alignment horizontal="center" vertical="center" wrapText="1"/>
    </xf>
    <xf numFmtId="164" fontId="7" fillId="6" borderId="4" xfId="3" applyNumberFormat="1" applyFont="1" applyFill="1" applyBorder="1" applyAlignment="1">
      <alignment horizontal="center" vertical="center" wrapText="1"/>
    </xf>
    <xf numFmtId="164" fontId="21" fillId="10" borderId="1" xfId="3" applyNumberFormat="1" applyFont="1" applyFill="1" applyBorder="1" applyAlignment="1">
      <alignment horizontal="center" vertical="center" wrapText="1"/>
    </xf>
    <xf numFmtId="164" fontId="21" fillId="10" borderId="4" xfId="3" applyNumberFormat="1" applyFont="1" applyFill="1" applyBorder="1" applyAlignment="1">
      <alignment horizontal="center" vertical="center" wrapText="1"/>
    </xf>
    <xf numFmtId="164" fontId="7" fillId="12" borderId="1" xfId="3" applyNumberFormat="1" applyFont="1" applyFill="1" applyBorder="1" applyAlignment="1">
      <alignment horizontal="center" vertical="center" wrapText="1"/>
    </xf>
    <xf numFmtId="164" fontId="7" fillId="12" borderId="4" xfId="3" applyNumberFormat="1" applyFont="1" applyFill="1" applyBorder="1" applyAlignment="1">
      <alignment horizontal="center" vertical="center" wrapText="1"/>
    </xf>
    <xf numFmtId="0" fontId="26" fillId="12" borderId="1" xfId="3" applyFont="1" applyFill="1" applyBorder="1" applyAlignment="1">
      <alignment horizontal="left" vertical="center" wrapText="1"/>
    </xf>
    <xf numFmtId="0" fontId="26" fillId="12" borderId="3" xfId="3" applyFont="1" applyFill="1" applyBorder="1" applyAlignment="1">
      <alignment horizontal="left" vertical="center" wrapText="1"/>
    </xf>
    <xf numFmtId="0" fontId="26" fillId="12" borderId="4" xfId="3" applyFont="1" applyFill="1" applyBorder="1" applyAlignment="1">
      <alignment horizontal="left" vertical="center" wrapText="1"/>
    </xf>
    <xf numFmtId="0" fontId="12" fillId="5" borderId="0" xfId="5" applyFont="1" applyFill="1" applyAlignment="1">
      <alignment horizontal="center" vertical="center" wrapText="1"/>
    </xf>
    <xf numFmtId="0" fontId="16" fillId="5" borderId="0" xfId="6" applyFont="1" applyFill="1" applyBorder="1" applyAlignment="1">
      <alignment horizontal="center" vertical="center" wrapText="1"/>
    </xf>
    <xf numFmtId="0" fontId="12" fillId="5" borderId="0" xfId="6" applyFont="1" applyFill="1" applyBorder="1" applyAlignment="1">
      <alignment horizontal="center" vertical="center" wrapText="1"/>
    </xf>
    <xf numFmtId="0" fontId="26" fillId="13" borderId="1" xfId="3" applyFont="1" applyFill="1" applyBorder="1" applyAlignment="1">
      <alignment horizontal="left" vertical="center" wrapText="1"/>
    </xf>
    <xf numFmtId="0" fontId="26" fillId="13" borderId="3" xfId="3" applyFont="1" applyFill="1" applyBorder="1" applyAlignment="1">
      <alignment horizontal="left" vertical="center" wrapText="1"/>
    </xf>
    <xf numFmtId="0" fontId="26" fillId="13" borderId="4" xfId="3" applyFont="1" applyFill="1" applyBorder="1" applyAlignment="1">
      <alignment horizontal="left" vertical="center" wrapText="1"/>
    </xf>
    <xf numFmtId="164" fontId="7" fillId="13" borderId="1" xfId="3" applyNumberFormat="1" applyFont="1" applyFill="1" applyBorder="1" applyAlignment="1">
      <alignment horizontal="center" vertical="center" wrapText="1"/>
    </xf>
    <xf numFmtId="164" fontId="7" fillId="13" borderId="4" xfId="3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</cellXfs>
  <cellStyles count="8">
    <cellStyle name="Monétaire" xfId="1" builtinId="4"/>
    <cellStyle name="Monétaire 2" xfId="2" xr:uid="{00000000-0005-0000-0000-000001000000}"/>
    <cellStyle name="Monétaire 3" xfId="7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_Grille CXP" xfId="5" xr:uid="{00000000-0005-0000-0000-000006000000}"/>
    <cellStyle name="Titre 2" xfId="6" xr:uid="{00000000-0005-0000-0000-000007000000}"/>
  </cellStyles>
  <dxfs count="0"/>
  <tableStyles count="0" defaultTableStyle="TableStyleMedium9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4"/>
  <sheetViews>
    <sheetView showGridLines="0" tabSelected="1" zoomScale="90" zoomScaleNormal="90" workbookViewId="0">
      <selection activeCell="G10" sqref="G10"/>
    </sheetView>
  </sheetViews>
  <sheetFormatPr baseColWidth="10" defaultRowHeight="14.5" x14ac:dyDescent="0.35"/>
  <cols>
    <col min="1" max="1" width="2.7265625" customWidth="1"/>
    <col min="2" max="2" width="59.453125" style="4" customWidth="1"/>
    <col min="3" max="3" width="13.7265625" style="4" customWidth="1"/>
    <col min="4" max="4" width="16" style="4" bestFit="1" customWidth="1"/>
    <col min="5" max="5" width="17.453125" style="4" bestFit="1" customWidth="1"/>
    <col min="6" max="6" width="15.1796875" style="4" bestFit="1" customWidth="1"/>
    <col min="7" max="7" width="17.453125" style="4" customWidth="1"/>
    <col min="8" max="8" width="19.81640625" style="4" bestFit="1" customWidth="1"/>
    <col min="9" max="9" width="13.7265625" style="4" customWidth="1"/>
    <col min="10" max="10" width="18" style="4" bestFit="1" customWidth="1"/>
    <col min="11" max="11" width="13.7265625" style="29" customWidth="1"/>
    <col min="12" max="12" width="2.7265625" customWidth="1"/>
  </cols>
  <sheetData>
    <row r="1" spans="2:11" ht="15" customHeight="1" thickBot="1" x14ac:dyDescent="0.4"/>
    <row r="2" spans="2:11" ht="49.5" customHeight="1" thickBot="1" x14ac:dyDescent="0.4">
      <c r="B2" s="86" t="s">
        <v>182</v>
      </c>
      <c r="C2" s="87"/>
      <c r="D2" s="87"/>
      <c r="E2" s="87"/>
      <c r="F2" s="87"/>
      <c r="G2" s="87"/>
      <c r="H2" s="87"/>
      <c r="I2" s="87"/>
      <c r="J2" s="87"/>
      <c r="K2" s="88"/>
    </row>
    <row r="3" spans="2:11" ht="15" customHeight="1" x14ac:dyDescent="0.35"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2:11" ht="30.75" customHeight="1" x14ac:dyDescent="0.35">
      <c r="B4" s="89" t="s">
        <v>181</v>
      </c>
      <c r="C4" s="89"/>
      <c r="D4" s="89"/>
      <c r="E4" s="89"/>
      <c r="F4" s="89"/>
      <c r="G4" s="89"/>
      <c r="H4" s="89"/>
      <c r="I4" s="89"/>
      <c r="J4" s="89"/>
      <c r="K4" s="89"/>
    </row>
    <row r="5" spans="2:11" s="1" customFormat="1" ht="15" customHeight="1" x14ac:dyDescent="0.25"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2:11" s="1" customFormat="1" ht="15" customHeight="1" x14ac:dyDescent="0.35">
      <c r="B6" s="4"/>
      <c r="C6" s="4"/>
      <c r="D6" s="4"/>
      <c r="E6" s="4"/>
      <c r="F6" s="4"/>
      <c r="G6" s="4"/>
      <c r="H6" s="4"/>
      <c r="I6" s="4"/>
      <c r="J6" s="4"/>
      <c r="K6" s="26"/>
    </row>
    <row r="7" spans="2:11" s="1" customFormat="1" ht="15.5" x14ac:dyDescent="0.35">
      <c r="B7" s="90" t="s">
        <v>264</v>
      </c>
      <c r="C7" s="90"/>
      <c r="D7" s="90"/>
      <c r="E7" s="90"/>
      <c r="F7" s="4"/>
      <c r="G7" s="4"/>
      <c r="H7" s="4"/>
      <c r="I7" s="13"/>
      <c r="J7" s="13"/>
      <c r="K7" s="28"/>
    </row>
    <row r="8" spans="2:11" s="1" customFormat="1" x14ac:dyDescent="0.35">
      <c r="B8" s="4"/>
      <c r="C8" s="4"/>
      <c r="D8" s="4"/>
      <c r="E8" s="4"/>
      <c r="F8" s="4"/>
      <c r="G8" s="4"/>
      <c r="H8" s="4"/>
      <c r="I8" s="4"/>
      <c r="J8" s="4"/>
      <c r="K8" s="29"/>
    </row>
    <row r="9" spans="2:11" x14ac:dyDescent="0.35">
      <c r="B9" s="9" t="s">
        <v>0</v>
      </c>
      <c r="C9" s="10" t="s">
        <v>15</v>
      </c>
      <c r="D9" s="80"/>
      <c r="E9" s="82"/>
      <c r="I9" s="2"/>
      <c r="J9" s="2"/>
      <c r="K9" s="2"/>
    </row>
    <row r="10" spans="2:11" x14ac:dyDescent="0.35">
      <c r="B10" s="33" t="s">
        <v>5</v>
      </c>
      <c r="C10" s="33"/>
      <c r="D10" s="78" t="s">
        <v>99</v>
      </c>
      <c r="E10" s="79"/>
      <c r="I10" s="2"/>
      <c r="J10" s="2"/>
      <c r="K10" s="2"/>
    </row>
    <row r="11" spans="2:11" x14ac:dyDescent="0.35">
      <c r="B11" s="3" t="s">
        <v>4</v>
      </c>
      <c r="C11" s="7" t="s">
        <v>13</v>
      </c>
      <c r="D11" s="8" t="s">
        <v>175</v>
      </c>
      <c r="E11" s="55"/>
      <c r="I11" s="2"/>
      <c r="J11" s="2"/>
      <c r="K11" s="2"/>
    </row>
    <row r="12" spans="2:11" s="1" customFormat="1" x14ac:dyDescent="0.35">
      <c r="B12" s="3" t="s">
        <v>7</v>
      </c>
      <c r="C12" s="7" t="s">
        <v>13</v>
      </c>
      <c r="D12" s="8" t="s">
        <v>176</v>
      </c>
      <c r="E12" s="55"/>
      <c r="F12" s="4"/>
      <c r="G12" s="4"/>
      <c r="H12" s="4"/>
      <c r="I12" s="2"/>
      <c r="J12" s="2"/>
      <c r="K12" s="2"/>
    </row>
    <row r="13" spans="2:11" s="1" customFormat="1" x14ac:dyDescent="0.35">
      <c r="B13" s="34" t="s">
        <v>8</v>
      </c>
      <c r="C13" s="37"/>
      <c r="D13" s="35"/>
      <c r="E13" s="36"/>
      <c r="F13" s="4"/>
      <c r="G13" s="4"/>
      <c r="H13" s="4"/>
      <c r="I13" s="2"/>
      <c r="J13" s="2"/>
      <c r="K13" s="2"/>
    </row>
    <row r="14" spans="2:11" s="1" customFormat="1" x14ac:dyDescent="0.35">
      <c r="B14" s="3" t="s">
        <v>9</v>
      </c>
      <c r="C14" s="7" t="s">
        <v>13</v>
      </c>
      <c r="D14" s="11" t="s">
        <v>177</v>
      </c>
      <c r="E14" s="55"/>
      <c r="F14" s="4"/>
      <c r="G14" s="4"/>
      <c r="H14" s="4"/>
      <c r="I14" s="2"/>
      <c r="J14" s="2"/>
      <c r="K14" s="2"/>
    </row>
    <row r="15" spans="2:11" s="1" customFormat="1" x14ac:dyDescent="0.35">
      <c r="B15" s="3" t="s">
        <v>6</v>
      </c>
      <c r="C15" s="7" t="s">
        <v>13</v>
      </c>
      <c r="D15" s="11" t="s">
        <v>178</v>
      </c>
      <c r="E15" s="55"/>
      <c r="F15" s="4"/>
      <c r="G15" s="4"/>
      <c r="H15" s="4"/>
      <c r="I15" s="2"/>
      <c r="J15" s="2"/>
      <c r="K15" s="2"/>
    </row>
    <row r="16" spans="2:11" s="1" customFormat="1" ht="4.5" customHeight="1" x14ac:dyDescent="0.25">
      <c r="B16" s="6"/>
      <c r="C16" s="6"/>
      <c r="D16" s="6"/>
      <c r="E16" s="6"/>
      <c r="F16" s="6"/>
      <c r="G16" s="6"/>
      <c r="H16" s="6"/>
      <c r="I16" s="6"/>
      <c r="J16" s="6"/>
      <c r="K16" s="30"/>
    </row>
    <row r="17" spans="2:12" s="1" customFormat="1" ht="4.5" customHeight="1" x14ac:dyDescent="0.25">
      <c r="B17" s="6"/>
      <c r="C17" s="6"/>
      <c r="D17" s="6"/>
      <c r="E17" s="6"/>
      <c r="F17" s="6"/>
      <c r="G17" s="6"/>
      <c r="H17" s="6"/>
      <c r="I17" s="6"/>
      <c r="J17" s="6"/>
      <c r="K17" s="30"/>
    </row>
    <row r="18" spans="2:12" s="1" customFormat="1" ht="10.5" x14ac:dyDescent="0.25">
      <c r="B18" s="6"/>
      <c r="C18" s="6"/>
      <c r="D18" s="6"/>
      <c r="E18" s="6"/>
      <c r="F18" s="6"/>
      <c r="G18" s="6"/>
      <c r="H18" s="6"/>
      <c r="I18" s="6"/>
      <c r="J18" s="6"/>
      <c r="K18" s="30"/>
    </row>
    <row r="19" spans="2:12" s="1" customFormat="1" ht="15.5" x14ac:dyDescent="0.25">
      <c r="B19" s="77" t="s">
        <v>263</v>
      </c>
      <c r="C19" s="77"/>
      <c r="D19" s="77"/>
      <c r="E19" s="77"/>
      <c r="F19" s="77"/>
      <c r="G19" s="77"/>
      <c r="H19" s="77"/>
      <c r="I19" s="77"/>
      <c r="J19" s="77"/>
      <c r="K19" s="77"/>
    </row>
    <row r="20" spans="2:12" s="1" customFormat="1" ht="10.5" x14ac:dyDescent="0.25">
      <c r="B20" s="5"/>
      <c r="C20" s="5"/>
      <c r="D20" s="5"/>
      <c r="E20" s="5"/>
      <c r="F20" s="5"/>
      <c r="G20" s="5"/>
      <c r="H20" s="5"/>
      <c r="I20" s="5"/>
      <c r="J20" s="5"/>
      <c r="K20" s="31"/>
    </row>
    <row r="21" spans="2:12" s="1" customFormat="1" ht="13" x14ac:dyDescent="0.25">
      <c r="B21" s="9" t="s">
        <v>0</v>
      </c>
    </row>
    <row r="22" spans="2:12" s="1" customFormat="1" ht="13" x14ac:dyDescent="0.25">
      <c r="B22" s="61" t="s">
        <v>255</v>
      </c>
    </row>
    <row r="23" spans="2:12" s="1" customFormat="1" ht="4.5" customHeight="1" x14ac:dyDescent="0.25">
      <c r="B23" s="6"/>
      <c r="C23" s="6"/>
      <c r="D23" s="6"/>
      <c r="E23" s="6"/>
      <c r="F23" s="6"/>
      <c r="G23" s="6"/>
      <c r="H23" s="6"/>
      <c r="I23" s="6"/>
      <c r="J23" s="6"/>
      <c r="K23" s="30"/>
    </row>
    <row r="24" spans="2:12" s="1" customFormat="1" ht="4.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30"/>
    </row>
    <row r="25" spans="2:12" s="1" customFormat="1" ht="4.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30"/>
    </row>
    <row r="26" spans="2:12" s="1" customFormat="1" ht="10.5" x14ac:dyDescent="0.25">
      <c r="B26" s="6"/>
      <c r="C26" s="6"/>
      <c r="D26" s="6"/>
      <c r="E26" s="6"/>
      <c r="F26" s="6"/>
      <c r="G26" s="6"/>
      <c r="H26" s="6"/>
      <c r="I26" s="6"/>
      <c r="J26" s="6"/>
      <c r="K26" s="30"/>
    </row>
    <row r="27" spans="2:12" s="1" customFormat="1" ht="15.5" x14ac:dyDescent="0.25">
      <c r="B27" s="77" t="s">
        <v>258</v>
      </c>
      <c r="C27" s="77"/>
      <c r="D27" s="77"/>
      <c r="E27" s="77"/>
      <c r="F27" s="77"/>
      <c r="G27" s="77"/>
      <c r="H27" s="77"/>
      <c r="I27" s="77"/>
      <c r="J27" s="77"/>
      <c r="K27" s="77"/>
    </row>
    <row r="28" spans="2:12" s="1" customFormat="1" ht="10.5" x14ac:dyDescent="0.25">
      <c r="B28" s="5"/>
      <c r="C28" s="5"/>
      <c r="D28" s="5"/>
      <c r="E28" s="5"/>
      <c r="F28" s="5"/>
      <c r="G28" s="5"/>
      <c r="H28" s="5"/>
      <c r="I28" s="5"/>
      <c r="J28" s="5"/>
      <c r="K28" s="31"/>
    </row>
    <row r="29" spans="2:12" s="1" customFormat="1" ht="13" x14ac:dyDescent="0.25">
      <c r="B29" s="9" t="s">
        <v>0</v>
      </c>
      <c r="C29" s="10" t="s">
        <v>15</v>
      </c>
      <c r="D29" s="80"/>
      <c r="E29" s="81"/>
      <c r="F29" s="81"/>
      <c r="G29" s="82"/>
    </row>
    <row r="30" spans="2:12" s="1" customFormat="1" ht="13" x14ac:dyDescent="0.25">
      <c r="B30" s="33"/>
      <c r="C30" s="33"/>
      <c r="D30" s="78" t="s">
        <v>107</v>
      </c>
      <c r="E30" s="83"/>
      <c r="F30" s="84" t="s">
        <v>108</v>
      </c>
      <c r="G30" s="79"/>
    </row>
    <row r="31" spans="2:12" s="1" customFormat="1" ht="13" x14ac:dyDescent="0.25">
      <c r="B31" s="3" t="s">
        <v>282</v>
      </c>
      <c r="C31" s="7" t="s">
        <v>13</v>
      </c>
      <c r="D31" s="47"/>
      <c r="E31" s="47"/>
      <c r="F31" s="11" t="s">
        <v>53</v>
      </c>
      <c r="G31" s="55"/>
    </row>
    <row r="32" spans="2:12" x14ac:dyDescent="0.35">
      <c r="B32" s="3" t="s">
        <v>10</v>
      </c>
      <c r="C32" s="7" t="s">
        <v>12</v>
      </c>
      <c r="D32" s="11" t="s">
        <v>58</v>
      </c>
      <c r="E32" s="55"/>
      <c r="F32" s="11" t="s">
        <v>54</v>
      </c>
      <c r="G32" s="55"/>
      <c r="H32" s="1"/>
      <c r="I32" s="1"/>
      <c r="J32" s="1"/>
      <c r="K32" s="1"/>
      <c r="L32" s="1"/>
    </row>
    <row r="33" spans="2:12" x14ac:dyDescent="0.35">
      <c r="B33" s="3" t="s">
        <v>283</v>
      </c>
      <c r="C33" s="7" t="s">
        <v>284</v>
      </c>
      <c r="D33" s="47"/>
      <c r="E33" s="47"/>
      <c r="F33" s="11" t="s">
        <v>55</v>
      </c>
      <c r="G33" s="55"/>
      <c r="H33" s="1"/>
      <c r="I33" s="1"/>
      <c r="J33" s="1"/>
      <c r="K33" s="1"/>
      <c r="L33" s="1"/>
    </row>
    <row r="34" spans="2:12" s="1" customFormat="1" ht="13" x14ac:dyDescent="0.25">
      <c r="B34" s="3" t="s">
        <v>280</v>
      </c>
      <c r="C34" s="7" t="s">
        <v>14</v>
      </c>
      <c r="D34" s="47"/>
      <c r="E34" s="47"/>
      <c r="F34" s="11" t="s">
        <v>277</v>
      </c>
      <c r="G34" s="55"/>
    </row>
    <row r="35" spans="2:12" s="1" customFormat="1" ht="13" x14ac:dyDescent="0.25">
      <c r="B35" s="3" t="s">
        <v>281</v>
      </c>
      <c r="C35" s="7" t="s">
        <v>14</v>
      </c>
      <c r="D35" s="47"/>
      <c r="E35" s="47"/>
      <c r="F35" s="11" t="s">
        <v>56</v>
      </c>
      <c r="G35" s="55"/>
    </row>
    <row r="36" spans="2:12" s="1" customFormat="1" ht="13" x14ac:dyDescent="0.25">
      <c r="B36" s="3" t="s">
        <v>285</v>
      </c>
      <c r="C36" s="75" t="s">
        <v>13</v>
      </c>
      <c r="D36" s="11" t="s">
        <v>59</v>
      </c>
      <c r="E36" s="55"/>
      <c r="F36" s="11" t="s">
        <v>57</v>
      </c>
      <c r="G36" s="55"/>
    </row>
    <row r="37" spans="2:12" s="1" customFormat="1" ht="13" x14ac:dyDescent="0.25">
      <c r="B37" s="3" t="s">
        <v>286</v>
      </c>
      <c r="C37" s="75" t="s">
        <v>276</v>
      </c>
      <c r="D37" s="11" t="s">
        <v>60</v>
      </c>
      <c r="E37" s="55"/>
      <c r="F37" s="11" t="s">
        <v>278</v>
      </c>
      <c r="G37" s="55"/>
    </row>
    <row r="38" spans="2:12" s="1" customFormat="1" ht="13" x14ac:dyDescent="0.25">
      <c r="B38" s="3" t="s">
        <v>11</v>
      </c>
      <c r="C38" s="75" t="s">
        <v>276</v>
      </c>
      <c r="D38" s="11" t="s">
        <v>61</v>
      </c>
      <c r="E38" s="55"/>
      <c r="F38" s="11" t="s">
        <v>279</v>
      </c>
      <c r="G38" s="55"/>
    </row>
    <row r="39" spans="2:12" s="1" customFormat="1" ht="4.5" customHeight="1" x14ac:dyDescent="0.25">
      <c r="B39" s="6"/>
      <c r="C39" s="6"/>
      <c r="D39" s="6"/>
      <c r="E39" s="6"/>
      <c r="F39" s="6"/>
      <c r="G39" s="6"/>
      <c r="H39" s="6"/>
      <c r="I39" s="6"/>
      <c r="J39" s="6"/>
      <c r="K39" s="30"/>
    </row>
    <row r="40" spans="2:12" s="1" customFormat="1" ht="4.5" customHeight="1" x14ac:dyDescent="0.25">
      <c r="B40" s="6"/>
      <c r="C40" s="6"/>
      <c r="D40" s="6"/>
      <c r="E40" s="6"/>
      <c r="F40" s="6"/>
      <c r="G40" s="6"/>
      <c r="H40" s="6"/>
      <c r="I40" s="6"/>
      <c r="J40" s="6"/>
      <c r="K40" s="30"/>
    </row>
    <row r="41" spans="2:12" s="1" customFormat="1" ht="10.5" x14ac:dyDescent="0.25">
      <c r="B41" s="6"/>
      <c r="C41" s="6"/>
      <c r="D41" s="6"/>
      <c r="E41" s="6"/>
      <c r="F41" s="6"/>
      <c r="G41" s="6"/>
      <c r="H41" s="6"/>
      <c r="I41" s="6"/>
      <c r="J41" s="6"/>
      <c r="K41" s="30"/>
    </row>
    <row r="42" spans="2:12" s="1" customFormat="1" ht="15.5" x14ac:dyDescent="0.25">
      <c r="B42" s="77" t="s">
        <v>256</v>
      </c>
      <c r="C42" s="77"/>
      <c r="D42" s="77"/>
      <c r="E42" s="77"/>
      <c r="F42" s="77"/>
      <c r="G42" s="77"/>
      <c r="H42" s="77"/>
      <c r="I42" s="77"/>
      <c r="J42" s="77"/>
      <c r="K42" s="77"/>
    </row>
    <row r="43" spans="2:12" s="1" customFormat="1" ht="10.5" x14ac:dyDescent="0.25">
      <c r="B43" s="5"/>
      <c r="C43" s="5"/>
      <c r="D43" s="5"/>
      <c r="E43" s="5"/>
      <c r="F43" s="5"/>
      <c r="G43" s="5"/>
      <c r="H43" s="5"/>
      <c r="I43" s="5"/>
      <c r="J43" s="5"/>
      <c r="K43" s="31"/>
    </row>
    <row r="44" spans="2:12" s="1" customFormat="1" ht="13" x14ac:dyDescent="0.25">
      <c r="B44" s="9" t="s">
        <v>0</v>
      </c>
      <c r="C44" s="10" t="s">
        <v>15</v>
      </c>
      <c r="D44" s="80" t="s">
        <v>186</v>
      </c>
      <c r="E44" s="81"/>
      <c r="F44" s="81"/>
      <c r="G44" s="82"/>
      <c r="H44" s="80" t="s">
        <v>187</v>
      </c>
      <c r="I44" s="81"/>
      <c r="J44" s="81"/>
      <c r="K44" s="82"/>
    </row>
    <row r="45" spans="2:12" s="1" customFormat="1" ht="15" customHeight="1" x14ac:dyDescent="0.25">
      <c r="B45" s="33" t="s">
        <v>105</v>
      </c>
      <c r="C45" s="33"/>
      <c r="D45" s="78" t="s">
        <v>107</v>
      </c>
      <c r="E45" s="83"/>
      <c r="F45" s="84" t="s">
        <v>108</v>
      </c>
      <c r="G45" s="79"/>
      <c r="H45" s="78" t="s">
        <v>107</v>
      </c>
      <c r="I45" s="83"/>
      <c r="J45" s="84" t="s">
        <v>108</v>
      </c>
      <c r="K45" s="79"/>
    </row>
    <row r="46" spans="2:12" s="1" customFormat="1" ht="13" x14ac:dyDescent="0.25">
      <c r="B46" s="3" t="s">
        <v>16</v>
      </c>
      <c r="C46" s="7" t="s">
        <v>17</v>
      </c>
      <c r="D46" s="11" t="s">
        <v>110</v>
      </c>
      <c r="E46" s="55"/>
      <c r="F46" s="11" t="s">
        <v>125</v>
      </c>
      <c r="G46" s="55"/>
      <c r="H46" s="11" t="s">
        <v>188</v>
      </c>
      <c r="I46" s="55"/>
      <c r="J46" s="11" t="s">
        <v>189</v>
      </c>
      <c r="K46" s="55"/>
    </row>
    <row r="47" spans="2:12" s="1" customFormat="1" ht="13" x14ac:dyDescent="0.25">
      <c r="B47" s="3" t="s">
        <v>81</v>
      </c>
      <c r="C47" s="7" t="s">
        <v>17</v>
      </c>
      <c r="D47" s="11" t="s">
        <v>111</v>
      </c>
      <c r="E47" s="55"/>
      <c r="F47" s="11" t="s">
        <v>126</v>
      </c>
      <c r="G47" s="55"/>
      <c r="H47" s="11" t="s">
        <v>190</v>
      </c>
      <c r="I47" s="55"/>
      <c r="J47" s="11" t="s">
        <v>191</v>
      </c>
      <c r="K47" s="55"/>
    </row>
    <row r="48" spans="2:12" s="1" customFormat="1" ht="13" x14ac:dyDescent="0.25">
      <c r="B48" s="3" t="s">
        <v>22</v>
      </c>
      <c r="C48" s="7" t="s">
        <v>21</v>
      </c>
      <c r="D48" s="11" t="s">
        <v>112</v>
      </c>
      <c r="E48" s="55"/>
      <c r="F48" s="11" t="s">
        <v>127</v>
      </c>
      <c r="G48" s="55"/>
      <c r="H48" s="11" t="s">
        <v>192</v>
      </c>
      <c r="I48" s="55"/>
      <c r="J48" s="11" t="s">
        <v>193</v>
      </c>
      <c r="K48" s="55"/>
    </row>
    <row r="49" spans="2:11" s="1" customFormat="1" ht="13" x14ac:dyDescent="0.25">
      <c r="B49" s="3" t="s">
        <v>100</v>
      </c>
      <c r="C49" s="7" t="s">
        <v>101</v>
      </c>
      <c r="D49" s="11" t="s">
        <v>113</v>
      </c>
      <c r="E49" s="55"/>
      <c r="F49" s="11" t="s">
        <v>128</v>
      </c>
      <c r="G49" s="55"/>
      <c r="H49" s="11" t="s">
        <v>194</v>
      </c>
      <c r="I49" s="55"/>
      <c r="J49" s="11" t="s">
        <v>195</v>
      </c>
      <c r="K49" s="55"/>
    </row>
    <row r="50" spans="2:11" s="1" customFormat="1" ht="13" x14ac:dyDescent="0.25">
      <c r="B50" s="3" t="s">
        <v>23</v>
      </c>
      <c r="C50" s="7" t="s">
        <v>13</v>
      </c>
      <c r="D50" s="11" t="s">
        <v>114</v>
      </c>
      <c r="E50" s="55"/>
      <c r="F50" s="11" t="s">
        <v>129</v>
      </c>
      <c r="G50" s="55"/>
      <c r="H50" s="11" t="s">
        <v>196</v>
      </c>
      <c r="I50" s="55"/>
      <c r="J50" s="11" t="s">
        <v>197</v>
      </c>
      <c r="K50" s="55"/>
    </row>
    <row r="51" spans="2:11" s="1" customFormat="1" ht="15" customHeight="1" x14ac:dyDescent="0.25">
      <c r="B51" s="33" t="s">
        <v>106</v>
      </c>
      <c r="C51" s="34"/>
      <c r="D51" s="37"/>
      <c r="E51" s="37"/>
      <c r="F51" s="37"/>
      <c r="G51" s="37"/>
      <c r="H51" s="37"/>
      <c r="I51" s="37"/>
      <c r="J51" s="37"/>
      <c r="K51" s="38"/>
    </row>
    <row r="52" spans="2:11" s="1" customFormat="1" ht="13" x14ac:dyDescent="0.25">
      <c r="B52" s="3" t="s">
        <v>16</v>
      </c>
      <c r="C52" s="7" t="s">
        <v>17</v>
      </c>
      <c r="D52" s="11" t="s">
        <v>115</v>
      </c>
      <c r="E52" s="55"/>
      <c r="F52" s="11" t="s">
        <v>130</v>
      </c>
      <c r="G52" s="55"/>
      <c r="H52" s="11" t="s">
        <v>198</v>
      </c>
      <c r="I52" s="55"/>
      <c r="J52" s="11" t="s">
        <v>199</v>
      </c>
      <c r="K52" s="55"/>
    </row>
    <row r="53" spans="2:11" s="1" customFormat="1" ht="13" x14ac:dyDescent="0.25">
      <c r="B53" s="3" t="s">
        <v>81</v>
      </c>
      <c r="C53" s="7" t="s">
        <v>17</v>
      </c>
      <c r="D53" s="11" t="s">
        <v>116</v>
      </c>
      <c r="E53" s="55"/>
      <c r="F53" s="11" t="s">
        <v>131</v>
      </c>
      <c r="G53" s="55"/>
      <c r="H53" s="11" t="s">
        <v>200</v>
      </c>
      <c r="I53" s="55"/>
      <c r="J53" s="11" t="s">
        <v>201</v>
      </c>
      <c r="K53" s="55"/>
    </row>
    <row r="54" spans="2:11" s="1" customFormat="1" ht="13" x14ac:dyDescent="0.25">
      <c r="B54" s="3" t="s">
        <v>22</v>
      </c>
      <c r="C54" s="7" t="s">
        <v>21</v>
      </c>
      <c r="D54" s="11" t="s">
        <v>117</v>
      </c>
      <c r="E54" s="55"/>
      <c r="F54" s="11" t="s">
        <v>132</v>
      </c>
      <c r="G54" s="55"/>
      <c r="H54" s="11" t="s">
        <v>202</v>
      </c>
      <c r="I54" s="55"/>
      <c r="J54" s="11" t="s">
        <v>203</v>
      </c>
      <c r="K54" s="55"/>
    </row>
    <row r="55" spans="2:11" s="1" customFormat="1" ht="13" x14ac:dyDescent="0.25">
      <c r="B55" s="3" t="s">
        <v>100</v>
      </c>
      <c r="C55" s="7" t="s">
        <v>101</v>
      </c>
      <c r="D55" s="11" t="s">
        <v>118</v>
      </c>
      <c r="E55" s="55"/>
      <c r="F55" s="11" t="s">
        <v>133</v>
      </c>
      <c r="G55" s="55"/>
      <c r="H55" s="11" t="s">
        <v>204</v>
      </c>
      <c r="I55" s="55"/>
      <c r="J55" s="11" t="s">
        <v>205</v>
      </c>
      <c r="K55" s="55"/>
    </row>
    <row r="56" spans="2:11" x14ac:dyDescent="0.35">
      <c r="B56" s="3" t="s">
        <v>23</v>
      </c>
      <c r="C56" s="7" t="s">
        <v>13</v>
      </c>
      <c r="D56" s="11" t="s">
        <v>119</v>
      </c>
      <c r="E56" s="55"/>
      <c r="F56" s="11" t="s">
        <v>134</v>
      </c>
      <c r="G56" s="55"/>
      <c r="H56" s="11" t="s">
        <v>206</v>
      </c>
      <c r="I56" s="55"/>
      <c r="J56" s="11" t="s">
        <v>207</v>
      </c>
      <c r="K56" s="55"/>
    </row>
    <row r="57" spans="2:11" x14ac:dyDescent="0.35">
      <c r="B57" s="33" t="s">
        <v>29</v>
      </c>
      <c r="C57" s="34"/>
      <c r="D57" s="37"/>
      <c r="E57" s="37"/>
      <c r="F57" s="37"/>
      <c r="G57" s="37"/>
      <c r="H57" s="37"/>
      <c r="I57" s="37"/>
      <c r="J57" s="37"/>
      <c r="K57" s="38"/>
    </row>
    <row r="58" spans="2:11" x14ac:dyDescent="0.35">
      <c r="B58" s="3" t="s">
        <v>30</v>
      </c>
      <c r="C58" s="7" t="s">
        <v>77</v>
      </c>
      <c r="D58" s="11" t="s">
        <v>120</v>
      </c>
      <c r="E58" s="55"/>
      <c r="F58" s="11" t="s">
        <v>135</v>
      </c>
      <c r="G58" s="55"/>
      <c r="H58" s="11" t="s">
        <v>208</v>
      </c>
      <c r="I58" s="55"/>
      <c r="J58" s="11" t="s">
        <v>209</v>
      </c>
      <c r="K58" s="55"/>
    </row>
    <row r="59" spans="2:11" s="1" customFormat="1" ht="13" x14ac:dyDescent="0.25">
      <c r="B59" s="33" t="s">
        <v>253</v>
      </c>
      <c r="C59" s="34"/>
      <c r="D59" s="37"/>
      <c r="E59" s="37"/>
      <c r="F59" s="37"/>
      <c r="G59" s="37"/>
      <c r="H59" s="37"/>
      <c r="I59" s="37"/>
      <c r="J59" s="37"/>
      <c r="K59" s="38"/>
    </row>
    <row r="60" spans="2:11" s="1" customFormat="1" ht="13" x14ac:dyDescent="0.25">
      <c r="B60" s="3" t="s">
        <v>18</v>
      </c>
      <c r="C60" s="7" t="s">
        <v>21</v>
      </c>
      <c r="D60" s="11" t="s">
        <v>121</v>
      </c>
      <c r="E60" s="55"/>
      <c r="F60" s="11" t="s">
        <v>136</v>
      </c>
      <c r="G60" s="55"/>
      <c r="H60" s="11" t="s">
        <v>210</v>
      </c>
      <c r="I60" s="55"/>
      <c r="J60" s="11" t="s">
        <v>211</v>
      </c>
      <c r="K60" s="55"/>
    </row>
    <row r="61" spans="2:11" s="1" customFormat="1" ht="13" x14ac:dyDescent="0.25">
      <c r="B61" s="3" t="s">
        <v>19</v>
      </c>
      <c r="C61" s="7" t="s">
        <v>17</v>
      </c>
      <c r="D61" s="11" t="s">
        <v>122</v>
      </c>
      <c r="E61" s="55"/>
      <c r="F61" s="11" t="s">
        <v>137</v>
      </c>
      <c r="G61" s="55"/>
      <c r="H61" s="11" t="s">
        <v>212</v>
      </c>
      <c r="I61" s="55"/>
      <c r="J61" s="11" t="s">
        <v>213</v>
      </c>
      <c r="K61" s="55"/>
    </row>
    <row r="62" spans="2:11" s="1" customFormat="1" ht="13" x14ac:dyDescent="0.25">
      <c r="B62" s="3" t="s">
        <v>20</v>
      </c>
      <c r="C62" s="7" t="s">
        <v>17</v>
      </c>
      <c r="D62" s="11" t="s">
        <v>123</v>
      </c>
      <c r="E62" s="55"/>
      <c r="F62" s="11" t="s">
        <v>138</v>
      </c>
      <c r="G62" s="55"/>
      <c r="H62" s="11" t="s">
        <v>214</v>
      </c>
      <c r="I62" s="55"/>
      <c r="J62" s="11" t="s">
        <v>215</v>
      </c>
      <c r="K62" s="55"/>
    </row>
    <row r="63" spans="2:11" s="1" customFormat="1" ht="13" x14ac:dyDescent="0.25">
      <c r="B63" s="3" t="s">
        <v>287</v>
      </c>
      <c r="C63" s="7" t="s">
        <v>17</v>
      </c>
      <c r="D63" s="11" t="s">
        <v>124</v>
      </c>
      <c r="E63" s="55"/>
      <c r="F63" s="11" t="s">
        <v>139</v>
      </c>
      <c r="G63" s="55"/>
      <c r="H63" s="11" t="s">
        <v>216</v>
      </c>
      <c r="I63" s="55"/>
      <c r="J63" s="11" t="s">
        <v>217</v>
      </c>
      <c r="K63" s="55"/>
    </row>
    <row r="64" spans="2:11" s="1" customFormat="1" ht="4.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30"/>
    </row>
    <row r="65" spans="2:11" s="1" customFormat="1" ht="4.5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30"/>
    </row>
    <row r="66" spans="2:11" s="1" customFormat="1" ht="10.5" x14ac:dyDescent="0.25">
      <c r="B66" s="6"/>
      <c r="C66" s="6"/>
      <c r="D66" s="6"/>
      <c r="E66" s="6"/>
      <c r="F66" s="6"/>
      <c r="G66" s="6"/>
      <c r="H66" s="6"/>
      <c r="I66" s="6"/>
      <c r="J66" s="6"/>
      <c r="K66" s="30"/>
    </row>
    <row r="67" spans="2:11" s="1" customFormat="1" ht="15.5" x14ac:dyDescent="0.25">
      <c r="B67" s="77" t="s">
        <v>257</v>
      </c>
      <c r="C67" s="77"/>
      <c r="D67" s="77"/>
      <c r="E67" s="77"/>
      <c r="F67" s="77"/>
      <c r="G67" s="77"/>
      <c r="H67" s="77"/>
      <c r="I67" s="77"/>
      <c r="J67" s="77"/>
      <c r="K67" s="77"/>
    </row>
    <row r="68" spans="2:11" s="1" customFormat="1" ht="10.5" x14ac:dyDescent="0.25">
      <c r="B68" s="5"/>
      <c r="C68" s="5"/>
      <c r="D68" s="5"/>
      <c r="E68" s="5"/>
      <c r="F68" s="5"/>
      <c r="G68" s="5"/>
      <c r="H68" s="5"/>
      <c r="I68" s="5"/>
      <c r="J68" s="5"/>
      <c r="K68" s="31"/>
    </row>
    <row r="69" spans="2:11" s="1" customFormat="1" ht="13" x14ac:dyDescent="0.25">
      <c r="B69" s="9" t="s">
        <v>0</v>
      </c>
      <c r="C69" s="10" t="s">
        <v>15</v>
      </c>
      <c r="D69" s="80" t="s">
        <v>186</v>
      </c>
      <c r="E69" s="81"/>
      <c r="F69" s="81"/>
      <c r="G69" s="82"/>
      <c r="H69" s="80" t="s">
        <v>187</v>
      </c>
      <c r="I69" s="81"/>
      <c r="J69" s="81"/>
      <c r="K69" s="82"/>
    </row>
    <row r="70" spans="2:11" s="1" customFormat="1" ht="12.75" customHeight="1" x14ac:dyDescent="0.25">
      <c r="B70" s="33" t="s">
        <v>24</v>
      </c>
      <c r="C70" s="33"/>
      <c r="D70" s="78" t="s">
        <v>107</v>
      </c>
      <c r="E70" s="83"/>
      <c r="F70" s="84" t="s">
        <v>108</v>
      </c>
      <c r="G70" s="79"/>
      <c r="H70" s="78" t="s">
        <v>107</v>
      </c>
      <c r="I70" s="83"/>
      <c r="J70" s="84" t="s">
        <v>108</v>
      </c>
      <c r="K70" s="79"/>
    </row>
    <row r="71" spans="2:11" s="1" customFormat="1" ht="26" x14ac:dyDescent="0.25">
      <c r="B71" s="3" t="s">
        <v>272</v>
      </c>
      <c r="C71" s="7" t="s">
        <v>25</v>
      </c>
      <c r="D71" s="11" t="s">
        <v>140</v>
      </c>
      <c r="E71" s="55"/>
      <c r="F71" s="11" t="s">
        <v>141</v>
      </c>
      <c r="G71" s="55"/>
      <c r="H71" s="11" t="s">
        <v>218</v>
      </c>
      <c r="I71" s="55"/>
      <c r="J71" s="11" t="s">
        <v>219</v>
      </c>
      <c r="K71" s="55"/>
    </row>
    <row r="72" spans="2:11" s="1" customFormat="1" ht="26" x14ac:dyDescent="0.25">
      <c r="B72" s="3" t="s">
        <v>271</v>
      </c>
      <c r="C72" s="7" t="s">
        <v>25</v>
      </c>
      <c r="D72" s="11" t="s">
        <v>142</v>
      </c>
      <c r="E72" s="55"/>
      <c r="F72" s="11" t="s">
        <v>143</v>
      </c>
      <c r="G72" s="55"/>
      <c r="H72" s="11" t="s">
        <v>220</v>
      </c>
      <c r="I72" s="55"/>
      <c r="J72" s="11" t="s">
        <v>221</v>
      </c>
      <c r="K72" s="55"/>
    </row>
    <row r="73" spans="2:11" x14ac:dyDescent="0.35">
      <c r="B73" s="33" t="s">
        <v>29</v>
      </c>
      <c r="C73" s="34"/>
      <c r="D73" s="37"/>
      <c r="E73" s="37"/>
      <c r="F73" s="37"/>
      <c r="G73" s="37"/>
      <c r="H73" s="37"/>
      <c r="I73" s="37"/>
      <c r="J73" s="37"/>
      <c r="K73" s="38"/>
    </row>
    <row r="74" spans="2:11" x14ac:dyDescent="0.35">
      <c r="B74" s="3" t="s">
        <v>30</v>
      </c>
      <c r="C74" s="7" t="s">
        <v>77</v>
      </c>
      <c r="D74" s="11" t="s">
        <v>144</v>
      </c>
      <c r="E74" s="55"/>
      <c r="F74" s="11" t="s">
        <v>145</v>
      </c>
      <c r="G74" s="55"/>
      <c r="H74" s="11" t="s">
        <v>222</v>
      </c>
      <c r="I74" s="55"/>
      <c r="J74" s="11" t="s">
        <v>223</v>
      </c>
      <c r="K74" s="55"/>
    </row>
    <row r="75" spans="2:11" s="1" customFormat="1" ht="13" x14ac:dyDescent="0.25">
      <c r="B75" s="33" t="s">
        <v>26</v>
      </c>
      <c r="C75" s="34"/>
      <c r="D75" s="37"/>
      <c r="E75" s="37"/>
      <c r="F75" s="37"/>
      <c r="G75" s="37"/>
      <c r="H75" s="37"/>
      <c r="I75" s="37"/>
      <c r="J75" s="37"/>
      <c r="K75" s="38"/>
    </row>
    <row r="76" spans="2:11" s="1" customFormat="1" ht="13" x14ac:dyDescent="0.25">
      <c r="B76" s="3" t="s">
        <v>18</v>
      </c>
      <c r="C76" s="7" t="s">
        <v>25</v>
      </c>
      <c r="D76" s="11" t="s">
        <v>146</v>
      </c>
      <c r="E76" s="55"/>
      <c r="F76" s="11" t="s">
        <v>147</v>
      </c>
      <c r="G76" s="55"/>
      <c r="H76" s="11" t="s">
        <v>224</v>
      </c>
      <c r="I76" s="55"/>
      <c r="J76" s="11" t="s">
        <v>225</v>
      </c>
      <c r="K76" s="55"/>
    </row>
    <row r="77" spans="2:11" s="1" customFormat="1" ht="13" x14ac:dyDescent="0.25">
      <c r="B77" s="3" t="s">
        <v>19</v>
      </c>
      <c r="C77" s="7" t="s">
        <v>25</v>
      </c>
      <c r="D77" s="11" t="s">
        <v>148</v>
      </c>
      <c r="E77" s="55"/>
      <c r="F77" s="11" t="s">
        <v>149</v>
      </c>
      <c r="G77" s="55"/>
      <c r="H77" s="11" t="s">
        <v>226</v>
      </c>
      <c r="I77" s="55"/>
      <c r="J77" s="11" t="s">
        <v>227</v>
      </c>
      <c r="K77" s="55"/>
    </row>
    <row r="78" spans="2:11" s="1" customFormat="1" ht="13" x14ac:dyDescent="0.25">
      <c r="B78" s="3" t="s">
        <v>20</v>
      </c>
      <c r="C78" s="7" t="s">
        <v>25</v>
      </c>
      <c r="D78" s="11" t="s">
        <v>150</v>
      </c>
      <c r="E78" s="55"/>
      <c r="F78" s="11" t="s">
        <v>151</v>
      </c>
      <c r="G78" s="55"/>
      <c r="H78" s="11" t="s">
        <v>228</v>
      </c>
      <c r="I78" s="55"/>
      <c r="J78" s="11" t="s">
        <v>229</v>
      </c>
      <c r="K78" s="55"/>
    </row>
    <row r="79" spans="2:11" s="1" customFormat="1" ht="13" x14ac:dyDescent="0.25">
      <c r="B79" s="3" t="s">
        <v>287</v>
      </c>
      <c r="C79" s="7" t="s">
        <v>25</v>
      </c>
      <c r="D79" s="11" t="s">
        <v>152</v>
      </c>
      <c r="E79" s="55"/>
      <c r="F79" s="11" t="s">
        <v>153</v>
      </c>
      <c r="G79" s="55"/>
      <c r="H79" s="11" t="s">
        <v>230</v>
      </c>
      <c r="I79" s="55"/>
      <c r="J79" s="11" t="s">
        <v>231</v>
      </c>
      <c r="K79" s="55"/>
    </row>
    <row r="80" spans="2:11" s="1" customFormat="1" ht="4.5" customHeight="1" x14ac:dyDescent="0.25">
      <c r="B80" s="6"/>
      <c r="C80" s="6"/>
      <c r="D80" s="6"/>
      <c r="E80" s="6"/>
      <c r="F80" s="6"/>
      <c r="G80" s="6"/>
      <c r="H80" s="6"/>
      <c r="I80" s="6"/>
      <c r="J80" s="6"/>
      <c r="K80" s="30"/>
    </row>
    <row r="81" spans="2:12" s="1" customFormat="1" ht="4.5" customHeight="1" x14ac:dyDescent="0.25">
      <c r="B81" s="6"/>
      <c r="C81" s="6"/>
      <c r="D81" s="6"/>
      <c r="E81" s="6"/>
      <c r="F81" s="6"/>
      <c r="G81" s="6"/>
      <c r="H81" s="6"/>
      <c r="I81" s="6"/>
      <c r="J81" s="6"/>
      <c r="K81" s="30"/>
    </row>
    <row r="82" spans="2:12" s="1" customFormat="1" ht="10.5" x14ac:dyDescent="0.25">
      <c r="B82" s="6"/>
      <c r="C82" s="6"/>
      <c r="D82" s="6"/>
      <c r="E82" s="6"/>
      <c r="F82" s="6"/>
      <c r="G82" s="6"/>
      <c r="H82" s="6"/>
      <c r="I82" s="6"/>
      <c r="J82" s="6"/>
      <c r="K82" s="30"/>
    </row>
    <row r="83" spans="2:12" s="1" customFormat="1" ht="15.5" x14ac:dyDescent="0.25">
      <c r="B83" s="77" t="s">
        <v>259</v>
      </c>
      <c r="C83" s="77"/>
      <c r="D83" s="77"/>
      <c r="E83" s="77"/>
      <c r="F83" s="77"/>
      <c r="G83" s="77"/>
      <c r="H83" s="77"/>
      <c r="I83" s="77"/>
      <c r="J83" s="77"/>
      <c r="K83" s="77"/>
    </row>
    <row r="84" spans="2:12" s="1" customFormat="1" ht="10.5" x14ac:dyDescent="0.25">
      <c r="B84" s="5"/>
      <c r="C84" s="5"/>
      <c r="D84" s="5"/>
      <c r="E84" s="5"/>
      <c r="F84" s="5"/>
      <c r="G84" s="5"/>
      <c r="H84" s="5"/>
      <c r="I84" s="5"/>
      <c r="J84" s="5"/>
      <c r="K84" s="31"/>
    </row>
    <row r="85" spans="2:12" s="1" customFormat="1" ht="13" x14ac:dyDescent="0.25">
      <c r="B85" s="9" t="s">
        <v>0</v>
      </c>
      <c r="C85" s="10" t="s">
        <v>15</v>
      </c>
      <c r="D85" s="80" t="s">
        <v>186</v>
      </c>
      <c r="E85" s="81"/>
      <c r="F85" s="81"/>
      <c r="G85" s="82"/>
      <c r="H85" s="80" t="s">
        <v>187</v>
      </c>
      <c r="I85" s="81"/>
      <c r="J85" s="81"/>
      <c r="K85" s="82"/>
    </row>
    <row r="86" spans="2:12" s="1" customFormat="1" ht="12.75" customHeight="1" x14ac:dyDescent="0.25">
      <c r="B86" s="33" t="s">
        <v>83</v>
      </c>
      <c r="C86" s="33"/>
      <c r="D86" s="78" t="s">
        <v>107</v>
      </c>
      <c r="E86" s="83"/>
      <c r="F86" s="84" t="s">
        <v>108</v>
      </c>
      <c r="G86" s="79"/>
      <c r="H86" s="78" t="s">
        <v>107</v>
      </c>
      <c r="I86" s="83"/>
      <c r="J86" s="84" t="s">
        <v>108</v>
      </c>
      <c r="K86" s="79"/>
    </row>
    <row r="87" spans="2:12" s="1" customFormat="1" ht="12.75" customHeight="1" x14ac:dyDescent="0.25">
      <c r="B87" s="3" t="s">
        <v>49</v>
      </c>
      <c r="C87" s="7" t="s">
        <v>25</v>
      </c>
      <c r="D87" s="11" t="s">
        <v>154</v>
      </c>
      <c r="E87" s="55"/>
      <c r="F87" s="11" t="s">
        <v>155</v>
      </c>
      <c r="G87" s="55"/>
      <c r="H87" s="11" t="s">
        <v>232</v>
      </c>
      <c r="I87" s="55"/>
      <c r="J87" s="11" t="s">
        <v>233</v>
      </c>
      <c r="K87" s="55"/>
    </row>
    <row r="88" spans="2:12" s="1" customFormat="1" ht="12.75" customHeight="1" x14ac:dyDescent="0.25">
      <c r="B88" s="3" t="s">
        <v>50</v>
      </c>
      <c r="C88" s="7" t="s">
        <v>25</v>
      </c>
      <c r="D88" s="11" t="s">
        <v>156</v>
      </c>
      <c r="E88" s="55"/>
      <c r="F88" s="11" t="s">
        <v>157</v>
      </c>
      <c r="G88" s="55"/>
      <c r="H88" s="11" t="s">
        <v>234</v>
      </c>
      <c r="I88" s="55"/>
      <c r="J88" s="11" t="s">
        <v>235</v>
      </c>
      <c r="K88" s="55"/>
    </row>
    <row r="89" spans="2:12" s="1" customFormat="1" ht="12.75" customHeight="1" x14ac:dyDescent="0.25">
      <c r="B89" s="3" t="s">
        <v>51</v>
      </c>
      <c r="C89" s="7" t="s">
        <v>25</v>
      </c>
      <c r="D89" s="11" t="s">
        <v>158</v>
      </c>
      <c r="E89" s="55"/>
      <c r="F89" s="11" t="s">
        <v>159</v>
      </c>
      <c r="G89" s="55"/>
      <c r="H89" s="11" t="s">
        <v>236</v>
      </c>
      <c r="I89" s="55"/>
      <c r="J89" s="11" t="s">
        <v>237</v>
      </c>
      <c r="K89" s="55"/>
    </row>
    <row r="90" spans="2:12" s="1" customFormat="1" ht="12.75" customHeight="1" x14ac:dyDescent="0.25">
      <c r="B90" s="3" t="s">
        <v>52</v>
      </c>
      <c r="C90" s="7" t="s">
        <v>25</v>
      </c>
      <c r="D90" s="11" t="s">
        <v>160</v>
      </c>
      <c r="E90" s="55"/>
      <c r="F90" s="11" t="s">
        <v>161</v>
      </c>
      <c r="G90" s="55"/>
      <c r="H90" s="11" t="s">
        <v>238</v>
      </c>
      <c r="I90" s="55"/>
      <c r="J90" s="11" t="s">
        <v>239</v>
      </c>
      <c r="K90" s="55"/>
    </row>
    <row r="91" spans="2:12" s="1" customFormat="1" ht="12.75" customHeight="1" x14ac:dyDescent="0.25">
      <c r="B91" s="33" t="s">
        <v>82</v>
      </c>
      <c r="C91" s="33"/>
      <c r="D91" s="37"/>
      <c r="E91" s="37"/>
      <c r="F91" s="37"/>
      <c r="G91" s="37"/>
      <c r="H91" s="37"/>
      <c r="I91" s="37"/>
      <c r="J91" s="37"/>
      <c r="K91" s="38"/>
    </row>
    <row r="92" spans="2:12" s="1" customFormat="1" ht="12.75" customHeight="1" x14ac:dyDescent="0.25">
      <c r="B92" s="3" t="s">
        <v>45</v>
      </c>
      <c r="C92" s="7" t="s">
        <v>25</v>
      </c>
      <c r="D92" s="11" t="s">
        <v>162</v>
      </c>
      <c r="E92" s="55"/>
      <c r="F92" s="11" t="s">
        <v>163</v>
      </c>
      <c r="G92" s="55"/>
      <c r="H92" s="11" t="s">
        <v>240</v>
      </c>
      <c r="I92" s="55"/>
      <c r="J92" s="11" t="s">
        <v>241</v>
      </c>
      <c r="K92" s="55"/>
    </row>
    <row r="93" spans="2:12" s="1" customFormat="1" ht="12.75" customHeight="1" x14ac:dyDescent="0.25">
      <c r="B93" s="3" t="s">
        <v>46</v>
      </c>
      <c r="C93" s="7" t="s">
        <v>25</v>
      </c>
      <c r="D93" s="11" t="s">
        <v>164</v>
      </c>
      <c r="E93" s="55"/>
      <c r="F93" s="11" t="s">
        <v>165</v>
      </c>
      <c r="G93" s="55"/>
      <c r="H93" s="11" t="s">
        <v>242</v>
      </c>
      <c r="I93" s="55"/>
      <c r="J93" s="11" t="s">
        <v>243</v>
      </c>
      <c r="K93" s="55"/>
    </row>
    <row r="94" spans="2:12" s="1" customFormat="1" ht="12.75" customHeight="1" x14ac:dyDescent="0.25">
      <c r="B94" s="3" t="s">
        <v>47</v>
      </c>
      <c r="C94" s="7" t="s">
        <v>25</v>
      </c>
      <c r="D94" s="11" t="s">
        <v>166</v>
      </c>
      <c r="E94" s="55"/>
      <c r="F94" s="11" t="s">
        <v>167</v>
      </c>
      <c r="G94" s="55"/>
      <c r="H94" s="11" t="s">
        <v>244</v>
      </c>
      <c r="I94" s="55"/>
      <c r="J94" s="11" t="s">
        <v>245</v>
      </c>
      <c r="K94" s="55"/>
    </row>
    <row r="95" spans="2:12" ht="12.75" customHeight="1" x14ac:dyDescent="0.35">
      <c r="B95" s="3" t="s">
        <v>48</v>
      </c>
      <c r="C95" s="7" t="s">
        <v>25</v>
      </c>
      <c r="D95" s="11" t="s">
        <v>168</v>
      </c>
      <c r="E95" s="55"/>
      <c r="F95" s="11" t="s">
        <v>169</v>
      </c>
      <c r="G95" s="55"/>
      <c r="H95" s="11" t="s">
        <v>246</v>
      </c>
      <c r="I95" s="55"/>
      <c r="J95" s="11" t="s">
        <v>247</v>
      </c>
      <c r="K95" s="55"/>
    </row>
    <row r="96" spans="2:12" s="1" customFormat="1" ht="12.75" customHeight="1" x14ac:dyDescent="0.35">
      <c r="B96" s="33" t="s">
        <v>27</v>
      </c>
      <c r="C96" s="33"/>
      <c r="D96" s="37"/>
      <c r="E96" s="37"/>
      <c r="F96" s="37"/>
      <c r="G96" s="37"/>
      <c r="H96" s="37"/>
      <c r="I96" s="37"/>
      <c r="J96" s="37"/>
      <c r="K96" s="38"/>
      <c r="L96"/>
    </row>
    <row r="97" spans="2:12" s="1" customFormat="1" ht="12.75" customHeight="1" x14ac:dyDescent="0.35">
      <c r="B97" s="3" t="s">
        <v>28</v>
      </c>
      <c r="C97" s="7" t="s">
        <v>77</v>
      </c>
      <c r="D97" s="11" t="s">
        <v>172</v>
      </c>
      <c r="E97" s="55"/>
      <c r="F97" s="11" t="s">
        <v>170</v>
      </c>
      <c r="G97" s="55"/>
      <c r="H97" s="11" t="s">
        <v>248</v>
      </c>
      <c r="I97" s="55"/>
      <c r="J97" s="11" t="s">
        <v>249</v>
      </c>
      <c r="K97" s="55"/>
      <c r="L97"/>
    </row>
    <row r="98" spans="2:12" s="1" customFormat="1" ht="12.75" customHeight="1" x14ac:dyDescent="0.35">
      <c r="B98" s="33" t="s">
        <v>94</v>
      </c>
      <c r="C98" s="33"/>
      <c r="D98" s="37"/>
      <c r="E98" s="37"/>
      <c r="F98" s="37"/>
      <c r="G98" s="37"/>
      <c r="H98" s="37"/>
      <c r="I98" s="37"/>
      <c r="J98" s="37"/>
      <c r="K98" s="38"/>
      <c r="L98"/>
    </row>
    <row r="99" spans="2:12" s="1" customFormat="1" ht="12.75" customHeight="1" x14ac:dyDescent="0.25">
      <c r="B99" s="3" t="s">
        <v>94</v>
      </c>
      <c r="C99" s="7" t="s">
        <v>25</v>
      </c>
      <c r="D99" s="11" t="s">
        <v>173</v>
      </c>
      <c r="E99" s="55"/>
      <c r="F99" s="11" t="s">
        <v>171</v>
      </c>
      <c r="G99" s="55"/>
      <c r="H99" s="47"/>
      <c r="I99" s="47"/>
      <c r="J99" s="47"/>
      <c r="K99" s="47"/>
    </row>
    <row r="100" spans="2:12" s="1" customFormat="1" ht="4.5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30"/>
    </row>
    <row r="101" spans="2:12" s="1" customFormat="1" ht="4.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30"/>
    </row>
    <row r="102" spans="2:12" s="1" customFormat="1" ht="10.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30"/>
    </row>
    <row r="103" spans="2:12" s="1" customFormat="1" ht="15.5" x14ac:dyDescent="0.25">
      <c r="B103" s="77" t="s">
        <v>260</v>
      </c>
      <c r="C103" s="77"/>
      <c r="D103" s="77"/>
      <c r="E103" s="77"/>
      <c r="F103" s="13"/>
      <c r="G103" s="13"/>
      <c r="H103" s="13"/>
      <c r="I103" s="13"/>
      <c r="J103" s="13"/>
      <c r="K103" s="13"/>
    </row>
    <row r="104" spans="2:12" s="1" customFormat="1" ht="10.5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31"/>
    </row>
    <row r="105" spans="2:12" s="1" customFormat="1" ht="13" x14ac:dyDescent="0.25">
      <c r="B105" s="9" t="s">
        <v>0</v>
      </c>
      <c r="C105" s="10" t="s">
        <v>15</v>
      </c>
      <c r="D105" s="10"/>
      <c r="E105" s="9"/>
    </row>
    <row r="106" spans="2:12" s="1" customFormat="1" ht="15" customHeight="1" x14ac:dyDescent="0.25">
      <c r="B106" s="33" t="s">
        <v>31</v>
      </c>
      <c r="C106" s="33"/>
      <c r="D106" s="78" t="s">
        <v>109</v>
      </c>
      <c r="E106" s="79"/>
    </row>
    <row r="107" spans="2:12" s="1" customFormat="1" ht="13" x14ac:dyDescent="0.25">
      <c r="B107" s="3" t="s">
        <v>2</v>
      </c>
      <c r="C107" s="7" t="s">
        <v>34</v>
      </c>
      <c r="D107" s="11" t="s">
        <v>64</v>
      </c>
      <c r="E107" s="55"/>
    </row>
    <row r="108" spans="2:12" x14ac:dyDescent="0.35">
      <c r="B108" s="3" t="s">
        <v>1</v>
      </c>
      <c r="C108" s="7" t="s">
        <v>34</v>
      </c>
      <c r="D108" s="11" t="s">
        <v>65</v>
      </c>
      <c r="E108" s="55"/>
      <c r="F108" s="1"/>
      <c r="G108" s="1"/>
      <c r="H108" s="1"/>
      <c r="I108" s="1"/>
      <c r="J108" s="1"/>
      <c r="K108" s="1"/>
    </row>
    <row r="109" spans="2:12" x14ac:dyDescent="0.35">
      <c r="B109" s="3" t="s">
        <v>33</v>
      </c>
      <c r="C109" s="7" t="s">
        <v>34</v>
      </c>
      <c r="D109" s="11" t="s">
        <v>66</v>
      </c>
      <c r="E109" s="55"/>
      <c r="F109" s="1"/>
      <c r="G109" s="1"/>
      <c r="H109" s="1"/>
      <c r="I109" s="1"/>
      <c r="J109" s="1"/>
      <c r="K109" s="1"/>
    </row>
    <row r="110" spans="2:12" x14ac:dyDescent="0.35">
      <c r="B110" s="33" t="s">
        <v>32</v>
      </c>
      <c r="C110" s="33"/>
      <c r="D110" s="37"/>
      <c r="E110" s="38"/>
      <c r="F110" s="1"/>
      <c r="G110" s="1"/>
      <c r="H110" s="1"/>
      <c r="I110" s="1"/>
      <c r="J110" s="1"/>
      <c r="K110" s="1"/>
    </row>
    <row r="111" spans="2:12" s="1" customFormat="1" ht="13" x14ac:dyDescent="0.25">
      <c r="B111" s="3" t="s">
        <v>35</v>
      </c>
      <c r="C111" s="7" t="s">
        <v>37</v>
      </c>
      <c r="D111" s="11" t="s">
        <v>67</v>
      </c>
      <c r="E111" s="55"/>
    </row>
    <row r="112" spans="2:12" s="1" customFormat="1" ht="13" x14ac:dyDescent="0.25">
      <c r="B112" s="3" t="s">
        <v>36</v>
      </c>
      <c r="C112" s="7" t="s">
        <v>37</v>
      </c>
      <c r="D112" s="11" t="s">
        <v>68</v>
      </c>
      <c r="E112" s="55"/>
      <c r="F112" s="32"/>
    </row>
    <row r="113" spans="2:11" s="1" customFormat="1" ht="13" x14ac:dyDescent="0.25">
      <c r="B113" s="3" t="s">
        <v>38</v>
      </c>
      <c r="C113" s="7" t="s">
        <v>37</v>
      </c>
      <c r="D113" s="11" t="s">
        <v>69</v>
      </c>
      <c r="E113" s="55"/>
      <c r="F113" s="32"/>
    </row>
    <row r="114" spans="2:11" x14ac:dyDescent="0.35">
      <c r="B114" s="3" t="s">
        <v>39</v>
      </c>
      <c r="C114" s="7" t="s">
        <v>37</v>
      </c>
      <c r="D114" s="11" t="s">
        <v>70</v>
      </c>
      <c r="E114" s="55"/>
      <c r="F114" s="32"/>
      <c r="G114" s="1"/>
      <c r="H114" s="1"/>
      <c r="I114" s="1"/>
      <c r="J114" s="1"/>
      <c r="K114" s="1"/>
    </row>
    <row r="115" spans="2:11" s="1" customFormat="1" x14ac:dyDescent="0.35">
      <c r="B115" s="3" t="s">
        <v>250</v>
      </c>
      <c r="C115" s="7" t="s">
        <v>13</v>
      </c>
      <c r="D115" s="11" t="s">
        <v>71</v>
      </c>
      <c r="E115" s="55"/>
      <c r="F115" s="4"/>
      <c r="G115" s="4"/>
      <c r="H115" s="4"/>
      <c r="I115" s="2"/>
      <c r="J115" s="2"/>
      <c r="K115" s="2"/>
    </row>
    <row r="116" spans="2:11" x14ac:dyDescent="0.35">
      <c r="B116" s="3" t="s">
        <v>40</v>
      </c>
      <c r="C116" s="7" t="s">
        <v>37</v>
      </c>
      <c r="D116" s="11" t="s">
        <v>72</v>
      </c>
      <c r="E116" s="55"/>
      <c r="F116" s="32"/>
      <c r="G116" s="1"/>
      <c r="H116" s="1"/>
      <c r="I116" s="1"/>
      <c r="J116" s="1"/>
      <c r="K116" s="1"/>
    </row>
    <row r="117" spans="2:11" s="1" customFormat="1" ht="4.5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30"/>
    </row>
    <row r="118" spans="2:11" s="1" customFormat="1" ht="4.5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30"/>
    </row>
    <row r="119" spans="2:11" x14ac:dyDescent="0.35">
      <c r="B119" s="6"/>
      <c r="C119" s="6"/>
      <c r="D119" s="6"/>
      <c r="E119" s="6"/>
      <c r="F119" s="6"/>
      <c r="G119" s="6"/>
      <c r="H119" s="6"/>
      <c r="I119" s="6"/>
      <c r="J119" s="6"/>
      <c r="K119" s="30"/>
    </row>
    <row r="120" spans="2:11" s="1" customFormat="1" ht="15.5" x14ac:dyDescent="0.25">
      <c r="B120" s="12" t="s">
        <v>261</v>
      </c>
      <c r="C120" s="12"/>
      <c r="D120" s="12"/>
      <c r="E120" s="12"/>
      <c r="F120" s="13"/>
      <c r="G120" s="13"/>
      <c r="H120" s="13"/>
      <c r="I120" s="13"/>
      <c r="J120" s="13"/>
      <c r="K120" s="13"/>
    </row>
    <row r="121" spans="2:11" x14ac:dyDescent="0.35">
      <c r="B121" s="5"/>
      <c r="C121" s="5"/>
      <c r="D121" s="5"/>
      <c r="E121" s="5"/>
      <c r="F121" s="5"/>
      <c r="G121" s="5"/>
      <c r="H121" s="5"/>
      <c r="I121" s="5"/>
      <c r="J121" s="5"/>
      <c r="K121" s="31"/>
    </row>
    <row r="122" spans="2:11" x14ac:dyDescent="0.35">
      <c r="B122" s="9" t="s">
        <v>0</v>
      </c>
      <c r="C122" s="10" t="s">
        <v>15</v>
      </c>
      <c r="D122" s="10"/>
      <c r="E122" s="9"/>
      <c r="F122" s="1"/>
      <c r="G122" s="1"/>
      <c r="H122" s="1"/>
      <c r="I122" s="1"/>
      <c r="J122" s="1"/>
      <c r="K122" s="1"/>
    </row>
    <row r="123" spans="2:11" x14ac:dyDescent="0.35">
      <c r="B123" s="33" t="s">
        <v>42</v>
      </c>
      <c r="C123" s="33"/>
      <c r="D123" s="78" t="s">
        <v>109</v>
      </c>
      <c r="E123" s="79"/>
      <c r="F123" s="1"/>
      <c r="G123" s="1"/>
      <c r="H123" s="1"/>
      <c r="I123" s="1"/>
      <c r="J123" s="1"/>
      <c r="K123" s="1"/>
    </row>
    <row r="124" spans="2:11" s="1" customFormat="1" ht="13" x14ac:dyDescent="0.25">
      <c r="B124" s="3" t="s">
        <v>63</v>
      </c>
      <c r="C124" s="7" t="s">
        <v>84</v>
      </c>
      <c r="D124" s="11" t="s">
        <v>73</v>
      </c>
      <c r="E124" s="55"/>
    </row>
    <row r="125" spans="2:11" s="1" customFormat="1" ht="13" x14ac:dyDescent="0.25">
      <c r="B125" s="33" t="s">
        <v>41</v>
      </c>
      <c r="C125" s="33"/>
      <c r="D125" s="37"/>
      <c r="E125" s="38"/>
    </row>
    <row r="126" spans="2:11" s="1" customFormat="1" ht="13" x14ac:dyDescent="0.25">
      <c r="B126" s="3" t="s">
        <v>41</v>
      </c>
      <c r="C126" s="7" t="s">
        <v>84</v>
      </c>
      <c r="D126" s="11" t="s">
        <v>74</v>
      </c>
      <c r="E126" s="55"/>
    </row>
    <row r="127" spans="2:11" s="1" customFormat="1" ht="13" x14ac:dyDescent="0.25">
      <c r="B127" s="33" t="s">
        <v>43</v>
      </c>
      <c r="C127" s="33"/>
      <c r="D127" s="37"/>
      <c r="E127" s="38"/>
    </row>
    <row r="128" spans="2:11" s="1" customFormat="1" ht="13" x14ac:dyDescent="0.25">
      <c r="B128" s="3" t="s">
        <v>44</v>
      </c>
      <c r="C128" s="7" t="s">
        <v>84</v>
      </c>
      <c r="D128" s="11" t="s">
        <v>75</v>
      </c>
      <c r="E128" s="55"/>
    </row>
    <row r="129" spans="2:11" s="1" customFormat="1" ht="4.5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30"/>
    </row>
    <row r="130" spans="2:11" s="1" customFormat="1" ht="4.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30"/>
    </row>
    <row r="131" spans="2:11" s="1" customFormat="1" ht="10.5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30"/>
    </row>
    <row r="132" spans="2:11" ht="15.5" x14ac:dyDescent="0.35">
      <c r="B132" s="27" t="s">
        <v>262</v>
      </c>
      <c r="C132" s="12"/>
      <c r="D132" s="12"/>
      <c r="E132" s="12"/>
      <c r="F132" s="5"/>
      <c r="G132" s="5"/>
      <c r="H132" s="13"/>
      <c r="I132" s="13"/>
      <c r="J132" s="13"/>
      <c r="K132" s="28"/>
    </row>
    <row r="133" spans="2:11" x14ac:dyDescent="0.35">
      <c r="B133" s="5"/>
      <c r="C133" s="5"/>
      <c r="D133" s="5"/>
      <c r="E133" s="5"/>
      <c r="F133" s="1"/>
      <c r="G133" s="1"/>
      <c r="H133" s="5"/>
      <c r="I133" s="5"/>
      <c r="J133" s="5"/>
      <c r="K133" s="31"/>
    </row>
    <row r="134" spans="2:11" x14ac:dyDescent="0.35">
      <c r="B134" s="9" t="s">
        <v>0</v>
      </c>
      <c r="C134" s="10" t="s">
        <v>15</v>
      </c>
      <c r="D134" s="10"/>
      <c r="E134" s="10"/>
      <c r="F134" s="1"/>
      <c r="G134" s="1"/>
      <c r="H134" s="2"/>
      <c r="I134" s="2"/>
      <c r="J134" s="2"/>
      <c r="K134" s="2"/>
    </row>
    <row r="135" spans="2:11" x14ac:dyDescent="0.35">
      <c r="B135" s="33" t="s">
        <v>3</v>
      </c>
      <c r="C135" s="33"/>
      <c r="D135" s="78" t="s">
        <v>109</v>
      </c>
      <c r="E135" s="79"/>
      <c r="F135" s="1"/>
      <c r="G135" s="1"/>
      <c r="H135" s="2"/>
      <c r="I135" s="2"/>
      <c r="J135" s="2"/>
      <c r="K135" s="2"/>
    </row>
    <row r="136" spans="2:11" x14ac:dyDescent="0.35">
      <c r="B136" s="3" t="s">
        <v>97</v>
      </c>
      <c r="C136" s="7" t="s">
        <v>13</v>
      </c>
      <c r="D136" s="11" t="s">
        <v>62</v>
      </c>
      <c r="E136" s="55"/>
      <c r="F136" s="1"/>
      <c r="G136" s="1"/>
      <c r="H136" s="2"/>
      <c r="I136" s="2"/>
      <c r="J136" s="2"/>
      <c r="K136" s="2"/>
    </row>
    <row r="137" spans="2:11" ht="26" x14ac:dyDescent="0.35">
      <c r="B137" s="3" t="s">
        <v>102</v>
      </c>
      <c r="C137" s="7" t="s">
        <v>13</v>
      </c>
      <c r="D137" s="11" t="s">
        <v>103</v>
      </c>
      <c r="E137" s="55"/>
      <c r="F137" s="1"/>
      <c r="G137" s="1"/>
      <c r="H137" s="2"/>
      <c r="I137" s="2"/>
      <c r="J137" s="2"/>
      <c r="K137" s="2"/>
    </row>
    <row r="138" spans="2:11" x14ac:dyDescent="0.35">
      <c r="B138" s="3" t="s">
        <v>275</v>
      </c>
      <c r="C138" s="7" t="s">
        <v>13</v>
      </c>
      <c r="D138" s="11" t="s">
        <v>174</v>
      </c>
      <c r="E138" s="55"/>
      <c r="F138" s="1"/>
      <c r="G138" s="71"/>
      <c r="H138" s="2"/>
      <c r="I138" s="2"/>
      <c r="J138" s="2"/>
      <c r="K138" s="2"/>
    </row>
    <row r="139" spans="2:11" x14ac:dyDescent="0.35">
      <c r="B139" s="3" t="s">
        <v>274</v>
      </c>
      <c r="C139" s="7" t="s">
        <v>13</v>
      </c>
      <c r="D139" s="11" t="s">
        <v>96</v>
      </c>
      <c r="E139" s="55"/>
      <c r="F139" s="1"/>
      <c r="G139" s="1"/>
      <c r="H139" s="2"/>
      <c r="I139" s="2"/>
      <c r="J139" s="2"/>
      <c r="K139" s="2"/>
    </row>
    <row r="141" spans="2:11" x14ac:dyDescent="0.35">
      <c r="B141" s="18" t="s">
        <v>180</v>
      </c>
    </row>
    <row r="142" spans="2:11" x14ac:dyDescent="0.35">
      <c r="B142" s="18" t="s">
        <v>104</v>
      </c>
    </row>
    <row r="144" spans="2:11" x14ac:dyDescent="0.35">
      <c r="B144" s="18"/>
    </row>
  </sheetData>
  <mergeCells count="36">
    <mergeCell ref="B19:K19"/>
    <mergeCell ref="B5:K5"/>
    <mergeCell ref="B2:K2"/>
    <mergeCell ref="B4:K4"/>
    <mergeCell ref="B7:E7"/>
    <mergeCell ref="D9:E9"/>
    <mergeCell ref="B27:K27"/>
    <mergeCell ref="D29:G29"/>
    <mergeCell ref="D30:E30"/>
    <mergeCell ref="F30:G30"/>
    <mergeCell ref="F70:G70"/>
    <mergeCell ref="H70:I70"/>
    <mergeCell ref="J70:K70"/>
    <mergeCell ref="B42:K42"/>
    <mergeCell ref="D44:G44"/>
    <mergeCell ref="H44:K44"/>
    <mergeCell ref="D45:E45"/>
    <mergeCell ref="F45:G45"/>
    <mergeCell ref="H45:I45"/>
    <mergeCell ref="J45:K45"/>
    <mergeCell ref="B103:E103"/>
    <mergeCell ref="D106:E106"/>
    <mergeCell ref="D123:E123"/>
    <mergeCell ref="D135:E135"/>
    <mergeCell ref="D10:E10"/>
    <mergeCell ref="B83:K83"/>
    <mergeCell ref="D85:G85"/>
    <mergeCell ref="H85:K85"/>
    <mergeCell ref="D86:E86"/>
    <mergeCell ref="F86:G86"/>
    <mergeCell ref="H86:I86"/>
    <mergeCell ref="J86:K86"/>
    <mergeCell ref="B67:K67"/>
    <mergeCell ref="D69:G69"/>
    <mergeCell ref="H69:K69"/>
    <mergeCell ref="D70:E70"/>
  </mergeCells>
  <phoneticPr fontId="2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B1:U167"/>
  <sheetViews>
    <sheetView showGridLines="0" topLeftCell="A142" zoomScale="90" zoomScaleNormal="90" workbookViewId="0">
      <selection activeCell="J151" sqref="J151"/>
    </sheetView>
  </sheetViews>
  <sheetFormatPr baseColWidth="10" defaultRowHeight="14.5" x14ac:dyDescent="0.35"/>
  <cols>
    <col min="1" max="1" width="3.7265625" customWidth="1"/>
    <col min="2" max="2" width="56.81640625" style="4" customWidth="1"/>
    <col min="3" max="3" width="13.1796875" style="4" customWidth="1"/>
    <col min="4" max="4" width="17.26953125" style="4" bestFit="1" customWidth="1"/>
    <col min="5" max="5" width="9.81640625" style="42" customWidth="1"/>
    <col min="6" max="6" width="11.7265625" style="4" customWidth="1"/>
    <col min="7" max="7" width="14.26953125" style="4" customWidth="1"/>
    <col min="8" max="8" width="20.54296875" style="4" customWidth="1"/>
    <col min="9" max="10" width="17.81640625" style="4" customWidth="1"/>
    <col min="11" max="11" width="11.26953125" style="4" customWidth="1"/>
    <col min="12" max="12" width="19.81640625" style="4" bestFit="1" customWidth="1"/>
    <col min="13" max="13" width="12.7265625" style="4" bestFit="1" customWidth="1"/>
    <col min="14" max="14" width="9.26953125" style="4" bestFit="1" customWidth="1"/>
    <col min="15" max="15" width="9.81640625" style="4" customWidth="1"/>
    <col min="16" max="16" width="18" style="4" bestFit="1" customWidth="1"/>
    <col min="17" max="17" width="9.26953125" style="4" bestFit="1" customWidth="1"/>
    <col min="18" max="18" width="10.1796875" style="4" customWidth="1"/>
    <col min="19" max="19" width="11.1796875" style="4" customWidth="1"/>
    <col min="20" max="20" width="3.7265625" customWidth="1"/>
  </cols>
  <sheetData>
    <row r="1" spans="2:21" ht="15" customHeight="1" thickBot="1" x14ac:dyDescent="0.4"/>
    <row r="2" spans="2:21" ht="49.5" customHeight="1" thickBot="1" x14ac:dyDescent="0.4">
      <c r="B2" s="86" t="s">
        <v>182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8"/>
    </row>
    <row r="3" spans="2:21" ht="15" customHeight="1" x14ac:dyDescent="0.35">
      <c r="B3" s="50"/>
      <c r="C3" s="49"/>
      <c r="D3" s="50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</row>
    <row r="4" spans="2:21" ht="31.5" customHeight="1" x14ac:dyDescent="0.35">
      <c r="B4" s="89" t="s">
        <v>183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2:21" ht="15" customHeight="1" x14ac:dyDescent="0.3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23"/>
    </row>
    <row r="6" spans="2:21" s="1" customFormat="1" ht="15" customHeight="1" x14ac:dyDescent="0.2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2:21" s="1" customFormat="1" ht="69" customHeight="1" x14ac:dyDescent="0.25">
      <c r="B7" s="115" t="s">
        <v>184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9"/>
    </row>
    <row r="8" spans="2:21" s="1" customFormat="1" ht="15" customHeight="1" x14ac:dyDescent="0.25">
      <c r="B8" s="115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24"/>
      <c r="T8" s="24"/>
      <c r="U8" s="24"/>
    </row>
    <row r="9" spans="2:21" s="1" customFormat="1" ht="15" customHeight="1" x14ac:dyDescent="0.35">
      <c r="B9" s="4"/>
      <c r="C9" s="4"/>
      <c r="D9" s="4"/>
      <c r="E9" s="42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21" s="1" customFormat="1" ht="15.5" x14ac:dyDescent="0.35">
      <c r="B10" s="90" t="s">
        <v>264</v>
      </c>
      <c r="C10" s="90"/>
      <c r="D10" s="90"/>
      <c r="E10" s="90"/>
      <c r="F10" s="90"/>
      <c r="G10" s="20"/>
      <c r="H10" s="4"/>
      <c r="I10" s="4"/>
    </row>
    <row r="11" spans="2:21" s="1" customFormat="1" x14ac:dyDescent="0.35">
      <c r="B11" s="4"/>
      <c r="C11" s="4"/>
      <c r="D11" s="4"/>
      <c r="E11" s="42"/>
      <c r="F11" s="4"/>
      <c r="G11" s="4"/>
      <c r="H11" s="4"/>
      <c r="I11" s="4"/>
    </row>
    <row r="12" spans="2:21" x14ac:dyDescent="0.35">
      <c r="B12" s="59" t="s">
        <v>0</v>
      </c>
      <c r="C12" s="60" t="s">
        <v>15</v>
      </c>
      <c r="D12" s="91"/>
      <c r="E12" s="92"/>
      <c r="F12" s="92"/>
      <c r="G12" s="9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1" ht="26" x14ac:dyDescent="0.35">
      <c r="B13" s="33" t="s">
        <v>5</v>
      </c>
      <c r="C13" s="33"/>
      <c r="D13" s="35"/>
      <c r="E13" s="40" t="s">
        <v>185</v>
      </c>
      <c r="F13" s="40" t="s">
        <v>79</v>
      </c>
      <c r="G13" s="40" t="s">
        <v>95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1" x14ac:dyDescent="0.35">
      <c r="B14" s="3" t="s">
        <v>4</v>
      </c>
      <c r="C14" s="7" t="s">
        <v>13</v>
      </c>
      <c r="D14" s="16" t="s">
        <v>175</v>
      </c>
      <c r="E14" s="62">
        <v>1</v>
      </c>
      <c r="F14" s="63">
        <f>E14*BPU!E11</f>
        <v>0</v>
      </c>
      <c r="G14" s="63">
        <f>F14*1.2</f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1" s="1" customFormat="1" x14ac:dyDescent="0.35">
      <c r="B15" s="3" t="s">
        <v>7</v>
      </c>
      <c r="C15" s="7" t="s">
        <v>13</v>
      </c>
      <c r="D15" s="16" t="s">
        <v>176</v>
      </c>
      <c r="E15" s="62">
        <v>1</v>
      </c>
      <c r="F15" s="63">
        <f>E15*BPU!E12</f>
        <v>0</v>
      </c>
      <c r="G15" s="63">
        <f>F15*1.2</f>
        <v>0</v>
      </c>
      <c r="H15" s="4"/>
      <c r="I15" s="4"/>
    </row>
    <row r="16" spans="2:21" s="1" customFormat="1" x14ac:dyDescent="0.35">
      <c r="B16" s="34" t="s">
        <v>8</v>
      </c>
      <c r="C16" s="37"/>
      <c r="D16" s="35"/>
      <c r="E16" s="40"/>
      <c r="F16" s="40"/>
      <c r="G16" s="40"/>
      <c r="H16" s="4"/>
      <c r="I16" s="4"/>
    </row>
    <row r="17" spans="2:19" s="1" customFormat="1" x14ac:dyDescent="0.35">
      <c r="B17" s="3" t="s">
        <v>9</v>
      </c>
      <c r="C17" s="7" t="s">
        <v>13</v>
      </c>
      <c r="D17" s="25" t="s">
        <v>177</v>
      </c>
      <c r="E17" s="64">
        <v>1</v>
      </c>
      <c r="F17" s="63">
        <f>E17*BPU!E14</f>
        <v>0</v>
      </c>
      <c r="G17" s="63">
        <f>F17*1.2</f>
        <v>0</v>
      </c>
      <c r="H17" s="4"/>
      <c r="I17" s="4"/>
    </row>
    <row r="18" spans="2:19" s="1" customFormat="1" x14ac:dyDescent="0.35">
      <c r="B18" s="3" t="s">
        <v>179</v>
      </c>
      <c r="C18" s="7" t="s">
        <v>13</v>
      </c>
      <c r="D18" s="25" t="s">
        <v>178</v>
      </c>
      <c r="E18" s="64">
        <v>1</v>
      </c>
      <c r="F18" s="63">
        <f>E18*BPU!E15</f>
        <v>0</v>
      </c>
      <c r="G18" s="63">
        <f>F18*1.2</f>
        <v>0</v>
      </c>
      <c r="H18" s="4"/>
      <c r="I18" s="4"/>
    </row>
    <row r="19" spans="2:19" s="1" customFormat="1" x14ac:dyDescent="0.35">
      <c r="B19" s="96"/>
      <c r="C19" s="96"/>
      <c r="D19" s="96"/>
      <c r="E19" s="96"/>
      <c r="F19" s="100"/>
      <c r="G19" s="4"/>
      <c r="H19" s="4"/>
      <c r="I19" s="4"/>
    </row>
    <row r="20" spans="2:19" s="1" customFormat="1" x14ac:dyDescent="0.35">
      <c r="B20" s="97" t="s">
        <v>85</v>
      </c>
      <c r="C20" s="98"/>
      <c r="D20" s="98"/>
      <c r="E20" s="99"/>
      <c r="F20" s="21">
        <f>F14+F15+F17+F18</f>
        <v>0</v>
      </c>
      <c r="G20" s="21">
        <f>F20*1.2</f>
        <v>0</v>
      </c>
      <c r="H20" s="4"/>
      <c r="I20" s="4"/>
    </row>
    <row r="21" spans="2:19" s="1" customFormat="1" ht="10.5" x14ac:dyDescent="0.25">
      <c r="B21" s="6"/>
      <c r="C21" s="6"/>
      <c r="D21" s="6"/>
      <c r="E21" s="6"/>
      <c r="F21" s="6"/>
      <c r="G21" s="6"/>
      <c r="H21" s="6"/>
      <c r="I21" s="6"/>
      <c r="J21" s="6"/>
      <c r="K21" s="30"/>
    </row>
    <row r="22" spans="2:19" s="1" customFormat="1" ht="15.5" x14ac:dyDescent="0.25">
      <c r="B22" s="77" t="s">
        <v>263</v>
      </c>
      <c r="C22" s="77"/>
      <c r="D22" s="77"/>
      <c r="E22" s="77"/>
      <c r="F22" s="77"/>
      <c r="G22" s="77"/>
      <c r="H22" s="77"/>
      <c r="I22" s="77"/>
      <c r="J22" s="77"/>
      <c r="K22" s="77"/>
    </row>
    <row r="23" spans="2:19" s="1" customFormat="1" ht="10.5" x14ac:dyDescent="0.25">
      <c r="B23" s="5"/>
      <c r="C23" s="5"/>
      <c r="D23" s="5"/>
      <c r="E23" s="5"/>
      <c r="F23" s="5"/>
      <c r="G23" s="5"/>
      <c r="H23" s="5"/>
      <c r="I23" s="5"/>
      <c r="J23" s="5"/>
      <c r="K23" s="31"/>
    </row>
    <row r="24" spans="2:19" s="1" customFormat="1" ht="13" x14ac:dyDescent="0.25">
      <c r="B24" s="59" t="s">
        <v>0</v>
      </c>
    </row>
    <row r="25" spans="2:19" s="1" customFormat="1" ht="13" x14ac:dyDescent="0.25">
      <c r="B25" s="61" t="s">
        <v>255</v>
      </c>
    </row>
    <row r="26" spans="2:19" s="1" customFormat="1" ht="10.5" x14ac:dyDescent="0.25"/>
    <row r="27" spans="2:19" s="1" customFormat="1" ht="15.5" x14ac:dyDescent="0.25">
      <c r="B27" s="77" t="s">
        <v>258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20"/>
    </row>
    <row r="28" spans="2:19" s="1" customFormat="1" ht="10.5" x14ac:dyDescent="0.25">
      <c r="B28" s="5"/>
      <c r="C28" s="5"/>
      <c r="D28" s="5"/>
      <c r="E28" s="4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2:19" s="1" customFormat="1" ht="13" x14ac:dyDescent="0.25">
      <c r="B29" s="59" t="s">
        <v>0</v>
      </c>
      <c r="C29" s="60" t="s">
        <v>15</v>
      </c>
      <c r="D29" s="93"/>
      <c r="E29" s="94"/>
      <c r="F29" s="94"/>
      <c r="G29" s="95"/>
      <c r="H29" s="93"/>
      <c r="I29" s="94"/>
      <c r="J29" s="94"/>
      <c r="K29" s="94"/>
    </row>
    <row r="30" spans="2:19" s="1" customFormat="1" ht="26" x14ac:dyDescent="0.25">
      <c r="B30" s="33"/>
      <c r="C30" s="33"/>
      <c r="D30" s="41" t="s">
        <v>107</v>
      </c>
      <c r="E30" s="40" t="s">
        <v>185</v>
      </c>
      <c r="F30" s="40" t="s">
        <v>79</v>
      </c>
      <c r="G30" s="40" t="s">
        <v>95</v>
      </c>
      <c r="H30" s="35" t="s">
        <v>108</v>
      </c>
      <c r="I30" s="40" t="s">
        <v>76</v>
      </c>
      <c r="J30" s="40" t="s">
        <v>79</v>
      </c>
      <c r="K30" s="40" t="s">
        <v>95</v>
      </c>
    </row>
    <row r="31" spans="2:19" s="1" customFormat="1" ht="13" x14ac:dyDescent="0.25">
      <c r="B31" s="3" t="s">
        <v>282</v>
      </c>
      <c r="C31" s="7" t="s">
        <v>13</v>
      </c>
      <c r="D31" s="47"/>
      <c r="E31" s="47"/>
      <c r="F31" s="47"/>
      <c r="G31" s="47"/>
      <c r="H31" s="11" t="s">
        <v>53</v>
      </c>
      <c r="I31" s="46">
        <v>48</v>
      </c>
      <c r="J31" s="54">
        <f>I31*BPU!G31</f>
        <v>0</v>
      </c>
      <c r="K31" s="54">
        <f>J31*1.2</f>
        <v>0</v>
      </c>
    </row>
    <row r="32" spans="2:19" x14ac:dyDescent="0.35">
      <c r="B32" s="3" t="s">
        <v>10</v>
      </c>
      <c r="C32" s="7" t="s">
        <v>12</v>
      </c>
      <c r="D32" s="11" t="s">
        <v>58</v>
      </c>
      <c r="E32" s="65">
        <v>1</v>
      </c>
      <c r="F32" s="66">
        <f>E32*BPU!E32</f>
        <v>0</v>
      </c>
      <c r="G32" s="66">
        <f>F32*1.2</f>
        <v>0</v>
      </c>
      <c r="H32" s="11" t="s">
        <v>54</v>
      </c>
      <c r="I32" s="46">
        <v>48</v>
      </c>
      <c r="J32" s="54">
        <f>I32*BPU!G32</f>
        <v>0</v>
      </c>
      <c r="K32" s="54">
        <f t="shared" ref="K32:K38" si="0">J32*1.2</f>
        <v>0</v>
      </c>
      <c r="L32" s="1"/>
      <c r="M32" s="1"/>
      <c r="N32" s="1"/>
      <c r="O32" s="1"/>
      <c r="P32" s="1"/>
      <c r="Q32" s="1"/>
      <c r="R32" s="1"/>
      <c r="S32" s="1"/>
    </row>
    <row r="33" spans="2:19" x14ac:dyDescent="0.35">
      <c r="B33" s="3" t="s">
        <v>283</v>
      </c>
      <c r="C33" s="7" t="s">
        <v>284</v>
      </c>
      <c r="D33" s="47"/>
      <c r="E33" s="47"/>
      <c r="F33" s="47"/>
      <c r="G33" s="47"/>
      <c r="H33" s="11" t="s">
        <v>55</v>
      </c>
      <c r="I33" s="46">
        <v>1200</v>
      </c>
      <c r="J33" s="54">
        <f>I33*BPU!G33</f>
        <v>0</v>
      </c>
      <c r="K33" s="54">
        <f t="shared" si="0"/>
        <v>0</v>
      </c>
      <c r="L33" s="1"/>
      <c r="M33" s="1"/>
      <c r="N33" s="1"/>
      <c r="O33" s="1"/>
      <c r="P33" s="1"/>
      <c r="Q33" s="1"/>
      <c r="R33" s="1"/>
      <c r="S33" s="1"/>
    </row>
    <row r="34" spans="2:19" s="1" customFormat="1" ht="13" x14ac:dyDescent="0.25">
      <c r="B34" s="3" t="s">
        <v>280</v>
      </c>
      <c r="C34" s="7" t="s">
        <v>14</v>
      </c>
      <c r="D34" s="47"/>
      <c r="E34" s="47"/>
      <c r="F34" s="47"/>
      <c r="G34" s="47"/>
      <c r="H34" s="11" t="s">
        <v>277</v>
      </c>
      <c r="I34" s="46">
        <v>48</v>
      </c>
      <c r="J34" s="54">
        <f>I34*BPU!G34</f>
        <v>0</v>
      </c>
      <c r="K34" s="54">
        <f t="shared" si="0"/>
        <v>0</v>
      </c>
    </row>
    <row r="35" spans="2:19" s="1" customFormat="1" ht="13" x14ac:dyDescent="0.25">
      <c r="B35" s="3" t="s">
        <v>281</v>
      </c>
      <c r="C35" s="7" t="s">
        <v>14</v>
      </c>
      <c r="D35" s="47"/>
      <c r="E35" s="47"/>
      <c r="F35" s="47"/>
      <c r="G35" s="47"/>
      <c r="H35" s="11" t="s">
        <v>56</v>
      </c>
      <c r="I35" s="46">
        <v>48</v>
      </c>
      <c r="J35" s="54">
        <f>I35*BPU!G35</f>
        <v>0</v>
      </c>
      <c r="K35" s="54">
        <f t="shared" si="0"/>
        <v>0</v>
      </c>
    </row>
    <row r="36" spans="2:19" s="1" customFormat="1" ht="13" x14ac:dyDescent="0.25">
      <c r="B36" s="3" t="s">
        <v>285</v>
      </c>
      <c r="C36" s="75" t="s">
        <v>13</v>
      </c>
      <c r="D36" s="11" t="s">
        <v>59</v>
      </c>
      <c r="E36" s="65">
        <v>3</v>
      </c>
      <c r="F36" s="66">
        <f>E36*BPU!E34</f>
        <v>0</v>
      </c>
      <c r="G36" s="66">
        <f t="shared" ref="G36:G38" si="1">F36*1.2</f>
        <v>0</v>
      </c>
      <c r="H36" s="11" t="s">
        <v>57</v>
      </c>
      <c r="I36" s="46">
        <v>144</v>
      </c>
      <c r="J36" s="54">
        <f>I36*BPU!G36</f>
        <v>0</v>
      </c>
      <c r="K36" s="54">
        <f t="shared" si="0"/>
        <v>0</v>
      </c>
    </row>
    <row r="37" spans="2:19" s="1" customFormat="1" ht="13" x14ac:dyDescent="0.25">
      <c r="B37" s="3" t="s">
        <v>286</v>
      </c>
      <c r="C37" s="75" t="s">
        <v>276</v>
      </c>
      <c r="D37" s="11" t="s">
        <v>60</v>
      </c>
      <c r="E37" s="65">
        <v>25</v>
      </c>
      <c r="F37" s="66">
        <f>E37*BPU!E35</f>
        <v>0</v>
      </c>
      <c r="G37" s="66">
        <f t="shared" si="1"/>
        <v>0</v>
      </c>
      <c r="H37" s="11" t="s">
        <v>278</v>
      </c>
      <c r="I37" s="46">
        <v>1200</v>
      </c>
      <c r="J37" s="54">
        <f>I37*BPU!G37</f>
        <v>0</v>
      </c>
      <c r="K37" s="54">
        <f t="shared" si="0"/>
        <v>0</v>
      </c>
    </row>
    <row r="38" spans="2:19" s="1" customFormat="1" ht="13" x14ac:dyDescent="0.25">
      <c r="B38" s="3" t="s">
        <v>11</v>
      </c>
      <c r="C38" s="75" t="s">
        <v>276</v>
      </c>
      <c r="D38" s="11" t="s">
        <v>61</v>
      </c>
      <c r="E38" s="65">
        <v>10</v>
      </c>
      <c r="F38" s="66">
        <f>E38*BPU!E37</f>
        <v>0</v>
      </c>
      <c r="G38" s="66">
        <f t="shared" si="1"/>
        <v>0</v>
      </c>
      <c r="H38" s="11" t="s">
        <v>279</v>
      </c>
      <c r="I38" s="46">
        <v>480</v>
      </c>
      <c r="J38" s="54">
        <f>I38*BPU!G38</f>
        <v>0</v>
      </c>
      <c r="K38" s="54">
        <f t="shared" si="0"/>
        <v>0</v>
      </c>
    </row>
    <row r="39" spans="2:19" s="1" customFormat="1" ht="13" x14ac:dyDescent="0.25">
      <c r="B39" s="101"/>
      <c r="C39" s="101"/>
      <c r="D39" s="101"/>
      <c r="E39" s="101"/>
      <c r="F39" s="101"/>
      <c r="G39" s="22"/>
      <c r="H39" s="6"/>
      <c r="I39" s="17"/>
      <c r="J39" s="17"/>
      <c r="K39" s="22"/>
      <c r="L39" s="6"/>
      <c r="M39" s="6"/>
      <c r="N39" s="6"/>
      <c r="O39" s="22"/>
      <c r="P39" s="6"/>
      <c r="Q39" s="6"/>
      <c r="R39" s="6"/>
      <c r="S39" s="22"/>
    </row>
    <row r="40" spans="2:19" s="1" customFormat="1" ht="13" x14ac:dyDescent="0.25">
      <c r="B40" s="97" t="s">
        <v>85</v>
      </c>
      <c r="C40" s="98"/>
      <c r="D40" s="98"/>
      <c r="E40" s="99"/>
      <c r="F40" s="21">
        <f>SUM(F31:F38) + SUM(J31:J38)</f>
        <v>0</v>
      </c>
      <c r="G40" s="21">
        <f>F40*1.2</f>
        <v>0</v>
      </c>
      <c r="H40" s="6"/>
      <c r="I40" s="17"/>
      <c r="J40" s="17"/>
      <c r="K40" s="17"/>
      <c r="L40" s="6"/>
      <c r="M40" s="6"/>
      <c r="N40" s="6"/>
      <c r="O40" s="17"/>
      <c r="P40" s="6"/>
      <c r="Q40" s="6"/>
      <c r="R40" s="6"/>
      <c r="S40" s="17"/>
    </row>
    <row r="41" spans="2:19" s="1" customFormat="1" ht="10.5" x14ac:dyDescent="0.25">
      <c r="B41" s="6"/>
      <c r="C41" s="6"/>
      <c r="D41" s="6"/>
      <c r="E41" s="44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2:19" s="1" customFormat="1" ht="15.5" x14ac:dyDescent="0.25">
      <c r="B42" s="77" t="s">
        <v>256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20"/>
    </row>
    <row r="43" spans="2:19" s="1" customFormat="1" ht="10.5" x14ac:dyDescent="0.25">
      <c r="B43" s="5"/>
      <c r="C43" s="5"/>
      <c r="D43" s="5"/>
      <c r="E43" s="4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2:19" s="1" customFormat="1" ht="13" x14ac:dyDescent="0.25">
      <c r="B44" s="59" t="s">
        <v>0</v>
      </c>
      <c r="C44" s="60" t="s">
        <v>15</v>
      </c>
      <c r="D44" s="93" t="s">
        <v>186</v>
      </c>
      <c r="E44" s="94"/>
      <c r="F44" s="94"/>
      <c r="G44" s="94"/>
      <c r="H44" s="94"/>
      <c r="I44" s="94"/>
      <c r="J44" s="94"/>
      <c r="K44" s="95"/>
      <c r="L44" s="91" t="s">
        <v>187</v>
      </c>
      <c r="M44" s="92"/>
      <c r="N44" s="92"/>
      <c r="O44" s="92"/>
      <c r="P44" s="92"/>
      <c r="Q44" s="92"/>
      <c r="R44" s="92"/>
      <c r="S44" s="92"/>
    </row>
    <row r="45" spans="2:19" s="1" customFormat="1" ht="26" x14ac:dyDescent="0.25">
      <c r="B45" s="33" t="s">
        <v>251</v>
      </c>
      <c r="C45" s="33"/>
      <c r="D45" s="41" t="s">
        <v>107</v>
      </c>
      <c r="E45" s="40" t="s">
        <v>185</v>
      </c>
      <c r="F45" s="40" t="s">
        <v>79</v>
      </c>
      <c r="G45" s="40" t="s">
        <v>95</v>
      </c>
      <c r="H45" s="35" t="s">
        <v>108</v>
      </c>
      <c r="I45" s="40" t="s">
        <v>76</v>
      </c>
      <c r="J45" s="40" t="s">
        <v>79</v>
      </c>
      <c r="K45" s="40" t="s">
        <v>95</v>
      </c>
      <c r="L45" s="35" t="s">
        <v>107</v>
      </c>
      <c r="M45" s="40" t="s">
        <v>76</v>
      </c>
      <c r="N45" s="40" t="s">
        <v>79</v>
      </c>
      <c r="O45" s="40" t="s">
        <v>95</v>
      </c>
      <c r="P45" s="35" t="s">
        <v>108</v>
      </c>
      <c r="Q45" s="40" t="s">
        <v>76</v>
      </c>
      <c r="R45" s="40" t="s">
        <v>79</v>
      </c>
      <c r="S45" s="40" t="s">
        <v>95</v>
      </c>
    </row>
    <row r="46" spans="2:19" s="1" customFormat="1" ht="13" x14ac:dyDescent="0.25">
      <c r="B46" s="3" t="s">
        <v>16</v>
      </c>
      <c r="C46" s="7" t="s">
        <v>17</v>
      </c>
      <c r="D46" s="25" t="s">
        <v>110</v>
      </c>
      <c r="E46" s="65">
        <v>10</v>
      </c>
      <c r="F46" s="66">
        <f>E46*BPU!E46</f>
        <v>0</v>
      </c>
      <c r="G46" s="66">
        <f>F46*1.2</f>
        <v>0</v>
      </c>
      <c r="H46" s="25" t="s">
        <v>125</v>
      </c>
      <c r="I46" s="46">
        <v>400</v>
      </c>
      <c r="J46" s="54">
        <f>I46*BPU!G46</f>
        <v>0</v>
      </c>
      <c r="K46" s="54">
        <f>J46*1.2</f>
        <v>0</v>
      </c>
      <c r="L46" s="25" t="s">
        <v>188</v>
      </c>
      <c r="M46" s="65">
        <v>1</v>
      </c>
      <c r="N46" s="66">
        <f>M46*BPU!I46</f>
        <v>0</v>
      </c>
      <c r="O46" s="66">
        <f>N46*1.2</f>
        <v>0</v>
      </c>
      <c r="P46" s="25" t="s">
        <v>189</v>
      </c>
      <c r="Q46" s="46">
        <v>40</v>
      </c>
      <c r="R46" s="54">
        <f>Q46*BPU!K46</f>
        <v>0</v>
      </c>
      <c r="S46" s="54">
        <f>R46*1.2</f>
        <v>0</v>
      </c>
    </row>
    <row r="47" spans="2:19" s="1" customFormat="1" ht="13" x14ac:dyDescent="0.25">
      <c r="B47" s="3" t="s">
        <v>81</v>
      </c>
      <c r="C47" s="7" t="s">
        <v>17</v>
      </c>
      <c r="D47" s="25" t="s">
        <v>111</v>
      </c>
      <c r="E47" s="65">
        <v>10</v>
      </c>
      <c r="F47" s="66">
        <f>E47*BPU!E47</f>
        <v>0</v>
      </c>
      <c r="G47" s="66">
        <f>F47*1.2</f>
        <v>0</v>
      </c>
      <c r="H47" s="25" t="s">
        <v>126</v>
      </c>
      <c r="I47" s="46">
        <v>400</v>
      </c>
      <c r="J47" s="54">
        <f>I47*BPU!G47</f>
        <v>0</v>
      </c>
      <c r="K47" s="54">
        <f>J47*1.2</f>
        <v>0</v>
      </c>
      <c r="L47" s="25" t="s">
        <v>190</v>
      </c>
      <c r="M47" s="65">
        <v>1</v>
      </c>
      <c r="N47" s="66">
        <f>M47*BPU!I47</f>
        <v>0</v>
      </c>
      <c r="O47" s="66">
        <f>N47*1.2</f>
        <v>0</v>
      </c>
      <c r="P47" s="25" t="s">
        <v>191</v>
      </c>
      <c r="Q47" s="46">
        <v>40</v>
      </c>
      <c r="R47" s="54">
        <f>Q47*BPU!K47</f>
        <v>0</v>
      </c>
      <c r="S47" s="54">
        <f>R47*1.2</f>
        <v>0</v>
      </c>
    </row>
    <row r="48" spans="2:19" s="1" customFormat="1" ht="13" x14ac:dyDescent="0.25">
      <c r="B48" s="3" t="s">
        <v>22</v>
      </c>
      <c r="C48" s="7" t="s">
        <v>21</v>
      </c>
      <c r="D48" s="25" t="s">
        <v>112</v>
      </c>
      <c r="E48" s="65">
        <v>40</v>
      </c>
      <c r="F48" s="66">
        <f>E48*BPU!E48</f>
        <v>0</v>
      </c>
      <c r="G48" s="66">
        <f>F48*1.2</f>
        <v>0</v>
      </c>
      <c r="H48" s="25" t="s">
        <v>127</v>
      </c>
      <c r="I48" s="46">
        <v>1600</v>
      </c>
      <c r="J48" s="54">
        <f>I48*BPU!G48</f>
        <v>0</v>
      </c>
      <c r="K48" s="54">
        <f>J48*1.2</f>
        <v>0</v>
      </c>
      <c r="L48" s="25" t="s">
        <v>192</v>
      </c>
      <c r="M48" s="65">
        <v>2</v>
      </c>
      <c r="N48" s="66">
        <f>M48*BPU!I48</f>
        <v>0</v>
      </c>
      <c r="O48" s="66">
        <f>N48*1.2</f>
        <v>0</v>
      </c>
      <c r="P48" s="25" t="s">
        <v>193</v>
      </c>
      <c r="Q48" s="46">
        <v>80</v>
      </c>
      <c r="R48" s="54">
        <f>Q48*BPU!K48</f>
        <v>0</v>
      </c>
      <c r="S48" s="54">
        <f>R48*1.2</f>
        <v>0</v>
      </c>
    </row>
    <row r="49" spans="2:19" s="1" customFormat="1" ht="13" x14ac:dyDescent="0.25">
      <c r="B49" s="3" t="s">
        <v>78</v>
      </c>
      <c r="C49" s="7" t="s">
        <v>80</v>
      </c>
      <c r="D49" s="25" t="s">
        <v>113</v>
      </c>
      <c r="E49" s="65">
        <v>30</v>
      </c>
      <c r="F49" s="66">
        <f>E49*BPU!E49</f>
        <v>0</v>
      </c>
      <c r="G49" s="66">
        <f>F49*1.2</f>
        <v>0</v>
      </c>
      <c r="H49" s="25" t="s">
        <v>128</v>
      </c>
      <c r="I49" s="46">
        <v>1200</v>
      </c>
      <c r="J49" s="54">
        <f>I49*BPU!G49</f>
        <v>0</v>
      </c>
      <c r="K49" s="54">
        <f>J49*1.2</f>
        <v>0</v>
      </c>
      <c r="L49" s="25" t="s">
        <v>194</v>
      </c>
      <c r="M49" s="65">
        <v>1</v>
      </c>
      <c r="N49" s="66">
        <f>M49*BPU!I49</f>
        <v>0</v>
      </c>
      <c r="O49" s="66">
        <f>N49*1.2</f>
        <v>0</v>
      </c>
      <c r="P49" s="25" t="s">
        <v>195</v>
      </c>
      <c r="Q49" s="46">
        <v>40</v>
      </c>
      <c r="R49" s="54">
        <f>Q49*BPU!K49</f>
        <v>0</v>
      </c>
      <c r="S49" s="54">
        <f>R49*1.2</f>
        <v>0</v>
      </c>
    </row>
    <row r="50" spans="2:19" s="1" customFormat="1" ht="13" x14ac:dyDescent="0.25">
      <c r="B50" s="3" t="s">
        <v>23</v>
      </c>
      <c r="C50" s="7" t="s">
        <v>13</v>
      </c>
      <c r="D50" s="25" t="s">
        <v>114</v>
      </c>
      <c r="E50" s="65">
        <v>50</v>
      </c>
      <c r="F50" s="66">
        <f>E50*BPU!E50</f>
        <v>0</v>
      </c>
      <c r="G50" s="66">
        <f>F50*1.2</f>
        <v>0</v>
      </c>
      <c r="H50" s="25" t="s">
        <v>129</v>
      </c>
      <c r="I50" s="46">
        <v>2000</v>
      </c>
      <c r="J50" s="54">
        <f>I50*BPU!G50</f>
        <v>0</v>
      </c>
      <c r="K50" s="54">
        <f>J50*1.2</f>
        <v>0</v>
      </c>
      <c r="L50" s="25" t="s">
        <v>196</v>
      </c>
      <c r="M50" s="65">
        <v>2</v>
      </c>
      <c r="N50" s="66">
        <f>M50*BPU!I50</f>
        <v>0</v>
      </c>
      <c r="O50" s="66">
        <f>N50*1.2</f>
        <v>0</v>
      </c>
      <c r="P50" s="25" t="s">
        <v>197</v>
      </c>
      <c r="Q50" s="46">
        <v>80</v>
      </c>
      <c r="R50" s="54">
        <f>Q50*BPU!K50</f>
        <v>0</v>
      </c>
      <c r="S50" s="54">
        <f>R50*1.2</f>
        <v>0</v>
      </c>
    </row>
    <row r="51" spans="2:19" s="1" customFormat="1" ht="13" x14ac:dyDescent="0.25">
      <c r="B51" s="33" t="s">
        <v>252</v>
      </c>
      <c r="C51" s="33"/>
      <c r="D51" s="35"/>
      <c r="E51" s="40"/>
      <c r="F51" s="40"/>
      <c r="G51" s="40"/>
      <c r="H51" s="35"/>
      <c r="I51" s="40"/>
      <c r="J51" s="40"/>
      <c r="K51" s="40"/>
      <c r="L51" s="35"/>
      <c r="M51" s="40"/>
      <c r="N51" s="40"/>
      <c r="O51" s="40"/>
      <c r="P51" s="35"/>
      <c r="Q51" s="40"/>
      <c r="R51" s="40"/>
      <c r="S51" s="40"/>
    </row>
    <row r="52" spans="2:19" s="1" customFormat="1" ht="13" x14ac:dyDescent="0.25">
      <c r="B52" s="3" t="s">
        <v>16</v>
      </c>
      <c r="C52" s="7" t="s">
        <v>17</v>
      </c>
      <c r="D52" s="25" t="s">
        <v>115</v>
      </c>
      <c r="E52" s="65">
        <v>40</v>
      </c>
      <c r="F52" s="66">
        <f>E52*BPU!E52</f>
        <v>0</v>
      </c>
      <c r="G52" s="66">
        <f t="shared" ref="G52:G63" si="2">F52*1.2</f>
        <v>0</v>
      </c>
      <c r="H52" s="25" t="s">
        <v>130</v>
      </c>
      <c r="I52" s="46">
        <v>1600</v>
      </c>
      <c r="J52" s="54">
        <f>I52*BPU!G52</f>
        <v>0</v>
      </c>
      <c r="K52" s="54">
        <f t="shared" ref="K52:K63" si="3">J52*1.2</f>
        <v>0</v>
      </c>
      <c r="L52" s="25" t="s">
        <v>198</v>
      </c>
      <c r="M52" s="65">
        <v>1</v>
      </c>
      <c r="N52" s="66">
        <f>M52*BPU!I52</f>
        <v>0</v>
      </c>
      <c r="O52" s="66">
        <f t="shared" ref="O52:O63" si="4">N52*1.2</f>
        <v>0</v>
      </c>
      <c r="P52" s="25" t="s">
        <v>199</v>
      </c>
      <c r="Q52" s="46">
        <v>40</v>
      </c>
      <c r="R52" s="54">
        <f>Q52*BPU!K52</f>
        <v>0</v>
      </c>
      <c r="S52" s="54">
        <f t="shared" ref="S52:S63" si="5">R52*1.2</f>
        <v>0</v>
      </c>
    </row>
    <row r="53" spans="2:19" s="1" customFormat="1" ht="13" x14ac:dyDescent="0.25">
      <c r="B53" s="3" t="s">
        <v>81</v>
      </c>
      <c r="C53" s="7" t="s">
        <v>17</v>
      </c>
      <c r="D53" s="25" t="s">
        <v>116</v>
      </c>
      <c r="E53" s="65">
        <v>30</v>
      </c>
      <c r="F53" s="66">
        <f>E53*BPU!E53</f>
        <v>0</v>
      </c>
      <c r="G53" s="66">
        <f t="shared" si="2"/>
        <v>0</v>
      </c>
      <c r="H53" s="25" t="s">
        <v>131</v>
      </c>
      <c r="I53" s="46">
        <v>1200</v>
      </c>
      <c r="J53" s="54">
        <f>I53*BPU!G53</f>
        <v>0</v>
      </c>
      <c r="K53" s="54">
        <f t="shared" si="3"/>
        <v>0</v>
      </c>
      <c r="L53" s="25" t="s">
        <v>200</v>
      </c>
      <c r="M53" s="65">
        <v>5</v>
      </c>
      <c r="N53" s="66">
        <f>M53*BPU!I53</f>
        <v>0</v>
      </c>
      <c r="O53" s="66">
        <f t="shared" si="4"/>
        <v>0</v>
      </c>
      <c r="P53" s="25" t="s">
        <v>201</v>
      </c>
      <c r="Q53" s="46">
        <v>200</v>
      </c>
      <c r="R53" s="54">
        <f>Q53*BPU!K53</f>
        <v>0</v>
      </c>
      <c r="S53" s="54">
        <f t="shared" si="5"/>
        <v>0</v>
      </c>
    </row>
    <row r="54" spans="2:19" s="1" customFormat="1" ht="13" x14ac:dyDescent="0.25">
      <c r="B54" s="3" t="s">
        <v>22</v>
      </c>
      <c r="C54" s="7" t="s">
        <v>21</v>
      </c>
      <c r="D54" s="25" t="s">
        <v>117</v>
      </c>
      <c r="E54" s="65">
        <v>40</v>
      </c>
      <c r="F54" s="66">
        <f>E54*BPU!E54</f>
        <v>0</v>
      </c>
      <c r="G54" s="66">
        <f t="shared" si="2"/>
        <v>0</v>
      </c>
      <c r="H54" s="25" t="s">
        <v>132</v>
      </c>
      <c r="I54" s="46">
        <v>1600</v>
      </c>
      <c r="J54" s="54">
        <f>I54*BPU!G54</f>
        <v>0</v>
      </c>
      <c r="K54" s="54">
        <f t="shared" si="3"/>
        <v>0</v>
      </c>
      <c r="L54" s="25" t="s">
        <v>202</v>
      </c>
      <c r="M54" s="65">
        <v>5</v>
      </c>
      <c r="N54" s="66">
        <f>M54*BPU!I54</f>
        <v>0</v>
      </c>
      <c r="O54" s="66">
        <f t="shared" si="4"/>
        <v>0</v>
      </c>
      <c r="P54" s="25" t="s">
        <v>203</v>
      </c>
      <c r="Q54" s="46">
        <v>200</v>
      </c>
      <c r="R54" s="54">
        <f>Q54*BPU!K54</f>
        <v>0</v>
      </c>
      <c r="S54" s="54">
        <f t="shared" si="5"/>
        <v>0</v>
      </c>
    </row>
    <row r="55" spans="2:19" s="1" customFormat="1" ht="13" x14ac:dyDescent="0.25">
      <c r="B55" s="3" t="s">
        <v>78</v>
      </c>
      <c r="C55" s="7" t="s">
        <v>80</v>
      </c>
      <c r="D55" s="25" t="s">
        <v>118</v>
      </c>
      <c r="E55" s="65">
        <v>40</v>
      </c>
      <c r="F55" s="66">
        <f>E55*BPU!E55</f>
        <v>0</v>
      </c>
      <c r="G55" s="66">
        <f t="shared" si="2"/>
        <v>0</v>
      </c>
      <c r="H55" s="25" t="s">
        <v>133</v>
      </c>
      <c r="I55" s="46">
        <v>1600</v>
      </c>
      <c r="J55" s="54">
        <f>I55*BPU!G55</f>
        <v>0</v>
      </c>
      <c r="K55" s="54">
        <f t="shared" si="3"/>
        <v>0</v>
      </c>
      <c r="L55" s="25" t="s">
        <v>204</v>
      </c>
      <c r="M55" s="65">
        <v>5</v>
      </c>
      <c r="N55" s="66">
        <f>M55*BPU!I55</f>
        <v>0</v>
      </c>
      <c r="O55" s="66">
        <f t="shared" si="4"/>
        <v>0</v>
      </c>
      <c r="P55" s="25" t="s">
        <v>205</v>
      </c>
      <c r="Q55" s="46">
        <v>200</v>
      </c>
      <c r="R55" s="54">
        <f>Q55*BPU!K55</f>
        <v>0</v>
      </c>
      <c r="S55" s="54">
        <f t="shared" si="5"/>
        <v>0</v>
      </c>
    </row>
    <row r="56" spans="2:19" x14ac:dyDescent="0.35">
      <c r="B56" s="3" t="s">
        <v>23</v>
      </c>
      <c r="C56" s="7" t="s">
        <v>13</v>
      </c>
      <c r="D56" s="25" t="s">
        <v>119</v>
      </c>
      <c r="E56" s="65">
        <v>50</v>
      </c>
      <c r="F56" s="66">
        <f>E56*BPU!E56</f>
        <v>0</v>
      </c>
      <c r="G56" s="66">
        <f t="shared" si="2"/>
        <v>0</v>
      </c>
      <c r="H56" s="25" t="s">
        <v>134</v>
      </c>
      <c r="I56" s="46">
        <v>2000</v>
      </c>
      <c r="J56" s="54">
        <f>I56*BPU!G56</f>
        <v>0</v>
      </c>
      <c r="K56" s="54">
        <f t="shared" si="3"/>
        <v>0</v>
      </c>
      <c r="L56" s="25" t="s">
        <v>206</v>
      </c>
      <c r="M56" s="65">
        <v>10</v>
      </c>
      <c r="N56" s="66">
        <f>M56*BPU!I56</f>
        <v>0</v>
      </c>
      <c r="O56" s="66">
        <f t="shared" si="4"/>
        <v>0</v>
      </c>
      <c r="P56" s="25" t="s">
        <v>207</v>
      </c>
      <c r="Q56" s="46">
        <v>400</v>
      </c>
      <c r="R56" s="54">
        <f>Q56*BPU!K56</f>
        <v>0</v>
      </c>
      <c r="S56" s="54">
        <f t="shared" si="5"/>
        <v>0</v>
      </c>
    </row>
    <row r="57" spans="2:19" x14ac:dyDescent="0.35">
      <c r="B57" s="33" t="s">
        <v>29</v>
      </c>
      <c r="C57" s="33"/>
      <c r="D57" s="35"/>
      <c r="E57" s="40"/>
      <c r="F57" s="40"/>
      <c r="G57" s="40"/>
      <c r="H57" s="35"/>
      <c r="I57" s="40"/>
      <c r="J57" s="40"/>
      <c r="K57" s="40"/>
      <c r="L57" s="35"/>
      <c r="M57" s="40"/>
      <c r="N57" s="40"/>
      <c r="O57" s="40"/>
      <c r="P57" s="35"/>
      <c r="Q57" s="40"/>
      <c r="R57" s="40"/>
      <c r="S57" s="40"/>
    </row>
    <row r="58" spans="2:19" x14ac:dyDescent="0.35">
      <c r="B58" s="3" t="s">
        <v>30</v>
      </c>
      <c r="C58" s="7" t="s">
        <v>77</v>
      </c>
      <c r="D58" s="25" t="s">
        <v>120</v>
      </c>
      <c r="E58" s="65">
        <v>100</v>
      </c>
      <c r="F58" s="66">
        <f>E58*BPU!E58</f>
        <v>0</v>
      </c>
      <c r="G58" s="66">
        <f t="shared" si="2"/>
        <v>0</v>
      </c>
      <c r="H58" s="25" t="s">
        <v>135</v>
      </c>
      <c r="I58" s="46">
        <v>4000</v>
      </c>
      <c r="J58" s="54">
        <f>I58*BPU!G58</f>
        <v>0</v>
      </c>
      <c r="K58" s="54">
        <f t="shared" si="3"/>
        <v>0</v>
      </c>
      <c r="L58" s="25" t="s">
        <v>208</v>
      </c>
      <c r="M58" s="65">
        <v>1</v>
      </c>
      <c r="N58" s="66">
        <f>M58*BPU!I58</f>
        <v>0</v>
      </c>
      <c r="O58" s="66">
        <f t="shared" si="4"/>
        <v>0</v>
      </c>
      <c r="P58" s="25" t="s">
        <v>209</v>
      </c>
      <c r="Q58" s="46">
        <v>40</v>
      </c>
      <c r="R58" s="54">
        <f>Q58*BPU!K58</f>
        <v>0</v>
      </c>
      <c r="S58" s="54">
        <f t="shared" si="5"/>
        <v>0</v>
      </c>
    </row>
    <row r="59" spans="2:19" s="1" customFormat="1" ht="13" x14ac:dyDescent="0.25">
      <c r="B59" s="33" t="s">
        <v>253</v>
      </c>
      <c r="C59" s="33"/>
      <c r="D59" s="35"/>
      <c r="E59" s="40"/>
      <c r="F59" s="40"/>
      <c r="G59" s="40"/>
      <c r="H59" s="35"/>
      <c r="I59" s="40"/>
      <c r="J59" s="40"/>
      <c r="K59" s="40"/>
      <c r="L59" s="35"/>
      <c r="M59" s="40"/>
      <c r="N59" s="40"/>
      <c r="O59" s="40"/>
      <c r="P59" s="35"/>
      <c r="Q59" s="40"/>
      <c r="R59" s="40"/>
      <c r="S59" s="40"/>
    </row>
    <row r="60" spans="2:19" s="1" customFormat="1" ht="13" x14ac:dyDescent="0.25">
      <c r="B60" s="3" t="s">
        <v>18</v>
      </c>
      <c r="C60" s="7" t="s">
        <v>21</v>
      </c>
      <c r="D60" s="25" t="s">
        <v>121</v>
      </c>
      <c r="E60" s="65">
        <v>5</v>
      </c>
      <c r="F60" s="66">
        <f>E60*BPU!E60</f>
        <v>0</v>
      </c>
      <c r="G60" s="66">
        <f t="shared" si="2"/>
        <v>0</v>
      </c>
      <c r="H60" s="25" t="s">
        <v>136</v>
      </c>
      <c r="I60" s="46">
        <v>200</v>
      </c>
      <c r="J60" s="54">
        <f>I60*BPU!G60</f>
        <v>0</v>
      </c>
      <c r="K60" s="54">
        <f t="shared" si="3"/>
        <v>0</v>
      </c>
      <c r="L60" s="25" t="s">
        <v>210</v>
      </c>
      <c r="M60" s="65">
        <v>1</v>
      </c>
      <c r="N60" s="66">
        <f>M60*BPU!I60</f>
        <v>0</v>
      </c>
      <c r="O60" s="66">
        <f t="shared" si="4"/>
        <v>0</v>
      </c>
      <c r="P60" s="25" t="s">
        <v>211</v>
      </c>
      <c r="Q60" s="46">
        <v>40</v>
      </c>
      <c r="R60" s="54">
        <f>Q60*BPU!K60</f>
        <v>0</v>
      </c>
      <c r="S60" s="54">
        <f t="shared" si="5"/>
        <v>0</v>
      </c>
    </row>
    <row r="61" spans="2:19" s="1" customFormat="1" ht="13" x14ac:dyDescent="0.25">
      <c r="B61" s="3" t="s">
        <v>19</v>
      </c>
      <c r="C61" s="7" t="s">
        <v>17</v>
      </c>
      <c r="D61" s="25" t="s">
        <v>122</v>
      </c>
      <c r="E61" s="65">
        <v>3</v>
      </c>
      <c r="F61" s="66">
        <f>E61*BPU!E61</f>
        <v>0</v>
      </c>
      <c r="G61" s="66">
        <f t="shared" si="2"/>
        <v>0</v>
      </c>
      <c r="H61" s="25" t="s">
        <v>137</v>
      </c>
      <c r="I61" s="46">
        <v>100</v>
      </c>
      <c r="J61" s="54">
        <f>I61*BPU!G61</f>
        <v>0</v>
      </c>
      <c r="K61" s="54">
        <f t="shared" si="3"/>
        <v>0</v>
      </c>
      <c r="L61" s="25" t="s">
        <v>212</v>
      </c>
      <c r="M61" s="65">
        <v>1</v>
      </c>
      <c r="N61" s="66">
        <f>M61*BPU!I61</f>
        <v>0</v>
      </c>
      <c r="O61" s="66">
        <f t="shared" si="4"/>
        <v>0</v>
      </c>
      <c r="P61" s="25" t="s">
        <v>213</v>
      </c>
      <c r="Q61" s="46">
        <v>40</v>
      </c>
      <c r="R61" s="54">
        <f>Q61*BPU!K61</f>
        <v>0</v>
      </c>
      <c r="S61" s="54">
        <f t="shared" si="5"/>
        <v>0</v>
      </c>
    </row>
    <row r="62" spans="2:19" s="1" customFormat="1" ht="13" x14ac:dyDescent="0.25">
      <c r="B62" s="3" t="s">
        <v>20</v>
      </c>
      <c r="C62" s="7" t="s">
        <v>17</v>
      </c>
      <c r="D62" s="25" t="s">
        <v>123</v>
      </c>
      <c r="E62" s="65">
        <v>1</v>
      </c>
      <c r="F62" s="66">
        <f>E62*BPU!E62</f>
        <v>0</v>
      </c>
      <c r="G62" s="66">
        <f t="shared" si="2"/>
        <v>0</v>
      </c>
      <c r="H62" s="25" t="s">
        <v>138</v>
      </c>
      <c r="I62" s="46">
        <v>40</v>
      </c>
      <c r="J62" s="54">
        <f>I62*BPU!G62</f>
        <v>0</v>
      </c>
      <c r="K62" s="54">
        <f t="shared" si="3"/>
        <v>0</v>
      </c>
      <c r="L62" s="25" t="s">
        <v>214</v>
      </c>
      <c r="M62" s="65">
        <v>1</v>
      </c>
      <c r="N62" s="66">
        <f>M62*BPU!I62</f>
        <v>0</v>
      </c>
      <c r="O62" s="66">
        <f t="shared" si="4"/>
        <v>0</v>
      </c>
      <c r="P62" s="25" t="s">
        <v>215</v>
      </c>
      <c r="Q62" s="46">
        <v>40</v>
      </c>
      <c r="R62" s="54">
        <f>Q62*BPU!K62</f>
        <v>0</v>
      </c>
      <c r="S62" s="54">
        <f t="shared" si="5"/>
        <v>0</v>
      </c>
    </row>
    <row r="63" spans="2:19" s="1" customFormat="1" ht="13" x14ac:dyDescent="0.25">
      <c r="B63" s="3" t="s">
        <v>287</v>
      </c>
      <c r="C63" s="7" t="s">
        <v>17</v>
      </c>
      <c r="D63" s="25" t="s">
        <v>124</v>
      </c>
      <c r="E63" s="65">
        <v>100</v>
      </c>
      <c r="F63" s="66">
        <f>E63*BPU!E63</f>
        <v>0</v>
      </c>
      <c r="G63" s="66">
        <f t="shared" si="2"/>
        <v>0</v>
      </c>
      <c r="H63" s="25" t="s">
        <v>139</v>
      </c>
      <c r="I63" s="46">
        <v>4000</v>
      </c>
      <c r="J63" s="54">
        <f>I63*BPU!G63</f>
        <v>0</v>
      </c>
      <c r="K63" s="54">
        <f t="shared" si="3"/>
        <v>0</v>
      </c>
      <c r="L63" s="25" t="s">
        <v>216</v>
      </c>
      <c r="M63" s="65">
        <v>8</v>
      </c>
      <c r="N63" s="66">
        <f>M63*BPU!I63</f>
        <v>0</v>
      </c>
      <c r="O63" s="66">
        <f t="shared" si="4"/>
        <v>0</v>
      </c>
      <c r="P63" s="25" t="s">
        <v>217</v>
      </c>
      <c r="Q63" s="46">
        <v>320</v>
      </c>
      <c r="R63" s="54">
        <f>Q63*BPU!K63</f>
        <v>0</v>
      </c>
      <c r="S63" s="54">
        <f t="shared" si="5"/>
        <v>0</v>
      </c>
    </row>
    <row r="64" spans="2:19" s="1" customFormat="1" ht="13" x14ac:dyDescent="0.25">
      <c r="B64" s="101"/>
      <c r="C64" s="101"/>
      <c r="D64" s="101"/>
      <c r="E64" s="101"/>
      <c r="F64" s="101"/>
      <c r="G64" s="22"/>
      <c r="H64" s="6"/>
      <c r="I64" s="17"/>
      <c r="J64" s="17"/>
      <c r="K64" s="22"/>
      <c r="L64" s="6"/>
      <c r="M64" s="6"/>
      <c r="N64" s="6"/>
      <c r="O64" s="22"/>
      <c r="P64" s="6"/>
      <c r="Q64" s="6"/>
      <c r="R64" s="6"/>
      <c r="S64" s="22"/>
    </row>
    <row r="65" spans="2:19" s="1" customFormat="1" ht="13" x14ac:dyDescent="0.25">
      <c r="B65" s="97" t="s">
        <v>85</v>
      </c>
      <c r="C65" s="98"/>
      <c r="D65" s="98"/>
      <c r="E65" s="99"/>
      <c r="F65" s="21">
        <f>SUM(F45:F63) + SUM(J45:J63) + SUM(N45:N63) + SUM(R45:R63)</f>
        <v>0</v>
      </c>
      <c r="G65" s="21">
        <f>F65*1.2</f>
        <v>0</v>
      </c>
      <c r="H65" s="6"/>
      <c r="I65" s="17"/>
      <c r="J65" s="17"/>
      <c r="K65" s="17"/>
      <c r="L65" s="6"/>
      <c r="M65" s="6"/>
      <c r="N65" s="6"/>
      <c r="O65" s="17"/>
      <c r="P65" s="6"/>
      <c r="Q65" s="6"/>
      <c r="R65" s="6"/>
      <c r="S65" s="17"/>
    </row>
    <row r="66" spans="2:19" s="1" customFormat="1" ht="10.5" x14ac:dyDescent="0.25">
      <c r="B66" s="6"/>
      <c r="C66" s="6"/>
      <c r="D66" s="6"/>
      <c r="E66" s="44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2:19" s="1" customFormat="1" ht="15.5" x14ac:dyDescent="0.25">
      <c r="B67" s="77" t="s">
        <v>257</v>
      </c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20"/>
    </row>
    <row r="68" spans="2:19" s="1" customFormat="1" ht="10.5" x14ac:dyDescent="0.25">
      <c r="B68" s="5"/>
      <c r="C68" s="5"/>
      <c r="D68" s="5"/>
      <c r="E68" s="4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2:19" s="1" customFormat="1" ht="13" x14ac:dyDescent="0.25">
      <c r="B69" s="59" t="s">
        <v>0</v>
      </c>
      <c r="C69" s="60" t="s">
        <v>15</v>
      </c>
      <c r="D69" s="93" t="s">
        <v>186</v>
      </c>
      <c r="E69" s="94"/>
      <c r="F69" s="94"/>
      <c r="G69" s="94"/>
      <c r="H69" s="94"/>
      <c r="I69" s="94"/>
      <c r="J69" s="94"/>
      <c r="K69" s="95"/>
      <c r="L69" s="91" t="s">
        <v>187</v>
      </c>
      <c r="M69" s="92"/>
      <c r="N69" s="92"/>
      <c r="O69" s="92"/>
      <c r="P69" s="92"/>
      <c r="Q69" s="92"/>
      <c r="R69" s="92"/>
      <c r="S69" s="92"/>
    </row>
    <row r="70" spans="2:19" s="1" customFormat="1" ht="26" x14ac:dyDescent="0.25">
      <c r="B70" s="33" t="s">
        <v>24</v>
      </c>
      <c r="C70" s="33"/>
      <c r="D70" s="41" t="s">
        <v>107</v>
      </c>
      <c r="E70" s="40" t="s">
        <v>185</v>
      </c>
      <c r="F70" s="40" t="s">
        <v>79</v>
      </c>
      <c r="G70" s="40" t="s">
        <v>95</v>
      </c>
      <c r="H70" s="35" t="s">
        <v>108</v>
      </c>
      <c r="I70" s="40" t="s">
        <v>76</v>
      </c>
      <c r="J70" s="40" t="s">
        <v>79</v>
      </c>
      <c r="K70" s="40" t="s">
        <v>95</v>
      </c>
      <c r="L70" s="35" t="s">
        <v>107</v>
      </c>
      <c r="M70" s="40" t="s">
        <v>76</v>
      </c>
      <c r="N70" s="40" t="s">
        <v>79</v>
      </c>
      <c r="O70" s="40" t="s">
        <v>95</v>
      </c>
      <c r="P70" s="35" t="s">
        <v>108</v>
      </c>
      <c r="Q70" s="40" t="s">
        <v>76</v>
      </c>
      <c r="R70" s="40" t="s">
        <v>79</v>
      </c>
      <c r="S70" s="40" t="s">
        <v>95</v>
      </c>
    </row>
    <row r="71" spans="2:19" s="1" customFormat="1" ht="26" x14ac:dyDescent="0.25">
      <c r="B71" s="3" t="s">
        <v>272</v>
      </c>
      <c r="C71" s="7" t="s">
        <v>25</v>
      </c>
      <c r="D71" s="25" t="s">
        <v>140</v>
      </c>
      <c r="E71" s="65">
        <v>1</v>
      </c>
      <c r="F71" s="66">
        <f>E71*BPU!E71</f>
        <v>0</v>
      </c>
      <c r="G71" s="66">
        <f>F71*1.2</f>
        <v>0</v>
      </c>
      <c r="H71" s="25" t="s">
        <v>141</v>
      </c>
      <c r="I71" s="46">
        <v>40</v>
      </c>
      <c r="J71" s="54">
        <f>I71*BPU!G71</f>
        <v>0</v>
      </c>
      <c r="K71" s="54">
        <f>J71*1.2</f>
        <v>0</v>
      </c>
      <c r="L71" s="25" t="s">
        <v>218</v>
      </c>
      <c r="M71" s="65">
        <v>1</v>
      </c>
      <c r="N71" s="66">
        <f>M71*BPU!I71</f>
        <v>0</v>
      </c>
      <c r="O71" s="66">
        <f>N71*1.2</f>
        <v>0</v>
      </c>
      <c r="P71" s="25" t="s">
        <v>219</v>
      </c>
      <c r="Q71" s="46">
        <v>40</v>
      </c>
      <c r="R71" s="54">
        <f>Q71*BPU!K71</f>
        <v>0</v>
      </c>
      <c r="S71" s="54">
        <f>R71*1.2</f>
        <v>0</v>
      </c>
    </row>
    <row r="72" spans="2:19" s="1" customFormat="1" ht="26" x14ac:dyDescent="0.25">
      <c r="B72" s="3" t="s">
        <v>271</v>
      </c>
      <c r="C72" s="7" t="s">
        <v>25</v>
      </c>
      <c r="D72" s="25" t="s">
        <v>142</v>
      </c>
      <c r="E72" s="65">
        <v>3</v>
      </c>
      <c r="F72" s="66">
        <f>E72*BPU!E72</f>
        <v>0</v>
      </c>
      <c r="G72" s="66">
        <f>F72*1.2</f>
        <v>0</v>
      </c>
      <c r="H72" s="25" t="s">
        <v>143</v>
      </c>
      <c r="I72" s="46">
        <v>120</v>
      </c>
      <c r="J72" s="54">
        <f>I72*BPU!G72</f>
        <v>0</v>
      </c>
      <c r="K72" s="54">
        <f>J72*1.2</f>
        <v>0</v>
      </c>
      <c r="L72" s="25" t="s">
        <v>220</v>
      </c>
      <c r="M72" s="65">
        <v>1</v>
      </c>
      <c r="N72" s="66">
        <f>M72*BPU!I72</f>
        <v>0</v>
      </c>
      <c r="O72" s="66">
        <f>N72*1.2</f>
        <v>0</v>
      </c>
      <c r="P72" s="25" t="s">
        <v>221</v>
      </c>
      <c r="Q72" s="46">
        <v>40</v>
      </c>
      <c r="R72" s="54">
        <f>Q72*BPU!K72</f>
        <v>0</v>
      </c>
      <c r="S72" s="54">
        <f>R72*1.2</f>
        <v>0</v>
      </c>
    </row>
    <row r="73" spans="2:19" x14ac:dyDescent="0.35">
      <c r="B73" s="33" t="s">
        <v>29</v>
      </c>
      <c r="C73" s="33"/>
      <c r="D73" s="35"/>
      <c r="E73" s="40"/>
      <c r="F73" s="40"/>
      <c r="G73" s="40"/>
      <c r="H73" s="35"/>
      <c r="I73" s="40"/>
      <c r="J73" s="40"/>
      <c r="K73" s="40"/>
      <c r="L73" s="35"/>
      <c r="M73" s="40"/>
      <c r="N73" s="40"/>
      <c r="O73" s="40"/>
      <c r="P73" s="35"/>
      <c r="Q73" s="40"/>
      <c r="R73" s="40"/>
      <c r="S73" s="40"/>
    </row>
    <row r="74" spans="2:19" x14ac:dyDescent="0.35">
      <c r="B74" s="3" t="s">
        <v>30</v>
      </c>
      <c r="C74" s="7" t="s">
        <v>77</v>
      </c>
      <c r="D74" s="25" t="s">
        <v>144</v>
      </c>
      <c r="E74" s="65">
        <v>2</v>
      </c>
      <c r="F74" s="66">
        <f>E74*BPU!E74</f>
        <v>0</v>
      </c>
      <c r="G74" s="66">
        <f>F74*1.2</f>
        <v>0</v>
      </c>
      <c r="H74" s="25" t="s">
        <v>145</v>
      </c>
      <c r="I74" s="46">
        <v>80</v>
      </c>
      <c r="J74" s="54">
        <f>I74*BPU!G74</f>
        <v>0</v>
      </c>
      <c r="K74" s="54">
        <f>J74*1.2</f>
        <v>0</v>
      </c>
      <c r="L74" s="25" t="s">
        <v>222</v>
      </c>
      <c r="M74" s="65">
        <v>1</v>
      </c>
      <c r="N74" s="66">
        <f>M74*BPU!I74</f>
        <v>0</v>
      </c>
      <c r="O74" s="66">
        <f>N74*1.2</f>
        <v>0</v>
      </c>
      <c r="P74" s="25" t="s">
        <v>223</v>
      </c>
      <c r="Q74" s="46">
        <v>40</v>
      </c>
      <c r="R74" s="54">
        <f>Q74*BPU!K74</f>
        <v>0</v>
      </c>
      <c r="S74" s="54">
        <f>R74*1.2</f>
        <v>0</v>
      </c>
    </row>
    <row r="75" spans="2:19" s="1" customFormat="1" ht="13" x14ac:dyDescent="0.25">
      <c r="B75" s="33" t="s">
        <v>26</v>
      </c>
      <c r="C75" s="33"/>
      <c r="D75" s="35"/>
      <c r="E75" s="40"/>
      <c r="F75" s="40"/>
      <c r="G75" s="40"/>
      <c r="H75" s="35"/>
      <c r="I75" s="40"/>
      <c r="J75" s="40"/>
      <c r="K75" s="40"/>
      <c r="L75" s="35"/>
      <c r="M75" s="40"/>
      <c r="N75" s="40"/>
      <c r="O75" s="40"/>
      <c r="P75" s="35"/>
      <c r="Q75" s="40"/>
      <c r="R75" s="40"/>
      <c r="S75" s="40"/>
    </row>
    <row r="76" spans="2:19" s="1" customFormat="1" ht="13" x14ac:dyDescent="0.25">
      <c r="B76" s="3" t="s">
        <v>18</v>
      </c>
      <c r="C76" s="7" t="s">
        <v>25</v>
      </c>
      <c r="D76" s="25" t="s">
        <v>146</v>
      </c>
      <c r="E76" s="65">
        <v>1</v>
      </c>
      <c r="F76" s="66">
        <f>E76*BPU!E76</f>
        <v>0</v>
      </c>
      <c r="G76" s="66">
        <f>F76*1.2</f>
        <v>0</v>
      </c>
      <c r="H76" s="25" t="s">
        <v>147</v>
      </c>
      <c r="I76" s="46">
        <v>40</v>
      </c>
      <c r="J76" s="54">
        <f>I76*BPU!G76</f>
        <v>0</v>
      </c>
      <c r="K76" s="54">
        <f>J76*1.2</f>
        <v>0</v>
      </c>
      <c r="L76" s="25" t="s">
        <v>224</v>
      </c>
      <c r="M76" s="65">
        <v>1</v>
      </c>
      <c r="N76" s="66">
        <f>M76*BPU!I76</f>
        <v>0</v>
      </c>
      <c r="O76" s="66">
        <f>N76*1.2</f>
        <v>0</v>
      </c>
      <c r="P76" s="25" t="s">
        <v>225</v>
      </c>
      <c r="Q76" s="46">
        <v>40</v>
      </c>
      <c r="R76" s="54">
        <f>Q76*BPU!K76</f>
        <v>0</v>
      </c>
      <c r="S76" s="54">
        <f>R76*1.2</f>
        <v>0</v>
      </c>
    </row>
    <row r="77" spans="2:19" s="1" customFormat="1" ht="13" x14ac:dyDescent="0.25">
      <c r="B77" s="3" t="s">
        <v>19</v>
      </c>
      <c r="C77" s="7" t="s">
        <v>25</v>
      </c>
      <c r="D77" s="25" t="s">
        <v>148</v>
      </c>
      <c r="E77" s="65">
        <v>1</v>
      </c>
      <c r="F77" s="66">
        <f>E77*BPU!E77</f>
        <v>0</v>
      </c>
      <c r="G77" s="66">
        <f>F77*1.2</f>
        <v>0</v>
      </c>
      <c r="H77" s="25" t="s">
        <v>149</v>
      </c>
      <c r="I77" s="46">
        <v>40</v>
      </c>
      <c r="J77" s="54">
        <f>I77*BPU!G77</f>
        <v>0</v>
      </c>
      <c r="K77" s="54">
        <f>J77*1.2</f>
        <v>0</v>
      </c>
      <c r="L77" s="25" t="s">
        <v>226</v>
      </c>
      <c r="M77" s="65">
        <v>1</v>
      </c>
      <c r="N77" s="66">
        <f>M77*BPU!I77</f>
        <v>0</v>
      </c>
      <c r="O77" s="66">
        <f>N77*1.2</f>
        <v>0</v>
      </c>
      <c r="P77" s="25" t="s">
        <v>227</v>
      </c>
      <c r="Q77" s="46">
        <v>40</v>
      </c>
      <c r="R77" s="54">
        <f>Q77*BPU!K77</f>
        <v>0</v>
      </c>
      <c r="S77" s="54">
        <f>R77*1.2</f>
        <v>0</v>
      </c>
    </row>
    <row r="78" spans="2:19" s="1" customFormat="1" ht="13" x14ac:dyDescent="0.25">
      <c r="B78" s="3" t="s">
        <v>20</v>
      </c>
      <c r="C78" s="7" t="s">
        <v>25</v>
      </c>
      <c r="D78" s="25" t="s">
        <v>150</v>
      </c>
      <c r="E78" s="65">
        <v>1</v>
      </c>
      <c r="F78" s="66">
        <f>E78*BPU!E78</f>
        <v>0</v>
      </c>
      <c r="G78" s="66">
        <f>F78*1.2</f>
        <v>0</v>
      </c>
      <c r="H78" s="25" t="s">
        <v>151</v>
      </c>
      <c r="I78" s="46">
        <v>40</v>
      </c>
      <c r="J78" s="54">
        <f>I78*BPU!G78</f>
        <v>0</v>
      </c>
      <c r="K78" s="54">
        <f>J78*1.2</f>
        <v>0</v>
      </c>
      <c r="L78" s="25" t="s">
        <v>228</v>
      </c>
      <c r="M78" s="65">
        <v>1</v>
      </c>
      <c r="N78" s="66">
        <f>M78*BPU!I78</f>
        <v>0</v>
      </c>
      <c r="O78" s="66">
        <f>N78*1.2</f>
        <v>0</v>
      </c>
      <c r="P78" s="25" t="s">
        <v>229</v>
      </c>
      <c r="Q78" s="46">
        <v>40</v>
      </c>
      <c r="R78" s="54">
        <f>Q78*BPU!K78</f>
        <v>0</v>
      </c>
      <c r="S78" s="54">
        <f>R78*1.2</f>
        <v>0</v>
      </c>
    </row>
    <row r="79" spans="2:19" s="1" customFormat="1" ht="13" x14ac:dyDescent="0.25">
      <c r="B79" s="3" t="s">
        <v>287</v>
      </c>
      <c r="C79" s="7" t="s">
        <v>25</v>
      </c>
      <c r="D79" s="25" t="s">
        <v>152</v>
      </c>
      <c r="E79" s="65">
        <v>1</v>
      </c>
      <c r="F79" s="66">
        <f>E79*BPU!E79</f>
        <v>0</v>
      </c>
      <c r="G79" s="66">
        <f>F79*1.2</f>
        <v>0</v>
      </c>
      <c r="H79" s="25" t="s">
        <v>153</v>
      </c>
      <c r="I79" s="46">
        <v>40</v>
      </c>
      <c r="J79" s="54">
        <f>I79*BPU!G79</f>
        <v>0</v>
      </c>
      <c r="K79" s="54">
        <f>J79*1.2</f>
        <v>0</v>
      </c>
      <c r="L79" s="25" t="s">
        <v>230</v>
      </c>
      <c r="M79" s="65">
        <v>1</v>
      </c>
      <c r="N79" s="66">
        <f>M79*BPU!I79</f>
        <v>0</v>
      </c>
      <c r="O79" s="66">
        <f>N79*1.2</f>
        <v>0</v>
      </c>
      <c r="P79" s="25" t="s">
        <v>231</v>
      </c>
      <c r="Q79" s="46">
        <v>40</v>
      </c>
      <c r="R79" s="54">
        <f>Q79*BPU!K79</f>
        <v>0</v>
      </c>
      <c r="S79" s="54">
        <f>R79*1.2</f>
        <v>0</v>
      </c>
    </row>
    <row r="80" spans="2:19" s="1" customFormat="1" ht="13" x14ac:dyDescent="0.25">
      <c r="B80" s="96"/>
      <c r="C80" s="96"/>
      <c r="D80" s="96"/>
      <c r="E80" s="101"/>
      <c r="F80" s="101"/>
      <c r="G80" s="22"/>
      <c r="H80" s="6"/>
      <c r="I80" s="17"/>
      <c r="J80" s="17"/>
      <c r="K80" s="22"/>
      <c r="L80" s="6"/>
      <c r="M80" s="6"/>
      <c r="N80" s="6"/>
      <c r="O80" s="22"/>
      <c r="P80" s="6"/>
      <c r="Q80" s="6"/>
      <c r="R80" s="6"/>
      <c r="S80" s="22"/>
    </row>
    <row r="81" spans="2:19" s="1" customFormat="1" ht="13" x14ac:dyDescent="0.25">
      <c r="B81" s="97" t="s">
        <v>85</v>
      </c>
      <c r="C81" s="98"/>
      <c r="D81" s="98"/>
      <c r="E81" s="99"/>
      <c r="F81" s="21">
        <f>SUM(F71:F79) + SUM(J71:J79) + SUM(N71:N79) + SUM(R71:R79)</f>
        <v>0</v>
      </c>
      <c r="G81" s="21">
        <f>F81*1.2</f>
        <v>0</v>
      </c>
      <c r="H81" s="6"/>
      <c r="I81" s="17"/>
      <c r="J81" s="17"/>
      <c r="K81" s="17"/>
      <c r="L81" s="6"/>
      <c r="M81" s="6"/>
      <c r="N81" s="6"/>
      <c r="O81" s="17"/>
      <c r="P81" s="6"/>
      <c r="Q81" s="6"/>
      <c r="R81" s="6"/>
      <c r="S81" s="17"/>
    </row>
    <row r="82" spans="2:19" s="1" customFormat="1" ht="10.5" x14ac:dyDescent="0.25">
      <c r="B82" s="6"/>
      <c r="C82" s="6"/>
      <c r="D82" s="6"/>
      <c r="E82" s="44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2:19" s="1" customFormat="1" ht="15.5" x14ac:dyDescent="0.25">
      <c r="B83" s="77" t="s">
        <v>259</v>
      </c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20"/>
    </row>
    <row r="84" spans="2:19" s="1" customFormat="1" ht="10.5" x14ac:dyDescent="0.25">
      <c r="B84" s="5"/>
      <c r="C84" s="5"/>
      <c r="D84" s="5"/>
      <c r="E84" s="4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2:19" s="1" customFormat="1" ht="13" x14ac:dyDescent="0.25">
      <c r="B85" s="59" t="s">
        <v>0</v>
      </c>
      <c r="C85" s="60" t="s">
        <v>15</v>
      </c>
      <c r="D85" s="93" t="s">
        <v>186</v>
      </c>
      <c r="E85" s="94"/>
      <c r="F85" s="94"/>
      <c r="G85" s="94"/>
      <c r="H85" s="94"/>
      <c r="I85" s="94"/>
      <c r="J85" s="94"/>
      <c r="K85" s="95"/>
      <c r="L85" s="91" t="s">
        <v>187</v>
      </c>
      <c r="M85" s="92"/>
      <c r="N85" s="92"/>
      <c r="O85" s="92"/>
      <c r="P85" s="92"/>
      <c r="Q85" s="92"/>
      <c r="R85" s="92"/>
      <c r="S85" s="92"/>
    </row>
    <row r="86" spans="2:19" s="1" customFormat="1" ht="26" x14ac:dyDescent="0.25">
      <c r="B86" s="33" t="s">
        <v>83</v>
      </c>
      <c r="C86" s="33"/>
      <c r="D86" s="41" t="s">
        <v>107</v>
      </c>
      <c r="E86" s="40" t="s">
        <v>185</v>
      </c>
      <c r="F86" s="40" t="s">
        <v>79</v>
      </c>
      <c r="G86" s="40" t="s">
        <v>95</v>
      </c>
      <c r="H86" s="35" t="s">
        <v>108</v>
      </c>
      <c r="I86" s="40" t="s">
        <v>76</v>
      </c>
      <c r="J86" s="40" t="s">
        <v>79</v>
      </c>
      <c r="K86" s="40" t="s">
        <v>95</v>
      </c>
      <c r="L86" s="35" t="s">
        <v>107</v>
      </c>
      <c r="M86" s="40" t="s">
        <v>76</v>
      </c>
      <c r="N86" s="40" t="s">
        <v>79</v>
      </c>
      <c r="O86" s="40" t="s">
        <v>95</v>
      </c>
      <c r="P86" s="35" t="s">
        <v>108</v>
      </c>
      <c r="Q86" s="40" t="s">
        <v>76</v>
      </c>
      <c r="R86" s="40" t="s">
        <v>79</v>
      </c>
      <c r="S86" s="40" t="s">
        <v>95</v>
      </c>
    </row>
    <row r="87" spans="2:19" s="1" customFormat="1" ht="13" x14ac:dyDescent="0.25">
      <c r="B87" s="3" t="s">
        <v>49</v>
      </c>
      <c r="C87" s="7" t="s">
        <v>25</v>
      </c>
      <c r="D87" s="25" t="s">
        <v>154</v>
      </c>
      <c r="E87" s="65">
        <v>5</v>
      </c>
      <c r="F87" s="66">
        <f>E87*BPU!E87</f>
        <v>0</v>
      </c>
      <c r="G87" s="66">
        <f>F87*1.2</f>
        <v>0</v>
      </c>
      <c r="H87" s="25" t="s">
        <v>155</v>
      </c>
      <c r="I87" s="46">
        <v>200</v>
      </c>
      <c r="J87" s="54">
        <f>I87*BPU!G87</f>
        <v>0</v>
      </c>
      <c r="K87" s="54">
        <f>J87*1.2</f>
        <v>0</v>
      </c>
      <c r="L87" s="25" t="s">
        <v>232</v>
      </c>
      <c r="M87" s="65">
        <v>1</v>
      </c>
      <c r="N87" s="66">
        <f>M87*BPU!I87</f>
        <v>0</v>
      </c>
      <c r="O87" s="66">
        <f>N87*1.2</f>
        <v>0</v>
      </c>
      <c r="P87" s="25" t="s">
        <v>233</v>
      </c>
      <c r="Q87" s="46">
        <v>40</v>
      </c>
      <c r="R87" s="54">
        <f>Q87*BPU!K87</f>
        <v>0</v>
      </c>
      <c r="S87" s="54">
        <f>R87*1.2</f>
        <v>0</v>
      </c>
    </row>
    <row r="88" spans="2:19" s="1" customFormat="1" ht="13" x14ac:dyDescent="0.25">
      <c r="B88" s="3" t="s">
        <v>50</v>
      </c>
      <c r="C88" s="7" t="s">
        <v>25</v>
      </c>
      <c r="D88" s="25" t="s">
        <v>156</v>
      </c>
      <c r="E88" s="65">
        <v>11</v>
      </c>
      <c r="F88" s="66">
        <f>E88*BPU!E88</f>
        <v>0</v>
      </c>
      <c r="G88" s="66">
        <f>F88*1.2</f>
        <v>0</v>
      </c>
      <c r="H88" s="25" t="s">
        <v>157</v>
      </c>
      <c r="I88" s="46">
        <v>440</v>
      </c>
      <c r="J88" s="54">
        <f>I88*BPU!G88</f>
        <v>0</v>
      </c>
      <c r="K88" s="54">
        <f>J88*1.2</f>
        <v>0</v>
      </c>
      <c r="L88" s="25" t="s">
        <v>234</v>
      </c>
      <c r="M88" s="65">
        <v>1</v>
      </c>
      <c r="N88" s="66">
        <f>M88*BPU!I88</f>
        <v>0</v>
      </c>
      <c r="O88" s="66">
        <f>N88*1.2</f>
        <v>0</v>
      </c>
      <c r="P88" s="25" t="s">
        <v>235</v>
      </c>
      <c r="Q88" s="46">
        <v>40</v>
      </c>
      <c r="R88" s="54">
        <f>Q88*BPU!K88</f>
        <v>0</v>
      </c>
      <c r="S88" s="54">
        <f>R88*1.2</f>
        <v>0</v>
      </c>
    </row>
    <row r="89" spans="2:19" s="1" customFormat="1" ht="13" x14ac:dyDescent="0.25">
      <c r="B89" s="3" t="s">
        <v>51</v>
      </c>
      <c r="C89" s="7" t="s">
        <v>25</v>
      </c>
      <c r="D89" s="25" t="s">
        <v>158</v>
      </c>
      <c r="E89" s="65">
        <v>13</v>
      </c>
      <c r="F89" s="66">
        <f>E89*BPU!E89</f>
        <v>0</v>
      </c>
      <c r="G89" s="66">
        <f>F89*1.2</f>
        <v>0</v>
      </c>
      <c r="H89" s="25" t="s">
        <v>159</v>
      </c>
      <c r="I89" s="46">
        <v>520</v>
      </c>
      <c r="J89" s="54">
        <f>I89*BPU!G89</f>
        <v>0</v>
      </c>
      <c r="K89" s="54">
        <f>J89*1.2</f>
        <v>0</v>
      </c>
      <c r="L89" s="25" t="s">
        <v>236</v>
      </c>
      <c r="M89" s="65">
        <v>1</v>
      </c>
      <c r="N89" s="66">
        <f>M89*BPU!I89</f>
        <v>0</v>
      </c>
      <c r="O89" s="66">
        <f>N89*1.2</f>
        <v>0</v>
      </c>
      <c r="P89" s="25" t="s">
        <v>237</v>
      </c>
      <c r="Q89" s="46">
        <v>40</v>
      </c>
      <c r="R89" s="54">
        <f>Q89*BPU!K89</f>
        <v>0</v>
      </c>
      <c r="S89" s="54">
        <f>R89*1.2</f>
        <v>0</v>
      </c>
    </row>
    <row r="90" spans="2:19" s="1" customFormat="1" ht="13" x14ac:dyDescent="0.25">
      <c r="B90" s="3" t="s">
        <v>52</v>
      </c>
      <c r="C90" s="7" t="s">
        <v>25</v>
      </c>
      <c r="D90" s="25" t="s">
        <v>160</v>
      </c>
      <c r="E90" s="65">
        <v>12</v>
      </c>
      <c r="F90" s="66">
        <f>E90*BPU!E90</f>
        <v>0</v>
      </c>
      <c r="G90" s="66">
        <f>F90*1.2</f>
        <v>0</v>
      </c>
      <c r="H90" s="25" t="s">
        <v>161</v>
      </c>
      <c r="I90" s="46">
        <v>520</v>
      </c>
      <c r="J90" s="54">
        <f>I90*BPU!G90</f>
        <v>0</v>
      </c>
      <c r="K90" s="54">
        <f>J90*1.2</f>
        <v>0</v>
      </c>
      <c r="L90" s="25" t="s">
        <v>238</v>
      </c>
      <c r="M90" s="65">
        <v>1</v>
      </c>
      <c r="N90" s="66">
        <f>M90*BPU!I90</f>
        <v>0</v>
      </c>
      <c r="O90" s="66">
        <f>N90*1.2</f>
        <v>0</v>
      </c>
      <c r="P90" s="25" t="s">
        <v>239</v>
      </c>
      <c r="Q90" s="46">
        <v>80</v>
      </c>
      <c r="R90" s="54">
        <f>Q90*BPU!K90</f>
        <v>0</v>
      </c>
      <c r="S90" s="54">
        <f>R90*1.2</f>
        <v>0</v>
      </c>
    </row>
    <row r="91" spans="2:19" s="1" customFormat="1" ht="13" x14ac:dyDescent="0.25">
      <c r="B91" s="33" t="s">
        <v>82</v>
      </c>
      <c r="C91" s="33"/>
      <c r="D91" s="35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</row>
    <row r="92" spans="2:19" s="1" customFormat="1" ht="13" x14ac:dyDescent="0.25">
      <c r="B92" s="3" t="s">
        <v>45</v>
      </c>
      <c r="C92" s="7" t="s">
        <v>25</v>
      </c>
      <c r="D92" s="25" t="s">
        <v>162</v>
      </c>
      <c r="E92" s="65">
        <v>1</v>
      </c>
      <c r="F92" s="66">
        <f>E92*BPU!E92</f>
        <v>0</v>
      </c>
      <c r="G92" s="66">
        <f>F92*1.2</f>
        <v>0</v>
      </c>
      <c r="H92" s="25" t="s">
        <v>163</v>
      </c>
      <c r="I92" s="46">
        <v>40</v>
      </c>
      <c r="J92" s="54">
        <f>I92*BPU!G92</f>
        <v>0</v>
      </c>
      <c r="K92" s="54">
        <f>J92*1.2</f>
        <v>0</v>
      </c>
      <c r="L92" s="25" t="s">
        <v>240</v>
      </c>
      <c r="M92" s="65">
        <v>1</v>
      </c>
      <c r="N92" s="66">
        <f>M92*BPU!I92</f>
        <v>0</v>
      </c>
      <c r="O92" s="66">
        <f>N92*1.2</f>
        <v>0</v>
      </c>
      <c r="P92" s="25" t="s">
        <v>241</v>
      </c>
      <c r="Q92" s="46">
        <v>40</v>
      </c>
      <c r="R92" s="54">
        <f>Q92*BPU!K92</f>
        <v>0</v>
      </c>
      <c r="S92" s="54">
        <f>R92*1.2</f>
        <v>0</v>
      </c>
    </row>
    <row r="93" spans="2:19" s="1" customFormat="1" ht="13" x14ac:dyDescent="0.25">
      <c r="B93" s="3" t="s">
        <v>46</v>
      </c>
      <c r="C93" s="7" t="s">
        <v>25</v>
      </c>
      <c r="D93" s="25" t="s">
        <v>164</v>
      </c>
      <c r="E93" s="65">
        <v>18</v>
      </c>
      <c r="F93" s="66">
        <f>E93*BPU!E93</f>
        <v>0</v>
      </c>
      <c r="G93" s="66">
        <f>F93*1.2</f>
        <v>0</v>
      </c>
      <c r="H93" s="25" t="s">
        <v>165</v>
      </c>
      <c r="I93" s="46">
        <v>720</v>
      </c>
      <c r="J93" s="54">
        <f>I93*BPU!G93</f>
        <v>0</v>
      </c>
      <c r="K93" s="54">
        <f>J93*1.2</f>
        <v>0</v>
      </c>
      <c r="L93" s="25" t="s">
        <v>242</v>
      </c>
      <c r="M93" s="65">
        <v>2</v>
      </c>
      <c r="N93" s="66">
        <f>M93*BPU!I93</f>
        <v>0</v>
      </c>
      <c r="O93" s="66">
        <f>N93*1.2</f>
        <v>0</v>
      </c>
      <c r="P93" s="25" t="s">
        <v>243</v>
      </c>
      <c r="Q93" s="46">
        <v>120</v>
      </c>
      <c r="R93" s="54">
        <f>Q93*BPU!K93</f>
        <v>0</v>
      </c>
      <c r="S93" s="54">
        <f>R93*1.2</f>
        <v>0</v>
      </c>
    </row>
    <row r="94" spans="2:19" s="1" customFormat="1" ht="13" x14ac:dyDescent="0.25">
      <c r="B94" s="3" t="s">
        <v>47</v>
      </c>
      <c r="C94" s="7" t="s">
        <v>25</v>
      </c>
      <c r="D94" s="25" t="s">
        <v>166</v>
      </c>
      <c r="E94" s="65">
        <v>20</v>
      </c>
      <c r="F94" s="66">
        <f>E94*BPU!E94</f>
        <v>0</v>
      </c>
      <c r="G94" s="66">
        <f>F94*1.2</f>
        <v>0</v>
      </c>
      <c r="H94" s="25" t="s">
        <v>167</v>
      </c>
      <c r="I94" s="46">
        <v>1040</v>
      </c>
      <c r="J94" s="54">
        <f>I94*BPU!G94</f>
        <v>0</v>
      </c>
      <c r="K94" s="54">
        <f>J94*1.2</f>
        <v>0</v>
      </c>
      <c r="L94" s="25" t="s">
        <v>244</v>
      </c>
      <c r="M94" s="65">
        <v>1</v>
      </c>
      <c r="N94" s="66">
        <f>M94*BPU!I94</f>
        <v>0</v>
      </c>
      <c r="O94" s="66">
        <f>N94*1.2</f>
        <v>0</v>
      </c>
      <c r="P94" s="25" t="s">
        <v>245</v>
      </c>
      <c r="Q94" s="46">
        <v>40</v>
      </c>
      <c r="R94" s="54">
        <f>Q94*BPU!K94</f>
        <v>0</v>
      </c>
      <c r="S94" s="54">
        <f>R94*1.2</f>
        <v>0</v>
      </c>
    </row>
    <row r="95" spans="2:19" x14ac:dyDescent="0.35">
      <c r="B95" s="3" t="s">
        <v>48</v>
      </c>
      <c r="C95" s="7" t="s">
        <v>25</v>
      </c>
      <c r="D95" s="25" t="s">
        <v>168</v>
      </c>
      <c r="E95" s="65">
        <v>14</v>
      </c>
      <c r="F95" s="66">
        <f>E95*BPU!E95</f>
        <v>0</v>
      </c>
      <c r="G95" s="66">
        <f>F95*1.2</f>
        <v>0</v>
      </c>
      <c r="H95" s="25" t="s">
        <v>169</v>
      </c>
      <c r="I95" s="46">
        <v>640</v>
      </c>
      <c r="J95" s="54">
        <f>I95*BPU!G95</f>
        <v>0</v>
      </c>
      <c r="K95" s="54">
        <f>J95*1.2</f>
        <v>0</v>
      </c>
      <c r="L95" s="25" t="s">
        <v>246</v>
      </c>
      <c r="M95" s="65">
        <v>2</v>
      </c>
      <c r="N95" s="66">
        <f>M95*BPU!I95</f>
        <v>0</v>
      </c>
      <c r="O95" s="66">
        <f>N95*1.2</f>
        <v>0</v>
      </c>
      <c r="P95" s="25" t="s">
        <v>247</v>
      </c>
      <c r="Q95" s="46">
        <v>120</v>
      </c>
      <c r="R95" s="54">
        <f>Q95*BPU!K95</f>
        <v>0</v>
      </c>
      <c r="S95" s="54">
        <f>R95*1.2</f>
        <v>0</v>
      </c>
    </row>
    <row r="96" spans="2:19" s="1" customFormat="1" ht="13" x14ac:dyDescent="0.25">
      <c r="B96" s="33" t="s">
        <v>27</v>
      </c>
      <c r="C96" s="33"/>
      <c r="D96" s="35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</row>
    <row r="97" spans="2:20" s="1" customFormat="1" ht="13" x14ac:dyDescent="0.25">
      <c r="B97" s="3" t="s">
        <v>28</v>
      </c>
      <c r="C97" s="7" t="s">
        <v>77</v>
      </c>
      <c r="D97" s="25" t="s">
        <v>172</v>
      </c>
      <c r="E97" s="65">
        <v>100</v>
      </c>
      <c r="F97" s="66">
        <f>E97*BPU!E97</f>
        <v>0</v>
      </c>
      <c r="G97" s="66">
        <f>F97*1.2</f>
        <v>0</v>
      </c>
      <c r="H97" s="25" t="s">
        <v>170</v>
      </c>
      <c r="I97" s="46">
        <v>4000</v>
      </c>
      <c r="J97" s="54">
        <f>I97*BPU!G97</f>
        <v>0</v>
      </c>
      <c r="K97" s="54">
        <f>J97*1.2</f>
        <v>0</v>
      </c>
      <c r="L97" s="25" t="s">
        <v>248</v>
      </c>
      <c r="M97" s="65">
        <v>16</v>
      </c>
      <c r="N97" s="66">
        <f>M97*BPU!I97</f>
        <v>0</v>
      </c>
      <c r="O97" s="66">
        <f>N97*1.2</f>
        <v>0</v>
      </c>
      <c r="P97" s="25" t="s">
        <v>249</v>
      </c>
      <c r="Q97" s="46">
        <v>640</v>
      </c>
      <c r="R97" s="54">
        <f>Q97*BPU!K97</f>
        <v>0</v>
      </c>
      <c r="S97" s="54">
        <f>R97*1.2</f>
        <v>0</v>
      </c>
    </row>
    <row r="98" spans="2:20" s="1" customFormat="1" ht="13" x14ac:dyDescent="0.25">
      <c r="B98" s="33" t="s">
        <v>94</v>
      </c>
      <c r="C98" s="33"/>
      <c r="D98" s="35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</row>
    <row r="99" spans="2:20" s="1" customFormat="1" ht="13" x14ac:dyDescent="0.25">
      <c r="B99" s="3" t="s">
        <v>94</v>
      </c>
      <c r="C99" s="7" t="s">
        <v>25</v>
      </c>
      <c r="D99" s="25" t="s">
        <v>173</v>
      </c>
      <c r="E99" s="65">
        <v>1</v>
      </c>
      <c r="F99" s="66">
        <f>E99*BPU!E99</f>
        <v>0</v>
      </c>
      <c r="G99" s="66">
        <f>F99*1.2</f>
        <v>0</v>
      </c>
      <c r="H99" s="25" t="s">
        <v>171</v>
      </c>
      <c r="I99" s="46">
        <f>E99*12*4</f>
        <v>48</v>
      </c>
      <c r="J99" s="54">
        <f>I99*BPU!G99</f>
        <v>0</v>
      </c>
      <c r="K99" s="54">
        <f>J99*1.2</f>
        <v>0</v>
      </c>
      <c r="L99" s="47"/>
      <c r="M99" s="47"/>
      <c r="N99" s="47"/>
      <c r="O99" s="47"/>
      <c r="P99" s="47"/>
      <c r="Q99" s="47"/>
      <c r="R99" s="47"/>
      <c r="S99" s="47"/>
    </row>
    <row r="100" spans="2:20" s="1" customFormat="1" ht="13" x14ac:dyDescent="0.25">
      <c r="B100" s="101"/>
      <c r="C100" s="101"/>
      <c r="D100" s="101"/>
      <c r="E100" s="101"/>
      <c r="F100" s="101"/>
      <c r="G100" s="22"/>
      <c r="H100" s="6"/>
      <c r="I100" s="17"/>
      <c r="J100" s="17"/>
      <c r="K100" s="22"/>
      <c r="L100" s="6"/>
      <c r="M100" s="6"/>
      <c r="N100" s="6"/>
      <c r="O100" s="22"/>
      <c r="P100" s="6"/>
      <c r="Q100" s="6"/>
      <c r="R100" s="6"/>
      <c r="S100" s="22"/>
    </row>
    <row r="101" spans="2:20" s="1" customFormat="1" ht="13" x14ac:dyDescent="0.25">
      <c r="B101" s="97" t="s">
        <v>85</v>
      </c>
      <c r="C101" s="98"/>
      <c r="D101" s="98"/>
      <c r="E101" s="99"/>
      <c r="F101" s="21">
        <f>SUM(F87:F99) + SUM(J87:J99) + SUM(N87:N99) + SUM(R88:R99)</f>
        <v>0</v>
      </c>
      <c r="G101" s="21">
        <f>F101*1.2</f>
        <v>0</v>
      </c>
      <c r="H101" s="6"/>
      <c r="I101" s="17"/>
      <c r="J101" s="17"/>
      <c r="K101" s="17"/>
      <c r="L101" s="6"/>
      <c r="M101" s="6"/>
      <c r="N101" s="6"/>
      <c r="O101" s="17"/>
      <c r="P101" s="6"/>
      <c r="Q101" s="6"/>
      <c r="R101" s="6"/>
      <c r="S101" s="17"/>
    </row>
    <row r="102" spans="2:20" s="1" customFormat="1" ht="13" x14ac:dyDescent="0.25">
      <c r="B102" s="6"/>
      <c r="C102" s="6"/>
      <c r="D102" s="6"/>
      <c r="E102" s="44"/>
      <c r="F102" s="6"/>
      <c r="G102" s="6"/>
      <c r="H102" s="6"/>
      <c r="I102" s="6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</row>
    <row r="103" spans="2:20" s="1" customFormat="1" ht="15.5" x14ac:dyDescent="0.25">
      <c r="B103" s="77" t="s">
        <v>260</v>
      </c>
      <c r="C103" s="77"/>
      <c r="D103" s="77"/>
      <c r="E103" s="77"/>
      <c r="F103" s="77"/>
      <c r="G103" s="20"/>
      <c r="H103" s="13"/>
      <c r="I103" s="13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</row>
    <row r="104" spans="2:20" s="1" customFormat="1" ht="13" x14ac:dyDescent="0.25">
      <c r="B104" s="5"/>
      <c r="C104" s="5"/>
      <c r="D104" s="5"/>
      <c r="E104" s="45"/>
      <c r="F104" s="5"/>
      <c r="G104" s="5"/>
      <c r="H104" s="5"/>
      <c r="I104" s="5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</row>
    <row r="105" spans="2:20" s="1" customFormat="1" ht="13" x14ac:dyDescent="0.25">
      <c r="B105" s="59" t="s">
        <v>0</v>
      </c>
      <c r="C105" s="60" t="s">
        <v>15</v>
      </c>
      <c r="D105" s="91"/>
      <c r="E105" s="92"/>
      <c r="F105" s="92"/>
      <c r="G105" s="92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</row>
    <row r="106" spans="2:20" s="1" customFormat="1" ht="26" x14ac:dyDescent="0.25">
      <c r="B106" s="33" t="s">
        <v>31</v>
      </c>
      <c r="C106" s="33"/>
      <c r="D106" s="40" t="s">
        <v>109</v>
      </c>
      <c r="E106" s="40" t="s">
        <v>185</v>
      </c>
      <c r="F106" s="40" t="s">
        <v>79</v>
      </c>
      <c r="G106" s="40" t="s">
        <v>95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</row>
    <row r="107" spans="2:20" s="1" customFormat="1" ht="13" x14ac:dyDescent="0.25">
      <c r="B107" s="3" t="s">
        <v>2</v>
      </c>
      <c r="C107" s="7" t="s">
        <v>34</v>
      </c>
      <c r="D107" s="25" t="s">
        <v>64</v>
      </c>
      <c r="E107" s="43">
        <v>30</v>
      </c>
      <c r="F107" s="54">
        <f>E107*BPU!E107</f>
        <v>0</v>
      </c>
      <c r="G107" s="54">
        <f>F107*1.2</f>
        <v>0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</row>
    <row r="108" spans="2:20" x14ac:dyDescent="0.35">
      <c r="B108" s="3" t="s">
        <v>1</v>
      </c>
      <c r="C108" s="7" t="s">
        <v>34</v>
      </c>
      <c r="D108" s="25" t="s">
        <v>65</v>
      </c>
      <c r="E108" s="43">
        <v>30</v>
      </c>
      <c r="F108" s="54">
        <f>E108*BPU!E108</f>
        <v>0</v>
      </c>
      <c r="G108" s="54">
        <f>F108*1.2</f>
        <v>0</v>
      </c>
      <c r="I108" s="1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</row>
    <row r="109" spans="2:20" x14ac:dyDescent="0.35">
      <c r="B109" s="3" t="s">
        <v>33</v>
      </c>
      <c r="C109" s="7" t="s">
        <v>34</v>
      </c>
      <c r="D109" s="25" t="s">
        <v>66</v>
      </c>
      <c r="E109" s="43">
        <v>30</v>
      </c>
      <c r="F109" s="54">
        <f>E109*BPU!E109</f>
        <v>0</v>
      </c>
      <c r="G109" s="54">
        <f>F109*1.2</f>
        <v>0</v>
      </c>
      <c r="H109" s="1"/>
      <c r="I109" s="1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</row>
    <row r="110" spans="2:20" x14ac:dyDescent="0.35">
      <c r="B110" s="33" t="s">
        <v>32</v>
      </c>
      <c r="C110" s="33"/>
      <c r="D110" s="35"/>
      <c r="E110" s="40"/>
      <c r="F110" s="40"/>
      <c r="G110" s="40"/>
      <c r="H110" s="1"/>
      <c r="I110" s="1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</row>
    <row r="111" spans="2:20" s="1" customFormat="1" ht="13" x14ac:dyDescent="0.25">
      <c r="B111" s="3" t="s">
        <v>254</v>
      </c>
      <c r="C111" s="7" t="s">
        <v>37</v>
      </c>
      <c r="D111" s="25" t="s">
        <v>67</v>
      </c>
      <c r="E111" s="43">
        <v>2</v>
      </c>
      <c r="F111" s="54">
        <f>E111*BPU!E111</f>
        <v>0</v>
      </c>
      <c r="G111" s="54">
        <f t="shared" ref="G111:G116" si="6">F111*1.2</f>
        <v>0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spans="2:20" s="1" customFormat="1" ht="13" x14ac:dyDescent="0.25">
      <c r="B112" s="3" t="s">
        <v>36</v>
      </c>
      <c r="C112" s="7" t="s">
        <v>37</v>
      </c>
      <c r="D112" s="25" t="s">
        <v>68</v>
      </c>
      <c r="E112" s="43">
        <v>2</v>
      </c>
      <c r="F112" s="54">
        <f>E112*BPU!E112</f>
        <v>0</v>
      </c>
      <c r="G112" s="54">
        <f t="shared" si="6"/>
        <v>0</v>
      </c>
      <c r="H112" s="14"/>
      <c r="I112" s="14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</row>
    <row r="113" spans="2:20" s="1" customFormat="1" ht="13" x14ac:dyDescent="0.25">
      <c r="B113" s="3" t="s">
        <v>38</v>
      </c>
      <c r="C113" s="7" t="s">
        <v>37</v>
      </c>
      <c r="D113" s="25" t="s">
        <v>69</v>
      </c>
      <c r="E113" s="43">
        <v>2</v>
      </c>
      <c r="F113" s="54">
        <f>E113*BPU!E113</f>
        <v>0</v>
      </c>
      <c r="G113" s="54">
        <f t="shared" si="6"/>
        <v>0</v>
      </c>
      <c r="H113" s="14"/>
      <c r="I113" s="14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</row>
    <row r="114" spans="2:20" x14ac:dyDescent="0.35">
      <c r="B114" s="3" t="s">
        <v>39</v>
      </c>
      <c r="C114" s="7" t="s">
        <v>37</v>
      </c>
      <c r="D114" s="25" t="s">
        <v>70</v>
      </c>
      <c r="E114" s="43">
        <v>2</v>
      </c>
      <c r="F114" s="54">
        <f>E114*BPU!E114</f>
        <v>0</v>
      </c>
      <c r="G114" s="54">
        <f t="shared" si="6"/>
        <v>0</v>
      </c>
      <c r="H114" s="14"/>
      <c r="I114" s="14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spans="2:20" s="1" customFormat="1" x14ac:dyDescent="0.35">
      <c r="B115" s="3" t="s">
        <v>250</v>
      </c>
      <c r="C115" s="7" t="s">
        <v>13</v>
      </c>
      <c r="D115" s="25" t="s">
        <v>71</v>
      </c>
      <c r="E115" s="43">
        <v>1</v>
      </c>
      <c r="F115" s="54">
        <f>E115*BPU!E115</f>
        <v>0</v>
      </c>
      <c r="G115" s="54">
        <f t="shared" si="6"/>
        <v>0</v>
      </c>
      <c r="H115" s="4"/>
      <c r="I115" s="4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spans="2:20" x14ac:dyDescent="0.35">
      <c r="B116" s="3" t="s">
        <v>40</v>
      </c>
      <c r="C116" s="7" t="s">
        <v>37</v>
      </c>
      <c r="D116" s="25" t="s">
        <v>72</v>
      </c>
      <c r="E116" s="43">
        <v>2</v>
      </c>
      <c r="F116" s="54">
        <f>E116*BPU!E116</f>
        <v>0</v>
      </c>
      <c r="G116" s="54">
        <f t="shared" si="6"/>
        <v>0</v>
      </c>
      <c r="H116" s="14"/>
      <c r="I116" s="14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spans="2:20" s="1" customFormat="1" ht="13" x14ac:dyDescent="0.25">
      <c r="B117" s="96"/>
      <c r="C117" s="96"/>
      <c r="D117" s="96"/>
      <c r="E117" s="96"/>
      <c r="F117" s="96"/>
      <c r="G117" s="22"/>
      <c r="H117" s="6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</row>
    <row r="118" spans="2:20" s="1" customFormat="1" ht="13" x14ac:dyDescent="0.25">
      <c r="B118" s="97" t="s">
        <v>85</v>
      </c>
      <c r="C118" s="98"/>
      <c r="D118" s="98"/>
      <c r="E118" s="99"/>
      <c r="F118" s="21">
        <f>SUM(F107:F116)</f>
        <v>0</v>
      </c>
      <c r="G118" s="21">
        <f>F118*1.2</f>
        <v>0</v>
      </c>
      <c r="H118" s="6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spans="2:20" x14ac:dyDescent="0.35">
      <c r="B119" s="6"/>
      <c r="C119" s="6"/>
      <c r="D119" s="6"/>
      <c r="E119" s="44"/>
      <c r="F119" s="6"/>
      <c r="G119" s="6"/>
      <c r="H119" s="6"/>
      <c r="I119" s="6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spans="2:20" s="1" customFormat="1" ht="15.5" x14ac:dyDescent="0.25">
      <c r="B120" s="12" t="s">
        <v>261</v>
      </c>
      <c r="C120" s="12"/>
      <c r="D120" s="12"/>
      <c r="E120" s="39"/>
      <c r="F120" s="12"/>
      <c r="G120" s="12"/>
      <c r="H120" s="13"/>
      <c r="I120" s="13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spans="2:20" x14ac:dyDescent="0.35">
      <c r="B121" s="5"/>
      <c r="C121" s="5"/>
      <c r="D121" s="5"/>
      <c r="E121" s="45"/>
      <c r="F121" s="5"/>
      <c r="G121" s="5"/>
      <c r="H121" s="5"/>
      <c r="I121" s="5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</row>
    <row r="122" spans="2:20" x14ac:dyDescent="0.35">
      <c r="B122" s="59" t="s">
        <v>0</v>
      </c>
      <c r="C122" s="60" t="s">
        <v>15</v>
      </c>
      <c r="D122" s="91"/>
      <c r="E122" s="92"/>
      <c r="F122" s="92"/>
      <c r="G122" s="92"/>
      <c r="H122" s="1"/>
      <c r="I122" s="1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</row>
    <row r="123" spans="2:20" ht="26" x14ac:dyDescent="0.35">
      <c r="B123" s="33" t="s">
        <v>42</v>
      </c>
      <c r="C123" s="33"/>
      <c r="D123" s="40" t="s">
        <v>109</v>
      </c>
      <c r="E123" s="40" t="s">
        <v>185</v>
      </c>
      <c r="F123" s="40" t="s">
        <v>79</v>
      </c>
      <c r="G123" s="40" t="s">
        <v>95</v>
      </c>
      <c r="H123" s="1"/>
      <c r="I123" s="1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</row>
    <row r="124" spans="2:20" s="1" customFormat="1" ht="13" x14ac:dyDescent="0.25">
      <c r="B124" s="3" t="s">
        <v>63</v>
      </c>
      <c r="C124" s="7" t="s">
        <v>84</v>
      </c>
      <c r="D124" s="16" t="s">
        <v>73</v>
      </c>
      <c r="E124" s="43">
        <v>4</v>
      </c>
      <c r="F124" s="54">
        <f>E124*BPU!E124</f>
        <v>0</v>
      </c>
      <c r="G124" s="54">
        <f>F124*1.2</f>
        <v>0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</row>
    <row r="125" spans="2:20" s="1" customFormat="1" ht="13" x14ac:dyDescent="0.25">
      <c r="B125" s="33" t="s">
        <v>41</v>
      </c>
      <c r="C125" s="33"/>
      <c r="D125" s="40"/>
      <c r="E125" s="40"/>
      <c r="F125" s="40"/>
      <c r="G125" s="40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</row>
    <row r="126" spans="2:20" s="1" customFormat="1" ht="13" x14ac:dyDescent="0.25">
      <c r="B126" s="3" t="s">
        <v>41</v>
      </c>
      <c r="C126" s="7" t="s">
        <v>84</v>
      </c>
      <c r="D126" s="16" t="s">
        <v>74</v>
      </c>
      <c r="E126" s="43">
        <v>4</v>
      </c>
      <c r="F126" s="54">
        <f>E126*BPU!E126</f>
        <v>0</v>
      </c>
      <c r="G126" s="54">
        <f>F126*1.2</f>
        <v>0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</row>
    <row r="127" spans="2:20" s="1" customFormat="1" ht="13" x14ac:dyDescent="0.25">
      <c r="B127" s="33" t="s">
        <v>43</v>
      </c>
      <c r="C127" s="33"/>
      <c r="D127" s="40"/>
      <c r="E127" s="40"/>
      <c r="F127" s="40"/>
      <c r="G127" s="40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</row>
    <row r="128" spans="2:20" s="1" customFormat="1" ht="13" x14ac:dyDescent="0.25">
      <c r="B128" s="3" t="s">
        <v>44</v>
      </c>
      <c r="C128" s="7" t="s">
        <v>84</v>
      </c>
      <c r="D128" s="16" t="s">
        <v>75</v>
      </c>
      <c r="E128" s="43">
        <v>4</v>
      </c>
      <c r="F128" s="54">
        <f>E128*BPU!E128</f>
        <v>0</v>
      </c>
      <c r="G128" s="54">
        <f>F128*1.2</f>
        <v>0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spans="2:20" s="1" customFormat="1" ht="13" x14ac:dyDescent="0.25">
      <c r="B129" s="96"/>
      <c r="C129" s="96"/>
      <c r="D129" s="96"/>
      <c r="E129" s="96"/>
      <c r="F129" s="96"/>
      <c r="G129" s="22"/>
      <c r="H129" s="6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</row>
    <row r="130" spans="2:20" s="1" customFormat="1" ht="13" x14ac:dyDescent="0.25">
      <c r="B130" s="97" t="s">
        <v>85</v>
      </c>
      <c r="C130" s="98"/>
      <c r="D130" s="98"/>
      <c r="E130" s="99"/>
      <c r="F130" s="21">
        <f>F124+F126+F128</f>
        <v>0</v>
      </c>
      <c r="G130" s="21">
        <f>F130*1.2</f>
        <v>0</v>
      </c>
      <c r="H130" s="6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</row>
    <row r="131" spans="2:20" s="1" customFormat="1" ht="13" x14ac:dyDescent="0.25">
      <c r="B131" s="6"/>
      <c r="C131" s="6"/>
      <c r="D131" s="6"/>
      <c r="E131" s="44"/>
      <c r="F131" s="6"/>
      <c r="G131" s="6"/>
      <c r="J131" s="17"/>
      <c r="K131" s="17"/>
      <c r="L131" s="6"/>
      <c r="M131" s="6"/>
      <c r="N131" s="17"/>
      <c r="O131" s="17"/>
      <c r="P131" s="17"/>
      <c r="Q131" s="17"/>
      <c r="R131" s="17"/>
      <c r="S131" s="17"/>
      <c r="T131" s="17"/>
    </row>
    <row r="132" spans="2:20" ht="15.5" x14ac:dyDescent="0.35">
      <c r="B132" s="12" t="s">
        <v>265</v>
      </c>
      <c r="C132" s="12"/>
      <c r="D132" s="12"/>
      <c r="E132" s="39"/>
      <c r="F132" s="12"/>
      <c r="G132" s="12"/>
      <c r="H132" s="1"/>
      <c r="I132" s="1"/>
      <c r="J132" s="17"/>
      <c r="K132" s="17"/>
      <c r="L132" s="13"/>
      <c r="M132" s="13"/>
      <c r="N132" s="17"/>
      <c r="O132" s="17"/>
      <c r="P132" s="17"/>
      <c r="Q132" s="17"/>
      <c r="R132" s="17"/>
      <c r="S132" s="17"/>
      <c r="T132" s="17"/>
    </row>
    <row r="133" spans="2:20" x14ac:dyDescent="0.35">
      <c r="B133" s="5"/>
      <c r="C133" s="5"/>
      <c r="D133" s="5"/>
      <c r="E133" s="45"/>
      <c r="F133" s="5"/>
      <c r="G133" s="5"/>
      <c r="H133" s="1"/>
      <c r="I133" s="1"/>
      <c r="J133" s="17"/>
      <c r="K133" s="17"/>
      <c r="L133" s="5"/>
      <c r="M133" s="5"/>
      <c r="N133" s="17"/>
      <c r="O133" s="17"/>
      <c r="P133" s="17"/>
      <c r="Q133" s="17"/>
      <c r="R133" s="17"/>
      <c r="S133" s="17"/>
      <c r="T133" s="17"/>
    </row>
    <row r="134" spans="2:20" x14ac:dyDescent="0.35">
      <c r="B134" s="59" t="s">
        <v>0</v>
      </c>
      <c r="C134" s="60" t="s">
        <v>15</v>
      </c>
      <c r="D134" s="93"/>
      <c r="E134" s="94"/>
      <c r="F134" s="94"/>
      <c r="G134" s="95"/>
      <c r="H134" s="1"/>
      <c r="I134" s="1"/>
      <c r="J134" s="17"/>
      <c r="K134" s="17"/>
      <c r="L134" s="2"/>
      <c r="M134" s="2"/>
      <c r="N134" s="17"/>
      <c r="O134" s="17"/>
      <c r="P134" s="17"/>
      <c r="Q134" s="17"/>
      <c r="R134" s="17"/>
      <c r="S134" s="17"/>
      <c r="T134" s="17"/>
    </row>
    <row r="135" spans="2:20" ht="26" x14ac:dyDescent="0.35">
      <c r="B135" s="33" t="s">
        <v>3</v>
      </c>
      <c r="C135" s="33"/>
      <c r="D135" s="40" t="s">
        <v>109</v>
      </c>
      <c r="E135" s="40" t="s">
        <v>185</v>
      </c>
      <c r="F135" s="40" t="s">
        <v>79</v>
      </c>
      <c r="G135" s="40" t="s">
        <v>95</v>
      </c>
      <c r="H135" s="1"/>
      <c r="I135" s="1"/>
      <c r="J135" s="17"/>
      <c r="K135" s="17"/>
      <c r="L135" s="2"/>
      <c r="M135" s="2"/>
      <c r="N135" s="17"/>
      <c r="O135" s="17"/>
      <c r="P135" s="17"/>
      <c r="Q135" s="17"/>
      <c r="R135" s="17"/>
      <c r="S135" s="17"/>
      <c r="T135" s="17"/>
    </row>
    <row r="136" spans="2:20" x14ac:dyDescent="0.35">
      <c r="B136" s="3" t="s">
        <v>97</v>
      </c>
      <c r="C136" s="7" t="s">
        <v>13</v>
      </c>
      <c r="D136" s="25" t="s">
        <v>62</v>
      </c>
      <c r="E136" s="46">
        <v>1</v>
      </c>
      <c r="F136" s="21">
        <f>E136*BPU!E136</f>
        <v>0</v>
      </c>
      <c r="G136" s="21">
        <f>F136*1.2</f>
        <v>0</v>
      </c>
      <c r="H136" s="1"/>
      <c r="I136" s="1"/>
      <c r="J136" s="17"/>
      <c r="K136" s="17"/>
      <c r="L136" s="2"/>
      <c r="M136" s="2"/>
      <c r="N136" s="17"/>
      <c r="O136" s="17"/>
      <c r="P136" s="17"/>
      <c r="Q136" s="17"/>
      <c r="R136" s="17"/>
      <c r="S136" s="17"/>
      <c r="T136" s="17"/>
    </row>
    <row r="137" spans="2:20" x14ac:dyDescent="0.35">
      <c r="B137" s="3" t="s">
        <v>273</v>
      </c>
      <c r="C137" s="7" t="s">
        <v>98</v>
      </c>
      <c r="D137" s="25" t="s">
        <v>103</v>
      </c>
      <c r="E137" s="46">
        <v>1</v>
      </c>
      <c r="F137" s="21">
        <f>E137*BPU!E137</f>
        <v>0</v>
      </c>
      <c r="G137" s="21">
        <f>F137*1.2</f>
        <v>0</v>
      </c>
      <c r="H137" s="1"/>
      <c r="I137" s="1"/>
      <c r="J137" s="17"/>
      <c r="K137" s="17"/>
      <c r="L137" s="2"/>
      <c r="M137" s="2"/>
      <c r="N137" s="17"/>
      <c r="O137" s="17"/>
      <c r="P137" s="17"/>
      <c r="Q137" s="17"/>
      <c r="R137" s="17"/>
      <c r="S137" s="17"/>
      <c r="T137" s="17"/>
    </row>
    <row r="138" spans="2:20" x14ac:dyDescent="0.35">
      <c r="B138" s="3" t="s">
        <v>275</v>
      </c>
      <c r="C138" s="7" t="s">
        <v>13</v>
      </c>
      <c r="D138" s="25" t="s">
        <v>174</v>
      </c>
      <c r="E138" s="46">
        <v>1</v>
      </c>
      <c r="F138" s="21">
        <f>E138*BPU!E138</f>
        <v>0</v>
      </c>
      <c r="G138" s="21">
        <f>F138*1.2</f>
        <v>0</v>
      </c>
      <c r="H138" s="1"/>
      <c r="I138" s="71"/>
      <c r="J138" s="17"/>
      <c r="K138" s="17"/>
      <c r="L138" s="2"/>
      <c r="M138" s="2"/>
      <c r="N138" s="17"/>
      <c r="O138" s="17"/>
      <c r="P138" s="17"/>
      <c r="Q138" s="17"/>
      <c r="R138" s="17"/>
      <c r="S138" s="17"/>
      <c r="T138" s="17"/>
    </row>
    <row r="139" spans="2:20" x14ac:dyDescent="0.35">
      <c r="B139" s="3" t="s">
        <v>274</v>
      </c>
      <c r="C139" s="7" t="s">
        <v>13</v>
      </c>
      <c r="D139" s="25" t="s">
        <v>96</v>
      </c>
      <c r="E139" s="46">
        <v>54</v>
      </c>
      <c r="F139" s="21">
        <f>E139*BPU!E139</f>
        <v>0</v>
      </c>
      <c r="G139" s="21">
        <f>F139*1.2</f>
        <v>0</v>
      </c>
      <c r="H139" s="1"/>
      <c r="I139" s="1"/>
      <c r="J139" s="17"/>
      <c r="K139" s="17"/>
      <c r="L139" s="2"/>
      <c r="M139" s="2"/>
      <c r="N139" s="17"/>
      <c r="O139" s="17"/>
      <c r="P139" s="17"/>
      <c r="Q139" s="17"/>
      <c r="R139" s="17"/>
      <c r="S139" s="17"/>
      <c r="T139" s="17"/>
    </row>
    <row r="140" spans="2:20" s="1" customFormat="1" ht="13" x14ac:dyDescent="0.25">
      <c r="B140" s="96"/>
      <c r="C140" s="96"/>
      <c r="D140" s="96"/>
      <c r="E140" s="96"/>
      <c r="F140" s="96"/>
      <c r="G140" s="22"/>
      <c r="J140" s="17"/>
      <c r="K140" s="17"/>
      <c r="L140" s="6"/>
      <c r="M140" s="6"/>
      <c r="N140" s="17"/>
      <c r="O140" s="17"/>
      <c r="P140" s="17"/>
      <c r="Q140" s="17"/>
      <c r="R140" s="17"/>
      <c r="S140" s="17"/>
      <c r="T140" s="17"/>
    </row>
    <row r="141" spans="2:20" s="1" customFormat="1" ht="13" x14ac:dyDescent="0.25">
      <c r="B141" s="97" t="s">
        <v>85</v>
      </c>
      <c r="C141" s="98"/>
      <c r="D141" s="98"/>
      <c r="E141" s="99"/>
      <c r="F141" s="21">
        <f>SUM(F136:F139)</f>
        <v>0</v>
      </c>
      <c r="G141" s="21">
        <f>F141*1.2</f>
        <v>0</v>
      </c>
      <c r="J141" s="17"/>
      <c r="K141" s="17"/>
      <c r="L141" s="6"/>
      <c r="M141" s="6"/>
      <c r="N141" s="17"/>
      <c r="O141" s="17"/>
      <c r="P141" s="17"/>
      <c r="Q141" s="17"/>
      <c r="R141" s="17"/>
      <c r="S141" s="17"/>
      <c r="T141" s="17"/>
    </row>
    <row r="142" spans="2:20" x14ac:dyDescent="0.35">
      <c r="H142" s="1"/>
      <c r="I142" s="1"/>
      <c r="J142" s="17"/>
      <c r="K142" s="17"/>
      <c r="N142" s="17"/>
      <c r="O142" s="17"/>
      <c r="P142" s="17"/>
      <c r="Q142" s="17"/>
      <c r="R142" s="17"/>
      <c r="S142" s="17"/>
      <c r="T142" s="17"/>
    </row>
    <row r="143" spans="2:20" ht="18.5" x14ac:dyDescent="0.45">
      <c r="B143" s="67" t="s">
        <v>266</v>
      </c>
      <c r="C143" s="68"/>
      <c r="H143" s="1"/>
      <c r="I143" s="1"/>
      <c r="J143" s="17"/>
      <c r="K143" s="17"/>
      <c r="N143" s="17"/>
      <c r="O143" s="17"/>
      <c r="P143" s="17"/>
      <c r="Q143" s="17"/>
      <c r="R143" s="17"/>
      <c r="S143" s="17"/>
      <c r="T143" s="17"/>
    </row>
    <row r="144" spans="2:20" ht="18.5" x14ac:dyDescent="0.45">
      <c r="B144" s="69" t="s">
        <v>267</v>
      </c>
      <c r="C144" s="70"/>
      <c r="H144" s="1"/>
      <c r="I144" s="1"/>
      <c r="J144" s="17"/>
      <c r="K144" s="17"/>
      <c r="N144" s="17"/>
      <c r="O144" s="17"/>
      <c r="P144" s="17"/>
      <c r="Q144" s="17"/>
      <c r="R144" s="17"/>
      <c r="S144" s="17"/>
      <c r="T144" s="17"/>
    </row>
    <row r="145" spans="2:20" x14ac:dyDescent="0.35">
      <c r="H145" s="1"/>
      <c r="I145" s="1"/>
      <c r="J145" s="17"/>
      <c r="K145" s="17"/>
      <c r="N145" s="17"/>
      <c r="O145" s="17"/>
      <c r="P145" s="17"/>
      <c r="Q145" s="17"/>
      <c r="R145" s="17"/>
      <c r="S145" s="17"/>
      <c r="T145" s="17"/>
    </row>
    <row r="146" spans="2:20" x14ac:dyDescent="0.35">
      <c r="N146" s="17"/>
      <c r="O146" s="17"/>
      <c r="P146" s="17"/>
      <c r="Q146" s="17"/>
      <c r="R146" s="17"/>
      <c r="S146" s="17"/>
      <c r="T146" s="17"/>
    </row>
    <row r="147" spans="2:20" x14ac:dyDescent="0.35">
      <c r="F147" s="122" t="s">
        <v>79</v>
      </c>
      <c r="G147" s="123"/>
      <c r="H147" s="16" t="s">
        <v>95</v>
      </c>
      <c r="I147" s="74"/>
      <c r="J147" s="74"/>
      <c r="N147" s="17"/>
      <c r="O147" s="17"/>
      <c r="P147" s="17"/>
      <c r="Q147" s="17"/>
      <c r="R147" s="17"/>
      <c r="S147" s="17"/>
      <c r="T147" s="17"/>
    </row>
    <row r="148" spans="2:20" s="1" customFormat="1" ht="13" x14ac:dyDescent="0.25">
      <c r="B148" s="97" t="s">
        <v>86</v>
      </c>
      <c r="C148" s="98"/>
      <c r="D148" s="98"/>
      <c r="E148" s="99"/>
      <c r="F148" s="105">
        <f>F20</f>
        <v>0</v>
      </c>
      <c r="G148" s="106"/>
      <c r="H148" s="52">
        <f>G20</f>
        <v>0</v>
      </c>
      <c r="I148" s="73"/>
      <c r="J148" s="73"/>
      <c r="K148" s="17"/>
      <c r="L148" s="6"/>
      <c r="M148" s="6"/>
      <c r="N148" s="17"/>
      <c r="O148" s="17"/>
      <c r="P148" s="17"/>
      <c r="Q148" s="17"/>
      <c r="R148" s="17"/>
      <c r="S148" s="17"/>
      <c r="T148" s="17"/>
    </row>
    <row r="149" spans="2:20" x14ac:dyDescent="0.35">
      <c r="B149" s="97" t="s">
        <v>87</v>
      </c>
      <c r="C149" s="98"/>
      <c r="D149" s="98"/>
      <c r="E149" s="99"/>
      <c r="F149" s="105">
        <f>F40</f>
        <v>0</v>
      </c>
      <c r="G149" s="106"/>
      <c r="H149" s="52">
        <f>G40</f>
        <v>0</v>
      </c>
      <c r="I149" s="73"/>
      <c r="J149" s="73"/>
      <c r="L149" s="56"/>
      <c r="M149" s="56"/>
    </row>
    <row r="150" spans="2:20" x14ac:dyDescent="0.35">
      <c r="B150" s="97" t="s">
        <v>90</v>
      </c>
      <c r="C150" s="98"/>
      <c r="D150" s="98"/>
      <c r="E150" s="99"/>
      <c r="F150" s="105">
        <f>F65</f>
        <v>0</v>
      </c>
      <c r="G150" s="106"/>
      <c r="H150" s="52">
        <f>G65</f>
        <v>0</v>
      </c>
      <c r="I150" s="73"/>
      <c r="J150" s="73"/>
      <c r="L150" s="56"/>
      <c r="M150" s="56"/>
    </row>
    <row r="151" spans="2:20" x14ac:dyDescent="0.35">
      <c r="B151" s="97" t="s">
        <v>91</v>
      </c>
      <c r="C151" s="98"/>
      <c r="D151" s="98"/>
      <c r="E151" s="99"/>
      <c r="F151" s="105">
        <f>F81</f>
        <v>0</v>
      </c>
      <c r="G151" s="106"/>
      <c r="H151" s="52">
        <f>G81</f>
        <v>0</v>
      </c>
      <c r="I151" s="73"/>
      <c r="J151" s="73"/>
      <c r="M151" s="57"/>
    </row>
    <row r="152" spans="2:20" x14ac:dyDescent="0.35">
      <c r="B152" s="97" t="s">
        <v>88</v>
      </c>
      <c r="C152" s="98"/>
      <c r="D152" s="98"/>
      <c r="E152" s="99"/>
      <c r="F152" s="105">
        <f>F101</f>
        <v>0</v>
      </c>
      <c r="G152" s="106"/>
      <c r="H152" s="52">
        <f>G101</f>
        <v>0</v>
      </c>
      <c r="I152" s="73"/>
      <c r="J152" s="73"/>
    </row>
    <row r="153" spans="2:20" x14ac:dyDescent="0.35">
      <c r="B153" s="97" t="s">
        <v>89</v>
      </c>
      <c r="C153" s="98"/>
      <c r="D153" s="98"/>
      <c r="E153" s="99"/>
      <c r="F153" s="105">
        <f>F118</f>
        <v>0</v>
      </c>
      <c r="G153" s="106"/>
      <c r="H153" s="52">
        <f>G118</f>
        <v>0</v>
      </c>
      <c r="I153" s="73"/>
      <c r="J153" s="73"/>
    </row>
    <row r="154" spans="2:20" x14ac:dyDescent="0.35">
      <c r="B154" s="97" t="s">
        <v>92</v>
      </c>
      <c r="C154" s="98"/>
      <c r="D154" s="98"/>
      <c r="E154" s="99"/>
      <c r="F154" s="105">
        <f>F130</f>
        <v>0</v>
      </c>
      <c r="G154" s="106"/>
      <c r="H154" s="52">
        <f>G130</f>
        <v>0</v>
      </c>
      <c r="I154" s="73"/>
      <c r="J154" s="73"/>
    </row>
    <row r="155" spans="2:20" x14ac:dyDescent="0.35">
      <c r="B155" s="97" t="s">
        <v>93</v>
      </c>
      <c r="C155" s="98"/>
      <c r="D155" s="98"/>
      <c r="E155" s="99"/>
      <c r="F155" s="105">
        <f>F141</f>
        <v>0</v>
      </c>
      <c r="G155" s="106"/>
      <c r="H155" s="52">
        <f>G141</f>
        <v>0</v>
      </c>
      <c r="I155" s="73"/>
      <c r="J155" s="73"/>
    </row>
    <row r="156" spans="2:20" ht="15.5" x14ac:dyDescent="0.35">
      <c r="B156" s="111" t="s">
        <v>268</v>
      </c>
      <c r="C156" s="112"/>
      <c r="D156" s="112"/>
      <c r="E156" s="113"/>
      <c r="F156" s="109">
        <f>SUM(F14:F15,F17:F18,F31:F38,F46:F50,F52:F63,N46:N50,N52:N63,F71:F79,N71:N79,F87:F90,N87:N90,F92:F99,N92:N97)</f>
        <v>0</v>
      </c>
      <c r="G156" s="110"/>
      <c r="H156" s="66">
        <f>SUM(G14:G15,G17:G18,G31:G38,G46:G50,G52:G63,O46:O50,O52:O63,G71:G79,O71:O79,G87:G90,O87:O90,G92:G99,O92:O97)</f>
        <v>0</v>
      </c>
      <c r="I156" s="73"/>
      <c r="J156" s="73"/>
    </row>
    <row r="157" spans="2:20" ht="15.5" x14ac:dyDescent="0.35">
      <c r="B157" s="117" t="s">
        <v>270</v>
      </c>
      <c r="C157" s="118"/>
      <c r="D157" s="118"/>
      <c r="E157" s="119"/>
      <c r="F157" s="120">
        <f>SUM(F148:G155)-F156</f>
        <v>0</v>
      </c>
      <c r="G157" s="121"/>
      <c r="H157" s="76">
        <f>SUM(H148:H155)-H156</f>
        <v>0</v>
      </c>
      <c r="I157" s="73"/>
      <c r="J157" s="73"/>
    </row>
    <row r="158" spans="2:20" ht="25" customHeight="1" x14ac:dyDescent="0.35">
      <c r="B158" s="102" t="s">
        <v>269</v>
      </c>
      <c r="C158" s="103"/>
      <c r="D158" s="103"/>
      <c r="E158" s="104"/>
      <c r="F158" s="107">
        <f>SUM(F148:G155)</f>
        <v>0</v>
      </c>
      <c r="G158" s="108"/>
      <c r="H158" s="53">
        <f>SUM(H148:H155)</f>
        <v>0</v>
      </c>
      <c r="I158" s="72"/>
      <c r="J158" s="72"/>
    </row>
    <row r="162" spans="2:8" x14ac:dyDescent="0.35">
      <c r="B162" s="58"/>
    </row>
    <row r="163" spans="2:8" x14ac:dyDescent="0.35">
      <c r="H163" s="18"/>
    </row>
    <row r="167" spans="2:8" x14ac:dyDescent="0.35">
      <c r="H167" s="18"/>
    </row>
  </sheetData>
  <sheetProtection algorithmName="SHA-512" hashValue="6FtjDfJxhPxZysHG75oT79OCJr6bVY31eyGWxdIq+l2BrX8v1RL506nzelcuZXaltPASPeByszzbWfKoSnH1UQ==" saltValue="UZ7KWyoxnnxyN32QKVGKxA==" spinCount="100000" sheet="1" objects="1" scenarios="1" selectLockedCells="1" selectUnlockedCells="1"/>
  <mergeCells count="63">
    <mergeCell ref="B157:E157"/>
    <mergeCell ref="F157:G157"/>
    <mergeCell ref="B22:K22"/>
    <mergeCell ref="B42:R42"/>
    <mergeCell ref="B27:R27"/>
    <mergeCell ref="B129:F129"/>
    <mergeCell ref="B67:R67"/>
    <mergeCell ref="B83:R83"/>
    <mergeCell ref="B80:F80"/>
    <mergeCell ref="B81:E81"/>
    <mergeCell ref="L85:S85"/>
    <mergeCell ref="D44:K44"/>
    <mergeCell ref="L44:S44"/>
    <mergeCell ref="L69:S69"/>
    <mergeCell ref="F147:G147"/>
    <mergeCell ref="F148:G148"/>
    <mergeCell ref="F149:G149"/>
    <mergeCell ref="F150:G150"/>
    <mergeCell ref="D69:K69"/>
    <mergeCell ref="D122:G122"/>
    <mergeCell ref="B103:F103"/>
    <mergeCell ref="B100:F100"/>
    <mergeCell ref="D105:G105"/>
    <mergeCell ref="D85:K85"/>
    <mergeCell ref="B101:E101"/>
    <mergeCell ref="B5:R5"/>
    <mergeCell ref="B7:R7"/>
    <mergeCell ref="B2:S2"/>
    <mergeCell ref="B4:S4"/>
    <mergeCell ref="B10:F10"/>
    <mergeCell ref="B8:R8"/>
    <mergeCell ref="B154:E154"/>
    <mergeCell ref="B155:E155"/>
    <mergeCell ref="B158:E158"/>
    <mergeCell ref="F153:G153"/>
    <mergeCell ref="B148:E148"/>
    <mergeCell ref="B149:E149"/>
    <mergeCell ref="B150:E150"/>
    <mergeCell ref="F151:G151"/>
    <mergeCell ref="F154:G154"/>
    <mergeCell ref="F155:G155"/>
    <mergeCell ref="F158:G158"/>
    <mergeCell ref="B152:E152"/>
    <mergeCell ref="F152:G152"/>
    <mergeCell ref="B151:E151"/>
    <mergeCell ref="F156:G156"/>
    <mergeCell ref="B156:E156"/>
    <mergeCell ref="D12:G12"/>
    <mergeCell ref="D29:G29"/>
    <mergeCell ref="H29:K29"/>
    <mergeCell ref="B117:F117"/>
    <mergeCell ref="B153:E153"/>
    <mergeCell ref="B20:E20"/>
    <mergeCell ref="B40:E40"/>
    <mergeCell ref="B19:F19"/>
    <mergeCell ref="B39:F39"/>
    <mergeCell ref="B64:F64"/>
    <mergeCell ref="B65:E65"/>
    <mergeCell ref="B118:E118"/>
    <mergeCell ref="B130:E130"/>
    <mergeCell ref="B140:F140"/>
    <mergeCell ref="B141:E141"/>
    <mergeCell ref="D134:G134"/>
  </mergeCells>
  <phoneticPr fontId="6" type="noConversion"/>
  <pageMargins left="0.59055118110236227" right="0.59055118110236227" top="0.74803149606299213" bottom="0.74803149606299213" header="0.31496062992125984" footer="0.31496062992125984"/>
  <pageSetup paperSize="8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JACQUES</dc:creator>
  <cp:lastModifiedBy>Dimitri MARTIN</cp:lastModifiedBy>
  <cp:lastPrinted>2017-05-10T08:00:40Z</cp:lastPrinted>
  <dcterms:created xsi:type="dcterms:W3CDTF">2012-07-05T09:35:33Z</dcterms:created>
  <dcterms:modified xsi:type="dcterms:W3CDTF">2026-02-11T08:23:05Z</dcterms:modified>
</cp:coreProperties>
</file>