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DAM\CESTA-DAO-SG-BACO-BACO\MOUTON MA\Interim 2\Achats\2-PROCEDURES\2025-D-00115 - AC FAB ADDITIVE\Nouvelle procédure - AC multiattributaire\DCE PLACE\"/>
    </mc:Choice>
  </mc:AlternateContent>
  <xr:revisionPtr revIDLastSave="0" documentId="8_{52BE951F-A441-4CE1-9E74-38C0D12830EB}" xr6:coauthVersionLast="47" xr6:coauthVersionMax="47" xr10:uidLastSave="{00000000-0000-0000-0000-000000000000}"/>
  <bookViews>
    <workbookView xWindow="3570" yWindow="1530" windowWidth="45930" windowHeight="17670" xr2:uid="{00000000-000D-0000-FFFF-FFFF00000000}"/>
  </bookViews>
  <sheets>
    <sheet name="CONSIGNES" sheetId="9" r:id="rId1"/>
    <sheet name="Synthèse" sheetId="1" r:id="rId2"/>
    <sheet name="1_Taux horaires + coeff" sheetId="7" r:id="rId3"/>
    <sheet name="2_CAS TESTS"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57" i="2" l="1"/>
  <c r="B55" i="2"/>
  <c r="B30" i="2"/>
  <c r="B28" i="2"/>
  <c r="B5" i="2"/>
  <c r="B7"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3" i="2"/>
  <c r="L8"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4" i="2"/>
  <c r="P5" i="2"/>
  <c r="P6" i="2"/>
  <c r="P7" i="2"/>
  <c r="P8" i="2"/>
  <c r="P9" i="2"/>
  <c r="P10" i="2"/>
  <c r="P11" i="2"/>
  <c r="P12" i="2"/>
  <c r="P13" i="2"/>
  <c r="P14" i="2"/>
  <c r="P15" i="2"/>
  <c r="P16" i="2"/>
  <c r="P17" i="2"/>
  <c r="P18" i="2"/>
  <c r="P19" i="2"/>
  <c r="P20" i="2"/>
  <c r="P21" i="2"/>
  <c r="P22" i="2"/>
  <c r="P23" i="2"/>
  <c r="P24" i="2"/>
  <c r="P25" i="2"/>
  <c r="P3" i="2"/>
  <c r="Q3" i="2" s="1"/>
  <c r="Q62" i="2" l="1"/>
  <c r="Q63" i="2"/>
  <c r="Q64" i="2"/>
  <c r="Q65" i="2"/>
  <c r="Q66" i="2"/>
  <c r="Q67" i="2"/>
  <c r="Q68" i="2"/>
  <c r="Q69" i="2"/>
  <c r="Q70" i="2"/>
  <c r="Q71" i="2"/>
  <c r="Q72" i="2"/>
  <c r="M62" i="2"/>
  <c r="M63" i="2"/>
  <c r="M64" i="2"/>
  <c r="M65" i="2"/>
  <c r="M66" i="2"/>
  <c r="M67" i="2"/>
  <c r="M68" i="2"/>
  <c r="M69" i="2"/>
  <c r="M70" i="2"/>
  <c r="M71" i="2"/>
  <c r="H62" i="2"/>
  <c r="H63" i="2"/>
  <c r="H64" i="2"/>
  <c r="H65" i="2"/>
  <c r="H66" i="2"/>
  <c r="H67" i="2"/>
  <c r="H68" i="2"/>
  <c r="H69" i="2"/>
  <c r="Q35" i="2"/>
  <c r="Q36" i="2"/>
  <c r="Q37" i="2"/>
  <c r="Q38" i="2"/>
  <c r="Q39" i="2"/>
  <c r="Q40" i="2"/>
  <c r="Q41" i="2"/>
  <c r="Q42" i="2"/>
  <c r="Q43" i="2"/>
  <c r="Q44" i="2"/>
  <c r="M35" i="2"/>
  <c r="M36" i="2"/>
  <c r="M37" i="2"/>
  <c r="M38" i="2"/>
  <c r="M39" i="2"/>
  <c r="M40" i="2"/>
  <c r="M41" i="2"/>
  <c r="M42" i="2"/>
  <c r="M43" i="2"/>
  <c r="M44" i="2"/>
  <c r="H35" i="2"/>
  <c r="H36" i="2"/>
  <c r="H37" i="2"/>
  <c r="H38" i="2"/>
  <c r="H39" i="2"/>
  <c r="H40" i="2"/>
  <c r="H41" i="2"/>
  <c r="H42" i="2"/>
  <c r="H43" i="2"/>
  <c r="H44" i="2"/>
  <c r="Q11" i="2"/>
  <c r="Q12" i="2"/>
  <c r="Q13" i="2"/>
  <c r="Q14" i="2"/>
  <c r="Q15" i="2"/>
  <c r="Q16" i="2"/>
  <c r="Q17" i="2"/>
  <c r="Q18" i="2"/>
  <c r="Q19" i="2"/>
  <c r="M11" i="2"/>
  <c r="M12" i="2"/>
  <c r="M13" i="2"/>
  <c r="M14" i="2"/>
  <c r="M15" i="2"/>
  <c r="M16" i="2"/>
  <c r="M17" i="2"/>
  <c r="M18" i="2"/>
  <c r="M19" i="2"/>
  <c r="M20" i="2"/>
  <c r="M21" i="2"/>
  <c r="M22" i="2"/>
  <c r="H11" i="2"/>
  <c r="H12" i="2"/>
  <c r="H13" i="2"/>
  <c r="H14" i="2"/>
  <c r="H15" i="2"/>
  <c r="H16" i="2"/>
  <c r="H17" i="2"/>
  <c r="H18" i="2"/>
  <c r="H19" i="2"/>
  <c r="H20" i="2"/>
  <c r="Q61" i="2"/>
  <c r="Q73" i="2"/>
  <c r="M61" i="2"/>
  <c r="M72" i="2"/>
  <c r="M73" i="2"/>
  <c r="H70" i="2"/>
  <c r="H61" i="2"/>
  <c r="H71" i="2"/>
  <c r="H72" i="2"/>
  <c r="H73" i="2"/>
  <c r="Q34" i="2"/>
  <c r="Q45" i="2"/>
  <c r="Q46" i="2"/>
  <c r="Q47" i="2"/>
  <c r="Q48" i="2"/>
  <c r="Q49" i="2"/>
  <c r="M34" i="2"/>
  <c r="M45" i="2"/>
  <c r="M46" i="2"/>
  <c r="M47" i="2"/>
  <c r="M48" i="2"/>
  <c r="M49" i="2"/>
  <c r="H34" i="2"/>
  <c r="H45" i="2"/>
  <c r="H46" i="2"/>
  <c r="H47" i="2"/>
  <c r="H48" i="2"/>
  <c r="H49" i="2"/>
  <c r="Q20" i="2"/>
  <c r="Q21" i="2"/>
  <c r="Q22" i="2"/>
  <c r="H21" i="2"/>
  <c r="H22" i="2"/>
  <c r="Q75" i="2"/>
  <c r="L75" i="2"/>
  <c r="M75" i="2" s="1"/>
  <c r="H75" i="2"/>
  <c r="Q74" i="2"/>
  <c r="L74" i="2"/>
  <c r="M74" i="2" s="1"/>
  <c r="H74" i="2"/>
  <c r="Q60" i="2"/>
  <c r="L60" i="2"/>
  <c r="M60" i="2" s="1"/>
  <c r="H60" i="2"/>
  <c r="Q59" i="2"/>
  <c r="L59" i="2"/>
  <c r="M59" i="2" s="1"/>
  <c r="H59" i="2"/>
  <c r="Q58" i="2"/>
  <c r="L58" i="2"/>
  <c r="M58" i="2" s="1"/>
  <c r="H58" i="2"/>
  <c r="Q57" i="2"/>
  <c r="L57" i="2"/>
  <c r="M57" i="2" s="1"/>
  <c r="H57" i="2"/>
  <c r="Q56" i="2"/>
  <c r="L56" i="2"/>
  <c r="M56" i="2" s="1"/>
  <c r="H56" i="2"/>
  <c r="Q55" i="2"/>
  <c r="L55" i="2"/>
  <c r="M55" i="2" s="1"/>
  <c r="H55" i="2"/>
  <c r="Q54" i="2"/>
  <c r="L54" i="2"/>
  <c r="M54" i="2" s="1"/>
  <c r="H54" i="2"/>
  <c r="Q53" i="2"/>
  <c r="L53" i="2"/>
  <c r="M53" i="2" s="1"/>
  <c r="B56" i="2" s="1"/>
  <c r="B59" i="2" s="1"/>
  <c r="H53" i="2"/>
  <c r="Q52" i="2"/>
  <c r="L52" i="2"/>
  <c r="M52" i="2" s="1"/>
  <c r="H52" i="2"/>
  <c r="Q51" i="2"/>
  <c r="L51" i="2"/>
  <c r="M51" i="2" s="1"/>
  <c r="H51" i="2"/>
  <c r="Q50" i="2"/>
  <c r="L50" i="2"/>
  <c r="M50" i="2" s="1"/>
  <c r="H50" i="2"/>
  <c r="Q33" i="2"/>
  <c r="L33" i="2"/>
  <c r="M33" i="2" s="1"/>
  <c r="H33" i="2"/>
  <c r="Q32" i="2"/>
  <c r="L32" i="2"/>
  <c r="M32" i="2" s="1"/>
  <c r="H32" i="2"/>
  <c r="Q31" i="2"/>
  <c r="L31" i="2"/>
  <c r="M31" i="2" s="1"/>
  <c r="H31" i="2"/>
  <c r="Q30" i="2"/>
  <c r="L30" i="2"/>
  <c r="M30" i="2" s="1"/>
  <c r="H30" i="2"/>
  <c r="Q29" i="2"/>
  <c r="L29" i="2"/>
  <c r="M29" i="2" s="1"/>
  <c r="H29" i="2"/>
  <c r="Q28" i="2"/>
  <c r="L28" i="2"/>
  <c r="M28" i="2" s="1"/>
  <c r="H28" i="2"/>
  <c r="Q27" i="2"/>
  <c r="L27" i="2"/>
  <c r="M27" i="2" s="1"/>
  <c r="H27" i="2"/>
  <c r="Q26" i="2"/>
  <c r="L26" i="2"/>
  <c r="M26" i="2" s="1"/>
  <c r="H26" i="2"/>
  <c r="Q25" i="2"/>
  <c r="L25" i="2"/>
  <c r="M25" i="2" s="1"/>
  <c r="H25" i="2"/>
  <c r="Q24" i="2"/>
  <c r="L24" i="2"/>
  <c r="M24" i="2" s="1"/>
  <c r="H24" i="2"/>
  <c r="Q23" i="2"/>
  <c r="L23" i="2"/>
  <c r="M23" i="2" s="1"/>
  <c r="H23" i="2"/>
  <c r="Q10" i="2"/>
  <c r="L10" i="2"/>
  <c r="M10" i="2" s="1"/>
  <c r="H10" i="2"/>
  <c r="Q9" i="2"/>
  <c r="L9" i="2"/>
  <c r="M9" i="2" s="1"/>
  <c r="H9" i="2"/>
  <c r="Q8" i="2"/>
  <c r="M8" i="2"/>
  <c r="H8" i="2"/>
  <c r="Q7" i="2"/>
  <c r="L7" i="2"/>
  <c r="M7" i="2" s="1"/>
  <c r="H7" i="2"/>
  <c r="Q6" i="2"/>
  <c r="L6" i="2"/>
  <c r="M6" i="2" s="1"/>
  <c r="H6" i="2"/>
  <c r="Q5" i="2"/>
  <c r="L5" i="2"/>
  <c r="M5" i="2" s="1"/>
  <c r="H5" i="2"/>
  <c r="Q4" i="2"/>
  <c r="L4" i="2"/>
  <c r="M4" i="2" s="1"/>
  <c r="H4" i="2"/>
  <c r="L3" i="2"/>
  <c r="M3" i="2" s="1"/>
  <c r="H3" i="2"/>
  <c r="A3" i="7"/>
  <c r="A4" i="7"/>
  <c r="A5" i="7"/>
  <c r="A6" i="7"/>
  <c r="A7" i="7"/>
  <c r="A8" i="7"/>
  <c r="A9" i="7"/>
  <c r="A10" i="7"/>
  <c r="A11" i="7"/>
  <c r="A12" i="7"/>
  <c r="A13" i="7"/>
  <c r="A14" i="7"/>
  <c r="A15" i="7"/>
  <c r="A16" i="7"/>
  <c r="A17" i="7"/>
  <c r="A18" i="7"/>
  <c r="A19" i="7"/>
  <c r="A20" i="7"/>
  <c r="A21" i="7"/>
  <c r="A2" i="7"/>
  <c r="B29" i="2" l="1"/>
  <c r="B32" i="2" s="1"/>
  <c r="B6" i="2"/>
  <c r="B9" i="2" s="1"/>
  <c r="J59" i="2"/>
  <c r="J75" i="2"/>
  <c r="J5" i="2"/>
  <c r="J8" i="2"/>
  <c r="J23" i="2"/>
  <c r="J26" i="2"/>
  <c r="J29" i="2"/>
  <c r="J51" i="2"/>
  <c r="J54" i="2"/>
  <c r="J57" i="2"/>
  <c r="J60" i="2"/>
  <c r="J3" i="2"/>
  <c r="J6" i="2"/>
  <c r="J9" i="2"/>
  <c r="J24" i="2"/>
  <c r="J27" i="2"/>
  <c r="J32" i="2"/>
  <c r="J30" i="2"/>
  <c r="J33" i="2"/>
  <c r="J52" i="2"/>
  <c r="J55" i="2"/>
  <c r="J58" i="2"/>
  <c r="J74" i="2"/>
  <c r="J4" i="2"/>
  <c r="J7" i="2"/>
  <c r="J10" i="2"/>
  <c r="J25" i="2"/>
  <c r="J28" i="2"/>
  <c r="J31" i="2"/>
  <c r="J50" i="2"/>
  <c r="J53" i="2"/>
  <c r="J56" i="2"/>
  <c r="B4" i="1" l="1"/>
  <c r="B3" i="1"/>
  <c r="R3" i="2" l="1"/>
  <c r="B2" i="1"/>
  <c r="B5" i="1" s="1"/>
  <c r="R53" i="2"/>
  <c r="R26" i="2"/>
</calcChain>
</file>

<file path=xl/sharedStrings.xml><?xml version="1.0" encoding="utf-8"?>
<sst xmlns="http://schemas.openxmlformats.org/spreadsheetml/2006/main" count="100" uniqueCount="86">
  <si>
    <t>Désignation qualifications</t>
  </si>
  <si>
    <t>Description fonction</t>
  </si>
  <si>
    <t>Code taux horaire
TH</t>
  </si>
  <si>
    <t>Taux horaires</t>
  </si>
  <si>
    <t>TH01</t>
  </si>
  <si>
    <t>TH02</t>
  </si>
  <si>
    <t>TH03</t>
  </si>
  <si>
    <t>TH04</t>
  </si>
  <si>
    <t>TH05</t>
  </si>
  <si>
    <t>TH06</t>
  </si>
  <si>
    <t>TH07</t>
  </si>
  <si>
    <t>TH08</t>
  </si>
  <si>
    <t>TH09</t>
  </si>
  <si>
    <t>TH10</t>
  </si>
  <si>
    <t>TH11</t>
  </si>
  <si>
    <t>TH12</t>
  </si>
  <si>
    <t>TH13</t>
  </si>
  <si>
    <t>TH14</t>
  </si>
  <si>
    <t>TH15</t>
  </si>
  <si>
    <t>TH16</t>
  </si>
  <si>
    <t>TH17</t>
  </si>
  <si>
    <t>TH18</t>
  </si>
  <si>
    <t>TH19</t>
  </si>
  <si>
    <t>TH20</t>
  </si>
  <si>
    <t>Coefficient d'approvisionnement</t>
  </si>
  <si>
    <r>
      <t>C</t>
    </r>
    <r>
      <rPr>
        <vertAlign val="subscript"/>
        <sz val="11"/>
        <color theme="1"/>
        <rFont val="Calibri"/>
        <family val="2"/>
        <scheme val="minor"/>
      </rPr>
      <t>appro</t>
    </r>
  </si>
  <si>
    <r>
      <t>C</t>
    </r>
    <r>
      <rPr>
        <vertAlign val="subscript"/>
        <sz val="11"/>
        <color theme="1"/>
        <rFont val="Calibri"/>
        <family val="2"/>
        <scheme val="minor"/>
      </rPr>
      <t>STT</t>
    </r>
  </si>
  <si>
    <t>Indiquer au format "1,05" pour un coefficient de 5 % par exemple</t>
  </si>
  <si>
    <t>Désignation</t>
  </si>
  <si>
    <t>APPRO MATIERES PREMIERES ET FOURNITURES</t>
  </si>
  <si>
    <t>MAIN D'ŒUVRE TITULAIRE</t>
  </si>
  <si>
    <t>SOUS-TRAITANCE</t>
  </si>
  <si>
    <t>Qté
Nb</t>
  </si>
  <si>
    <t>Prix Unitaire
PU</t>
  </si>
  <si>
    <t>Désignation qualification</t>
  </si>
  <si>
    <t>Désignation prestation sous traitée</t>
  </si>
  <si>
    <r>
      <t>Coeff. Appro
C</t>
    </r>
    <r>
      <rPr>
        <b/>
        <vertAlign val="subscript"/>
        <sz val="11"/>
        <color theme="0"/>
        <rFont val="Calibri"/>
        <family val="2"/>
      </rPr>
      <t>Appro</t>
    </r>
  </si>
  <si>
    <r>
      <t>Total (1)
Nb * PU * C</t>
    </r>
    <r>
      <rPr>
        <b/>
        <vertAlign val="subscript"/>
        <sz val="11"/>
        <color theme="0"/>
        <rFont val="Calibri"/>
        <family val="2"/>
      </rPr>
      <t>Appro</t>
    </r>
  </si>
  <si>
    <r>
      <t>Code
T</t>
    </r>
    <r>
      <rPr>
        <b/>
        <vertAlign val="subscript"/>
        <sz val="11"/>
        <color theme="0"/>
        <rFont val="Calibri"/>
        <family val="2"/>
      </rPr>
      <t>H</t>
    </r>
  </si>
  <si>
    <r>
      <t>Nombre d'heures
Nb</t>
    </r>
    <r>
      <rPr>
        <b/>
        <vertAlign val="subscript"/>
        <sz val="11"/>
        <color theme="0"/>
        <rFont val="Calibri"/>
        <family val="2"/>
      </rPr>
      <t>H</t>
    </r>
  </si>
  <si>
    <r>
      <t>Taux Horaires
T</t>
    </r>
    <r>
      <rPr>
        <b/>
        <vertAlign val="subscript"/>
        <sz val="11"/>
        <color theme="0"/>
        <rFont val="Calibri"/>
        <family val="2"/>
      </rPr>
      <t>H</t>
    </r>
  </si>
  <si>
    <r>
      <t>Total (2)
Nb</t>
    </r>
    <r>
      <rPr>
        <b/>
        <vertAlign val="subscript"/>
        <sz val="11"/>
        <color theme="0"/>
        <rFont val="Calibri"/>
        <family val="2"/>
      </rPr>
      <t>H</t>
    </r>
    <r>
      <rPr>
        <b/>
        <sz val="11"/>
        <color theme="0"/>
        <rFont val="Calibri"/>
        <family val="2"/>
      </rPr>
      <t xml:space="preserve"> x T</t>
    </r>
    <r>
      <rPr>
        <b/>
        <vertAlign val="subscript"/>
        <sz val="11"/>
        <color theme="0"/>
        <rFont val="Calibri"/>
        <family val="2"/>
      </rPr>
      <t>H</t>
    </r>
  </si>
  <si>
    <r>
      <t>Montant
M</t>
    </r>
    <r>
      <rPr>
        <b/>
        <vertAlign val="subscript"/>
        <sz val="11"/>
        <color theme="0"/>
        <rFont val="Calibri"/>
        <family val="2"/>
      </rPr>
      <t>SousTrait</t>
    </r>
  </si>
  <si>
    <r>
      <t>Coeff. Sous-Traitance
C</t>
    </r>
    <r>
      <rPr>
        <b/>
        <vertAlign val="subscript"/>
        <sz val="11"/>
        <color theme="0"/>
        <rFont val="Calibri"/>
        <family val="2"/>
      </rPr>
      <t>SousTrait</t>
    </r>
  </si>
  <si>
    <t>TOTAL APPRO</t>
  </si>
  <si>
    <t>TOTAL M.O.</t>
  </si>
  <si>
    <t>TOTA S.TT</t>
  </si>
  <si>
    <r>
      <t>Total (3)
M</t>
    </r>
    <r>
      <rPr>
        <b/>
        <vertAlign val="subscript"/>
        <sz val="11"/>
        <color theme="0"/>
        <rFont val="Calibri"/>
        <family val="2"/>
      </rPr>
      <t>SousTrait</t>
    </r>
    <r>
      <rPr>
        <b/>
        <sz val="11"/>
        <color theme="0"/>
        <rFont val="Calibri"/>
        <family val="2"/>
      </rPr>
      <t xml:space="preserve"> * C</t>
    </r>
    <r>
      <rPr>
        <b/>
        <vertAlign val="subscript"/>
        <sz val="11"/>
        <color theme="0"/>
        <rFont val="Calibri"/>
        <family val="2"/>
      </rPr>
      <t>SousTrait</t>
    </r>
  </si>
  <si>
    <t>CONSIGNES POUR RENSEIGNER LA GRILLE DE CHIFFRAGE</t>
  </si>
  <si>
    <r>
      <rPr>
        <b/>
        <u/>
        <sz val="11"/>
        <color rgb="FFFF0000"/>
        <rFont val="Arial"/>
        <family val="2"/>
      </rPr>
      <t>INSTRUCTIONS :</t>
    </r>
    <r>
      <rPr>
        <b/>
        <sz val="11"/>
        <color theme="5" tint="-0.499984740745262"/>
        <rFont val="Arial"/>
        <family val="2"/>
      </rPr>
      <t xml:space="preserve"> tableau comprenant trois parties : 1_"</t>
    </r>
    <r>
      <rPr>
        <b/>
        <i/>
        <sz val="11"/>
        <color theme="5" tint="-0.499984740745262"/>
        <rFont val="Arial"/>
        <family val="2"/>
      </rPr>
      <t>Appros, matières premières et fournitures</t>
    </r>
    <r>
      <rPr>
        <b/>
        <sz val="11"/>
        <color theme="5" tint="-0.499984740745262"/>
        <rFont val="Arial"/>
        <family val="2"/>
      </rPr>
      <t>", 2_"</t>
    </r>
    <r>
      <rPr>
        <b/>
        <i/>
        <sz val="11"/>
        <color theme="5" tint="-0.499984740745262"/>
        <rFont val="Arial"/>
        <family val="2"/>
      </rPr>
      <t>Main d'œuvre</t>
    </r>
    <r>
      <rPr>
        <b/>
        <sz val="11"/>
        <color theme="5" tint="-0.499984740745262"/>
        <rFont val="Arial"/>
        <family val="2"/>
      </rPr>
      <t>" et 3_"</t>
    </r>
    <r>
      <rPr>
        <b/>
        <i/>
        <sz val="11"/>
        <color theme="5" tint="-0.499984740745262"/>
        <rFont val="Arial"/>
        <family val="2"/>
      </rPr>
      <t>Sous-traitance</t>
    </r>
    <r>
      <rPr>
        <b/>
        <sz val="11"/>
        <color theme="5" tint="-0.499984740745262"/>
        <rFont val="Arial"/>
        <family val="2"/>
      </rPr>
      <t xml:space="preserve">". Chaque partie est à renseigner (le cas échéant pour la partie "Sous-traitance"). 
</t>
    </r>
    <r>
      <rPr>
        <b/>
        <sz val="11"/>
        <rFont val="Arial"/>
        <family val="2"/>
      </rPr>
      <t xml:space="preserve">
</t>
    </r>
    <r>
      <rPr>
        <b/>
        <u/>
        <sz val="11"/>
        <color theme="6" tint="-0.499984740745262"/>
        <rFont val="Arial"/>
        <family val="2"/>
      </rPr>
      <t>1_Partie "Appros, matières premières et fourniture"</t>
    </r>
    <r>
      <rPr>
        <b/>
        <sz val="11"/>
        <rFont val="Arial"/>
        <family val="2"/>
      </rPr>
      <t xml:space="preserve">
Les cases en jaune de la colonne "Désignation" sont à renseigner par la nature de la fourniture (ex. : "achat verre", "appro matière métal", "câbles", etc.). Chaque désignation doit être </t>
    </r>
    <r>
      <rPr>
        <b/>
        <u/>
        <sz val="11"/>
        <rFont val="Arial"/>
        <family val="2"/>
      </rPr>
      <t>explicite</t>
    </r>
    <r>
      <rPr>
        <b/>
        <sz val="11"/>
        <rFont val="Arial"/>
        <family val="2"/>
      </rPr>
      <t xml:space="preserve"> (éviter les libellés de type "achat matériels", "appro", "divers", etc.). Chaque ligne renseignée doit être assortie d'un prix unitaire, d'une quantité (le coefficient d'approvisionnement est automatiquement repris de l'onglet "TAUX HORAIRES + COEFF"). Si la ligne n'est pas concernée par de l'approvisionnement, alors indiquer "SO" ("sans objet").
</t>
    </r>
    <r>
      <rPr>
        <b/>
        <sz val="11"/>
        <color theme="5"/>
        <rFont val="Arial"/>
        <family val="2"/>
      </rPr>
      <t xml:space="preserve">
</t>
    </r>
    <r>
      <rPr>
        <b/>
        <u/>
        <sz val="11"/>
        <color theme="5"/>
        <rFont val="Arial"/>
        <family val="2"/>
      </rPr>
      <t xml:space="preserve">2_Partie "Main d'oeuvre" </t>
    </r>
    <r>
      <rPr>
        <b/>
        <sz val="11"/>
        <rFont val="Arial"/>
        <family val="2"/>
      </rPr>
      <t xml:space="preserve">
Pour </t>
    </r>
    <r>
      <rPr>
        <b/>
        <u/>
        <sz val="11"/>
        <rFont val="Arial"/>
        <family val="2"/>
      </rPr>
      <t>chaque</t>
    </r>
    <r>
      <rPr>
        <b/>
        <sz val="11"/>
        <rFont val="Arial"/>
        <family val="2"/>
      </rPr>
      <t xml:space="preserve"> poste, renseigner le code T</t>
    </r>
    <r>
      <rPr>
        <b/>
        <vertAlign val="subscript"/>
        <sz val="11"/>
        <rFont val="Arial"/>
        <family val="2"/>
      </rPr>
      <t>H</t>
    </r>
    <r>
      <rPr>
        <b/>
        <sz val="11"/>
        <rFont val="Arial"/>
        <family val="2"/>
      </rPr>
      <t xml:space="preserve"> correspondant de l'onglet "TAUX HORAIRES + COEFF" (le taux horaire est automatiquement repris) et le nombre d'heures afférent.
Si la ligne n'est pas concernée par de la main d'oeuvre, alors indiquer "SO" ("sans objet").
</t>
    </r>
    <r>
      <rPr>
        <b/>
        <u/>
        <sz val="11"/>
        <color theme="3"/>
        <rFont val="Arial"/>
        <family val="2"/>
      </rPr>
      <t>3_Partie "Sous-traitance"</t>
    </r>
    <r>
      <rPr>
        <b/>
        <sz val="11"/>
        <rFont val="Arial"/>
        <family val="2"/>
      </rPr>
      <t xml:space="preserve">
En cas de sous-traitance et pour </t>
    </r>
    <r>
      <rPr>
        <b/>
        <u/>
        <sz val="11"/>
        <rFont val="Arial"/>
        <family val="2"/>
      </rPr>
      <t>chaque</t>
    </r>
    <r>
      <rPr>
        <b/>
        <sz val="11"/>
        <rFont val="Arial"/>
        <family val="2"/>
      </rPr>
      <t xml:space="preserve"> ligne sous-traitée, les cases en jaune de la colonne "Désignation" sont à renseigner par la nature de la prestation sous-traitée assortie du montant sous-traité et du nombre d'heures (donné à titre indicatif) correspondant (le coefficient de sous-traitance afférent est automatiquement repris de l'onglet "TAUX HORAIRES + COEFF").
Si la ligne n'est pas concernée par de la sous-traitance, alors indiquer "SO" ("sans objet").
Un tableau insuffisamment renseigné ou détaillé pourra valoir à l'offre d'être </t>
    </r>
    <r>
      <rPr>
        <b/>
        <u/>
        <sz val="11"/>
        <color rgb="FFFF0000"/>
        <rFont val="Arial"/>
        <family val="2"/>
      </rPr>
      <t>écartée</t>
    </r>
    <r>
      <rPr>
        <b/>
        <sz val="11"/>
        <rFont val="Arial"/>
        <family val="2"/>
      </rPr>
      <t xml:space="preserve">.
Les formules de calcul ont été pré-insérées mais il appartient aux soumissionnaires de les vérifier, tout comme les totaux de chaque cellule. 
Toute erreur de calcul ou d'évaluation de chiffrage (ex. : mauvaise estimation du volume horaire) ne pourra faire l'objet d'un complément de chiffrage avant (ou, le cas échéant, après) notification du marché et relève de la responsabilité du soumissionnaire. </t>
    </r>
    <r>
      <rPr>
        <b/>
        <u/>
        <sz val="11"/>
        <color rgb="FFFF0000"/>
        <rFont val="Arial"/>
        <family val="2"/>
      </rPr>
      <t>La relecture et la vérification de l'offre financière avant envoi par le soumissionnaire au CEA revêtent donc un caractère primordial (responsabilité du soumissionnaire).</t>
    </r>
  </si>
  <si>
    <t>La colonne C "Description Fonction" permet, si nécessaire, d'expliciter le profil désigné en colonne B, d'apporter des compléments d'explication.</t>
  </si>
  <si>
    <t>CAS TEST N°1</t>
  </si>
  <si>
    <t>CAS TEST N°2</t>
  </si>
  <si>
    <t>CAS TEST N°3</t>
  </si>
  <si>
    <t>MONTANT TOTAL DE L'OFFRE DU TITULAIRE</t>
  </si>
  <si>
    <t>Montant total € HT</t>
  </si>
  <si>
    <t>Coefficient sous-traitance</t>
  </si>
  <si>
    <t>CAS TEST</t>
  </si>
  <si>
    <t>TOTAL CT 2</t>
  </si>
  <si>
    <t>TOTAL CT 1</t>
  </si>
  <si>
    <t>TOTAL CT 3</t>
  </si>
  <si>
    <r>
      <t>à</t>
    </r>
    <r>
      <rPr>
        <sz val="12"/>
        <color theme="1"/>
        <rFont val="Calibri"/>
        <family val="2"/>
      </rPr>
      <t xml:space="preserve"> Seuls 2</t>
    </r>
    <r>
      <rPr>
        <b/>
        <u/>
        <sz val="12"/>
        <color rgb="FFFF0000"/>
        <rFont val="Calibri"/>
        <family val="2"/>
      </rPr>
      <t xml:space="preserve"> onglets</t>
    </r>
    <r>
      <rPr>
        <sz val="12"/>
        <color theme="1"/>
        <rFont val="Calibri"/>
        <family val="2"/>
      </rPr>
      <t xml:space="preserve"> sont à renseigner (1_Taux horaires + coeff, 2_CAS TESTS</t>
    </r>
  </si>
  <si>
    <r>
      <rPr>
        <sz val="12"/>
        <color theme="1"/>
        <rFont val="Wingdings"/>
        <charset val="2"/>
      </rPr>
      <t>à</t>
    </r>
    <r>
      <rPr>
        <sz val="12"/>
        <color theme="1"/>
        <rFont val="Calibri"/>
        <family val="2"/>
      </rPr>
      <t xml:space="preserve"> L'onglet "Synthèse" s'incrémentera automatiquement.</t>
    </r>
  </si>
  <si>
    <r>
      <rPr>
        <sz val="12"/>
        <color theme="1"/>
        <rFont val="Wingdings"/>
        <charset val="2"/>
      </rPr>
      <t>à</t>
    </r>
    <r>
      <rPr>
        <sz val="12"/>
        <color theme="1"/>
        <rFont val="Calibri"/>
        <family val="2"/>
      </rPr>
      <t xml:space="preserve"> L'onglet "1_Taux horaires + coeff" permet de pré-remplir l'onglet 2 et permet également d'établir le tableau des taux horaires et coefficients d'approvisionnement et de sous-traitance de l'Accord-cadre.</t>
    </r>
  </si>
  <si>
    <r>
      <rPr>
        <sz val="12"/>
        <color theme="1"/>
        <rFont val="Wingdings"/>
        <charset val="2"/>
      </rPr>
      <t>à</t>
    </r>
    <r>
      <rPr>
        <sz val="12"/>
        <color theme="1"/>
        <rFont val="Calibri"/>
        <family val="2"/>
      </rPr>
      <t xml:space="preserve"> Dans l'ensemble des  onglets à remplir, seuls les champs en jaune sont à renseigner.</t>
    </r>
    <r>
      <rPr>
        <b/>
        <u/>
        <sz val="12"/>
        <color rgb="FFFF0000"/>
        <rFont val="Calibri"/>
        <family val="2"/>
      </rPr>
      <t xml:space="preserve"> Merci de ne pas toucher aux autres champs.</t>
    </r>
  </si>
  <si>
    <r>
      <rPr>
        <sz val="12"/>
        <color theme="1"/>
        <rFont val="Wingdings"/>
        <charset val="2"/>
      </rPr>
      <t>à</t>
    </r>
    <r>
      <rPr>
        <sz val="12"/>
        <color theme="1"/>
        <rFont val="Calibri"/>
        <family val="2"/>
      </rPr>
      <t xml:space="preserve"> Dans les onglets 2 , certains champs sont automatiques. Par exemple, le code TH en colonne H doit être sélectionné par le soumissionnaire au moyen d'un matchcode. Ce code correspond aux taux horaires renseignés dans l'onglet 1 et le soumissionnaire doit choisir le taux correspondant à son chiffrage. Compléter ensuite le nombre d'heures. Un même poste peut comporter plusieurs lignes de chiffrage.</t>
    </r>
  </si>
  <si>
    <r>
      <t xml:space="preserve">Des </t>
    </r>
    <r>
      <rPr>
        <b/>
        <u/>
        <sz val="12"/>
        <color theme="1"/>
        <rFont val="Calibri"/>
        <family val="2"/>
        <scheme val="minor"/>
      </rPr>
      <t>instructions plus précises sont données dans les onglets 2</t>
    </r>
    <r>
      <rPr>
        <sz val="12"/>
        <color theme="1"/>
        <rFont val="Calibri"/>
        <family val="2"/>
        <scheme val="minor"/>
      </rPr>
      <t xml:space="preserve"> (cf. encadrés en jaune).</t>
    </r>
  </si>
  <si>
    <r>
      <rPr>
        <sz val="12"/>
        <color theme="1"/>
        <rFont val="Wingdings"/>
        <charset val="2"/>
      </rPr>
      <t>à</t>
    </r>
    <r>
      <rPr>
        <sz val="12"/>
        <color theme="1"/>
        <rFont val="Calibri"/>
        <family val="2"/>
      </rPr>
      <t xml:space="preserve"> Dans l'onglet 1, </t>
    </r>
    <r>
      <rPr>
        <b/>
        <u/>
        <sz val="12"/>
        <color rgb="FFFF0000"/>
        <rFont val="Calibri"/>
        <family val="2"/>
      </rPr>
      <t>XX</t>
    </r>
    <r>
      <rPr>
        <b/>
        <u/>
        <sz val="12"/>
        <color theme="1"/>
        <rFont val="Calibri"/>
        <family val="2"/>
      </rPr>
      <t xml:space="preserve"> taux</t>
    </r>
    <r>
      <rPr>
        <sz val="12"/>
        <color theme="1"/>
        <rFont val="Calibri"/>
        <family val="2"/>
      </rPr>
      <t xml:space="preserve"> sont renseignés par défaut. </t>
    </r>
    <r>
      <rPr>
        <b/>
        <u/>
        <sz val="12"/>
        <color rgb="FFFF0000"/>
        <rFont val="Calibri"/>
        <family val="2"/>
      </rPr>
      <t xml:space="preserve">Merci de ne pas modifier leur intitulé ni de les remplacer par d'autres taux/profils. Les autres lignes </t>
    </r>
    <r>
      <rPr>
        <sz val="12"/>
        <color theme="1"/>
        <rFont val="Calibri"/>
        <family val="2"/>
      </rPr>
      <t>du tableau permettent au soumisisonnaire de rajouter d'autres taux horaires.</t>
    </r>
  </si>
  <si>
    <t>Ne pas oublier, dans ce même onglet, de renseigner les coefficients d'approvisionnement et de sous-traitance.</t>
  </si>
  <si>
    <t>Ingénieur d'études et industrialisation</t>
  </si>
  <si>
    <t>Ingénieur projet</t>
  </si>
  <si>
    <t>Technicien fabrication</t>
  </si>
  <si>
    <t>Technicien Bureau d'études</t>
  </si>
  <si>
    <t>Opérateur</t>
  </si>
  <si>
    <t>Renseigner les taux a minima des lignes 1 et 2 SANS MODIFIER LE NOM DES PROFILS NI LES CODES mais possibilité de rajouter DES PROFILS ET TAUX supplémentaires</t>
  </si>
  <si>
    <t>L'ensemble des taux ci-dessus sont des taux "plafond" ; des taux inférieurs pourront être proposés dans les devis des Titulaires de l'accord-cadre. Les taux s'entendent tous frais inclus et comprennent les salaires, les charges sociales, les frais généraux, les diverses primes que le Titulaire verse à son personnel (prime de panier, prime d'ancienneté, ...), la marge bénéficiaire, les frais de déplacement, ...</t>
  </si>
  <si>
    <t xml:space="preserve">Si le Titulaire fournit des matières premières, des produits manufacturés ou sous-traite une partie des travaux, le devis correspondant est établi sur la base du prix d'achat, majoré du/des coefficients ci-dessus. Il s’agit de coefficients "plafonds" qui s'appliqueront sur la durée totale de l’accord. Des coefficients inférieurs pourront être proposés dans les devis des Titulaires de l'accord-cadre.
Les livraisons sont à la charge du Titulaire, franco de port et d'emballage.
Il convient de souligner que l’utilisation par le Titulaire d’un coefficient de peines et soins sur le devis d’un fournisseur ou d’un sous-traitant impose de remettre une copie, soit :
- du devis du fournisseur potentiel avec sa propre offre ;
- de la facture d’achat correspondante avec sa propre facture. </t>
  </si>
  <si>
    <t>SIMPLE</t>
  </si>
  <si>
    <t>MOYENNE</t>
  </si>
  <si>
    <t>COMPLEXE</t>
  </si>
  <si>
    <t xml:space="preserve">Dans l'onglet "2_CAS TESTS", le soumissionnaire doit détailler l'ensemble des coûts (main d'œuvre, fourniture et sous-traitance éventuelle) nécessaires pour répondre aux différents niveaux de complexité de chaque cas test. 
Ce qui est attendu pour chaque niveau de complexité des 3 cas-tests est détaillé dans le CdC (article 3.2 et en Annexes 1, 2 et 3). </t>
  </si>
  <si>
    <t>Seules les cases en jaune sont à remplir par le soumissionnaire. 
Les autres cases se complètent automatiquement</t>
  </si>
  <si>
    <t>industrialisation pour technologie ALM</t>
  </si>
  <si>
    <t>Fabrication</t>
  </si>
  <si>
    <t>Nettoyage, dessuportage, détente, découpe, contrôle, livraison</t>
  </si>
  <si>
    <t>Ingénieur calcul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</si>
</sst>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vertAlign val="subscript"/>
      <sz val="11"/>
      <color theme="1"/>
      <name val="Calibri"/>
      <family val="2"/>
      <scheme val="minor"/>
    </font>
    <font>
      <sz val="11"/>
      <color theme="1"/>
      <name val="Calibri"/>
      <family val="2"/>
    </font>
    <font>
      <b/>
      <sz val="11"/>
      <color theme="0"/>
      <name val="Calibri"/>
      <family val="2"/>
    </font>
    <font>
      <b/>
      <sz val="12"/>
      <color rgb="FF002060"/>
      <name val="Calibri"/>
      <family val="2"/>
      <scheme val="minor"/>
    </font>
    <font>
      <sz val="10"/>
      <name val="Arial"/>
      <family val="2"/>
    </font>
    <font>
      <b/>
      <sz val="11"/>
      <name val="Calibri"/>
      <family val="2"/>
    </font>
    <font>
      <b/>
      <vertAlign val="subscript"/>
      <sz val="11"/>
      <color theme="0"/>
      <name val="Calibri"/>
      <family val="2"/>
    </font>
    <font>
      <b/>
      <sz val="11"/>
      <color theme="1"/>
      <name val="Calibri"/>
      <family val="2"/>
    </font>
    <font>
      <b/>
      <sz val="11"/>
      <name val="Arial"/>
      <family val="2"/>
    </font>
    <font>
      <b/>
      <u/>
      <sz val="11"/>
      <color rgb="FFFF0000"/>
      <name val="Arial"/>
      <family val="2"/>
    </font>
    <font>
      <b/>
      <sz val="11"/>
      <color theme="5" tint="-0.499984740745262"/>
      <name val="Arial"/>
      <family val="2"/>
    </font>
    <font>
      <b/>
      <i/>
      <sz val="11"/>
      <color theme="5" tint="-0.499984740745262"/>
      <name val="Arial"/>
      <family val="2"/>
    </font>
    <font>
      <b/>
      <u/>
      <sz val="11"/>
      <color theme="6" tint="-0.499984740745262"/>
      <name val="Arial"/>
      <family val="2"/>
    </font>
    <font>
      <b/>
      <u/>
      <sz val="11"/>
      <name val="Arial"/>
      <family val="2"/>
    </font>
    <font>
      <b/>
      <sz val="11"/>
      <color theme="5"/>
      <name val="Arial"/>
      <family val="2"/>
    </font>
    <font>
      <b/>
      <u/>
      <sz val="11"/>
      <color theme="5"/>
      <name val="Arial"/>
      <family val="2"/>
    </font>
    <font>
      <b/>
      <vertAlign val="subscript"/>
      <sz val="11"/>
      <name val="Arial"/>
      <family val="2"/>
    </font>
    <font>
      <b/>
      <u/>
      <sz val="11"/>
      <color theme="3"/>
      <name val="Arial"/>
      <family val="2"/>
    </font>
    <font>
      <b/>
      <sz val="16"/>
      <color rgb="FF002060"/>
      <name val="Calibri"/>
      <family val="2"/>
      <scheme val="minor"/>
    </font>
    <font>
      <sz val="12"/>
      <color theme="1"/>
      <name val="Wingdings"/>
      <charset val="2"/>
    </font>
    <font>
      <sz val="12"/>
      <color theme="1"/>
      <name val="Calibri"/>
      <family val="2"/>
    </font>
    <font>
      <b/>
      <u/>
      <sz val="12"/>
      <color rgb="FFFF0000"/>
      <name val="Calibri"/>
      <family val="2"/>
    </font>
    <font>
      <sz val="12"/>
      <color theme="1"/>
      <name val="Calibri"/>
      <family val="2"/>
      <scheme val="minor"/>
    </font>
    <font>
      <b/>
      <u/>
      <sz val="12"/>
      <color theme="1"/>
      <name val="Calibri"/>
      <family val="2"/>
    </font>
    <font>
      <b/>
      <u/>
      <sz val="12"/>
      <color theme="1"/>
      <name val="Calibri"/>
      <family val="2"/>
      <scheme val="minor"/>
    </font>
    <font>
      <sz val="12"/>
      <color theme="1"/>
      <name val="Calibri"/>
      <family val="2"/>
      <charset val="2"/>
    </font>
    <font>
      <b/>
      <sz val="10"/>
      <color rgb="FFFF0000"/>
      <name val="Calibri"/>
      <family val="2"/>
      <scheme val="minor"/>
    </font>
    <font>
      <b/>
      <i/>
      <sz val="11"/>
      <color theme="1"/>
      <name val="Calibri"/>
      <family val="2"/>
    </font>
  </fonts>
  <fills count="14">
    <fill>
      <patternFill patternType="none"/>
    </fill>
    <fill>
      <patternFill patternType="gray125"/>
    </fill>
    <fill>
      <patternFill patternType="solid">
        <fgColor theme="3"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FFCC"/>
        <bgColor indexed="64"/>
      </patternFill>
    </fill>
    <fill>
      <patternFill patternType="solid">
        <fgColor theme="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thin">
        <color indexed="64"/>
      </left>
      <right style="medium">
        <color indexed="64"/>
      </right>
      <top style="dashed">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style="thin">
        <color indexed="64"/>
      </left>
      <right/>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top style="dashed">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9" fillId="0" borderId="0"/>
  </cellStyleXfs>
  <cellXfs count="148">
    <xf numFmtId="0" fontId="0" fillId="0" borderId="0" xfId="0"/>
    <xf numFmtId="0" fontId="1" fillId="5" borderId="1" xfId="0" applyFont="1" applyFill="1" applyBorder="1" applyAlignment="1">
      <alignment horizontal="center" vertical="center" wrapText="1"/>
    </xf>
    <xf numFmtId="0" fontId="0" fillId="6" borderId="2" xfId="0" applyFill="1" applyBorder="1" applyAlignment="1">
      <alignment horizontal="center" vertical="center" wrapText="1"/>
    </xf>
    <xf numFmtId="0" fontId="0" fillId="6" borderId="4" xfId="0" applyFill="1" applyBorder="1" applyAlignment="1">
      <alignment horizontal="center" vertical="center" wrapText="1"/>
    </xf>
    <xf numFmtId="0" fontId="0" fillId="6" borderId="3" xfId="0" applyFill="1" applyBorder="1" applyAlignment="1">
      <alignment horizontal="center" vertical="center" wrapText="1"/>
    </xf>
    <xf numFmtId="4" fontId="0" fillId="6" borderId="3" xfId="0" applyNumberFormat="1" applyFill="1" applyBorder="1" applyAlignment="1">
      <alignment horizontal="center" vertical="center" wrapText="1"/>
    </xf>
    <xf numFmtId="4" fontId="0" fillId="6" borderId="2" xfId="0" applyNumberFormat="1" applyFill="1" applyBorder="1" applyAlignment="1">
      <alignment horizontal="center" vertical="center" wrapText="1"/>
    </xf>
    <xf numFmtId="4" fontId="0" fillId="6" borderId="4" xfId="0" applyNumberFormat="1" applyFill="1" applyBorder="1" applyAlignment="1">
      <alignment horizontal="center" vertical="center" wrapText="1"/>
    </xf>
    <xf numFmtId="0" fontId="0" fillId="7" borderId="0" xfId="0" applyFill="1" applyAlignment="1">
      <alignment horizontal="center" vertical="center" wrapText="1"/>
    </xf>
    <xf numFmtId="0" fontId="0" fillId="7" borderId="3" xfId="0" applyFill="1" applyBorder="1" applyAlignment="1">
      <alignment horizontal="center" vertical="center" wrapText="1"/>
    </xf>
    <xf numFmtId="0" fontId="0" fillId="7" borderId="2" xfId="0" applyFill="1" applyBorder="1" applyAlignment="1">
      <alignment horizontal="center" vertical="center" wrapText="1"/>
    </xf>
    <xf numFmtId="0" fontId="0" fillId="7" borderId="4" xfId="0" applyFill="1" applyBorder="1" applyAlignment="1">
      <alignment horizontal="center" vertical="center" wrapText="1"/>
    </xf>
    <xf numFmtId="0" fontId="0" fillId="7" borderId="1" xfId="0" applyFill="1" applyBorder="1" applyAlignment="1">
      <alignment horizontal="center" vertical="center" wrapText="1"/>
    </xf>
    <xf numFmtId="0" fontId="0" fillId="6" borderId="1" xfId="0" applyFill="1" applyBorder="1" applyAlignment="1">
      <alignment horizontal="center" vertical="center" wrapText="1"/>
    </xf>
    <xf numFmtId="0" fontId="0" fillId="7" borderId="0" xfId="0" applyFill="1" applyAlignment="1">
      <alignment horizontal="center" vertical="center"/>
    </xf>
    <xf numFmtId="0" fontId="0" fillId="7" borderId="0" xfId="0" applyFill="1" applyAlignment="1">
      <alignment horizontal="left" vertical="center"/>
    </xf>
    <xf numFmtId="0" fontId="4" fillId="0" borderId="0" xfId="0" applyFont="1" applyAlignment="1" applyProtection="1">
      <alignment vertical="center"/>
    </xf>
    <xf numFmtId="0" fontId="6" fillId="7" borderId="0" xfId="0" applyFont="1" applyFill="1" applyAlignment="1">
      <alignment horizontal="center" vertical="center"/>
    </xf>
    <xf numFmtId="0" fontId="1" fillId="5" borderId="0" xfId="0" applyFont="1" applyFill="1" applyBorder="1" applyAlignment="1">
      <alignment horizontal="center" vertical="center" wrapText="1"/>
    </xf>
    <xf numFmtId="0" fontId="6" fillId="7" borderId="0" xfId="0" applyFont="1" applyFill="1" applyBorder="1" applyAlignment="1">
      <alignment horizontal="center" vertical="center"/>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6" fillId="6" borderId="12" xfId="0" applyFont="1" applyFill="1" applyBorder="1" applyAlignment="1">
      <alignment horizontal="center" vertical="center"/>
    </xf>
    <xf numFmtId="0" fontId="6" fillId="6" borderId="13" xfId="0" applyFont="1" applyFill="1" applyBorder="1" applyAlignment="1">
      <alignment horizontal="center" vertical="center"/>
    </xf>
    <xf numFmtId="4" fontId="6" fillId="6" borderId="13" xfId="0" applyNumberFormat="1" applyFont="1" applyFill="1" applyBorder="1" applyAlignment="1">
      <alignment horizontal="center" vertical="center"/>
    </xf>
    <xf numFmtId="4" fontId="6" fillId="10" borderId="13" xfId="0" applyNumberFormat="1" applyFont="1" applyFill="1" applyBorder="1" applyAlignment="1">
      <alignment horizontal="center" vertical="center"/>
    </xf>
    <xf numFmtId="4" fontId="6" fillId="10" borderId="14" xfId="0" applyNumberFormat="1" applyFont="1" applyFill="1" applyBorder="1" applyAlignment="1">
      <alignment horizontal="center" vertical="center"/>
    </xf>
    <xf numFmtId="4" fontId="6" fillId="6" borderId="12" xfId="0" applyNumberFormat="1" applyFont="1" applyFill="1" applyBorder="1" applyAlignment="1">
      <alignment horizontal="center" vertical="center"/>
    </xf>
    <xf numFmtId="0" fontId="6" fillId="6" borderId="15" xfId="0" applyFont="1" applyFill="1" applyBorder="1" applyAlignment="1">
      <alignment horizontal="center" vertical="center"/>
    </xf>
    <xf numFmtId="0" fontId="6" fillId="6" borderId="2" xfId="0" applyFont="1" applyFill="1" applyBorder="1" applyAlignment="1">
      <alignment horizontal="center" vertical="center"/>
    </xf>
    <xf numFmtId="4" fontId="6" fillId="6" borderId="2" xfId="0" applyNumberFormat="1" applyFont="1" applyFill="1" applyBorder="1" applyAlignment="1">
      <alignment horizontal="center" vertical="center"/>
    </xf>
    <xf numFmtId="4" fontId="6" fillId="10" borderId="2" xfId="0" applyNumberFormat="1" applyFont="1" applyFill="1" applyBorder="1" applyAlignment="1">
      <alignment horizontal="center" vertical="center"/>
    </xf>
    <xf numFmtId="4" fontId="6" fillId="10" borderId="16" xfId="0" applyNumberFormat="1" applyFont="1" applyFill="1" applyBorder="1" applyAlignment="1">
      <alignment horizontal="center" vertical="center"/>
    </xf>
    <xf numFmtId="4" fontId="6" fillId="6" borderId="15" xfId="0" applyNumberFormat="1" applyFont="1" applyFill="1" applyBorder="1" applyAlignment="1">
      <alignment horizontal="center" vertical="center"/>
    </xf>
    <xf numFmtId="4" fontId="12" fillId="9" borderId="0" xfId="0" applyNumberFormat="1" applyFont="1" applyFill="1" applyBorder="1" applyAlignment="1">
      <alignment horizontal="center" vertical="center"/>
    </xf>
    <xf numFmtId="0" fontId="3" fillId="7" borderId="0" xfId="0" applyFont="1" applyFill="1" applyAlignment="1">
      <alignment horizontal="center" vertical="center" wrapText="1"/>
    </xf>
    <xf numFmtId="0" fontId="23" fillId="8" borderId="0" xfId="0" applyFont="1" applyFill="1" applyBorder="1" applyAlignment="1">
      <alignment horizontal="center" vertical="center" wrapText="1"/>
    </xf>
    <xf numFmtId="0" fontId="24" fillId="7" borderId="0" xfId="0" applyFont="1" applyFill="1" applyAlignment="1">
      <alignment horizontal="left" vertical="center"/>
    </xf>
    <xf numFmtId="0" fontId="27" fillId="7" borderId="0" xfId="0" applyFont="1" applyFill="1" applyAlignment="1">
      <alignment horizontal="left" vertical="center"/>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4" fontId="6" fillId="6" borderId="18" xfId="0" applyNumberFormat="1" applyFont="1" applyFill="1" applyBorder="1" applyAlignment="1">
      <alignment horizontal="center" vertical="center"/>
    </xf>
    <xf numFmtId="4" fontId="6" fillId="10" borderId="18" xfId="0" applyNumberFormat="1" applyFont="1" applyFill="1" applyBorder="1" applyAlignment="1">
      <alignment horizontal="center" vertical="center"/>
    </xf>
    <xf numFmtId="4" fontId="6" fillId="10" borderId="19" xfId="0" applyNumberFormat="1" applyFont="1" applyFill="1" applyBorder="1" applyAlignment="1">
      <alignment horizontal="center" vertical="center"/>
    </xf>
    <xf numFmtId="4" fontId="6" fillId="6" borderId="17" xfId="0" applyNumberFormat="1" applyFont="1" applyFill="1" applyBorder="1" applyAlignment="1">
      <alignment horizontal="center" vertical="center"/>
    </xf>
    <xf numFmtId="0" fontId="6" fillId="6" borderId="20" xfId="0" applyFont="1" applyFill="1" applyBorder="1" applyAlignment="1">
      <alignment horizontal="center" vertical="center"/>
    </xf>
    <xf numFmtId="0" fontId="6" fillId="6" borderId="21" xfId="0" applyFont="1" applyFill="1" applyBorder="1" applyAlignment="1">
      <alignment horizontal="center" vertical="center"/>
    </xf>
    <xf numFmtId="4" fontId="6" fillId="6" borderId="21" xfId="0" applyNumberFormat="1" applyFont="1" applyFill="1" applyBorder="1" applyAlignment="1">
      <alignment horizontal="center" vertical="center"/>
    </xf>
    <xf numFmtId="4" fontId="6" fillId="10" borderId="21" xfId="0" applyNumberFormat="1" applyFont="1" applyFill="1" applyBorder="1" applyAlignment="1">
      <alignment horizontal="center" vertical="center"/>
    </xf>
    <xf numFmtId="4" fontId="6" fillId="10" borderId="22" xfId="0" applyNumberFormat="1" applyFont="1" applyFill="1" applyBorder="1" applyAlignment="1">
      <alignment horizontal="center" vertical="center"/>
    </xf>
    <xf numFmtId="4" fontId="6" fillId="6" borderId="20" xfId="0" applyNumberFormat="1" applyFont="1" applyFill="1" applyBorder="1" applyAlignment="1">
      <alignment horizontal="center" vertical="center"/>
    </xf>
    <xf numFmtId="0" fontId="8" fillId="11" borderId="26" xfId="0" applyFont="1" applyFill="1" applyBorder="1" applyAlignment="1">
      <alignment horizontal="right" vertical="center" wrapText="1"/>
    </xf>
    <xf numFmtId="164" fontId="8" fillId="11" borderId="27" xfId="0" applyNumberFormat="1"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5" borderId="28" xfId="0" applyFont="1" applyFill="1" applyBorder="1" applyAlignment="1">
      <alignment horizontal="center" vertical="center" wrapText="1"/>
    </xf>
    <xf numFmtId="0" fontId="0" fillId="7" borderId="10" xfId="0" applyFill="1" applyBorder="1" applyAlignment="1">
      <alignment horizontal="center" vertical="center" wrapText="1"/>
    </xf>
    <xf numFmtId="164" fontId="0" fillId="9" borderId="29" xfId="0" applyNumberFormat="1" applyFill="1" applyBorder="1" applyAlignment="1">
      <alignment horizontal="center" vertical="center" wrapText="1"/>
    </xf>
    <xf numFmtId="0" fontId="0" fillId="7" borderId="30" xfId="0" applyFill="1" applyBorder="1" applyAlignment="1">
      <alignment horizontal="center" vertical="center" wrapText="1"/>
    </xf>
    <xf numFmtId="164" fontId="0" fillId="9" borderId="16" xfId="0" applyNumberFormat="1" applyFill="1" applyBorder="1" applyAlignment="1">
      <alignment horizontal="center" vertical="center" wrapText="1"/>
    </xf>
    <xf numFmtId="0" fontId="0" fillId="7" borderId="31" xfId="0" applyFill="1" applyBorder="1" applyAlignment="1">
      <alignment horizontal="center" vertical="center" wrapText="1"/>
    </xf>
    <xf numFmtId="164" fontId="0" fillId="9" borderId="32" xfId="0" applyNumberFormat="1" applyFill="1" applyBorder="1" applyAlignment="1">
      <alignment horizontal="center" vertical="center" wrapText="1"/>
    </xf>
    <xf numFmtId="0" fontId="30" fillId="7" borderId="0" xfId="0" applyFont="1" applyFill="1" applyAlignment="1">
      <alignment horizontal="left" vertical="center"/>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1" fillId="6" borderId="26" xfId="0" applyFont="1" applyFill="1" applyBorder="1" applyAlignment="1">
      <alignment horizontal="left" vertical="center" wrapText="1"/>
    </xf>
    <xf numFmtId="0" fontId="31" fillId="6" borderId="33" xfId="0" applyFont="1" applyFill="1" applyBorder="1" applyAlignment="1">
      <alignment horizontal="left" vertical="center" wrapText="1"/>
    </xf>
    <xf numFmtId="0" fontId="31" fillId="6" borderId="27" xfId="0" applyFont="1" applyFill="1" applyBorder="1" applyAlignment="1">
      <alignment horizontal="left" vertical="center" wrapText="1"/>
    </xf>
    <xf numFmtId="0" fontId="31" fillId="6" borderId="26" xfId="0" applyFont="1" applyFill="1" applyBorder="1" applyAlignment="1">
      <alignment horizontal="center" vertical="center" wrapText="1"/>
    </xf>
    <xf numFmtId="0" fontId="31" fillId="6" borderId="33" xfId="0" applyFont="1" applyFill="1" applyBorder="1" applyAlignment="1">
      <alignment horizontal="center" vertical="center" wrapText="1"/>
    </xf>
    <xf numFmtId="0" fontId="31" fillId="6" borderId="27" xfId="0" applyFont="1" applyFill="1" applyBorder="1" applyAlignment="1">
      <alignment horizontal="center" vertical="center" wrapText="1"/>
    </xf>
    <xf numFmtId="0" fontId="10" fillId="12" borderId="7" xfId="1" applyFont="1" applyFill="1" applyBorder="1" applyAlignment="1" applyProtection="1">
      <alignment horizontal="center" vertical="center" wrapText="1"/>
    </xf>
    <xf numFmtId="0" fontId="10" fillId="12" borderId="8" xfId="1" applyFont="1" applyFill="1" applyBorder="1" applyAlignment="1" applyProtection="1">
      <alignment horizontal="center" vertical="center" wrapText="1"/>
    </xf>
    <xf numFmtId="0" fontId="10" fillId="12" borderId="9" xfId="1" applyFont="1" applyFill="1" applyBorder="1" applyAlignment="1" applyProtection="1">
      <alignment horizontal="center" vertical="center" wrapText="1"/>
    </xf>
    <xf numFmtId="0" fontId="10" fillId="3" borderId="7" xfId="1" applyFont="1" applyFill="1" applyBorder="1" applyAlignment="1" applyProtection="1">
      <alignment horizontal="center" vertical="center"/>
    </xf>
    <xf numFmtId="0" fontId="10" fillId="3" borderId="8" xfId="1" applyFont="1" applyFill="1" applyBorder="1" applyAlignment="1" applyProtection="1">
      <alignment horizontal="center" vertical="center"/>
    </xf>
    <xf numFmtId="0" fontId="10" fillId="3" borderId="9" xfId="1" applyFont="1" applyFill="1" applyBorder="1" applyAlignment="1" applyProtection="1">
      <alignment horizontal="center" vertical="center"/>
    </xf>
    <xf numFmtId="0" fontId="10" fillId="2" borderId="7" xfId="1" applyFont="1" applyFill="1" applyBorder="1" applyAlignment="1" applyProtection="1">
      <alignment horizontal="center" vertical="center"/>
    </xf>
    <xf numFmtId="0" fontId="10" fillId="2" borderId="8" xfId="1" applyFont="1" applyFill="1" applyBorder="1" applyAlignment="1" applyProtection="1">
      <alignment horizontal="center" vertical="center"/>
    </xf>
    <xf numFmtId="0" fontId="10" fillId="2" borderId="9" xfId="1" applyFont="1" applyFill="1" applyBorder="1" applyAlignment="1" applyProtection="1">
      <alignment horizontal="center" vertical="center"/>
    </xf>
    <xf numFmtId="0" fontId="13" fillId="6" borderId="7"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10"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13" fillId="6" borderId="11" xfId="0" applyFont="1" applyFill="1" applyBorder="1" applyAlignment="1">
      <alignment horizontal="left" vertical="center"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6" borderId="25" xfId="0" applyFont="1" applyFill="1" applyBorder="1" applyAlignment="1">
      <alignment horizontal="left" vertical="center" wrapText="1"/>
    </xf>
    <xf numFmtId="0" fontId="2" fillId="13" borderId="34" xfId="0" applyFont="1" applyFill="1" applyBorder="1" applyAlignment="1">
      <alignment horizontal="center" vertical="center" wrapText="1"/>
    </xf>
    <xf numFmtId="0" fontId="2" fillId="13" borderId="35" xfId="0" applyFont="1" applyFill="1" applyBorder="1" applyAlignment="1">
      <alignment horizontal="center" vertical="center" wrapText="1"/>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12" fillId="12" borderId="10" xfId="0" applyFont="1" applyFill="1" applyBorder="1" applyAlignment="1">
      <alignment horizontal="center" vertical="center"/>
    </xf>
    <xf numFmtId="4" fontId="12" fillId="12" borderId="11" xfId="0" applyNumberFormat="1" applyFont="1" applyFill="1" applyBorder="1" applyAlignment="1">
      <alignment horizontal="center" vertical="center"/>
    </xf>
    <xf numFmtId="0" fontId="12" fillId="3" borderId="10" xfId="0" applyFont="1" applyFill="1" applyBorder="1" applyAlignment="1">
      <alignment horizontal="center" vertical="center"/>
    </xf>
    <xf numFmtId="4" fontId="12" fillId="3" borderId="11" xfId="0" applyNumberFormat="1" applyFont="1" applyFill="1" applyBorder="1" applyAlignment="1">
      <alignment horizontal="center" vertical="center"/>
    </xf>
    <xf numFmtId="0" fontId="12" fillId="4" borderId="10" xfId="0" applyFont="1" applyFill="1" applyBorder="1" applyAlignment="1">
      <alignment horizontal="center" vertical="center"/>
    </xf>
    <xf numFmtId="4" fontId="12" fillId="4" borderId="11" xfId="0" applyNumberFormat="1" applyFont="1" applyFill="1" applyBorder="1" applyAlignment="1">
      <alignment horizontal="center" vertical="center"/>
    </xf>
    <xf numFmtId="0" fontId="12" fillId="9" borderId="23" xfId="0" applyFont="1" applyFill="1" applyBorder="1" applyAlignment="1">
      <alignment horizontal="center" vertical="center"/>
    </xf>
    <xf numFmtId="4" fontId="12" fillId="9" borderId="25" xfId="0" applyNumberFormat="1" applyFont="1" applyFill="1" applyBorder="1" applyAlignment="1">
      <alignment horizontal="center" vertical="center"/>
    </xf>
    <xf numFmtId="0" fontId="12" fillId="9" borderId="10" xfId="0" applyFont="1" applyFill="1" applyBorder="1" applyAlignment="1">
      <alignment horizontal="center" vertical="center"/>
    </xf>
    <xf numFmtId="4" fontId="12" fillId="9" borderId="11" xfId="0" applyNumberFormat="1" applyFont="1" applyFill="1" applyBorder="1" applyAlignment="1">
      <alignment horizontal="center" vertical="center"/>
    </xf>
    <xf numFmtId="0" fontId="6" fillId="7" borderId="23" xfId="0" applyFont="1" applyFill="1" applyBorder="1" applyAlignment="1">
      <alignment horizontal="center" vertical="center"/>
    </xf>
    <xf numFmtId="0" fontId="6" fillId="7" borderId="25" xfId="0" applyFont="1" applyFill="1" applyBorder="1" applyAlignment="1">
      <alignment horizontal="center" vertical="center"/>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2" fillId="13" borderId="36" xfId="0" applyFont="1" applyFill="1" applyBorder="1" applyAlignment="1">
      <alignment horizontal="center" vertical="center" wrapText="1"/>
    </xf>
    <xf numFmtId="0" fontId="2" fillId="13" borderId="37" xfId="0" applyFont="1" applyFill="1" applyBorder="1" applyAlignment="1">
      <alignment horizontal="center" vertical="center" wrapText="1"/>
    </xf>
    <xf numFmtId="4" fontId="6" fillId="6" borderId="39" xfId="0" applyNumberFormat="1" applyFont="1" applyFill="1" applyBorder="1" applyAlignment="1">
      <alignment horizontal="center" vertical="center"/>
    </xf>
    <xf numFmtId="4" fontId="6" fillId="10" borderId="39" xfId="0" applyNumberFormat="1" applyFont="1" applyFill="1" applyBorder="1" applyAlignment="1">
      <alignment horizontal="center" vertical="center"/>
    </xf>
    <xf numFmtId="4" fontId="6" fillId="6" borderId="38" xfId="0" applyNumberFormat="1" applyFont="1" applyFill="1" applyBorder="1" applyAlignment="1">
      <alignment horizontal="center" vertical="center"/>
    </xf>
    <xf numFmtId="0" fontId="6" fillId="7" borderId="24" xfId="0" applyFont="1" applyFill="1" applyBorder="1" applyAlignment="1">
      <alignment horizontal="center" vertical="center"/>
    </xf>
    <xf numFmtId="4" fontId="6" fillId="10" borderId="40" xfId="0" applyNumberFormat="1" applyFont="1" applyFill="1" applyBorder="1" applyAlignment="1">
      <alignment horizontal="center" vertical="center"/>
    </xf>
    <xf numFmtId="4" fontId="6" fillId="10" borderId="41" xfId="0" applyNumberFormat="1" applyFont="1" applyFill="1" applyBorder="1" applyAlignment="1">
      <alignment horizontal="center" vertical="center"/>
    </xf>
    <xf numFmtId="4" fontId="6" fillId="10" borderId="42" xfId="0" applyNumberFormat="1" applyFont="1" applyFill="1" applyBorder="1" applyAlignment="1">
      <alignment horizontal="center" vertical="center"/>
    </xf>
    <xf numFmtId="4" fontId="6" fillId="10" borderId="43" xfId="0" applyNumberFormat="1" applyFont="1" applyFill="1" applyBorder="1" applyAlignment="1">
      <alignment horizontal="center" vertical="center"/>
    </xf>
    <xf numFmtId="0" fontId="12" fillId="7" borderId="8" xfId="0" applyFont="1" applyFill="1" applyBorder="1" applyAlignment="1">
      <alignment horizontal="right" vertical="center"/>
    </xf>
    <xf numFmtId="0" fontId="6" fillId="7" borderId="0" xfId="0" applyFont="1" applyFill="1" applyBorder="1" applyAlignment="1">
      <alignment horizontal="right" vertical="center"/>
    </xf>
    <xf numFmtId="0" fontId="12" fillId="7" borderId="0" xfId="0" applyFont="1" applyFill="1" applyBorder="1" applyAlignment="1">
      <alignment horizontal="right" vertical="center"/>
    </xf>
    <xf numFmtId="0" fontId="6" fillId="7" borderId="24" xfId="0" applyFont="1" applyFill="1" applyBorder="1" applyAlignment="1">
      <alignment horizontal="right" vertical="center"/>
    </xf>
    <xf numFmtId="0" fontId="0" fillId="6" borderId="26" xfId="0" applyFill="1" applyBorder="1" applyAlignment="1">
      <alignment horizontal="left" vertical="center" wrapText="1"/>
    </xf>
    <xf numFmtId="0" fontId="0" fillId="6" borderId="27" xfId="0" applyFill="1" applyBorder="1" applyAlignment="1">
      <alignment horizontal="left" vertical="center" wrapText="1"/>
    </xf>
    <xf numFmtId="4" fontId="6" fillId="10" borderId="44" xfId="0" applyNumberFormat="1" applyFont="1" applyFill="1" applyBorder="1" applyAlignment="1">
      <alignment horizontal="center" vertical="center"/>
    </xf>
    <xf numFmtId="4" fontId="6" fillId="6" borderId="1" xfId="0" applyNumberFormat="1" applyFont="1" applyFill="1" applyBorder="1" applyAlignment="1">
      <alignment horizontal="center" vertical="center"/>
    </xf>
    <xf numFmtId="4" fontId="6" fillId="10" borderId="1" xfId="0" applyNumberFormat="1" applyFont="1" applyFill="1" applyBorder="1" applyAlignment="1">
      <alignment horizontal="center" vertical="center"/>
    </xf>
    <xf numFmtId="4" fontId="6" fillId="6" borderId="34" xfId="0" applyNumberFormat="1" applyFont="1" applyFill="1" applyBorder="1" applyAlignment="1">
      <alignment horizontal="center" vertical="center"/>
    </xf>
    <xf numFmtId="4" fontId="6" fillId="6" borderId="45" xfId="0" applyNumberFormat="1" applyFont="1" applyFill="1" applyBorder="1" applyAlignment="1">
      <alignment horizontal="center" vertical="center"/>
    </xf>
    <xf numFmtId="4" fontId="6" fillId="10" borderId="45" xfId="0" applyNumberFormat="1" applyFont="1" applyFill="1" applyBorder="1" applyAlignment="1">
      <alignment horizontal="center" vertical="center"/>
    </xf>
    <xf numFmtId="4" fontId="6" fillId="10" borderId="35" xfId="0" applyNumberFormat="1" applyFont="1" applyFill="1" applyBorder="1" applyAlignment="1">
      <alignment horizontal="center" vertical="center"/>
    </xf>
    <xf numFmtId="4" fontId="6" fillId="6" borderId="46" xfId="0" applyNumberFormat="1" applyFont="1" applyFill="1" applyBorder="1" applyAlignment="1">
      <alignment horizontal="center" vertical="center"/>
    </xf>
    <xf numFmtId="4" fontId="6" fillId="10" borderId="47" xfId="0" applyNumberFormat="1" applyFont="1" applyFill="1" applyBorder="1" applyAlignment="1">
      <alignment horizontal="center" vertical="center"/>
    </xf>
    <xf numFmtId="4" fontId="6" fillId="6" borderId="48" xfId="0" applyNumberFormat="1" applyFont="1" applyFill="1" applyBorder="1" applyAlignment="1">
      <alignment horizontal="center" vertical="center"/>
    </xf>
    <xf numFmtId="4" fontId="6" fillId="6" borderId="49" xfId="0" applyNumberFormat="1" applyFont="1" applyFill="1" applyBorder="1" applyAlignment="1">
      <alignment horizontal="center" vertical="center"/>
    </xf>
    <xf numFmtId="4" fontId="6" fillId="10" borderId="49" xfId="0" applyNumberFormat="1" applyFont="1" applyFill="1" applyBorder="1" applyAlignment="1">
      <alignment horizontal="center" vertical="center"/>
    </xf>
    <xf numFmtId="4" fontId="6" fillId="10" borderId="50" xfId="0" applyNumberFormat="1" applyFont="1" applyFill="1" applyBorder="1" applyAlignment="1">
      <alignment horizontal="center" vertical="center"/>
    </xf>
    <xf numFmtId="4" fontId="6" fillId="6" borderId="36" xfId="0" applyNumberFormat="1" applyFont="1" applyFill="1" applyBorder="1" applyAlignment="1">
      <alignment horizontal="center" vertical="center"/>
    </xf>
    <xf numFmtId="4" fontId="6" fillId="6" borderId="4" xfId="0" applyNumberFormat="1" applyFont="1" applyFill="1" applyBorder="1" applyAlignment="1">
      <alignment horizontal="center" vertical="center"/>
    </xf>
    <xf numFmtId="4" fontId="6" fillId="10" borderId="4" xfId="0" applyNumberFormat="1" applyFont="1" applyFill="1" applyBorder="1" applyAlignment="1">
      <alignment horizontal="center" vertical="center"/>
    </xf>
    <xf numFmtId="4" fontId="6" fillId="10" borderId="37" xfId="0" applyNumberFormat="1"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4" fontId="6" fillId="10" borderId="2" xfId="0" applyNumberFormat="1" applyFont="1" applyFill="1" applyBorder="1" applyAlignment="1">
      <alignment horizontal="center" vertical="center" wrapText="1"/>
    </xf>
    <xf numFmtId="4" fontId="6" fillId="10" borderId="39" xfId="0" applyNumberFormat="1" applyFont="1" applyFill="1" applyBorder="1" applyAlignment="1">
      <alignment horizontal="center" vertical="center" wrapText="1"/>
    </xf>
    <xf numFmtId="4" fontId="6" fillId="10" borderId="13" xfId="0" applyNumberFormat="1" applyFont="1" applyFill="1" applyBorder="1" applyAlignment="1">
      <alignment horizontal="center" vertical="center" wrapText="1"/>
    </xf>
    <xf numFmtId="4" fontId="6" fillId="10" borderId="21" xfId="0" applyNumberFormat="1" applyFont="1" applyFill="1" applyBorder="1" applyAlignment="1">
      <alignment horizontal="center" vertical="center" wrapText="1"/>
    </xf>
    <xf numFmtId="0" fontId="6" fillId="7" borderId="0" xfId="0" applyFont="1" applyFill="1" applyAlignment="1">
      <alignment horizontal="center" vertical="center" wrapText="1"/>
    </xf>
    <xf numFmtId="0" fontId="32" fillId="7" borderId="0" xfId="0" applyFont="1" applyFill="1" applyAlignment="1">
      <alignment horizontal="left" vertical="center" wrapText="1"/>
    </xf>
    <xf numFmtId="0" fontId="32" fillId="7" borderId="11"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495300</xdr:colOff>
      <xdr:row>4</xdr:row>
      <xdr:rowOff>76200</xdr:rowOff>
    </xdr:from>
    <xdr:to>
      <xdr:col>0</xdr:col>
      <xdr:colOff>4715464</xdr:colOff>
      <xdr:row>5</xdr:row>
      <xdr:rowOff>133385</xdr:rowOff>
    </xdr:to>
    <xdr:pic>
      <xdr:nvPicPr>
        <xdr:cNvPr id="9" name="Image 8">
          <a:extLst>
            <a:ext uri="{FF2B5EF4-FFF2-40B4-BE49-F238E27FC236}">
              <a16:creationId xmlns:a16="http://schemas.microsoft.com/office/drawing/2014/main" id="{D079792D-02F1-442F-9028-C8D57370EAB4}"/>
            </a:ext>
          </a:extLst>
        </xdr:cNvPr>
        <xdr:cNvPicPr>
          <a:picLocks noChangeAspect="1"/>
        </xdr:cNvPicPr>
      </xdr:nvPicPr>
      <xdr:blipFill>
        <a:blip xmlns:r="http://schemas.openxmlformats.org/officeDocument/2006/relationships" r:embed="rId1"/>
        <a:stretch>
          <a:fillRect/>
        </a:stretch>
      </xdr:blipFill>
      <xdr:spPr>
        <a:xfrm>
          <a:off x="495300" y="1323975"/>
          <a:ext cx="4220164" cy="247685"/>
        </a:xfrm>
        <a:prstGeom prst="rect">
          <a:avLst/>
        </a:prstGeom>
      </xdr:spPr>
    </xdr:pic>
    <xdr:clientData/>
  </xdr:twoCellAnchor>
  <xdr:twoCellAnchor>
    <xdr:from>
      <xdr:col>0</xdr:col>
      <xdr:colOff>2038350</xdr:colOff>
      <xdr:row>3</xdr:row>
      <xdr:rowOff>123826</xdr:rowOff>
    </xdr:from>
    <xdr:to>
      <xdr:col>0</xdr:col>
      <xdr:colOff>4838700</xdr:colOff>
      <xdr:row>6</xdr:row>
      <xdr:rowOff>57150</xdr:rowOff>
    </xdr:to>
    <xdr:sp macro="" textlink="">
      <xdr:nvSpPr>
        <xdr:cNvPr id="3" name="Ellipse 2">
          <a:extLst>
            <a:ext uri="{FF2B5EF4-FFF2-40B4-BE49-F238E27FC236}">
              <a16:creationId xmlns:a16="http://schemas.microsoft.com/office/drawing/2014/main" id="{00000000-0008-0000-0000-000003000000}"/>
            </a:ext>
          </a:extLst>
        </xdr:cNvPr>
        <xdr:cNvSpPr/>
      </xdr:nvSpPr>
      <xdr:spPr>
        <a:xfrm>
          <a:off x="2038350" y="1181101"/>
          <a:ext cx="2800350" cy="50482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17</xdr:row>
      <xdr:rowOff>9525</xdr:rowOff>
    </xdr:from>
    <xdr:to>
      <xdr:col>20</xdr:col>
      <xdr:colOff>495301</xdr:colOff>
      <xdr:row>29</xdr:row>
      <xdr:rowOff>76200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a:srcRect l="1814" t="13439" r="38234" b="70371"/>
        <a:stretch/>
      </xdr:blipFill>
      <xdr:spPr>
        <a:xfrm>
          <a:off x="0" y="4019550"/>
          <a:ext cx="21783676" cy="2466975"/>
        </a:xfrm>
        <a:prstGeom prst="rect">
          <a:avLst/>
        </a:prstGeom>
      </xdr:spPr>
    </xdr:pic>
    <xdr:clientData/>
  </xdr:twoCellAnchor>
  <xdr:twoCellAnchor>
    <xdr:from>
      <xdr:col>4</xdr:col>
      <xdr:colOff>142875</xdr:colOff>
      <xdr:row>19</xdr:row>
      <xdr:rowOff>104775</xdr:rowOff>
    </xdr:from>
    <xdr:to>
      <xdr:col>6</xdr:col>
      <xdr:colOff>209551</xdr:colOff>
      <xdr:row>24</xdr:row>
      <xdr:rowOff>9525</xdr:rowOff>
    </xdr:to>
    <xdr:sp macro="" textlink="">
      <xdr:nvSpPr>
        <xdr:cNvPr id="5" name="Ellipse 4">
          <a:extLst>
            <a:ext uri="{FF2B5EF4-FFF2-40B4-BE49-F238E27FC236}">
              <a16:creationId xmlns:a16="http://schemas.microsoft.com/office/drawing/2014/main" id="{00000000-0008-0000-0000-000005000000}"/>
            </a:ext>
          </a:extLst>
        </xdr:cNvPr>
        <xdr:cNvSpPr/>
      </xdr:nvSpPr>
      <xdr:spPr>
        <a:xfrm>
          <a:off x="9239250" y="4514850"/>
          <a:ext cx="1590676" cy="90487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35</xdr:row>
      <xdr:rowOff>28576</xdr:rowOff>
    </xdr:from>
    <xdr:to>
      <xdr:col>14</xdr:col>
      <xdr:colOff>733425</xdr:colOff>
      <xdr:row>61</xdr:row>
      <xdr:rowOff>38101</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3"/>
        <a:srcRect l="1381" t="13627" r="50905" b="52369"/>
        <a:stretch/>
      </xdr:blipFill>
      <xdr:spPr>
        <a:xfrm>
          <a:off x="0" y="7448551"/>
          <a:ext cx="17449800" cy="5181600"/>
        </a:xfrm>
        <a:prstGeom prst="rect">
          <a:avLst/>
        </a:prstGeom>
      </xdr:spPr>
    </xdr:pic>
    <xdr:clientData/>
  </xdr:twoCellAnchor>
  <xdr:twoCellAnchor>
    <xdr:from>
      <xdr:col>0</xdr:col>
      <xdr:colOff>190499</xdr:colOff>
      <xdr:row>36</xdr:row>
      <xdr:rowOff>142875</xdr:rowOff>
    </xdr:from>
    <xdr:to>
      <xdr:col>0</xdr:col>
      <xdr:colOff>2390774</xdr:colOff>
      <xdr:row>39</xdr:row>
      <xdr:rowOff>57150</xdr:rowOff>
    </xdr:to>
    <xdr:sp macro="" textlink="">
      <xdr:nvSpPr>
        <xdr:cNvPr id="7" name="Ellipse 6">
          <a:extLst>
            <a:ext uri="{FF2B5EF4-FFF2-40B4-BE49-F238E27FC236}">
              <a16:creationId xmlns:a16="http://schemas.microsoft.com/office/drawing/2014/main" id="{00000000-0008-0000-0000-000007000000}"/>
            </a:ext>
          </a:extLst>
        </xdr:cNvPr>
        <xdr:cNvSpPr/>
      </xdr:nvSpPr>
      <xdr:spPr>
        <a:xfrm>
          <a:off x="190499" y="7953375"/>
          <a:ext cx="2200275" cy="5143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6172200</xdr:colOff>
      <xdr:row>56</xdr:row>
      <xdr:rowOff>76200</xdr:rowOff>
    </xdr:from>
    <xdr:to>
      <xdr:col>2</xdr:col>
      <xdr:colOff>219075</xdr:colOff>
      <xdr:row>60</xdr:row>
      <xdr:rowOff>247650</xdr:rowOff>
    </xdr:to>
    <xdr:sp macro="" textlink="">
      <xdr:nvSpPr>
        <xdr:cNvPr id="8" name="Ellipse 7">
          <a:extLst>
            <a:ext uri="{FF2B5EF4-FFF2-40B4-BE49-F238E27FC236}">
              <a16:creationId xmlns:a16="http://schemas.microsoft.com/office/drawing/2014/main" id="{00000000-0008-0000-0000-000008000000}"/>
            </a:ext>
          </a:extLst>
        </xdr:cNvPr>
        <xdr:cNvSpPr/>
      </xdr:nvSpPr>
      <xdr:spPr>
        <a:xfrm>
          <a:off x="6172200" y="11858625"/>
          <a:ext cx="1619250" cy="9334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1066800</xdr:colOff>
      <xdr:row>40</xdr:row>
      <xdr:rowOff>190500</xdr:rowOff>
    </xdr:from>
    <xdr:to>
      <xdr:col>0</xdr:col>
      <xdr:colOff>2352675</xdr:colOff>
      <xdr:row>49</xdr:row>
      <xdr:rowOff>9526</xdr:rowOff>
    </xdr:to>
    <xdr:grpSp>
      <xdr:nvGrpSpPr>
        <xdr:cNvPr id="19" name="Groupe 18">
          <a:extLst>
            <a:ext uri="{FF2B5EF4-FFF2-40B4-BE49-F238E27FC236}">
              <a16:creationId xmlns:a16="http://schemas.microsoft.com/office/drawing/2014/main" id="{00000000-0008-0000-0000-000013000000}"/>
            </a:ext>
          </a:extLst>
        </xdr:cNvPr>
        <xdr:cNvGrpSpPr/>
      </xdr:nvGrpSpPr>
      <xdr:grpSpPr>
        <a:xfrm>
          <a:off x="1066800" y="8610600"/>
          <a:ext cx="1285875" cy="1619251"/>
          <a:chOff x="2124075" y="8620125"/>
          <a:chExt cx="1285875" cy="1619251"/>
        </a:xfrm>
      </xdr:grpSpPr>
      <xdr:cxnSp macro="">
        <xdr:nvCxnSpPr>
          <xdr:cNvPr id="10" name="Connecteur droit avec flèche 9">
            <a:extLst>
              <a:ext uri="{FF2B5EF4-FFF2-40B4-BE49-F238E27FC236}">
                <a16:creationId xmlns:a16="http://schemas.microsoft.com/office/drawing/2014/main" id="{00000000-0008-0000-0000-00000A000000}"/>
              </a:ext>
            </a:extLst>
          </xdr:cNvPr>
          <xdr:cNvCxnSpPr/>
        </xdr:nvCxnSpPr>
        <xdr:spPr>
          <a:xfrm flipH="1">
            <a:off x="2124075" y="8620125"/>
            <a:ext cx="1266826" cy="762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avec flèche 11">
            <a:extLst>
              <a:ext uri="{FF2B5EF4-FFF2-40B4-BE49-F238E27FC236}">
                <a16:creationId xmlns:a16="http://schemas.microsoft.com/office/drawing/2014/main" id="{00000000-0008-0000-0000-00000C000000}"/>
              </a:ext>
            </a:extLst>
          </xdr:cNvPr>
          <xdr:cNvCxnSpPr/>
        </xdr:nvCxnSpPr>
        <xdr:spPr>
          <a:xfrm flipH="1">
            <a:off x="2133600" y="8629650"/>
            <a:ext cx="1276350" cy="8763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Connecteur droit avec flèche 13">
            <a:extLst>
              <a:ext uri="{FF2B5EF4-FFF2-40B4-BE49-F238E27FC236}">
                <a16:creationId xmlns:a16="http://schemas.microsoft.com/office/drawing/2014/main" id="{00000000-0008-0000-0000-00000E000000}"/>
              </a:ext>
            </a:extLst>
          </xdr:cNvPr>
          <xdr:cNvCxnSpPr/>
        </xdr:nvCxnSpPr>
        <xdr:spPr>
          <a:xfrm flipH="1">
            <a:off x="2190751" y="8620125"/>
            <a:ext cx="1219199" cy="161925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2847975</xdr:colOff>
      <xdr:row>34</xdr:row>
      <xdr:rowOff>180975</xdr:rowOff>
    </xdr:from>
    <xdr:to>
      <xdr:col>0</xdr:col>
      <xdr:colOff>4724401</xdr:colOff>
      <xdr:row>37</xdr:row>
      <xdr:rowOff>57150</xdr:rowOff>
    </xdr:to>
    <xdr:sp macro="" textlink="">
      <xdr:nvSpPr>
        <xdr:cNvPr id="18" name="Ellipse 17">
          <a:extLst>
            <a:ext uri="{FF2B5EF4-FFF2-40B4-BE49-F238E27FC236}">
              <a16:creationId xmlns:a16="http://schemas.microsoft.com/office/drawing/2014/main" id="{00000000-0008-0000-0000-000012000000}"/>
            </a:ext>
          </a:extLst>
        </xdr:cNvPr>
        <xdr:cNvSpPr/>
      </xdr:nvSpPr>
      <xdr:spPr>
        <a:xfrm>
          <a:off x="2847975" y="7591425"/>
          <a:ext cx="1876426" cy="4762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61"/>
  <sheetViews>
    <sheetView tabSelected="1" workbookViewId="0">
      <selection activeCell="E1" sqref="E1"/>
    </sheetView>
  </sheetViews>
  <sheetFormatPr baseColWidth="10" defaultRowHeight="15"/>
  <cols>
    <col min="1" max="1" width="102.140625" style="15" customWidth="1"/>
    <col min="2" max="16384" width="11.42578125" style="14"/>
  </cols>
  <sheetData>
    <row r="1" spans="1:1" ht="52.5" customHeight="1">
      <c r="A1" s="36" t="s">
        <v>48</v>
      </c>
    </row>
    <row r="3" spans="1:1" ht="15.75">
      <c r="A3" s="37" t="s">
        <v>61</v>
      </c>
    </row>
    <row r="8" spans="1:1" ht="15.75">
      <c r="A8" s="38"/>
    </row>
    <row r="9" spans="1:1" ht="15.75">
      <c r="A9" s="61" t="s">
        <v>62</v>
      </c>
    </row>
    <row r="10" spans="1:1" ht="15.75">
      <c r="A10" s="38"/>
    </row>
    <row r="11" spans="1:1" ht="15.75">
      <c r="A11" s="61" t="s">
        <v>63</v>
      </c>
    </row>
    <row r="12" spans="1:1" ht="15.75">
      <c r="A12" s="38"/>
    </row>
    <row r="13" spans="1:1" ht="15.75">
      <c r="A13" s="61" t="s">
        <v>64</v>
      </c>
    </row>
    <row r="14" spans="1:1" ht="15.75">
      <c r="A14" s="38"/>
    </row>
    <row r="15" spans="1:1" ht="15.75">
      <c r="A15" s="61" t="s">
        <v>65</v>
      </c>
    </row>
    <row r="16" spans="1:1" ht="15.75">
      <c r="A16" s="38" t="s">
        <v>66</v>
      </c>
    </row>
    <row r="17" spans="1:1" ht="15.75">
      <c r="A17" s="38"/>
    </row>
    <row r="18" spans="1:1" ht="15.75">
      <c r="A18" s="38"/>
    </row>
    <row r="19" spans="1:1" ht="15.75">
      <c r="A19" s="38"/>
    </row>
    <row r="20" spans="1:1" ht="15.75">
      <c r="A20" s="38"/>
    </row>
    <row r="21" spans="1:1" ht="15.75">
      <c r="A21" s="38"/>
    </row>
    <row r="22" spans="1:1" ht="15.75">
      <c r="A22" s="38"/>
    </row>
    <row r="23" spans="1:1" ht="15.75">
      <c r="A23" s="38"/>
    </row>
    <row r="24" spans="1:1" ht="15.75">
      <c r="A24" s="38"/>
    </row>
    <row r="25" spans="1:1" ht="15.75">
      <c r="A25" s="38"/>
    </row>
    <row r="26" spans="1:1" ht="15.75">
      <c r="A26" s="38"/>
    </row>
    <row r="27" spans="1:1" ht="15.75">
      <c r="A27" s="38"/>
    </row>
    <row r="28" spans="1:1" ht="15.75">
      <c r="A28" s="38"/>
    </row>
    <row r="29" spans="1:1" ht="15.75">
      <c r="A29" s="38"/>
    </row>
    <row r="30" spans="1:1" ht="15.75">
      <c r="A30" s="38"/>
    </row>
    <row r="31" spans="1:1" ht="15.75">
      <c r="A31" s="38"/>
    </row>
    <row r="32" spans="1:1" ht="15.75">
      <c r="A32" s="61" t="s">
        <v>67</v>
      </c>
    </row>
    <row r="33" spans="1:1" ht="15.75">
      <c r="A33" s="38" t="s">
        <v>50</v>
      </c>
    </row>
    <row r="34" spans="1:1" ht="15.75">
      <c r="A34" s="38" t="s">
        <v>68</v>
      </c>
    </row>
    <row r="35" spans="1:1" ht="15.75">
      <c r="A35" s="38"/>
    </row>
    <row r="36" spans="1:1" ht="15.75">
      <c r="A36" s="38"/>
    </row>
    <row r="37" spans="1:1" ht="15.75">
      <c r="A37" s="38"/>
    </row>
    <row r="38" spans="1:1" ht="15.75">
      <c r="A38" s="38"/>
    </row>
    <row r="39" spans="1:1" ht="15.75">
      <c r="A39" s="38"/>
    </row>
    <row r="40" spans="1:1" ht="15.75">
      <c r="A40" s="38"/>
    </row>
    <row r="41" spans="1:1" ht="15.75">
      <c r="A41" s="38"/>
    </row>
    <row r="42" spans="1:1" ht="15.75">
      <c r="A42" s="38"/>
    </row>
    <row r="43" spans="1:1" ht="15.75">
      <c r="A43" s="38"/>
    </row>
    <row r="44" spans="1:1" ht="15.75">
      <c r="A44" s="38"/>
    </row>
    <row r="45" spans="1:1" ht="15.75">
      <c r="A45" s="38"/>
    </row>
    <row r="46" spans="1:1" ht="15.75">
      <c r="A46" s="38"/>
    </row>
    <row r="47" spans="1:1" ht="15.75">
      <c r="A47" s="38"/>
    </row>
    <row r="48" spans="1:1" ht="15.75">
      <c r="A48" s="38"/>
    </row>
    <row r="49" spans="1:1" ht="15.75">
      <c r="A49" s="38"/>
    </row>
    <row r="50" spans="1:1" ht="15.75">
      <c r="A50" s="38"/>
    </row>
    <row r="51" spans="1:1" ht="15.75">
      <c r="A51" s="38"/>
    </row>
    <row r="52" spans="1:1" ht="15.75">
      <c r="A52" s="38"/>
    </row>
    <row r="53" spans="1:1" ht="15.75">
      <c r="A53" s="38"/>
    </row>
    <row r="61" spans="1:1" ht="18.75" customHeight="1"/>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B4" sqref="B4"/>
    </sheetView>
  </sheetViews>
  <sheetFormatPr baseColWidth="10" defaultRowHeight="15"/>
  <cols>
    <col min="1" max="1" width="66.140625" style="8" customWidth="1"/>
    <col min="2" max="2" width="34.42578125" style="8" customWidth="1"/>
    <col min="3" max="16384" width="11.42578125" style="8"/>
  </cols>
  <sheetData>
    <row r="1" spans="1:2" ht="25.5" customHeight="1" thickBot="1">
      <c r="A1" s="53" t="s">
        <v>28</v>
      </c>
      <c r="B1" s="54" t="s">
        <v>55</v>
      </c>
    </row>
    <row r="2" spans="1:2" ht="24" customHeight="1">
      <c r="A2" s="55" t="s">
        <v>51</v>
      </c>
      <c r="B2" s="56">
        <f>'2_CAS TESTS'!B9</f>
        <v>0</v>
      </c>
    </row>
    <row r="3" spans="1:2" ht="24" customHeight="1">
      <c r="A3" s="57" t="s">
        <v>52</v>
      </c>
      <c r="B3" s="58">
        <f>'2_CAS TESTS'!B32</f>
        <v>0</v>
      </c>
    </row>
    <row r="4" spans="1:2" ht="24" customHeight="1" thickBot="1">
      <c r="A4" s="59" t="s">
        <v>53</v>
      </c>
      <c r="B4" s="60">
        <f>'2_CAS TESTS'!B59</f>
        <v>0</v>
      </c>
    </row>
    <row r="5" spans="1:2" ht="32.25" customHeight="1" thickBot="1">
      <c r="A5" s="51" t="s">
        <v>54</v>
      </c>
      <c r="B5" s="52">
        <f>SUM(B2:B4)</f>
        <v>0</v>
      </c>
    </row>
    <row r="6" spans="1:2" ht="15.75" thickBot="1"/>
    <row r="7" spans="1:2" ht="68.25" customHeight="1" thickBot="1">
      <c r="A7" s="121" t="s">
        <v>80</v>
      </c>
      <c r="B7" s="122"/>
    </row>
  </sheetData>
  <mergeCells count="1">
    <mergeCell ref="A7:B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F29"/>
  <sheetViews>
    <sheetView zoomScale="115" zoomScaleNormal="115" workbookViewId="0">
      <selection activeCell="B5" sqref="B5"/>
    </sheetView>
  </sheetViews>
  <sheetFormatPr baseColWidth="10" defaultRowHeight="15"/>
  <cols>
    <col min="1" max="1" width="5.85546875" style="8" customWidth="1"/>
    <col min="2" max="2" width="36.28515625" style="8" customWidth="1"/>
    <col min="3" max="3" width="38.28515625" style="8" customWidth="1"/>
    <col min="4" max="4" width="19.7109375" style="8" customWidth="1"/>
    <col min="5" max="5" width="17" style="8" customWidth="1"/>
    <col min="6" max="16384" width="11.42578125" style="8"/>
  </cols>
  <sheetData>
    <row r="1" spans="1:6" ht="30">
      <c r="B1" s="1" t="s">
        <v>0</v>
      </c>
      <c r="C1" s="1" t="s">
        <v>1</v>
      </c>
      <c r="D1" s="1" t="s">
        <v>2</v>
      </c>
      <c r="E1" s="1" t="s">
        <v>3</v>
      </c>
    </row>
    <row r="2" spans="1:6">
      <c r="A2" s="35" t="str">
        <f>D2</f>
        <v>TH01</v>
      </c>
      <c r="B2" s="9" t="s">
        <v>69</v>
      </c>
      <c r="C2" s="4"/>
      <c r="D2" s="9" t="s">
        <v>4</v>
      </c>
      <c r="E2" s="5"/>
      <c r="F2" s="16" t="s">
        <v>74</v>
      </c>
    </row>
    <row r="3" spans="1:6">
      <c r="A3" s="35" t="str">
        <f t="shared" ref="A3:A21" si="0">D3</f>
        <v>TH02</v>
      </c>
      <c r="B3" s="10" t="s">
        <v>70</v>
      </c>
      <c r="C3" s="2"/>
      <c r="D3" s="10" t="s">
        <v>5</v>
      </c>
      <c r="E3" s="6"/>
      <c r="F3" s="16"/>
    </row>
    <row r="4" spans="1:6">
      <c r="A4" s="35" t="str">
        <f t="shared" si="0"/>
        <v>TH03</v>
      </c>
      <c r="B4" s="10" t="s">
        <v>85</v>
      </c>
      <c r="C4" s="2"/>
      <c r="D4" s="10" t="s">
        <v>6</v>
      </c>
      <c r="E4" s="6"/>
    </row>
    <row r="5" spans="1:6">
      <c r="A5" s="35" t="str">
        <f t="shared" si="0"/>
        <v>TH04</v>
      </c>
      <c r="B5" s="10" t="s">
        <v>71</v>
      </c>
      <c r="C5" s="2"/>
      <c r="D5" s="10" t="s">
        <v>7</v>
      </c>
      <c r="E5" s="6"/>
    </row>
    <row r="6" spans="1:6">
      <c r="A6" s="35" t="str">
        <f t="shared" si="0"/>
        <v>TH05</v>
      </c>
      <c r="B6" s="10" t="s">
        <v>72</v>
      </c>
      <c r="C6" s="2"/>
      <c r="D6" s="10" t="s">
        <v>8</v>
      </c>
      <c r="E6" s="6"/>
    </row>
    <row r="7" spans="1:6">
      <c r="A7" s="35" t="str">
        <f t="shared" si="0"/>
        <v>TH06</v>
      </c>
      <c r="B7" s="10" t="s">
        <v>73</v>
      </c>
      <c r="C7" s="2"/>
      <c r="D7" s="10" t="s">
        <v>9</v>
      </c>
      <c r="E7" s="6"/>
    </row>
    <row r="8" spans="1:6">
      <c r="A8" s="35" t="str">
        <f t="shared" si="0"/>
        <v>TH07</v>
      </c>
      <c r="B8" s="2"/>
      <c r="C8" s="2"/>
      <c r="D8" s="10" t="s">
        <v>10</v>
      </c>
      <c r="E8" s="6"/>
    </row>
    <row r="9" spans="1:6">
      <c r="A9" s="35" t="str">
        <f t="shared" si="0"/>
        <v>TH08</v>
      </c>
      <c r="B9" s="2"/>
      <c r="C9" s="2"/>
      <c r="D9" s="10" t="s">
        <v>11</v>
      </c>
      <c r="E9" s="6"/>
    </row>
    <row r="10" spans="1:6">
      <c r="A10" s="35" t="str">
        <f t="shared" si="0"/>
        <v>TH09</v>
      </c>
      <c r="B10" s="2"/>
      <c r="C10" s="2"/>
      <c r="D10" s="10" t="s">
        <v>12</v>
      </c>
      <c r="E10" s="6"/>
    </row>
    <row r="11" spans="1:6">
      <c r="A11" s="35" t="str">
        <f t="shared" si="0"/>
        <v>TH10</v>
      </c>
      <c r="B11" s="2"/>
      <c r="C11" s="2"/>
      <c r="D11" s="10" t="s">
        <v>13</v>
      </c>
      <c r="E11" s="6"/>
    </row>
    <row r="12" spans="1:6">
      <c r="A12" s="35" t="str">
        <f t="shared" si="0"/>
        <v>TH11</v>
      </c>
      <c r="B12" s="2"/>
      <c r="C12" s="2"/>
      <c r="D12" s="10" t="s">
        <v>14</v>
      </c>
      <c r="E12" s="6"/>
    </row>
    <row r="13" spans="1:6">
      <c r="A13" s="35" t="str">
        <f t="shared" si="0"/>
        <v>TH12</v>
      </c>
      <c r="B13" s="2"/>
      <c r="C13" s="2"/>
      <c r="D13" s="10" t="s">
        <v>15</v>
      </c>
      <c r="E13" s="6"/>
    </row>
    <row r="14" spans="1:6">
      <c r="A14" s="35" t="str">
        <f t="shared" si="0"/>
        <v>TH13</v>
      </c>
      <c r="B14" s="2"/>
      <c r="C14" s="2"/>
      <c r="D14" s="10" t="s">
        <v>16</v>
      </c>
      <c r="E14" s="6"/>
    </row>
    <row r="15" spans="1:6">
      <c r="A15" s="35" t="str">
        <f t="shared" si="0"/>
        <v>TH14</v>
      </c>
      <c r="B15" s="2"/>
      <c r="C15" s="2"/>
      <c r="D15" s="10" t="s">
        <v>17</v>
      </c>
      <c r="E15" s="6"/>
    </row>
    <row r="16" spans="1:6">
      <c r="A16" s="35" t="str">
        <f t="shared" si="0"/>
        <v>TH15</v>
      </c>
      <c r="B16" s="2"/>
      <c r="C16" s="2"/>
      <c r="D16" s="10" t="s">
        <v>18</v>
      </c>
      <c r="E16" s="6"/>
    </row>
    <row r="17" spans="1:6">
      <c r="A17" s="35" t="str">
        <f t="shared" si="0"/>
        <v>TH16</v>
      </c>
      <c r="B17" s="2"/>
      <c r="C17" s="2"/>
      <c r="D17" s="10" t="s">
        <v>19</v>
      </c>
      <c r="E17" s="6"/>
    </row>
    <row r="18" spans="1:6">
      <c r="A18" s="35" t="str">
        <f t="shared" si="0"/>
        <v>TH17</v>
      </c>
      <c r="B18" s="2"/>
      <c r="C18" s="2"/>
      <c r="D18" s="10" t="s">
        <v>20</v>
      </c>
      <c r="E18" s="6"/>
    </row>
    <row r="19" spans="1:6">
      <c r="A19" s="35" t="str">
        <f t="shared" si="0"/>
        <v>TH18</v>
      </c>
      <c r="B19" s="2"/>
      <c r="C19" s="2"/>
      <c r="D19" s="10" t="s">
        <v>21</v>
      </c>
      <c r="E19" s="6"/>
    </row>
    <row r="20" spans="1:6">
      <c r="A20" s="35" t="str">
        <f t="shared" si="0"/>
        <v>TH19</v>
      </c>
      <c r="B20" s="2"/>
      <c r="C20" s="2"/>
      <c r="D20" s="10" t="s">
        <v>22</v>
      </c>
      <c r="E20" s="6"/>
    </row>
    <row r="21" spans="1:6">
      <c r="A21" s="35" t="str">
        <f t="shared" si="0"/>
        <v>TH20</v>
      </c>
      <c r="B21" s="3"/>
      <c r="C21" s="3"/>
      <c r="D21" s="11" t="s">
        <v>23</v>
      </c>
      <c r="E21" s="7"/>
    </row>
    <row r="22" spans="1:6" ht="15.75" thickBot="1"/>
    <row r="23" spans="1:6" ht="53.25" customHeight="1" thickBot="1">
      <c r="B23" s="67" t="s">
        <v>75</v>
      </c>
      <c r="C23" s="68"/>
      <c r="D23" s="68"/>
      <c r="E23" s="69"/>
    </row>
    <row r="25" spans="1:6" ht="18">
      <c r="B25" s="62" t="s">
        <v>24</v>
      </c>
      <c r="C25" s="63"/>
      <c r="D25" s="12" t="s">
        <v>25</v>
      </c>
      <c r="E25" s="13"/>
      <c r="F25" s="16" t="s">
        <v>27</v>
      </c>
    </row>
    <row r="27" spans="1:6" ht="18">
      <c r="B27" s="62" t="s">
        <v>56</v>
      </c>
      <c r="C27" s="63"/>
      <c r="D27" s="12" t="s">
        <v>26</v>
      </c>
      <c r="E27" s="13"/>
      <c r="F27" s="16"/>
    </row>
    <row r="28" spans="1:6" ht="15.75" thickBot="1"/>
    <row r="29" spans="1:6" ht="125.25" customHeight="1" thickBot="1">
      <c r="B29" s="64" t="s">
        <v>76</v>
      </c>
      <c r="C29" s="65"/>
      <c r="D29" s="65"/>
      <c r="E29" s="66"/>
    </row>
  </sheetData>
  <mergeCells count="4">
    <mergeCell ref="B25:C25"/>
    <mergeCell ref="B27:C27"/>
    <mergeCell ref="B29:E29"/>
    <mergeCell ref="B23:E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A1:AF75"/>
  <sheetViews>
    <sheetView workbookViewId="0">
      <selection activeCell="C11" sqref="C11"/>
    </sheetView>
  </sheetViews>
  <sheetFormatPr baseColWidth="10" defaultRowHeight="15" outlineLevelRow="1"/>
  <cols>
    <col min="1" max="1" width="15" style="17" customWidth="1"/>
    <col min="2" max="3" width="37.85546875" style="17" customWidth="1"/>
    <col min="4" max="4" width="27.42578125" style="17" customWidth="1"/>
    <col min="5" max="5" width="15.7109375" style="17" customWidth="1"/>
    <col min="6" max="6" width="16.28515625" style="17" customWidth="1"/>
    <col min="7" max="9" width="15.7109375" style="17" customWidth="1"/>
    <col min="10" max="10" width="23.28515625" style="145" customWidth="1"/>
    <col min="11" max="16" width="15.7109375" style="17" customWidth="1"/>
    <col min="17" max="17" width="16.5703125" style="17" customWidth="1"/>
    <col min="18" max="18" width="26.7109375" style="17" customWidth="1"/>
    <col min="19" max="16384" width="11.42578125" style="17"/>
  </cols>
  <sheetData>
    <row r="1" spans="1:32" ht="35.25" customHeight="1" thickBot="1">
      <c r="A1" s="146" t="s">
        <v>81</v>
      </c>
      <c r="B1" s="146"/>
      <c r="C1" s="147"/>
      <c r="D1" s="70" t="s">
        <v>29</v>
      </c>
      <c r="E1" s="71"/>
      <c r="F1" s="71"/>
      <c r="G1" s="71"/>
      <c r="H1" s="72"/>
      <c r="I1" s="73" t="s">
        <v>30</v>
      </c>
      <c r="J1" s="74"/>
      <c r="K1" s="74"/>
      <c r="L1" s="74"/>
      <c r="M1" s="75"/>
      <c r="N1" s="76" t="s">
        <v>31</v>
      </c>
      <c r="O1" s="77"/>
      <c r="P1" s="77"/>
      <c r="Q1" s="78"/>
      <c r="T1" s="79" t="s">
        <v>49</v>
      </c>
      <c r="U1" s="80"/>
      <c r="V1" s="80"/>
      <c r="W1" s="80"/>
      <c r="X1" s="80"/>
      <c r="Y1" s="80"/>
      <c r="Z1" s="80"/>
      <c r="AA1" s="80"/>
      <c r="AB1" s="80"/>
      <c r="AC1" s="80"/>
      <c r="AD1" s="80"/>
      <c r="AE1" s="80"/>
      <c r="AF1" s="81"/>
    </row>
    <row r="2" spans="1:32" ht="51.75" thickBot="1">
      <c r="A2" s="18" t="s">
        <v>57</v>
      </c>
      <c r="B2" s="18" t="s">
        <v>28</v>
      </c>
      <c r="C2" s="18"/>
      <c r="D2" s="104" t="s">
        <v>28</v>
      </c>
      <c r="E2" s="105" t="s">
        <v>32</v>
      </c>
      <c r="F2" s="105" t="s">
        <v>33</v>
      </c>
      <c r="G2" s="105" t="s">
        <v>36</v>
      </c>
      <c r="H2" s="106" t="s">
        <v>37</v>
      </c>
      <c r="I2" s="20" t="s">
        <v>38</v>
      </c>
      <c r="J2" s="18" t="s">
        <v>34</v>
      </c>
      <c r="K2" s="18" t="s">
        <v>39</v>
      </c>
      <c r="L2" s="18" t="s">
        <v>40</v>
      </c>
      <c r="M2" s="21" t="s">
        <v>41</v>
      </c>
      <c r="N2" s="20" t="s">
        <v>35</v>
      </c>
      <c r="O2" s="18" t="s">
        <v>42</v>
      </c>
      <c r="P2" s="18" t="s">
        <v>43</v>
      </c>
      <c r="Q2" s="21" t="s">
        <v>47</v>
      </c>
      <c r="T2" s="82"/>
      <c r="U2" s="83"/>
      <c r="V2" s="83"/>
      <c r="W2" s="83"/>
      <c r="X2" s="83"/>
      <c r="Y2" s="83"/>
      <c r="Z2" s="83"/>
      <c r="AA2" s="83"/>
      <c r="AB2" s="83"/>
      <c r="AC2" s="83"/>
      <c r="AD2" s="83"/>
      <c r="AE2" s="83"/>
      <c r="AF2" s="84"/>
    </row>
    <row r="3" spans="1:32">
      <c r="A3" s="88">
        <v>1</v>
      </c>
      <c r="B3" s="89" t="s">
        <v>82</v>
      </c>
      <c r="C3" s="117" t="s">
        <v>77</v>
      </c>
      <c r="D3" s="39"/>
      <c r="E3" s="40"/>
      <c r="F3" s="41"/>
      <c r="G3" s="128">
        <f>'1_Taux horaires + coeff'!E25</f>
        <v>0</v>
      </c>
      <c r="H3" s="43">
        <f>IFERROR(E3*F3*G3,0)</f>
        <v>0</v>
      </c>
      <c r="I3" s="44"/>
      <c r="J3" s="140" t="str">
        <f>IFERROR(VLOOKUP(I3,'1_Taux horaires + coeff'!$A$2:$B$21,2,FALSE),"")</f>
        <v/>
      </c>
      <c r="K3" s="41"/>
      <c r="L3" s="42" t="str">
        <f>IFERROR(VLOOKUP(I3,'1_Taux horaires + coeff'!$D$2:$E$21,2,FALSE),"")</f>
        <v/>
      </c>
      <c r="M3" s="116">
        <f>IFERROR(K3*L3,0)</f>
        <v>0</v>
      </c>
      <c r="N3" s="126"/>
      <c r="O3" s="127"/>
      <c r="P3" s="128">
        <f>'1_Taux horaires + coeff'!E27</f>
        <v>0</v>
      </c>
      <c r="Q3" s="129">
        <f>IFERROR(O3*P3,0)</f>
        <v>0</v>
      </c>
      <c r="R3" s="34">
        <f>B9</f>
        <v>0</v>
      </c>
      <c r="T3" s="82"/>
      <c r="U3" s="83"/>
      <c r="V3" s="83"/>
      <c r="W3" s="83"/>
      <c r="X3" s="83"/>
      <c r="Y3" s="83"/>
      <c r="Z3" s="83"/>
      <c r="AA3" s="83"/>
      <c r="AB3" s="83"/>
      <c r="AC3" s="83"/>
      <c r="AD3" s="83"/>
      <c r="AE3" s="83"/>
      <c r="AF3" s="84"/>
    </row>
    <row r="4" spans="1:32" ht="15" customHeight="1" outlineLevel="1">
      <c r="A4" s="90"/>
      <c r="B4" s="91"/>
      <c r="C4" s="118"/>
      <c r="D4" s="28"/>
      <c r="E4" s="29"/>
      <c r="F4" s="30"/>
      <c r="G4" s="125">
        <f>'1_Taux horaires + coeff'!E26</f>
        <v>0</v>
      </c>
      <c r="H4" s="32">
        <f t="shared" ref="H4:H25" si="0">IFERROR(E4*F4*G4,0)</f>
        <v>0</v>
      </c>
      <c r="I4" s="33"/>
      <c r="J4" s="141" t="str">
        <f>IFERROR(VLOOKUP(I4,'1_Taux horaires + coeff'!$A$2:$B$21,2,FALSE),"")</f>
        <v/>
      </c>
      <c r="K4" s="30"/>
      <c r="L4" s="31" t="str">
        <f>IFERROR(VLOOKUP(I4,'1_Taux horaires + coeff'!$D$2:$E$21,2,FALSE),"")</f>
        <v/>
      </c>
      <c r="M4" s="113">
        <f t="shared" ref="M4:M25" si="1">IFERROR(K4*L4,0)</f>
        <v>0</v>
      </c>
      <c r="N4" s="130"/>
      <c r="O4" s="124"/>
      <c r="P4" s="125">
        <f>'1_Taux horaires + coeff'!E28</f>
        <v>0</v>
      </c>
      <c r="Q4" s="131">
        <f t="shared" ref="Q4:Q25" si="2">IFERROR(O4*P4,0)</f>
        <v>0</v>
      </c>
      <c r="T4" s="82"/>
      <c r="U4" s="83"/>
      <c r="V4" s="83"/>
      <c r="W4" s="83"/>
      <c r="X4" s="83"/>
      <c r="Y4" s="83"/>
      <c r="Z4" s="83"/>
      <c r="AA4" s="83"/>
      <c r="AB4" s="83"/>
      <c r="AC4" s="83"/>
      <c r="AD4" s="83"/>
      <c r="AE4" s="83"/>
      <c r="AF4" s="84"/>
    </row>
    <row r="5" spans="1:32" ht="15" customHeight="1" outlineLevel="1">
      <c r="A5" s="92" t="s">
        <v>44</v>
      </c>
      <c r="B5" s="93">
        <f>SUM(H3:H25)</f>
        <v>0</v>
      </c>
      <c r="C5" s="118"/>
      <c r="D5" s="28"/>
      <c r="E5" s="29"/>
      <c r="F5" s="30"/>
      <c r="G5" s="125">
        <f>'1_Taux horaires + coeff'!E27</f>
        <v>0</v>
      </c>
      <c r="H5" s="32">
        <f t="shared" si="0"/>
        <v>0</v>
      </c>
      <c r="I5" s="33"/>
      <c r="J5" s="141" t="str">
        <f>IFERROR(VLOOKUP(I5,'1_Taux horaires + coeff'!$A$2:$B$21,2,FALSE),"")</f>
        <v/>
      </c>
      <c r="K5" s="30"/>
      <c r="L5" s="31" t="str">
        <f>IFERROR(VLOOKUP(I5,'1_Taux horaires + coeff'!$D$2:$E$21,2,FALSE),"")</f>
        <v/>
      </c>
      <c r="M5" s="113">
        <f t="shared" si="1"/>
        <v>0</v>
      </c>
      <c r="N5" s="130"/>
      <c r="O5" s="124"/>
      <c r="P5" s="125">
        <f>'1_Taux horaires + coeff'!E29</f>
        <v>0</v>
      </c>
      <c r="Q5" s="131">
        <f t="shared" si="2"/>
        <v>0</v>
      </c>
      <c r="T5" s="82"/>
      <c r="U5" s="83"/>
      <c r="V5" s="83"/>
      <c r="W5" s="83"/>
      <c r="X5" s="83"/>
      <c r="Y5" s="83"/>
      <c r="Z5" s="83"/>
      <c r="AA5" s="83"/>
      <c r="AB5" s="83"/>
      <c r="AC5" s="83"/>
      <c r="AD5" s="83"/>
      <c r="AE5" s="83"/>
      <c r="AF5" s="84"/>
    </row>
    <row r="6" spans="1:32" ht="15" customHeight="1" outlineLevel="1">
      <c r="A6" s="94" t="s">
        <v>45</v>
      </c>
      <c r="B6" s="95">
        <f>SUM(M3:M25)</f>
        <v>0</v>
      </c>
      <c r="C6" s="118"/>
      <c r="D6" s="28"/>
      <c r="E6" s="29"/>
      <c r="F6" s="30"/>
      <c r="G6" s="125">
        <f>'1_Taux horaires + coeff'!E28</f>
        <v>0</v>
      </c>
      <c r="H6" s="32">
        <f t="shared" si="0"/>
        <v>0</v>
      </c>
      <c r="I6" s="33"/>
      <c r="J6" s="141" t="str">
        <f>IFERROR(VLOOKUP(I6,'1_Taux horaires + coeff'!$A$2:$B$21,2,FALSE),"")</f>
        <v/>
      </c>
      <c r="K6" s="30"/>
      <c r="L6" s="31" t="str">
        <f>IFERROR(VLOOKUP(I6,'1_Taux horaires + coeff'!$D$2:$E$21,2,FALSE),"")</f>
        <v/>
      </c>
      <c r="M6" s="113">
        <f t="shared" si="1"/>
        <v>0</v>
      </c>
      <c r="N6" s="130"/>
      <c r="O6" s="124"/>
      <c r="P6" s="125">
        <f>'1_Taux horaires + coeff'!E30</f>
        <v>0</v>
      </c>
      <c r="Q6" s="131">
        <f t="shared" si="2"/>
        <v>0</v>
      </c>
      <c r="T6" s="82"/>
      <c r="U6" s="83"/>
      <c r="V6" s="83"/>
      <c r="W6" s="83"/>
      <c r="X6" s="83"/>
      <c r="Y6" s="83"/>
      <c r="Z6" s="83"/>
      <c r="AA6" s="83"/>
      <c r="AB6" s="83"/>
      <c r="AC6" s="83"/>
      <c r="AD6" s="83"/>
      <c r="AE6" s="83"/>
      <c r="AF6" s="84"/>
    </row>
    <row r="7" spans="1:32" ht="15" customHeight="1" outlineLevel="1">
      <c r="A7" s="96" t="s">
        <v>46</v>
      </c>
      <c r="B7" s="97">
        <f>SUM(Q3:Q25)</f>
        <v>0</v>
      </c>
      <c r="C7" s="118"/>
      <c r="D7" s="28"/>
      <c r="E7" s="29"/>
      <c r="F7" s="30"/>
      <c r="G7" s="125">
        <f>'1_Taux horaires + coeff'!E29</f>
        <v>0</v>
      </c>
      <c r="H7" s="32">
        <f t="shared" si="0"/>
        <v>0</v>
      </c>
      <c r="I7" s="33"/>
      <c r="J7" s="141" t="str">
        <f>IFERROR(VLOOKUP(I7,'1_Taux horaires + coeff'!$A$2:$B$21,2,FALSE),"")</f>
        <v/>
      </c>
      <c r="K7" s="30"/>
      <c r="L7" s="31" t="str">
        <f>IFERROR(VLOOKUP(I7,'1_Taux horaires + coeff'!$D$2:$E$21,2,FALSE),"")</f>
        <v/>
      </c>
      <c r="M7" s="113">
        <f t="shared" si="1"/>
        <v>0</v>
      </c>
      <c r="N7" s="130"/>
      <c r="O7" s="124"/>
      <c r="P7" s="125">
        <f>'1_Taux horaires + coeff'!E31</f>
        <v>0</v>
      </c>
      <c r="Q7" s="131">
        <f t="shared" si="2"/>
        <v>0</v>
      </c>
      <c r="T7" s="82"/>
      <c r="U7" s="83"/>
      <c r="V7" s="83"/>
      <c r="W7" s="83"/>
      <c r="X7" s="83"/>
      <c r="Y7" s="83"/>
      <c r="Z7" s="83"/>
      <c r="AA7" s="83"/>
      <c r="AB7" s="83"/>
      <c r="AC7" s="83"/>
      <c r="AD7" s="83"/>
      <c r="AE7" s="83"/>
      <c r="AF7" s="84"/>
    </row>
    <row r="8" spans="1:32" ht="15" customHeight="1" outlineLevel="1">
      <c r="A8" s="90"/>
      <c r="B8" s="91"/>
      <c r="C8" s="118"/>
      <c r="D8" s="28"/>
      <c r="E8" s="29"/>
      <c r="F8" s="30"/>
      <c r="G8" s="125">
        <f>'1_Taux horaires + coeff'!E30</f>
        <v>0</v>
      </c>
      <c r="H8" s="32">
        <f t="shared" si="0"/>
        <v>0</v>
      </c>
      <c r="I8" s="33"/>
      <c r="J8" s="141" t="str">
        <f>IFERROR(VLOOKUP(I8,'1_Taux horaires + coeff'!$A$2:$B$21,2,FALSE),"")</f>
        <v/>
      </c>
      <c r="K8" s="30"/>
      <c r="L8" s="31" t="str">
        <f>IFERROR(VLOOKUP(I8,'1_Taux horaires + coeff'!$D$2:$E$21,2,FALSE),"")</f>
        <v/>
      </c>
      <c r="M8" s="113">
        <f t="shared" si="1"/>
        <v>0</v>
      </c>
      <c r="N8" s="130"/>
      <c r="O8" s="124"/>
      <c r="P8" s="125">
        <f>'1_Taux horaires + coeff'!E32</f>
        <v>0</v>
      </c>
      <c r="Q8" s="131">
        <f t="shared" si="2"/>
        <v>0</v>
      </c>
      <c r="T8" s="82"/>
      <c r="U8" s="83"/>
      <c r="V8" s="83"/>
      <c r="W8" s="83"/>
      <c r="X8" s="83"/>
      <c r="Y8" s="83"/>
      <c r="Z8" s="83"/>
      <c r="AA8" s="83"/>
      <c r="AB8" s="83"/>
      <c r="AC8" s="83"/>
      <c r="AD8" s="83"/>
      <c r="AE8" s="83"/>
      <c r="AF8" s="84"/>
    </row>
    <row r="9" spans="1:32" ht="15" customHeight="1" outlineLevel="1" thickBot="1">
      <c r="A9" s="98" t="s">
        <v>59</v>
      </c>
      <c r="B9" s="99">
        <f>B5+B6+B7</f>
        <v>0</v>
      </c>
      <c r="C9" s="118"/>
      <c r="D9" s="28"/>
      <c r="E9" s="29"/>
      <c r="F9" s="30"/>
      <c r="G9" s="125">
        <f>'1_Taux horaires + coeff'!E31</f>
        <v>0</v>
      </c>
      <c r="H9" s="32">
        <f t="shared" si="0"/>
        <v>0</v>
      </c>
      <c r="I9" s="33"/>
      <c r="J9" s="141" t="str">
        <f>IFERROR(VLOOKUP(I9,'1_Taux horaires + coeff'!$A$2:$B$21,2,FALSE),"")</f>
        <v/>
      </c>
      <c r="K9" s="30"/>
      <c r="L9" s="31" t="str">
        <f>IFERROR(VLOOKUP(I9,'1_Taux horaires + coeff'!$D$2:$E$21,2,FALSE),"")</f>
        <v/>
      </c>
      <c r="M9" s="113">
        <f t="shared" si="1"/>
        <v>0</v>
      </c>
      <c r="N9" s="130"/>
      <c r="O9" s="124"/>
      <c r="P9" s="125">
        <f>'1_Taux horaires + coeff'!E33</f>
        <v>0</v>
      </c>
      <c r="Q9" s="131">
        <f t="shared" si="2"/>
        <v>0</v>
      </c>
      <c r="T9" s="82"/>
      <c r="U9" s="83"/>
      <c r="V9" s="83"/>
      <c r="W9" s="83"/>
      <c r="X9" s="83"/>
      <c r="Y9" s="83"/>
      <c r="Z9" s="83"/>
      <c r="AA9" s="83"/>
      <c r="AB9" s="83"/>
      <c r="AC9" s="83"/>
      <c r="AD9" s="83"/>
      <c r="AE9" s="83"/>
      <c r="AF9" s="84"/>
    </row>
    <row r="10" spans="1:32" ht="15" customHeight="1" outlineLevel="1">
      <c r="A10" s="90"/>
      <c r="B10" s="19"/>
      <c r="C10" s="118"/>
      <c r="D10" s="28"/>
      <c r="E10" s="29"/>
      <c r="F10" s="30"/>
      <c r="G10" s="125">
        <f>'1_Taux horaires + coeff'!E32</f>
        <v>0</v>
      </c>
      <c r="H10" s="32">
        <f t="shared" si="0"/>
        <v>0</v>
      </c>
      <c r="I10" s="33"/>
      <c r="J10" s="141" t="str">
        <f>IFERROR(VLOOKUP(I10,'1_Taux horaires + coeff'!$A$2:$B$21,2,FALSE),"")</f>
        <v/>
      </c>
      <c r="K10" s="30"/>
      <c r="L10" s="31" t="str">
        <f>IFERROR(VLOOKUP(I10,'1_Taux horaires + coeff'!$D$2:$E$21,2,FALSE),"")</f>
        <v/>
      </c>
      <c r="M10" s="113">
        <f t="shared" si="1"/>
        <v>0</v>
      </c>
      <c r="N10" s="130"/>
      <c r="O10" s="124"/>
      <c r="P10" s="125">
        <f>'1_Taux horaires + coeff'!E34</f>
        <v>0</v>
      </c>
      <c r="Q10" s="131">
        <f t="shared" si="2"/>
        <v>0</v>
      </c>
      <c r="T10" s="82"/>
      <c r="U10" s="83"/>
      <c r="V10" s="83"/>
      <c r="W10" s="83"/>
      <c r="X10" s="83"/>
      <c r="Y10" s="83"/>
      <c r="Z10" s="83"/>
      <c r="AA10" s="83"/>
      <c r="AB10" s="83"/>
      <c r="AC10" s="83"/>
      <c r="AD10" s="83"/>
      <c r="AE10" s="83"/>
      <c r="AF10" s="84"/>
    </row>
    <row r="11" spans="1:32" ht="15" customHeight="1" outlineLevel="1">
      <c r="A11" s="90"/>
      <c r="B11" s="19"/>
      <c r="C11" s="119" t="s">
        <v>78</v>
      </c>
      <c r="D11" s="28"/>
      <c r="E11" s="29"/>
      <c r="F11" s="30"/>
      <c r="G11" s="125">
        <f>'1_Taux horaires + coeff'!E33</f>
        <v>0</v>
      </c>
      <c r="H11" s="32">
        <f t="shared" si="0"/>
        <v>0</v>
      </c>
      <c r="I11" s="33"/>
      <c r="J11" s="141"/>
      <c r="K11" s="30"/>
      <c r="L11" s="31"/>
      <c r="M11" s="113">
        <f t="shared" si="1"/>
        <v>0</v>
      </c>
      <c r="N11" s="130"/>
      <c r="O11" s="124"/>
      <c r="P11" s="125">
        <f>'1_Taux horaires + coeff'!E35</f>
        <v>0</v>
      </c>
      <c r="Q11" s="131">
        <f t="shared" si="2"/>
        <v>0</v>
      </c>
      <c r="T11" s="82"/>
      <c r="U11" s="83"/>
      <c r="V11" s="83"/>
      <c r="W11" s="83"/>
      <c r="X11" s="83"/>
      <c r="Y11" s="83"/>
      <c r="Z11" s="83"/>
      <c r="AA11" s="83"/>
      <c r="AB11" s="83"/>
      <c r="AC11" s="83"/>
      <c r="AD11" s="83"/>
      <c r="AE11" s="83"/>
      <c r="AF11" s="84"/>
    </row>
    <row r="12" spans="1:32" ht="15" customHeight="1" outlineLevel="1">
      <c r="A12" s="90"/>
      <c r="B12" s="19"/>
      <c r="C12" s="118"/>
      <c r="D12" s="28"/>
      <c r="E12" s="29"/>
      <c r="F12" s="30"/>
      <c r="G12" s="125">
        <f>'1_Taux horaires + coeff'!E34</f>
        <v>0</v>
      </c>
      <c r="H12" s="32">
        <f t="shared" si="0"/>
        <v>0</v>
      </c>
      <c r="I12" s="33"/>
      <c r="J12" s="141"/>
      <c r="K12" s="30"/>
      <c r="L12" s="31"/>
      <c r="M12" s="113">
        <f t="shared" si="1"/>
        <v>0</v>
      </c>
      <c r="N12" s="130"/>
      <c r="O12" s="124"/>
      <c r="P12" s="125">
        <f>'1_Taux horaires + coeff'!E36</f>
        <v>0</v>
      </c>
      <c r="Q12" s="131">
        <f t="shared" si="2"/>
        <v>0</v>
      </c>
      <c r="T12" s="82"/>
      <c r="U12" s="83"/>
      <c r="V12" s="83"/>
      <c r="W12" s="83"/>
      <c r="X12" s="83"/>
      <c r="Y12" s="83"/>
      <c r="Z12" s="83"/>
      <c r="AA12" s="83"/>
      <c r="AB12" s="83"/>
      <c r="AC12" s="83"/>
      <c r="AD12" s="83"/>
      <c r="AE12" s="83"/>
      <c r="AF12" s="84"/>
    </row>
    <row r="13" spans="1:32" ht="15" customHeight="1" outlineLevel="1">
      <c r="A13" s="90"/>
      <c r="B13" s="19"/>
      <c r="C13" s="118"/>
      <c r="D13" s="28"/>
      <c r="E13" s="29"/>
      <c r="F13" s="30"/>
      <c r="G13" s="125">
        <f>'1_Taux horaires + coeff'!E35</f>
        <v>0</v>
      </c>
      <c r="H13" s="32">
        <f t="shared" si="0"/>
        <v>0</v>
      </c>
      <c r="I13" s="33"/>
      <c r="J13" s="141"/>
      <c r="K13" s="30"/>
      <c r="L13" s="31"/>
      <c r="M13" s="113">
        <f t="shared" si="1"/>
        <v>0</v>
      </c>
      <c r="N13" s="130"/>
      <c r="O13" s="124"/>
      <c r="P13" s="125">
        <f>'1_Taux horaires + coeff'!E37</f>
        <v>0</v>
      </c>
      <c r="Q13" s="131">
        <f t="shared" si="2"/>
        <v>0</v>
      </c>
      <c r="T13" s="82"/>
      <c r="U13" s="83"/>
      <c r="V13" s="83"/>
      <c r="W13" s="83"/>
      <c r="X13" s="83"/>
      <c r="Y13" s="83"/>
      <c r="Z13" s="83"/>
      <c r="AA13" s="83"/>
      <c r="AB13" s="83"/>
      <c r="AC13" s="83"/>
      <c r="AD13" s="83"/>
      <c r="AE13" s="83"/>
      <c r="AF13" s="84"/>
    </row>
    <row r="14" spans="1:32" ht="15" customHeight="1" outlineLevel="1">
      <c r="A14" s="90"/>
      <c r="B14" s="19"/>
      <c r="D14" s="28"/>
      <c r="E14" s="29"/>
      <c r="F14" s="30"/>
      <c r="G14" s="125">
        <f>'1_Taux horaires + coeff'!E36</f>
        <v>0</v>
      </c>
      <c r="H14" s="32">
        <f t="shared" si="0"/>
        <v>0</v>
      </c>
      <c r="I14" s="33"/>
      <c r="J14" s="141"/>
      <c r="K14" s="30"/>
      <c r="L14" s="31"/>
      <c r="M14" s="113">
        <f t="shared" si="1"/>
        <v>0</v>
      </c>
      <c r="N14" s="130"/>
      <c r="O14" s="124"/>
      <c r="P14" s="125">
        <f>'1_Taux horaires + coeff'!E38</f>
        <v>0</v>
      </c>
      <c r="Q14" s="131">
        <f t="shared" si="2"/>
        <v>0</v>
      </c>
      <c r="T14" s="82"/>
      <c r="U14" s="83"/>
      <c r="V14" s="83"/>
      <c r="W14" s="83"/>
      <c r="X14" s="83"/>
      <c r="Y14" s="83"/>
      <c r="Z14" s="83"/>
      <c r="AA14" s="83"/>
      <c r="AB14" s="83"/>
      <c r="AC14" s="83"/>
      <c r="AD14" s="83"/>
      <c r="AE14" s="83"/>
      <c r="AF14" s="84"/>
    </row>
    <row r="15" spans="1:32" ht="15" customHeight="1" outlineLevel="1">
      <c r="A15" s="90"/>
      <c r="B15" s="19"/>
      <c r="C15" s="118"/>
      <c r="D15" s="28"/>
      <c r="E15" s="29"/>
      <c r="F15" s="30"/>
      <c r="G15" s="125">
        <f>'1_Taux horaires + coeff'!E37</f>
        <v>0</v>
      </c>
      <c r="H15" s="32">
        <f t="shared" si="0"/>
        <v>0</v>
      </c>
      <c r="I15" s="33"/>
      <c r="J15" s="141"/>
      <c r="K15" s="30"/>
      <c r="L15" s="31"/>
      <c r="M15" s="113">
        <f t="shared" si="1"/>
        <v>0</v>
      </c>
      <c r="N15" s="130"/>
      <c r="O15" s="124"/>
      <c r="P15" s="125">
        <f>'1_Taux horaires + coeff'!E39</f>
        <v>0</v>
      </c>
      <c r="Q15" s="131">
        <f t="shared" si="2"/>
        <v>0</v>
      </c>
      <c r="T15" s="82"/>
      <c r="U15" s="83"/>
      <c r="V15" s="83"/>
      <c r="W15" s="83"/>
      <c r="X15" s="83"/>
      <c r="Y15" s="83"/>
      <c r="Z15" s="83"/>
      <c r="AA15" s="83"/>
      <c r="AB15" s="83"/>
      <c r="AC15" s="83"/>
      <c r="AD15" s="83"/>
      <c r="AE15" s="83"/>
      <c r="AF15" s="84"/>
    </row>
    <row r="16" spans="1:32" ht="15" customHeight="1" outlineLevel="1">
      <c r="A16" s="90"/>
      <c r="B16" s="19"/>
      <c r="C16" s="118"/>
      <c r="D16" s="28"/>
      <c r="E16" s="29"/>
      <c r="F16" s="30"/>
      <c r="G16" s="125">
        <f>'1_Taux horaires + coeff'!E38</f>
        <v>0</v>
      </c>
      <c r="H16" s="32">
        <f t="shared" si="0"/>
        <v>0</v>
      </c>
      <c r="I16" s="33"/>
      <c r="J16" s="141"/>
      <c r="K16" s="30"/>
      <c r="L16" s="31"/>
      <c r="M16" s="113">
        <f t="shared" si="1"/>
        <v>0</v>
      </c>
      <c r="N16" s="130"/>
      <c r="O16" s="124"/>
      <c r="P16" s="125">
        <f>'1_Taux horaires + coeff'!E40</f>
        <v>0</v>
      </c>
      <c r="Q16" s="131">
        <f t="shared" si="2"/>
        <v>0</v>
      </c>
      <c r="T16" s="82"/>
      <c r="U16" s="83"/>
      <c r="V16" s="83"/>
      <c r="W16" s="83"/>
      <c r="X16" s="83"/>
      <c r="Y16" s="83"/>
      <c r="Z16" s="83"/>
      <c r="AA16" s="83"/>
      <c r="AB16" s="83"/>
      <c r="AC16" s="83"/>
      <c r="AD16" s="83"/>
      <c r="AE16" s="83"/>
      <c r="AF16" s="84"/>
    </row>
    <row r="17" spans="1:32" ht="15" customHeight="1" outlineLevel="1">
      <c r="A17" s="90"/>
      <c r="B17" s="19"/>
      <c r="C17" s="118"/>
      <c r="D17" s="28"/>
      <c r="E17" s="29"/>
      <c r="F17" s="30"/>
      <c r="G17" s="125">
        <f>'1_Taux horaires + coeff'!E39</f>
        <v>0</v>
      </c>
      <c r="H17" s="32">
        <f t="shared" si="0"/>
        <v>0</v>
      </c>
      <c r="I17" s="33"/>
      <c r="J17" s="141"/>
      <c r="K17" s="30"/>
      <c r="L17" s="31"/>
      <c r="M17" s="113">
        <f t="shared" si="1"/>
        <v>0</v>
      </c>
      <c r="N17" s="130"/>
      <c r="O17" s="124"/>
      <c r="P17" s="125">
        <f>'1_Taux horaires + coeff'!E41</f>
        <v>0</v>
      </c>
      <c r="Q17" s="131">
        <f t="shared" si="2"/>
        <v>0</v>
      </c>
      <c r="T17" s="82"/>
      <c r="U17" s="83"/>
      <c r="V17" s="83"/>
      <c r="W17" s="83"/>
      <c r="X17" s="83"/>
      <c r="Y17" s="83"/>
      <c r="Z17" s="83"/>
      <c r="AA17" s="83"/>
      <c r="AB17" s="83"/>
      <c r="AC17" s="83"/>
      <c r="AD17" s="83"/>
      <c r="AE17" s="83"/>
      <c r="AF17" s="84"/>
    </row>
    <row r="18" spans="1:32" ht="15" customHeight="1" outlineLevel="1">
      <c r="A18" s="90"/>
      <c r="B18" s="19"/>
      <c r="C18" s="119" t="s">
        <v>79</v>
      </c>
      <c r="D18" s="28"/>
      <c r="E18" s="29"/>
      <c r="F18" s="30"/>
      <c r="G18" s="125">
        <f>'1_Taux horaires + coeff'!E40</f>
        <v>0</v>
      </c>
      <c r="H18" s="32">
        <f t="shared" si="0"/>
        <v>0</v>
      </c>
      <c r="I18" s="33"/>
      <c r="J18" s="141"/>
      <c r="K18" s="30"/>
      <c r="L18" s="31"/>
      <c r="M18" s="113">
        <f t="shared" si="1"/>
        <v>0</v>
      </c>
      <c r="N18" s="130"/>
      <c r="O18" s="124"/>
      <c r="P18" s="125">
        <f>'1_Taux horaires + coeff'!E42</f>
        <v>0</v>
      </c>
      <c r="Q18" s="131">
        <f t="shared" si="2"/>
        <v>0</v>
      </c>
      <c r="T18" s="82"/>
      <c r="U18" s="83"/>
      <c r="V18" s="83"/>
      <c r="W18" s="83"/>
      <c r="X18" s="83"/>
      <c r="Y18" s="83"/>
      <c r="Z18" s="83"/>
      <c r="AA18" s="83"/>
      <c r="AB18" s="83"/>
      <c r="AC18" s="83"/>
      <c r="AD18" s="83"/>
      <c r="AE18" s="83"/>
      <c r="AF18" s="84"/>
    </row>
    <row r="19" spans="1:32" ht="15" customHeight="1" outlineLevel="1">
      <c r="A19" s="90"/>
      <c r="B19" s="19"/>
      <c r="C19" s="118"/>
      <c r="D19" s="28"/>
      <c r="E19" s="29"/>
      <c r="F19" s="30"/>
      <c r="G19" s="125">
        <f>'1_Taux horaires + coeff'!E41</f>
        <v>0</v>
      </c>
      <c r="H19" s="32">
        <f t="shared" si="0"/>
        <v>0</v>
      </c>
      <c r="I19" s="33"/>
      <c r="J19" s="141"/>
      <c r="K19" s="30"/>
      <c r="L19" s="31"/>
      <c r="M19" s="113">
        <f t="shared" si="1"/>
        <v>0</v>
      </c>
      <c r="N19" s="130"/>
      <c r="O19" s="124"/>
      <c r="P19" s="125">
        <f>'1_Taux horaires + coeff'!E43</f>
        <v>0</v>
      </c>
      <c r="Q19" s="131">
        <f t="shared" si="2"/>
        <v>0</v>
      </c>
      <c r="T19" s="82"/>
      <c r="U19" s="83"/>
      <c r="V19" s="83"/>
      <c r="W19" s="83"/>
      <c r="X19" s="83"/>
      <c r="Y19" s="83"/>
      <c r="Z19" s="83"/>
      <c r="AA19" s="83"/>
      <c r="AB19" s="83"/>
      <c r="AC19" s="83"/>
      <c r="AD19" s="83"/>
      <c r="AE19" s="83"/>
      <c r="AF19" s="84"/>
    </row>
    <row r="20" spans="1:32" ht="15" customHeight="1" outlineLevel="1">
      <c r="A20" s="90"/>
      <c r="B20" s="19"/>
      <c r="C20" s="118"/>
      <c r="D20" s="28"/>
      <c r="E20" s="29"/>
      <c r="F20" s="30"/>
      <c r="G20" s="125">
        <f>'1_Taux horaires + coeff'!E42</f>
        <v>0</v>
      </c>
      <c r="H20" s="32">
        <f t="shared" si="0"/>
        <v>0</v>
      </c>
      <c r="I20" s="33"/>
      <c r="J20" s="141"/>
      <c r="K20" s="30"/>
      <c r="L20" s="31"/>
      <c r="M20" s="113">
        <f t="shared" si="1"/>
        <v>0</v>
      </c>
      <c r="N20" s="130"/>
      <c r="O20" s="124"/>
      <c r="P20" s="125">
        <f>'1_Taux horaires + coeff'!E44</f>
        <v>0</v>
      </c>
      <c r="Q20" s="131">
        <f t="shared" si="2"/>
        <v>0</v>
      </c>
      <c r="T20" s="82"/>
      <c r="U20" s="83"/>
      <c r="V20" s="83"/>
      <c r="W20" s="83"/>
      <c r="X20" s="83"/>
      <c r="Y20" s="83"/>
      <c r="Z20" s="83"/>
      <c r="AA20" s="83"/>
      <c r="AB20" s="83"/>
      <c r="AC20" s="83"/>
      <c r="AD20" s="83"/>
      <c r="AE20" s="83"/>
      <c r="AF20" s="84"/>
    </row>
    <row r="21" spans="1:32" ht="15" customHeight="1" outlineLevel="1">
      <c r="A21" s="90"/>
      <c r="B21" s="19"/>
      <c r="D21" s="28"/>
      <c r="E21" s="29"/>
      <c r="F21" s="30"/>
      <c r="G21" s="125">
        <f>'1_Taux horaires + coeff'!E43</f>
        <v>0</v>
      </c>
      <c r="H21" s="32">
        <f t="shared" si="0"/>
        <v>0</v>
      </c>
      <c r="I21" s="33"/>
      <c r="J21" s="141"/>
      <c r="K21" s="30"/>
      <c r="L21" s="31"/>
      <c r="M21" s="113">
        <f t="shared" si="1"/>
        <v>0</v>
      </c>
      <c r="N21" s="130"/>
      <c r="O21" s="124"/>
      <c r="P21" s="125">
        <f>'1_Taux horaires + coeff'!E45</f>
        <v>0</v>
      </c>
      <c r="Q21" s="131">
        <f t="shared" si="2"/>
        <v>0</v>
      </c>
      <c r="T21" s="82"/>
      <c r="U21" s="83"/>
      <c r="V21" s="83"/>
      <c r="W21" s="83"/>
      <c r="X21" s="83"/>
      <c r="Y21" s="83"/>
      <c r="Z21" s="83"/>
      <c r="AA21" s="83"/>
      <c r="AB21" s="83"/>
      <c r="AC21" s="83"/>
      <c r="AD21" s="83"/>
      <c r="AE21" s="83"/>
      <c r="AF21" s="84"/>
    </row>
    <row r="22" spans="1:32" ht="15" customHeight="1" outlineLevel="1">
      <c r="A22" s="90"/>
      <c r="B22" s="19"/>
      <c r="C22" s="118"/>
      <c r="D22" s="28"/>
      <c r="E22" s="29"/>
      <c r="F22" s="30"/>
      <c r="G22" s="125">
        <f>'1_Taux horaires + coeff'!E44</f>
        <v>0</v>
      </c>
      <c r="H22" s="32">
        <f t="shared" si="0"/>
        <v>0</v>
      </c>
      <c r="I22" s="33"/>
      <c r="J22" s="141"/>
      <c r="K22" s="30"/>
      <c r="L22" s="31"/>
      <c r="M22" s="113">
        <f t="shared" si="1"/>
        <v>0</v>
      </c>
      <c r="N22" s="130"/>
      <c r="O22" s="124"/>
      <c r="P22" s="125">
        <f>'1_Taux horaires + coeff'!E46</f>
        <v>0</v>
      </c>
      <c r="Q22" s="131">
        <f t="shared" si="2"/>
        <v>0</v>
      </c>
      <c r="T22" s="82"/>
      <c r="U22" s="83"/>
      <c r="V22" s="83"/>
      <c r="W22" s="83"/>
      <c r="X22" s="83"/>
      <c r="Y22" s="83"/>
      <c r="Z22" s="83"/>
      <c r="AA22" s="83"/>
      <c r="AB22" s="83"/>
      <c r="AC22" s="83"/>
      <c r="AD22" s="83"/>
      <c r="AE22" s="83"/>
      <c r="AF22" s="84"/>
    </row>
    <row r="23" spans="1:32" ht="15" customHeight="1" outlineLevel="1">
      <c r="A23" s="90"/>
      <c r="B23" s="19"/>
      <c r="C23" s="118"/>
      <c r="D23" s="28"/>
      <c r="E23" s="29"/>
      <c r="F23" s="30"/>
      <c r="G23" s="125">
        <f>'1_Taux horaires + coeff'!E45</f>
        <v>0</v>
      </c>
      <c r="H23" s="32">
        <f t="shared" si="0"/>
        <v>0</v>
      </c>
      <c r="I23" s="33"/>
      <c r="J23" s="141" t="str">
        <f>IFERROR(VLOOKUP(I23,'1_Taux horaires + coeff'!$A$2:$B$21,2,FALSE),"")</f>
        <v/>
      </c>
      <c r="K23" s="30"/>
      <c r="L23" s="31" t="str">
        <f>IFERROR(VLOOKUP(I23,'1_Taux horaires + coeff'!$D$2:$E$21,2,FALSE),"")</f>
        <v/>
      </c>
      <c r="M23" s="113">
        <f t="shared" si="1"/>
        <v>0</v>
      </c>
      <c r="N23" s="130"/>
      <c r="O23" s="124"/>
      <c r="P23" s="125">
        <f>'1_Taux horaires + coeff'!E47</f>
        <v>0</v>
      </c>
      <c r="Q23" s="131">
        <f t="shared" si="2"/>
        <v>0</v>
      </c>
      <c r="T23" s="82"/>
      <c r="U23" s="83"/>
      <c r="V23" s="83"/>
      <c r="W23" s="83"/>
      <c r="X23" s="83"/>
      <c r="Y23" s="83"/>
      <c r="Z23" s="83"/>
      <c r="AA23" s="83"/>
      <c r="AB23" s="83"/>
      <c r="AC23" s="83"/>
      <c r="AD23" s="83"/>
      <c r="AE23" s="83"/>
      <c r="AF23" s="84"/>
    </row>
    <row r="24" spans="1:32" ht="15" customHeight="1" outlineLevel="1">
      <c r="A24" s="90"/>
      <c r="B24" s="19"/>
      <c r="C24" s="118"/>
      <c r="D24" s="28"/>
      <c r="E24" s="29"/>
      <c r="F24" s="30"/>
      <c r="G24" s="125">
        <f>'1_Taux horaires + coeff'!E46</f>
        <v>0</v>
      </c>
      <c r="H24" s="32">
        <f t="shared" si="0"/>
        <v>0</v>
      </c>
      <c r="I24" s="33"/>
      <c r="J24" s="141" t="str">
        <f>IFERROR(VLOOKUP(I24,'1_Taux horaires + coeff'!$A$2:$B$21,2,FALSE),"")</f>
        <v/>
      </c>
      <c r="K24" s="30"/>
      <c r="L24" s="31" t="str">
        <f>IFERROR(VLOOKUP(I24,'1_Taux horaires + coeff'!$D$2:$E$21,2,FALSE),"")</f>
        <v/>
      </c>
      <c r="M24" s="113">
        <f t="shared" si="1"/>
        <v>0</v>
      </c>
      <c r="N24" s="130"/>
      <c r="O24" s="124"/>
      <c r="P24" s="125">
        <f>'1_Taux horaires + coeff'!E48</f>
        <v>0</v>
      </c>
      <c r="Q24" s="131">
        <f t="shared" si="2"/>
        <v>0</v>
      </c>
      <c r="R24" s="19"/>
      <c r="T24" s="82"/>
      <c r="U24" s="83"/>
      <c r="V24" s="83"/>
      <c r="W24" s="83"/>
      <c r="X24" s="83"/>
      <c r="Y24" s="83"/>
      <c r="Z24" s="83"/>
      <c r="AA24" s="83"/>
      <c r="AB24" s="83"/>
      <c r="AC24" s="83"/>
      <c r="AD24" s="83"/>
      <c r="AE24" s="83"/>
      <c r="AF24" s="84"/>
    </row>
    <row r="25" spans="1:32" ht="15.75" customHeight="1" outlineLevel="1" thickBot="1">
      <c r="A25" s="90"/>
      <c r="B25" s="19"/>
      <c r="C25" s="118"/>
      <c r="D25" s="22"/>
      <c r="E25" s="23"/>
      <c r="F25" s="24"/>
      <c r="G25" s="134">
        <f>'1_Taux horaires + coeff'!E47</f>
        <v>0</v>
      </c>
      <c r="H25" s="26">
        <f t="shared" si="0"/>
        <v>0</v>
      </c>
      <c r="I25" s="111"/>
      <c r="J25" s="142" t="str">
        <f>IFERROR(VLOOKUP(I25,'1_Taux horaires + coeff'!$A$2:$B$21,2,FALSE),"")</f>
        <v/>
      </c>
      <c r="K25" s="109"/>
      <c r="L25" s="110" t="str">
        <f>IFERROR(VLOOKUP(I25,'1_Taux horaires + coeff'!$D$2:$E$21,2,FALSE),"")</f>
        <v/>
      </c>
      <c r="M25" s="115">
        <f t="shared" si="1"/>
        <v>0</v>
      </c>
      <c r="N25" s="132"/>
      <c r="O25" s="133"/>
      <c r="P25" s="134">
        <f>'1_Taux horaires + coeff'!E49</f>
        <v>0</v>
      </c>
      <c r="Q25" s="135">
        <f t="shared" si="2"/>
        <v>0</v>
      </c>
      <c r="R25" s="19"/>
      <c r="T25" s="82"/>
      <c r="U25" s="83"/>
      <c r="V25" s="83"/>
      <c r="W25" s="83"/>
      <c r="X25" s="83"/>
      <c r="Y25" s="83"/>
      <c r="Z25" s="83"/>
      <c r="AA25" s="83"/>
      <c r="AB25" s="83"/>
      <c r="AC25" s="83"/>
      <c r="AD25" s="83"/>
      <c r="AE25" s="83"/>
      <c r="AF25" s="84"/>
    </row>
    <row r="26" spans="1:32">
      <c r="A26" s="88">
        <v>2</v>
      </c>
      <c r="B26" s="89" t="s">
        <v>83</v>
      </c>
      <c r="C26" s="117" t="s">
        <v>77</v>
      </c>
      <c r="D26" s="39"/>
      <c r="E26" s="40"/>
      <c r="F26" s="41"/>
      <c r="G26" s="128">
        <f>'1_Taux horaires + coeff'!E48</f>
        <v>0</v>
      </c>
      <c r="H26" s="43">
        <f>IFERROR(E26*F26*G26,0)</f>
        <v>0</v>
      </c>
      <c r="I26" s="44"/>
      <c r="J26" s="140" t="str">
        <f>IFERROR(VLOOKUP(I26,'1_Taux horaires + coeff'!$A$2:$B$21,2,FALSE),"")</f>
        <v/>
      </c>
      <c r="K26" s="41"/>
      <c r="L26" s="42" t="str">
        <f>IFERROR(VLOOKUP(I26,'1_Taux horaires + coeff'!$D$2:$E$21,2,FALSE),"")</f>
        <v/>
      </c>
      <c r="M26" s="116">
        <f>IFERROR(K26*L26,0)</f>
        <v>0</v>
      </c>
      <c r="N26" s="126"/>
      <c r="O26" s="127"/>
      <c r="P26" s="128">
        <f>'1_Taux horaires + coeff'!E50</f>
        <v>0</v>
      </c>
      <c r="Q26" s="129">
        <f>IFERROR(O26*P26,0)</f>
        <v>0</v>
      </c>
      <c r="R26" s="34">
        <f>B32</f>
        <v>0</v>
      </c>
      <c r="T26" s="82"/>
      <c r="U26" s="83"/>
      <c r="V26" s="83"/>
      <c r="W26" s="83"/>
      <c r="X26" s="83"/>
      <c r="Y26" s="83"/>
      <c r="Z26" s="83"/>
      <c r="AA26" s="83"/>
      <c r="AB26" s="83"/>
      <c r="AC26" s="83"/>
      <c r="AD26" s="83"/>
      <c r="AE26" s="83"/>
      <c r="AF26" s="84"/>
    </row>
    <row r="27" spans="1:32" outlineLevel="1">
      <c r="A27" s="90"/>
      <c r="B27" s="91"/>
      <c r="C27" s="118"/>
      <c r="D27" s="28"/>
      <c r="E27" s="29"/>
      <c r="F27" s="30"/>
      <c r="G27" s="125">
        <f>'1_Taux horaires + coeff'!E49</f>
        <v>0</v>
      </c>
      <c r="H27" s="32">
        <f t="shared" ref="H27:H52" si="3">IFERROR(E27*F27*G27,0)</f>
        <v>0</v>
      </c>
      <c r="I27" s="33"/>
      <c r="J27" s="141" t="str">
        <f>IFERROR(VLOOKUP(I27,'1_Taux horaires + coeff'!$A$2:$B$21,2,FALSE),"")</f>
        <v/>
      </c>
      <c r="K27" s="30"/>
      <c r="L27" s="31" t="str">
        <f>IFERROR(VLOOKUP(I27,'1_Taux horaires + coeff'!$D$2:$E$21,2,FALSE),"")</f>
        <v/>
      </c>
      <c r="M27" s="113">
        <f t="shared" ref="M27:M52" si="4">IFERROR(K27*L27,0)</f>
        <v>0</v>
      </c>
      <c r="N27" s="130"/>
      <c r="O27" s="124"/>
      <c r="P27" s="125">
        <f>'1_Taux horaires + coeff'!E51</f>
        <v>0</v>
      </c>
      <c r="Q27" s="131">
        <f t="shared" ref="Q27:Q52" si="5">IFERROR(O27*P27,0)</f>
        <v>0</v>
      </c>
      <c r="R27" s="19"/>
      <c r="S27" s="19"/>
      <c r="T27" s="82"/>
      <c r="U27" s="83"/>
      <c r="V27" s="83"/>
      <c r="W27" s="83"/>
      <c r="X27" s="83"/>
      <c r="Y27" s="83"/>
      <c r="Z27" s="83"/>
      <c r="AA27" s="83"/>
      <c r="AB27" s="83"/>
      <c r="AC27" s="83"/>
      <c r="AD27" s="83"/>
      <c r="AE27" s="83"/>
      <c r="AF27" s="84"/>
    </row>
    <row r="28" spans="1:32" ht="15.75" outlineLevel="1" thickBot="1">
      <c r="A28" s="92" t="s">
        <v>44</v>
      </c>
      <c r="B28" s="93">
        <f>SUM(H26:H52)</f>
        <v>0</v>
      </c>
      <c r="C28" s="118"/>
      <c r="D28" s="28"/>
      <c r="E28" s="29"/>
      <c r="F28" s="30"/>
      <c r="G28" s="125">
        <f>'1_Taux horaires + coeff'!E50</f>
        <v>0</v>
      </c>
      <c r="H28" s="32">
        <f t="shared" si="3"/>
        <v>0</v>
      </c>
      <c r="I28" s="33"/>
      <c r="J28" s="141" t="str">
        <f>IFERROR(VLOOKUP(I28,'1_Taux horaires + coeff'!$A$2:$B$21,2,FALSE),"")</f>
        <v/>
      </c>
      <c r="K28" s="30"/>
      <c r="L28" s="31" t="str">
        <f>IFERROR(VLOOKUP(I28,'1_Taux horaires + coeff'!$D$2:$E$21,2,FALSE),"")</f>
        <v/>
      </c>
      <c r="M28" s="113">
        <f t="shared" si="4"/>
        <v>0</v>
      </c>
      <c r="N28" s="130"/>
      <c r="O28" s="124"/>
      <c r="P28" s="125">
        <f>'1_Taux horaires + coeff'!E52</f>
        <v>0</v>
      </c>
      <c r="Q28" s="131">
        <f t="shared" si="5"/>
        <v>0</v>
      </c>
      <c r="R28" s="19"/>
      <c r="S28" s="19"/>
      <c r="T28" s="85"/>
      <c r="U28" s="86"/>
      <c r="V28" s="86"/>
      <c r="W28" s="86"/>
      <c r="X28" s="86"/>
      <c r="Y28" s="86"/>
      <c r="Z28" s="86"/>
      <c r="AA28" s="86"/>
      <c r="AB28" s="86"/>
      <c r="AC28" s="86"/>
      <c r="AD28" s="86"/>
      <c r="AE28" s="86"/>
      <c r="AF28" s="87"/>
    </row>
    <row r="29" spans="1:32" outlineLevel="1">
      <c r="A29" s="94" t="s">
        <v>45</v>
      </c>
      <c r="B29" s="95">
        <f>SUM(M26:M52)</f>
        <v>0</v>
      </c>
      <c r="C29" s="118"/>
      <c r="D29" s="28"/>
      <c r="E29" s="29"/>
      <c r="F29" s="30"/>
      <c r="G29" s="125">
        <f>'1_Taux horaires + coeff'!E51</f>
        <v>0</v>
      </c>
      <c r="H29" s="32">
        <f t="shared" si="3"/>
        <v>0</v>
      </c>
      <c r="I29" s="33"/>
      <c r="J29" s="141" t="str">
        <f>IFERROR(VLOOKUP(I29,'1_Taux horaires + coeff'!$A$2:$B$21,2,FALSE),"")</f>
        <v/>
      </c>
      <c r="K29" s="30"/>
      <c r="L29" s="31" t="str">
        <f>IFERROR(VLOOKUP(I29,'1_Taux horaires + coeff'!$D$2:$E$21,2,FALSE),"")</f>
        <v/>
      </c>
      <c r="M29" s="113">
        <f t="shared" si="4"/>
        <v>0</v>
      </c>
      <c r="N29" s="130"/>
      <c r="O29" s="124"/>
      <c r="P29" s="125">
        <f>'1_Taux horaires + coeff'!E53</f>
        <v>0</v>
      </c>
      <c r="Q29" s="131">
        <f t="shared" si="5"/>
        <v>0</v>
      </c>
      <c r="R29" s="19"/>
      <c r="S29" s="19"/>
    </row>
    <row r="30" spans="1:32" outlineLevel="1">
      <c r="A30" s="96" t="s">
        <v>46</v>
      </c>
      <c r="B30" s="97">
        <f>SUM(Q26:Q52)</f>
        <v>0</v>
      </c>
      <c r="C30" s="118"/>
      <c r="D30" s="28"/>
      <c r="E30" s="29"/>
      <c r="F30" s="30"/>
      <c r="G30" s="125">
        <f>'1_Taux horaires + coeff'!E52</f>
        <v>0</v>
      </c>
      <c r="H30" s="32">
        <f t="shared" si="3"/>
        <v>0</v>
      </c>
      <c r="I30" s="33"/>
      <c r="J30" s="141" t="str">
        <f>IFERROR(VLOOKUP(I30,'1_Taux horaires + coeff'!$A$2:$B$21,2,FALSE),"")</f>
        <v/>
      </c>
      <c r="K30" s="30"/>
      <c r="L30" s="31" t="str">
        <f>IFERROR(VLOOKUP(I30,'1_Taux horaires + coeff'!$D$2:$E$21,2,FALSE),"")</f>
        <v/>
      </c>
      <c r="M30" s="113">
        <f t="shared" si="4"/>
        <v>0</v>
      </c>
      <c r="N30" s="130"/>
      <c r="O30" s="124"/>
      <c r="P30" s="125">
        <f>'1_Taux horaires + coeff'!E54</f>
        <v>0</v>
      </c>
      <c r="Q30" s="131">
        <f t="shared" si="5"/>
        <v>0</v>
      </c>
      <c r="R30" s="19"/>
      <c r="S30" s="19"/>
    </row>
    <row r="31" spans="1:32" outlineLevel="1">
      <c r="A31" s="90"/>
      <c r="B31" s="91"/>
      <c r="C31" s="118"/>
      <c r="D31" s="28"/>
      <c r="E31" s="29"/>
      <c r="F31" s="30"/>
      <c r="G31" s="125">
        <f>'1_Taux horaires + coeff'!E53</f>
        <v>0</v>
      </c>
      <c r="H31" s="32">
        <f t="shared" si="3"/>
        <v>0</v>
      </c>
      <c r="I31" s="33"/>
      <c r="J31" s="141" t="str">
        <f>IFERROR(VLOOKUP(I31,'1_Taux horaires + coeff'!$A$2:$B$21,2,FALSE),"")</f>
        <v/>
      </c>
      <c r="K31" s="30"/>
      <c r="L31" s="31" t="str">
        <f>IFERROR(VLOOKUP(I31,'1_Taux horaires + coeff'!$D$2:$E$21,2,FALSE),"")</f>
        <v/>
      </c>
      <c r="M31" s="113">
        <f t="shared" si="4"/>
        <v>0</v>
      </c>
      <c r="N31" s="130"/>
      <c r="O31" s="124"/>
      <c r="P31" s="125">
        <f>'1_Taux horaires + coeff'!E55</f>
        <v>0</v>
      </c>
      <c r="Q31" s="131">
        <f t="shared" si="5"/>
        <v>0</v>
      </c>
      <c r="R31" s="19"/>
      <c r="S31" s="19"/>
    </row>
    <row r="32" spans="1:32" outlineLevel="1">
      <c r="A32" s="100" t="s">
        <v>58</v>
      </c>
      <c r="B32" s="101">
        <f>B28+B29+B30</f>
        <v>0</v>
      </c>
      <c r="C32" s="118"/>
      <c r="D32" s="28"/>
      <c r="E32" s="29"/>
      <c r="F32" s="30"/>
      <c r="G32" s="125">
        <f>'1_Taux horaires + coeff'!E54</f>
        <v>0</v>
      </c>
      <c r="H32" s="32">
        <f t="shared" si="3"/>
        <v>0</v>
      </c>
      <c r="I32" s="33"/>
      <c r="J32" s="141" t="str">
        <f>IFERROR(VLOOKUP(I32,'1_Taux horaires + coeff'!$A$2:$B$21,2,FALSE),"")</f>
        <v/>
      </c>
      <c r="K32" s="30"/>
      <c r="L32" s="31" t="str">
        <f>IFERROR(VLOOKUP(I32,'1_Taux horaires + coeff'!$D$2:$E$21,2,FALSE),"")</f>
        <v/>
      </c>
      <c r="M32" s="113">
        <f t="shared" si="4"/>
        <v>0</v>
      </c>
      <c r="N32" s="130"/>
      <c r="O32" s="124"/>
      <c r="P32" s="125">
        <f>'1_Taux horaires + coeff'!E56</f>
        <v>0</v>
      </c>
      <c r="Q32" s="131">
        <f t="shared" si="5"/>
        <v>0</v>
      </c>
      <c r="R32" s="19"/>
      <c r="S32" s="19"/>
    </row>
    <row r="33" spans="1:19" ht="15.75" outlineLevel="1" thickBot="1">
      <c r="A33" s="102"/>
      <c r="B33" s="103"/>
      <c r="C33" s="118"/>
      <c r="D33" s="28"/>
      <c r="E33" s="29"/>
      <c r="F33" s="30"/>
      <c r="G33" s="125">
        <f>'1_Taux horaires + coeff'!E55</f>
        <v>0</v>
      </c>
      <c r="H33" s="32">
        <f t="shared" si="3"/>
        <v>0</v>
      </c>
      <c r="I33" s="33"/>
      <c r="J33" s="141" t="str">
        <f>IFERROR(VLOOKUP(I33,'1_Taux horaires + coeff'!$A$2:$B$21,2,FALSE),"")</f>
        <v/>
      </c>
      <c r="K33" s="30"/>
      <c r="L33" s="31" t="str">
        <f>IFERROR(VLOOKUP(I33,'1_Taux horaires + coeff'!$D$2:$E$21,2,FALSE),"")</f>
        <v/>
      </c>
      <c r="M33" s="113">
        <f t="shared" si="4"/>
        <v>0</v>
      </c>
      <c r="N33" s="130"/>
      <c r="O33" s="124"/>
      <c r="P33" s="125">
        <f>'1_Taux horaires + coeff'!E57</f>
        <v>0</v>
      </c>
      <c r="Q33" s="131">
        <f t="shared" si="5"/>
        <v>0</v>
      </c>
      <c r="R33" s="19"/>
      <c r="S33" s="19"/>
    </row>
    <row r="34" spans="1:19" outlineLevel="1">
      <c r="A34" s="90"/>
      <c r="B34" s="19"/>
      <c r="C34" s="119" t="s">
        <v>78</v>
      </c>
      <c r="D34" s="28"/>
      <c r="E34" s="29"/>
      <c r="F34" s="30"/>
      <c r="G34" s="125">
        <f>'1_Taux horaires + coeff'!E56</f>
        <v>0</v>
      </c>
      <c r="H34" s="32">
        <f t="shared" si="3"/>
        <v>0</v>
      </c>
      <c r="I34" s="33"/>
      <c r="J34" s="141"/>
      <c r="K34" s="30"/>
      <c r="L34" s="31"/>
      <c r="M34" s="113">
        <f t="shared" si="4"/>
        <v>0</v>
      </c>
      <c r="N34" s="130"/>
      <c r="O34" s="124"/>
      <c r="P34" s="125">
        <f>'1_Taux horaires + coeff'!E58</f>
        <v>0</v>
      </c>
      <c r="Q34" s="131">
        <f t="shared" si="5"/>
        <v>0</v>
      </c>
      <c r="R34" s="19"/>
      <c r="S34" s="19"/>
    </row>
    <row r="35" spans="1:19" outlineLevel="1">
      <c r="A35" s="90"/>
      <c r="B35" s="19"/>
      <c r="C35" s="118"/>
      <c r="D35" s="28"/>
      <c r="E35" s="29"/>
      <c r="F35" s="30"/>
      <c r="G35" s="125">
        <f>'1_Taux horaires + coeff'!E57</f>
        <v>0</v>
      </c>
      <c r="H35" s="32">
        <f t="shared" si="3"/>
        <v>0</v>
      </c>
      <c r="I35" s="33"/>
      <c r="J35" s="141"/>
      <c r="K35" s="30"/>
      <c r="L35" s="31"/>
      <c r="M35" s="113">
        <f t="shared" si="4"/>
        <v>0</v>
      </c>
      <c r="N35" s="130"/>
      <c r="O35" s="124"/>
      <c r="P35" s="125">
        <f>'1_Taux horaires + coeff'!E59</f>
        <v>0</v>
      </c>
      <c r="Q35" s="131">
        <f t="shared" si="5"/>
        <v>0</v>
      </c>
      <c r="R35" s="19"/>
      <c r="S35" s="19"/>
    </row>
    <row r="36" spans="1:19" outlineLevel="1">
      <c r="A36" s="90"/>
      <c r="B36" s="19"/>
      <c r="C36" s="118"/>
      <c r="D36" s="28"/>
      <c r="E36" s="29"/>
      <c r="F36" s="30"/>
      <c r="G36" s="125">
        <f>'1_Taux horaires + coeff'!E58</f>
        <v>0</v>
      </c>
      <c r="H36" s="32">
        <f t="shared" si="3"/>
        <v>0</v>
      </c>
      <c r="I36" s="33"/>
      <c r="J36" s="141"/>
      <c r="K36" s="30"/>
      <c r="L36" s="31"/>
      <c r="M36" s="113">
        <f t="shared" si="4"/>
        <v>0</v>
      </c>
      <c r="N36" s="130"/>
      <c r="O36" s="124"/>
      <c r="P36" s="125">
        <f>'1_Taux horaires + coeff'!E60</f>
        <v>0</v>
      </c>
      <c r="Q36" s="131">
        <f t="shared" si="5"/>
        <v>0</v>
      </c>
      <c r="R36" s="19"/>
      <c r="S36" s="19"/>
    </row>
    <row r="37" spans="1:19" outlineLevel="1">
      <c r="A37" s="90"/>
      <c r="B37" s="19"/>
      <c r="D37" s="28"/>
      <c r="E37" s="29"/>
      <c r="F37" s="30"/>
      <c r="G37" s="125">
        <f>'1_Taux horaires + coeff'!E59</f>
        <v>0</v>
      </c>
      <c r="H37" s="32">
        <f t="shared" si="3"/>
        <v>0</v>
      </c>
      <c r="I37" s="33"/>
      <c r="J37" s="141"/>
      <c r="K37" s="30"/>
      <c r="L37" s="31"/>
      <c r="M37" s="113">
        <f t="shared" si="4"/>
        <v>0</v>
      </c>
      <c r="N37" s="130"/>
      <c r="O37" s="124"/>
      <c r="P37" s="125">
        <f>'1_Taux horaires + coeff'!E61</f>
        <v>0</v>
      </c>
      <c r="Q37" s="131">
        <f t="shared" si="5"/>
        <v>0</v>
      </c>
      <c r="R37" s="19"/>
      <c r="S37" s="19"/>
    </row>
    <row r="38" spans="1:19" outlineLevel="1">
      <c r="A38" s="90"/>
      <c r="B38" s="19"/>
      <c r="C38" s="118"/>
      <c r="D38" s="28"/>
      <c r="E38" s="29"/>
      <c r="F38" s="30"/>
      <c r="G38" s="125">
        <f>'1_Taux horaires + coeff'!E60</f>
        <v>0</v>
      </c>
      <c r="H38" s="32">
        <f t="shared" si="3"/>
        <v>0</v>
      </c>
      <c r="I38" s="33"/>
      <c r="J38" s="141"/>
      <c r="K38" s="30"/>
      <c r="L38" s="31"/>
      <c r="M38" s="113">
        <f t="shared" si="4"/>
        <v>0</v>
      </c>
      <c r="N38" s="130"/>
      <c r="O38" s="124"/>
      <c r="P38" s="125">
        <f>'1_Taux horaires + coeff'!E62</f>
        <v>0</v>
      </c>
      <c r="Q38" s="131">
        <f t="shared" si="5"/>
        <v>0</v>
      </c>
      <c r="R38" s="19"/>
      <c r="S38" s="19"/>
    </row>
    <row r="39" spans="1:19" outlineLevel="1">
      <c r="A39" s="90"/>
      <c r="B39" s="19"/>
      <c r="C39" s="118"/>
      <c r="D39" s="28"/>
      <c r="E39" s="29"/>
      <c r="F39" s="30"/>
      <c r="G39" s="125">
        <f>'1_Taux horaires + coeff'!E61</f>
        <v>0</v>
      </c>
      <c r="H39" s="32">
        <f t="shared" si="3"/>
        <v>0</v>
      </c>
      <c r="I39" s="33"/>
      <c r="J39" s="141"/>
      <c r="K39" s="30"/>
      <c r="L39" s="31"/>
      <c r="M39" s="113">
        <f t="shared" si="4"/>
        <v>0</v>
      </c>
      <c r="N39" s="130"/>
      <c r="O39" s="124"/>
      <c r="P39" s="125">
        <f>'1_Taux horaires + coeff'!E63</f>
        <v>0</v>
      </c>
      <c r="Q39" s="131">
        <f t="shared" si="5"/>
        <v>0</v>
      </c>
      <c r="R39" s="19"/>
      <c r="S39" s="19"/>
    </row>
    <row r="40" spans="1:19" outlineLevel="1">
      <c r="A40" s="90"/>
      <c r="B40" s="19"/>
      <c r="C40" s="118"/>
      <c r="D40" s="28"/>
      <c r="E40" s="29"/>
      <c r="F40" s="30"/>
      <c r="G40" s="125">
        <f>'1_Taux horaires + coeff'!E62</f>
        <v>0</v>
      </c>
      <c r="H40" s="32">
        <f t="shared" si="3"/>
        <v>0</v>
      </c>
      <c r="I40" s="33"/>
      <c r="J40" s="141"/>
      <c r="K40" s="30"/>
      <c r="L40" s="31"/>
      <c r="M40" s="113">
        <f t="shared" si="4"/>
        <v>0</v>
      </c>
      <c r="N40" s="130"/>
      <c r="O40" s="124"/>
      <c r="P40" s="125">
        <f>'1_Taux horaires + coeff'!E64</f>
        <v>0</v>
      </c>
      <c r="Q40" s="131">
        <f t="shared" si="5"/>
        <v>0</v>
      </c>
      <c r="R40" s="19"/>
      <c r="S40" s="19"/>
    </row>
    <row r="41" spans="1:19" outlineLevel="1">
      <c r="A41" s="90"/>
      <c r="B41" s="19"/>
      <c r="C41" s="119" t="s">
        <v>79</v>
      </c>
      <c r="D41" s="28"/>
      <c r="E41" s="29"/>
      <c r="F41" s="30"/>
      <c r="G41" s="125">
        <f>'1_Taux horaires + coeff'!E63</f>
        <v>0</v>
      </c>
      <c r="H41" s="32">
        <f t="shared" si="3"/>
        <v>0</v>
      </c>
      <c r="I41" s="33"/>
      <c r="J41" s="141"/>
      <c r="K41" s="30"/>
      <c r="L41" s="31"/>
      <c r="M41" s="113">
        <f t="shared" si="4"/>
        <v>0</v>
      </c>
      <c r="N41" s="130"/>
      <c r="O41" s="124"/>
      <c r="P41" s="125">
        <f>'1_Taux horaires + coeff'!E65</f>
        <v>0</v>
      </c>
      <c r="Q41" s="131">
        <f t="shared" si="5"/>
        <v>0</v>
      </c>
      <c r="R41" s="19"/>
      <c r="S41" s="19"/>
    </row>
    <row r="42" spans="1:19" outlineLevel="1">
      <c r="A42" s="90"/>
      <c r="B42" s="19"/>
      <c r="C42" s="118"/>
      <c r="D42" s="28"/>
      <c r="E42" s="29"/>
      <c r="F42" s="30"/>
      <c r="G42" s="125">
        <f>'1_Taux horaires + coeff'!E64</f>
        <v>0</v>
      </c>
      <c r="H42" s="32">
        <f t="shared" si="3"/>
        <v>0</v>
      </c>
      <c r="I42" s="33"/>
      <c r="J42" s="141"/>
      <c r="K42" s="30"/>
      <c r="L42" s="31"/>
      <c r="M42" s="113">
        <f t="shared" si="4"/>
        <v>0</v>
      </c>
      <c r="N42" s="130"/>
      <c r="O42" s="124"/>
      <c r="P42" s="125">
        <f>'1_Taux horaires + coeff'!E66</f>
        <v>0</v>
      </c>
      <c r="Q42" s="131">
        <f t="shared" si="5"/>
        <v>0</v>
      </c>
      <c r="R42" s="19"/>
      <c r="S42" s="19"/>
    </row>
    <row r="43" spans="1:19" outlineLevel="1">
      <c r="A43" s="90"/>
      <c r="B43" s="19"/>
      <c r="C43" s="118"/>
      <c r="D43" s="28"/>
      <c r="E43" s="29"/>
      <c r="F43" s="30"/>
      <c r="G43" s="125">
        <f>'1_Taux horaires + coeff'!E65</f>
        <v>0</v>
      </c>
      <c r="H43" s="32">
        <f t="shared" si="3"/>
        <v>0</v>
      </c>
      <c r="I43" s="33"/>
      <c r="J43" s="141"/>
      <c r="K43" s="30"/>
      <c r="L43" s="31"/>
      <c r="M43" s="113">
        <f t="shared" si="4"/>
        <v>0</v>
      </c>
      <c r="N43" s="130"/>
      <c r="O43" s="124"/>
      <c r="P43" s="125">
        <f>'1_Taux horaires + coeff'!E67</f>
        <v>0</v>
      </c>
      <c r="Q43" s="131">
        <f t="shared" si="5"/>
        <v>0</v>
      </c>
      <c r="R43" s="19"/>
      <c r="S43" s="19"/>
    </row>
    <row r="44" spans="1:19" outlineLevel="1">
      <c r="A44" s="90"/>
      <c r="B44" s="19"/>
      <c r="C44" s="119"/>
      <c r="D44" s="28"/>
      <c r="E44" s="29"/>
      <c r="F44" s="30"/>
      <c r="G44" s="125">
        <f>'1_Taux horaires + coeff'!E66</f>
        <v>0</v>
      </c>
      <c r="H44" s="32">
        <f t="shared" si="3"/>
        <v>0</v>
      </c>
      <c r="I44" s="33"/>
      <c r="J44" s="141"/>
      <c r="K44" s="30"/>
      <c r="L44" s="31"/>
      <c r="M44" s="113">
        <f t="shared" si="4"/>
        <v>0</v>
      </c>
      <c r="N44" s="130"/>
      <c r="O44" s="124"/>
      <c r="P44" s="125">
        <f>'1_Taux horaires + coeff'!E68</f>
        <v>0</v>
      </c>
      <c r="Q44" s="131">
        <f t="shared" si="5"/>
        <v>0</v>
      </c>
      <c r="R44" s="19"/>
      <c r="S44" s="19"/>
    </row>
    <row r="45" spans="1:19" outlineLevel="1">
      <c r="A45" s="90"/>
      <c r="B45" s="19"/>
      <c r="C45" s="118"/>
      <c r="D45" s="28"/>
      <c r="E45" s="29"/>
      <c r="F45" s="30"/>
      <c r="G45" s="125">
        <f>'1_Taux horaires + coeff'!E67</f>
        <v>0</v>
      </c>
      <c r="H45" s="32">
        <f t="shared" si="3"/>
        <v>0</v>
      </c>
      <c r="I45" s="33"/>
      <c r="J45" s="141"/>
      <c r="K45" s="30"/>
      <c r="L45" s="31"/>
      <c r="M45" s="113">
        <f t="shared" si="4"/>
        <v>0</v>
      </c>
      <c r="N45" s="130"/>
      <c r="O45" s="124"/>
      <c r="P45" s="125">
        <f>'1_Taux horaires + coeff'!E69</f>
        <v>0</v>
      </c>
      <c r="Q45" s="131">
        <f t="shared" si="5"/>
        <v>0</v>
      </c>
      <c r="R45" s="19"/>
      <c r="S45" s="19"/>
    </row>
    <row r="46" spans="1:19" outlineLevel="1">
      <c r="A46" s="90"/>
      <c r="B46" s="19"/>
      <c r="C46" s="118"/>
      <c r="D46" s="28"/>
      <c r="E46" s="29"/>
      <c r="F46" s="30"/>
      <c r="G46" s="125">
        <f>'1_Taux horaires + coeff'!E68</f>
        <v>0</v>
      </c>
      <c r="H46" s="32">
        <f t="shared" si="3"/>
        <v>0</v>
      </c>
      <c r="I46" s="33"/>
      <c r="J46" s="141"/>
      <c r="K46" s="30"/>
      <c r="L46" s="31"/>
      <c r="M46" s="113">
        <f t="shared" si="4"/>
        <v>0</v>
      </c>
      <c r="N46" s="130"/>
      <c r="O46" s="124"/>
      <c r="P46" s="125">
        <f>'1_Taux horaires + coeff'!E70</f>
        <v>0</v>
      </c>
      <c r="Q46" s="131">
        <f t="shared" si="5"/>
        <v>0</v>
      </c>
      <c r="R46" s="19"/>
      <c r="S46" s="19"/>
    </row>
    <row r="47" spans="1:19" outlineLevel="1">
      <c r="A47" s="90"/>
      <c r="B47" s="19"/>
      <c r="C47" s="118"/>
      <c r="D47" s="28"/>
      <c r="E47" s="29"/>
      <c r="F47" s="30"/>
      <c r="G47" s="125">
        <f>'1_Taux horaires + coeff'!E69</f>
        <v>0</v>
      </c>
      <c r="H47" s="32">
        <f t="shared" si="3"/>
        <v>0</v>
      </c>
      <c r="I47" s="33"/>
      <c r="J47" s="141"/>
      <c r="K47" s="30"/>
      <c r="L47" s="31"/>
      <c r="M47" s="113">
        <f t="shared" si="4"/>
        <v>0</v>
      </c>
      <c r="N47" s="130"/>
      <c r="O47" s="124"/>
      <c r="P47" s="125">
        <f>'1_Taux horaires + coeff'!E71</f>
        <v>0</v>
      </c>
      <c r="Q47" s="131">
        <f t="shared" si="5"/>
        <v>0</v>
      </c>
      <c r="R47" s="19"/>
      <c r="S47" s="19"/>
    </row>
    <row r="48" spans="1:19" outlineLevel="1">
      <c r="A48" s="90"/>
      <c r="B48" s="19"/>
      <c r="C48" s="118"/>
      <c r="D48" s="28"/>
      <c r="E48" s="29"/>
      <c r="F48" s="30"/>
      <c r="G48" s="125">
        <f>'1_Taux horaires + coeff'!E70</f>
        <v>0</v>
      </c>
      <c r="H48" s="32">
        <f t="shared" si="3"/>
        <v>0</v>
      </c>
      <c r="I48" s="33"/>
      <c r="J48" s="141"/>
      <c r="K48" s="30"/>
      <c r="L48" s="31"/>
      <c r="M48" s="113">
        <f t="shared" si="4"/>
        <v>0</v>
      </c>
      <c r="N48" s="130"/>
      <c r="O48" s="124"/>
      <c r="P48" s="125">
        <f>'1_Taux horaires + coeff'!E72</f>
        <v>0</v>
      </c>
      <c r="Q48" s="131">
        <f t="shared" si="5"/>
        <v>0</v>
      </c>
      <c r="R48" s="19"/>
      <c r="S48" s="19"/>
    </row>
    <row r="49" spans="1:19" outlineLevel="1">
      <c r="A49" s="90"/>
      <c r="B49" s="19"/>
      <c r="C49" s="118"/>
      <c r="D49" s="28"/>
      <c r="E49" s="29"/>
      <c r="F49" s="30"/>
      <c r="G49" s="125">
        <f>'1_Taux horaires + coeff'!E71</f>
        <v>0</v>
      </c>
      <c r="H49" s="32">
        <f t="shared" si="3"/>
        <v>0</v>
      </c>
      <c r="I49" s="33"/>
      <c r="J49" s="141"/>
      <c r="K49" s="30"/>
      <c r="L49" s="31"/>
      <c r="M49" s="113">
        <f t="shared" si="4"/>
        <v>0</v>
      </c>
      <c r="N49" s="130"/>
      <c r="O49" s="124"/>
      <c r="P49" s="125">
        <f>'1_Taux horaires + coeff'!E73</f>
        <v>0</v>
      </c>
      <c r="Q49" s="131">
        <f t="shared" si="5"/>
        <v>0</v>
      </c>
      <c r="R49" s="19"/>
      <c r="S49" s="19"/>
    </row>
    <row r="50" spans="1:19" outlineLevel="1">
      <c r="A50" s="90"/>
      <c r="B50" s="19"/>
      <c r="C50" s="118"/>
      <c r="D50" s="28"/>
      <c r="E50" s="29"/>
      <c r="F50" s="30"/>
      <c r="G50" s="125">
        <f>'1_Taux horaires + coeff'!E72</f>
        <v>0</v>
      </c>
      <c r="H50" s="32">
        <f t="shared" si="3"/>
        <v>0</v>
      </c>
      <c r="I50" s="33"/>
      <c r="J50" s="141" t="str">
        <f>IFERROR(VLOOKUP(I50,'1_Taux horaires + coeff'!$A$2:$B$21,2,FALSE),"")</f>
        <v/>
      </c>
      <c r="K50" s="30"/>
      <c r="L50" s="31" t="str">
        <f>IFERROR(VLOOKUP(I50,'1_Taux horaires + coeff'!$D$2:$E$21,2,FALSE),"")</f>
        <v/>
      </c>
      <c r="M50" s="113">
        <f t="shared" si="4"/>
        <v>0</v>
      </c>
      <c r="N50" s="130"/>
      <c r="O50" s="124"/>
      <c r="P50" s="125">
        <f>'1_Taux horaires + coeff'!E74</f>
        <v>0</v>
      </c>
      <c r="Q50" s="131">
        <f t="shared" si="5"/>
        <v>0</v>
      </c>
      <c r="R50" s="19"/>
      <c r="S50" s="19"/>
    </row>
    <row r="51" spans="1:19" outlineLevel="1">
      <c r="A51" s="90"/>
      <c r="B51" s="19"/>
      <c r="C51" s="118"/>
      <c r="D51" s="28"/>
      <c r="E51" s="29"/>
      <c r="F51" s="30"/>
      <c r="G51" s="125">
        <f>'1_Taux horaires + coeff'!E73</f>
        <v>0</v>
      </c>
      <c r="H51" s="32">
        <f t="shared" si="3"/>
        <v>0</v>
      </c>
      <c r="I51" s="33"/>
      <c r="J51" s="141" t="str">
        <f>IFERROR(VLOOKUP(I51,'1_Taux horaires + coeff'!$A$2:$B$21,2,FALSE),"")</f>
        <v/>
      </c>
      <c r="K51" s="30"/>
      <c r="L51" s="31" t="str">
        <f>IFERROR(VLOOKUP(I51,'1_Taux horaires + coeff'!$D$2:$E$21,2,FALSE),"")</f>
        <v/>
      </c>
      <c r="M51" s="113">
        <f t="shared" si="4"/>
        <v>0</v>
      </c>
      <c r="N51" s="130"/>
      <c r="O51" s="124"/>
      <c r="P51" s="125">
        <f>'1_Taux horaires + coeff'!E75</f>
        <v>0</v>
      </c>
      <c r="Q51" s="131">
        <f t="shared" si="5"/>
        <v>0</v>
      </c>
      <c r="R51" s="19"/>
      <c r="S51" s="19"/>
    </row>
    <row r="52" spans="1:19" ht="15.75" outlineLevel="1" thickBot="1">
      <c r="A52" s="102"/>
      <c r="B52" s="112"/>
      <c r="C52" s="120"/>
      <c r="D52" s="22"/>
      <c r="E52" s="23"/>
      <c r="F52" s="24"/>
      <c r="G52" s="134">
        <f>'1_Taux horaires + coeff'!E74</f>
        <v>0</v>
      </c>
      <c r="H52" s="49">
        <f t="shared" si="3"/>
        <v>0</v>
      </c>
      <c r="I52" s="27"/>
      <c r="J52" s="143" t="str">
        <f>IFERROR(VLOOKUP(I52,'1_Taux horaires + coeff'!$A$2:$B$21,2,FALSE),"")</f>
        <v/>
      </c>
      <c r="K52" s="24"/>
      <c r="L52" s="25" t="str">
        <f>IFERROR(VLOOKUP(I52,'1_Taux horaires + coeff'!$D$2:$E$21,2,FALSE),"")</f>
        <v/>
      </c>
      <c r="M52" s="114">
        <f t="shared" si="4"/>
        <v>0</v>
      </c>
      <c r="N52" s="132"/>
      <c r="O52" s="133"/>
      <c r="P52" s="134">
        <f>'1_Taux horaires + coeff'!E76</f>
        <v>0</v>
      </c>
      <c r="Q52" s="135">
        <f t="shared" si="5"/>
        <v>0</v>
      </c>
      <c r="R52" s="19"/>
      <c r="S52" s="19"/>
    </row>
    <row r="53" spans="1:19" ht="30">
      <c r="A53" s="107">
        <v>3</v>
      </c>
      <c r="B53" s="108" t="s">
        <v>84</v>
      </c>
      <c r="C53" s="117" t="s">
        <v>77</v>
      </c>
      <c r="D53" s="39"/>
      <c r="E53" s="40"/>
      <c r="F53" s="41"/>
      <c r="G53" s="128">
        <f>'1_Taux horaires + coeff'!E75</f>
        <v>0</v>
      </c>
      <c r="H53" s="43">
        <f>IFERROR(E53*F53*G53,0)</f>
        <v>0</v>
      </c>
      <c r="I53" s="111"/>
      <c r="J53" s="142" t="str">
        <f>IFERROR(VLOOKUP(I53,'1_Taux horaires + coeff'!$A$2:$B$21,2,FALSE),"")</f>
        <v/>
      </c>
      <c r="K53" s="109"/>
      <c r="L53" s="110" t="str">
        <f>IFERROR(VLOOKUP(I53,'1_Taux horaires + coeff'!$D$2:$E$21,2,FALSE),"")</f>
        <v/>
      </c>
      <c r="M53" s="115">
        <f>IFERROR(K53*L53,0)</f>
        <v>0</v>
      </c>
      <c r="N53" s="136"/>
      <c r="O53" s="137"/>
      <c r="P53" s="138">
        <f>'1_Taux horaires + coeff'!E77</f>
        <v>0</v>
      </c>
      <c r="Q53" s="139">
        <f>IFERROR(O53*P53,0)</f>
        <v>0</v>
      </c>
      <c r="R53" s="34">
        <f>B59</f>
        <v>0</v>
      </c>
    </row>
    <row r="54" spans="1:19" outlineLevel="1">
      <c r="A54" s="90"/>
      <c r="B54" s="91"/>
      <c r="C54" s="118"/>
      <c r="D54" s="28"/>
      <c r="E54" s="29"/>
      <c r="F54" s="30"/>
      <c r="G54" s="125">
        <f>'1_Taux horaires + coeff'!E76</f>
        <v>0</v>
      </c>
      <c r="H54" s="32">
        <f t="shared" ref="H54:H75" si="6">IFERROR(E54*F54*G54,0)</f>
        <v>0</v>
      </c>
      <c r="I54" s="33"/>
      <c r="J54" s="141" t="str">
        <f>IFERROR(VLOOKUP(I54,'1_Taux horaires + coeff'!$A$2:$B$21,2,FALSE),"")</f>
        <v/>
      </c>
      <c r="K54" s="30"/>
      <c r="L54" s="31" t="str">
        <f>IFERROR(VLOOKUP(I54,'1_Taux horaires + coeff'!$D$2:$E$21,2,FALSE),"")</f>
        <v/>
      </c>
      <c r="M54" s="113">
        <f t="shared" ref="M54:M75" si="7">IFERROR(K54*L54,0)</f>
        <v>0</v>
      </c>
      <c r="N54" s="130"/>
      <c r="O54" s="124"/>
      <c r="P54" s="125">
        <f>'1_Taux horaires + coeff'!E78</f>
        <v>0</v>
      </c>
      <c r="Q54" s="131">
        <f t="shared" ref="Q54:Q75" si="8">IFERROR(O54*P54,0)</f>
        <v>0</v>
      </c>
    </row>
    <row r="55" spans="1:19" outlineLevel="1">
      <c r="A55" s="92" t="s">
        <v>44</v>
      </c>
      <c r="B55" s="93">
        <f>SUM(H53:H75)</f>
        <v>0</v>
      </c>
      <c r="C55" s="118"/>
      <c r="D55" s="28"/>
      <c r="E55" s="29"/>
      <c r="F55" s="30"/>
      <c r="G55" s="125">
        <f>'1_Taux horaires + coeff'!E77</f>
        <v>0</v>
      </c>
      <c r="H55" s="32">
        <f t="shared" si="6"/>
        <v>0</v>
      </c>
      <c r="I55" s="33"/>
      <c r="J55" s="141" t="str">
        <f>IFERROR(VLOOKUP(I55,'1_Taux horaires + coeff'!$A$2:$B$21,2,FALSE),"")</f>
        <v/>
      </c>
      <c r="K55" s="30"/>
      <c r="L55" s="31" t="str">
        <f>IFERROR(VLOOKUP(I55,'1_Taux horaires + coeff'!$D$2:$E$21,2,FALSE),"")</f>
        <v/>
      </c>
      <c r="M55" s="113">
        <f t="shared" si="7"/>
        <v>0</v>
      </c>
      <c r="N55" s="130"/>
      <c r="O55" s="124"/>
      <c r="P55" s="125">
        <f>'1_Taux horaires + coeff'!E79</f>
        <v>0</v>
      </c>
      <c r="Q55" s="131">
        <f t="shared" si="8"/>
        <v>0</v>
      </c>
    </row>
    <row r="56" spans="1:19" outlineLevel="1">
      <c r="A56" s="94" t="s">
        <v>45</v>
      </c>
      <c r="B56" s="95">
        <f>SUM(M53:M75)</f>
        <v>0</v>
      </c>
      <c r="C56" s="118"/>
      <c r="D56" s="28"/>
      <c r="E56" s="29"/>
      <c r="F56" s="30"/>
      <c r="G56" s="125">
        <f>'1_Taux horaires + coeff'!E78</f>
        <v>0</v>
      </c>
      <c r="H56" s="32">
        <f t="shared" si="6"/>
        <v>0</v>
      </c>
      <c r="I56" s="33"/>
      <c r="J56" s="141" t="str">
        <f>IFERROR(VLOOKUP(I56,'1_Taux horaires + coeff'!$A$2:$B$21,2,FALSE),"")</f>
        <v/>
      </c>
      <c r="K56" s="30"/>
      <c r="L56" s="31" t="str">
        <f>IFERROR(VLOOKUP(I56,'1_Taux horaires + coeff'!$D$2:$E$21,2,FALSE),"")</f>
        <v/>
      </c>
      <c r="M56" s="113">
        <f t="shared" si="7"/>
        <v>0</v>
      </c>
      <c r="N56" s="130"/>
      <c r="O56" s="124"/>
      <c r="P56" s="125">
        <f>'1_Taux horaires + coeff'!E80</f>
        <v>0</v>
      </c>
      <c r="Q56" s="131">
        <f t="shared" si="8"/>
        <v>0</v>
      </c>
    </row>
    <row r="57" spans="1:19" outlineLevel="1">
      <c r="A57" s="96" t="s">
        <v>46</v>
      </c>
      <c r="B57" s="97">
        <f>SUM(Q53:Q75)</f>
        <v>0</v>
      </c>
      <c r="C57" s="118"/>
      <c r="D57" s="28"/>
      <c r="E57" s="29"/>
      <c r="F57" s="30"/>
      <c r="G57" s="125">
        <f>'1_Taux horaires + coeff'!E79</f>
        <v>0</v>
      </c>
      <c r="H57" s="32">
        <f t="shared" si="6"/>
        <v>0</v>
      </c>
      <c r="I57" s="33"/>
      <c r="J57" s="141" t="str">
        <f>IFERROR(VLOOKUP(I57,'1_Taux horaires + coeff'!$A$2:$B$21,2,FALSE),"")</f>
        <v/>
      </c>
      <c r="K57" s="30"/>
      <c r="L57" s="31" t="str">
        <f>IFERROR(VLOOKUP(I57,'1_Taux horaires + coeff'!$D$2:$E$21,2,FALSE),"")</f>
        <v/>
      </c>
      <c r="M57" s="113">
        <f t="shared" si="7"/>
        <v>0</v>
      </c>
      <c r="N57" s="130"/>
      <c r="O57" s="124"/>
      <c r="P57" s="125">
        <f>'1_Taux horaires + coeff'!E81</f>
        <v>0</v>
      </c>
      <c r="Q57" s="131">
        <f t="shared" si="8"/>
        <v>0</v>
      </c>
    </row>
    <row r="58" spans="1:19" outlineLevel="1">
      <c r="A58" s="90"/>
      <c r="B58" s="91"/>
      <c r="C58" s="118"/>
      <c r="D58" s="28"/>
      <c r="E58" s="29"/>
      <c r="F58" s="30"/>
      <c r="G58" s="125">
        <f>'1_Taux horaires + coeff'!E80</f>
        <v>0</v>
      </c>
      <c r="H58" s="32">
        <f t="shared" si="6"/>
        <v>0</v>
      </c>
      <c r="I58" s="33"/>
      <c r="J58" s="141" t="str">
        <f>IFERROR(VLOOKUP(I58,'1_Taux horaires + coeff'!$A$2:$B$21,2,FALSE),"")</f>
        <v/>
      </c>
      <c r="K58" s="30"/>
      <c r="L58" s="31" t="str">
        <f>IFERROR(VLOOKUP(I58,'1_Taux horaires + coeff'!$D$2:$E$21,2,FALSE),"")</f>
        <v/>
      </c>
      <c r="M58" s="113">
        <f t="shared" si="7"/>
        <v>0</v>
      </c>
      <c r="N58" s="130"/>
      <c r="O58" s="124"/>
      <c r="P58" s="125">
        <f>'1_Taux horaires + coeff'!E82</f>
        <v>0</v>
      </c>
      <c r="Q58" s="131">
        <f t="shared" si="8"/>
        <v>0</v>
      </c>
    </row>
    <row r="59" spans="1:19" ht="15.75" outlineLevel="1" thickBot="1">
      <c r="A59" s="98" t="s">
        <v>60</v>
      </c>
      <c r="B59" s="99">
        <f>B55+B56+B57</f>
        <v>0</v>
      </c>
      <c r="C59" s="118"/>
      <c r="D59" s="28"/>
      <c r="E59" s="29"/>
      <c r="F59" s="30"/>
      <c r="G59" s="125">
        <f>'1_Taux horaires + coeff'!E81</f>
        <v>0</v>
      </c>
      <c r="H59" s="32">
        <f t="shared" si="6"/>
        <v>0</v>
      </c>
      <c r="I59" s="33"/>
      <c r="J59" s="141" t="str">
        <f>IFERROR(VLOOKUP(I59,'1_Taux horaires + coeff'!$A$2:$B$21,2,FALSE),"")</f>
        <v/>
      </c>
      <c r="K59" s="30"/>
      <c r="L59" s="31" t="str">
        <f>IFERROR(VLOOKUP(I59,'1_Taux horaires + coeff'!$D$2:$E$21,2,FALSE),"")</f>
        <v/>
      </c>
      <c r="M59" s="113">
        <f t="shared" si="7"/>
        <v>0</v>
      </c>
      <c r="N59" s="130"/>
      <c r="O59" s="124"/>
      <c r="P59" s="125">
        <f>'1_Taux horaires + coeff'!E83</f>
        <v>0</v>
      </c>
      <c r="Q59" s="131">
        <f t="shared" si="8"/>
        <v>0</v>
      </c>
    </row>
    <row r="60" spans="1:19" outlineLevel="1">
      <c r="B60" s="19"/>
      <c r="C60" s="118"/>
      <c r="D60" s="28"/>
      <c r="E60" s="29"/>
      <c r="F60" s="30"/>
      <c r="G60" s="125">
        <f>'1_Taux horaires + coeff'!E82</f>
        <v>0</v>
      </c>
      <c r="H60" s="32">
        <f t="shared" si="6"/>
        <v>0</v>
      </c>
      <c r="I60" s="33"/>
      <c r="J60" s="141" t="str">
        <f>IFERROR(VLOOKUP(I60,'1_Taux horaires + coeff'!$A$2:$B$21,2,FALSE),"")</f>
        <v/>
      </c>
      <c r="K60" s="30"/>
      <c r="L60" s="31" t="str">
        <f>IFERROR(VLOOKUP(I60,'1_Taux horaires + coeff'!$D$2:$E$21,2,FALSE),"")</f>
        <v/>
      </c>
      <c r="M60" s="113">
        <f>IFERROR(K60*L60,0)</f>
        <v>0</v>
      </c>
      <c r="N60" s="130"/>
      <c r="O60" s="124"/>
      <c r="P60" s="125">
        <f>'1_Taux horaires + coeff'!E84</f>
        <v>0</v>
      </c>
      <c r="Q60" s="131">
        <f t="shared" si="8"/>
        <v>0</v>
      </c>
    </row>
    <row r="61" spans="1:19" outlineLevel="1">
      <c r="B61" s="19"/>
      <c r="C61" s="119" t="s">
        <v>78</v>
      </c>
      <c r="D61" s="28"/>
      <c r="E61" s="29"/>
      <c r="F61" s="30"/>
      <c r="G61" s="125">
        <f>'1_Taux horaires + coeff'!E83</f>
        <v>0</v>
      </c>
      <c r="H61" s="32">
        <f t="shared" si="6"/>
        <v>0</v>
      </c>
      <c r="I61" s="33"/>
      <c r="J61" s="141"/>
      <c r="K61" s="30"/>
      <c r="L61" s="31"/>
      <c r="M61" s="113">
        <f t="shared" si="7"/>
        <v>0</v>
      </c>
      <c r="N61" s="130"/>
      <c r="O61" s="124"/>
      <c r="P61" s="125">
        <f>'1_Taux horaires + coeff'!E85</f>
        <v>0</v>
      </c>
      <c r="Q61" s="131">
        <f t="shared" si="8"/>
        <v>0</v>
      </c>
    </row>
    <row r="62" spans="1:19" outlineLevel="1">
      <c r="B62" s="19"/>
      <c r="C62" s="118"/>
      <c r="D62" s="28"/>
      <c r="E62" s="29"/>
      <c r="F62" s="30"/>
      <c r="G62" s="125">
        <f>'1_Taux horaires + coeff'!E84</f>
        <v>0</v>
      </c>
      <c r="H62" s="32">
        <f t="shared" si="6"/>
        <v>0</v>
      </c>
      <c r="I62" s="33"/>
      <c r="J62" s="141"/>
      <c r="K62" s="30"/>
      <c r="L62" s="31"/>
      <c r="M62" s="113">
        <f t="shared" si="7"/>
        <v>0</v>
      </c>
      <c r="N62" s="130"/>
      <c r="O62" s="124"/>
      <c r="P62" s="125">
        <f>'1_Taux horaires + coeff'!E86</f>
        <v>0</v>
      </c>
      <c r="Q62" s="131">
        <f t="shared" si="8"/>
        <v>0</v>
      </c>
    </row>
    <row r="63" spans="1:19" outlineLevel="1">
      <c r="B63" s="19"/>
      <c r="C63" s="118"/>
      <c r="D63" s="28"/>
      <c r="E63" s="29"/>
      <c r="F63" s="30"/>
      <c r="G63" s="125">
        <f>'1_Taux horaires + coeff'!E85</f>
        <v>0</v>
      </c>
      <c r="H63" s="32">
        <f t="shared" si="6"/>
        <v>0</v>
      </c>
      <c r="I63" s="33"/>
      <c r="J63" s="141"/>
      <c r="K63" s="30"/>
      <c r="L63" s="31"/>
      <c r="M63" s="113">
        <f t="shared" si="7"/>
        <v>0</v>
      </c>
      <c r="N63" s="130"/>
      <c r="O63" s="124"/>
      <c r="P63" s="125">
        <f>'1_Taux horaires + coeff'!E87</f>
        <v>0</v>
      </c>
      <c r="Q63" s="131">
        <f t="shared" si="8"/>
        <v>0</v>
      </c>
    </row>
    <row r="64" spans="1:19" outlineLevel="1">
      <c r="B64" s="19"/>
      <c r="D64" s="28"/>
      <c r="E64" s="29"/>
      <c r="F64" s="30"/>
      <c r="G64" s="125">
        <f>'1_Taux horaires + coeff'!E86</f>
        <v>0</v>
      </c>
      <c r="H64" s="32">
        <f t="shared" si="6"/>
        <v>0</v>
      </c>
      <c r="I64" s="33"/>
      <c r="J64" s="141"/>
      <c r="K64" s="30"/>
      <c r="L64" s="31"/>
      <c r="M64" s="113">
        <f t="shared" si="7"/>
        <v>0</v>
      </c>
      <c r="N64" s="130"/>
      <c r="O64" s="124"/>
      <c r="P64" s="125">
        <f>'1_Taux horaires + coeff'!E88</f>
        <v>0</v>
      </c>
      <c r="Q64" s="131">
        <f t="shared" si="8"/>
        <v>0</v>
      </c>
    </row>
    <row r="65" spans="2:17" outlineLevel="1">
      <c r="B65" s="19"/>
      <c r="C65" s="118"/>
      <c r="D65" s="28"/>
      <c r="E65" s="29"/>
      <c r="F65" s="30"/>
      <c r="G65" s="125">
        <f>'1_Taux horaires + coeff'!E87</f>
        <v>0</v>
      </c>
      <c r="H65" s="32">
        <f t="shared" si="6"/>
        <v>0</v>
      </c>
      <c r="I65" s="33"/>
      <c r="J65" s="141"/>
      <c r="K65" s="30"/>
      <c r="L65" s="31"/>
      <c r="M65" s="113">
        <f t="shared" si="7"/>
        <v>0</v>
      </c>
      <c r="N65" s="130"/>
      <c r="O65" s="124"/>
      <c r="P65" s="125">
        <f>'1_Taux horaires + coeff'!E89</f>
        <v>0</v>
      </c>
      <c r="Q65" s="131">
        <f t="shared" si="8"/>
        <v>0</v>
      </c>
    </row>
    <row r="66" spans="2:17" outlineLevel="1">
      <c r="B66" s="19"/>
      <c r="C66" s="118"/>
      <c r="D66" s="28"/>
      <c r="E66" s="29"/>
      <c r="F66" s="30"/>
      <c r="G66" s="125">
        <f>'1_Taux horaires + coeff'!E88</f>
        <v>0</v>
      </c>
      <c r="H66" s="32">
        <f t="shared" si="6"/>
        <v>0</v>
      </c>
      <c r="I66" s="33"/>
      <c r="J66" s="141"/>
      <c r="K66" s="30"/>
      <c r="L66" s="31"/>
      <c r="M66" s="113">
        <f t="shared" si="7"/>
        <v>0</v>
      </c>
      <c r="N66" s="130"/>
      <c r="O66" s="124"/>
      <c r="P66" s="125">
        <f>'1_Taux horaires + coeff'!E90</f>
        <v>0</v>
      </c>
      <c r="Q66" s="131">
        <f t="shared" si="8"/>
        <v>0</v>
      </c>
    </row>
    <row r="67" spans="2:17" outlineLevel="1">
      <c r="B67" s="19"/>
      <c r="C67" s="118"/>
      <c r="D67" s="28"/>
      <c r="E67" s="29"/>
      <c r="F67" s="30"/>
      <c r="G67" s="125">
        <f>'1_Taux horaires + coeff'!E89</f>
        <v>0</v>
      </c>
      <c r="H67" s="32">
        <f t="shared" si="6"/>
        <v>0</v>
      </c>
      <c r="I67" s="33"/>
      <c r="J67" s="141"/>
      <c r="K67" s="30"/>
      <c r="L67" s="31"/>
      <c r="M67" s="113">
        <f t="shared" si="7"/>
        <v>0</v>
      </c>
      <c r="N67" s="130"/>
      <c r="O67" s="124"/>
      <c r="P67" s="125">
        <f>'1_Taux horaires + coeff'!E91</f>
        <v>0</v>
      </c>
      <c r="Q67" s="131">
        <f t="shared" si="8"/>
        <v>0</v>
      </c>
    </row>
    <row r="68" spans="2:17" outlineLevel="1">
      <c r="B68" s="19"/>
      <c r="C68" s="119" t="s">
        <v>79</v>
      </c>
      <c r="D68" s="28"/>
      <c r="E68" s="29"/>
      <c r="F68" s="30"/>
      <c r="G68" s="125">
        <f>'1_Taux horaires + coeff'!E90</f>
        <v>0</v>
      </c>
      <c r="H68" s="32">
        <f t="shared" si="6"/>
        <v>0</v>
      </c>
      <c r="I68" s="33"/>
      <c r="J68" s="141"/>
      <c r="K68" s="30"/>
      <c r="L68" s="31"/>
      <c r="M68" s="113">
        <f t="shared" si="7"/>
        <v>0</v>
      </c>
      <c r="N68" s="130"/>
      <c r="O68" s="124"/>
      <c r="P68" s="125">
        <f>'1_Taux horaires + coeff'!E92</f>
        <v>0</v>
      </c>
      <c r="Q68" s="131">
        <f t="shared" si="8"/>
        <v>0</v>
      </c>
    </row>
    <row r="69" spans="2:17" outlineLevel="1">
      <c r="B69" s="19"/>
      <c r="C69" s="118"/>
      <c r="D69" s="28"/>
      <c r="E69" s="29"/>
      <c r="F69" s="30"/>
      <c r="G69" s="125">
        <f>'1_Taux horaires + coeff'!E91</f>
        <v>0</v>
      </c>
      <c r="H69" s="32">
        <f t="shared" si="6"/>
        <v>0</v>
      </c>
      <c r="I69" s="33"/>
      <c r="J69" s="141"/>
      <c r="K69" s="30"/>
      <c r="L69" s="31"/>
      <c r="M69" s="113">
        <f t="shared" si="7"/>
        <v>0</v>
      </c>
      <c r="N69" s="130"/>
      <c r="O69" s="124"/>
      <c r="P69" s="125">
        <f>'1_Taux horaires + coeff'!E93</f>
        <v>0</v>
      </c>
      <c r="Q69" s="131">
        <f t="shared" si="8"/>
        <v>0</v>
      </c>
    </row>
    <row r="70" spans="2:17" outlineLevel="1">
      <c r="B70" s="19"/>
      <c r="C70" s="118"/>
      <c r="D70" s="28"/>
      <c r="E70" s="29"/>
      <c r="F70" s="30"/>
      <c r="G70" s="125">
        <f>'1_Taux horaires + coeff'!E92</f>
        <v>0</v>
      </c>
      <c r="H70" s="32">
        <f>IFERROR(E70*F70*G70,0)</f>
        <v>0</v>
      </c>
      <c r="I70" s="33"/>
      <c r="J70" s="141"/>
      <c r="K70" s="30"/>
      <c r="L70" s="31"/>
      <c r="M70" s="113">
        <f t="shared" si="7"/>
        <v>0</v>
      </c>
      <c r="N70" s="130"/>
      <c r="O70" s="124"/>
      <c r="P70" s="125">
        <f>'1_Taux horaires + coeff'!E94</f>
        <v>0</v>
      </c>
      <c r="Q70" s="131">
        <f t="shared" si="8"/>
        <v>0</v>
      </c>
    </row>
    <row r="71" spans="2:17" outlineLevel="1">
      <c r="B71" s="19"/>
      <c r="C71" s="119"/>
      <c r="D71" s="28"/>
      <c r="E71" s="29"/>
      <c r="F71" s="30"/>
      <c r="G71" s="125">
        <f>'1_Taux horaires + coeff'!E93</f>
        <v>0</v>
      </c>
      <c r="H71" s="32">
        <f t="shared" si="6"/>
        <v>0</v>
      </c>
      <c r="I71" s="33"/>
      <c r="J71" s="141"/>
      <c r="K71" s="30"/>
      <c r="L71" s="31"/>
      <c r="M71" s="113">
        <f t="shared" si="7"/>
        <v>0</v>
      </c>
      <c r="N71" s="130"/>
      <c r="O71" s="124"/>
      <c r="P71" s="125">
        <f>'1_Taux horaires + coeff'!E95</f>
        <v>0</v>
      </c>
      <c r="Q71" s="131">
        <f t="shared" si="8"/>
        <v>0</v>
      </c>
    </row>
    <row r="72" spans="2:17" outlineLevel="1">
      <c r="B72" s="19"/>
      <c r="C72" s="118"/>
      <c r="D72" s="28"/>
      <c r="E72" s="29"/>
      <c r="F72" s="30"/>
      <c r="G72" s="125">
        <f>'1_Taux horaires + coeff'!E94</f>
        <v>0</v>
      </c>
      <c r="H72" s="32">
        <f t="shared" si="6"/>
        <v>0</v>
      </c>
      <c r="I72" s="33"/>
      <c r="J72" s="141"/>
      <c r="K72" s="30"/>
      <c r="L72" s="31"/>
      <c r="M72" s="113">
        <f t="shared" si="7"/>
        <v>0</v>
      </c>
      <c r="N72" s="130"/>
      <c r="O72" s="124"/>
      <c r="P72" s="125">
        <f>'1_Taux horaires + coeff'!E96</f>
        <v>0</v>
      </c>
      <c r="Q72" s="131">
        <f t="shared" si="8"/>
        <v>0</v>
      </c>
    </row>
    <row r="73" spans="2:17" outlineLevel="1">
      <c r="B73" s="19"/>
      <c r="C73" s="118"/>
      <c r="D73" s="28"/>
      <c r="E73" s="29"/>
      <c r="F73" s="30"/>
      <c r="G73" s="125">
        <f>'1_Taux horaires + coeff'!E95</f>
        <v>0</v>
      </c>
      <c r="H73" s="32">
        <f t="shared" si="6"/>
        <v>0</v>
      </c>
      <c r="I73" s="33"/>
      <c r="J73" s="141"/>
      <c r="K73" s="30"/>
      <c r="L73" s="31"/>
      <c r="M73" s="113">
        <f t="shared" si="7"/>
        <v>0</v>
      </c>
      <c r="N73" s="130"/>
      <c r="O73" s="124"/>
      <c r="P73" s="125">
        <f>'1_Taux horaires + coeff'!E97</f>
        <v>0</v>
      </c>
      <c r="Q73" s="131">
        <f t="shared" si="8"/>
        <v>0</v>
      </c>
    </row>
    <row r="74" spans="2:17" outlineLevel="1">
      <c r="B74" s="19"/>
      <c r="C74" s="118"/>
      <c r="D74" s="28"/>
      <c r="E74" s="29"/>
      <c r="F74" s="30"/>
      <c r="G74" s="125">
        <f>'1_Taux horaires + coeff'!E96</f>
        <v>0</v>
      </c>
      <c r="H74" s="32">
        <f t="shared" si="6"/>
        <v>0</v>
      </c>
      <c r="I74" s="33"/>
      <c r="J74" s="141" t="str">
        <f>IFERROR(VLOOKUP(I74,'1_Taux horaires + coeff'!$A$2:$B$21,2,FALSE),"")</f>
        <v/>
      </c>
      <c r="K74" s="30"/>
      <c r="L74" s="31" t="str">
        <f>IFERROR(VLOOKUP(I74,'1_Taux horaires + coeff'!$D$2:$E$21,2,FALSE),"")</f>
        <v/>
      </c>
      <c r="M74" s="113">
        <f t="shared" si="7"/>
        <v>0</v>
      </c>
      <c r="N74" s="130"/>
      <c r="O74" s="124"/>
      <c r="P74" s="125">
        <f>'1_Taux horaires + coeff'!E98</f>
        <v>0</v>
      </c>
      <c r="Q74" s="131">
        <f t="shared" si="8"/>
        <v>0</v>
      </c>
    </row>
    <row r="75" spans="2:17" ht="15.75" outlineLevel="1" thickBot="1">
      <c r="B75" s="19"/>
      <c r="C75" s="19"/>
      <c r="D75" s="45"/>
      <c r="E75" s="46"/>
      <c r="F75" s="47"/>
      <c r="G75" s="134">
        <f>'1_Taux horaires + coeff'!E97</f>
        <v>0</v>
      </c>
      <c r="H75" s="49">
        <f t="shared" si="6"/>
        <v>0</v>
      </c>
      <c r="I75" s="50"/>
      <c r="J75" s="144" t="str">
        <f>IFERROR(VLOOKUP(I75,'1_Taux horaires + coeff'!$A$2:$B$21,2,FALSE),"")</f>
        <v/>
      </c>
      <c r="K75" s="47"/>
      <c r="L75" s="48" t="str">
        <f>IFERROR(VLOOKUP(I75,'1_Taux horaires + coeff'!$D$2:$E$21,2,FALSE),"")</f>
        <v/>
      </c>
      <c r="M75" s="123">
        <f t="shared" si="7"/>
        <v>0</v>
      </c>
      <c r="N75" s="132"/>
      <c r="O75" s="133"/>
      <c r="P75" s="134">
        <f>'1_Taux horaires + coeff'!E99</f>
        <v>0</v>
      </c>
      <c r="Q75" s="135">
        <f t="shared" si="8"/>
        <v>0</v>
      </c>
    </row>
  </sheetData>
  <mergeCells count="5">
    <mergeCell ref="A1:C1"/>
    <mergeCell ref="D1:H1"/>
    <mergeCell ref="I1:M1"/>
    <mergeCell ref="N1:Q1"/>
    <mergeCell ref="T1:AF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'1_Taux horaires + coeff'!$D$2:$D$21</xm:f>
          </x14:formula1>
          <xm:sqref>I3:I75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CONSIGNES</vt:lpstr>
      <vt:lpstr>Synthèse</vt:lpstr>
      <vt:lpstr>1_Taux horaires + coeff</vt:lpstr>
      <vt:lpstr>2_CAS TESTS</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CALVEL Alexandrine CESTA/DAO/SG/BACO</dc:creator>
  <cp:lastModifiedBy>MOUTON Marie-astrid CESTA/Intérimaire</cp:lastModifiedBy>
  <dcterms:created xsi:type="dcterms:W3CDTF">2022-06-20T11:30:42Z</dcterms:created>
  <dcterms:modified xsi:type="dcterms:W3CDTF">2026-01-29T15:40:47Z</dcterms:modified>
</cp:coreProperties>
</file>