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RE\DRE-SDRMPC\SC\5 le Service -mission-\Suivi des concessions\Consultations\Consult glacier JT 2025\DCE préparation\GRO\"/>
    </mc:Choice>
  </mc:AlternateContent>
  <bookViews>
    <workbookView xWindow="-105" yWindow="-105" windowWidth="19425" windowHeight="10425"/>
  </bookViews>
  <sheets>
    <sheet name="Pdg" sheetId="13" r:id="rId1"/>
    <sheet name="Annexe fi - 1" sheetId="1" r:id="rId2"/>
    <sheet name="Annexe fi - 2" sheetId="3" r:id="rId3"/>
    <sheet name="Annexe fi - 3" sheetId="10" r:id="rId4"/>
    <sheet name="Annexe fi - 4" sheetId="14" r:id="rId5"/>
    <sheet name="Annexe fi - 5" sheetId="9" r:id="rId6"/>
    <sheet name="Annexe fi - 6" sheetId="12" r:id="rId7"/>
  </sheets>
  <definedNames>
    <definedName name="_xlnm.Print_Area" localSheetId="5">'Annexe fi - 5'!$A$1:$G$34</definedName>
    <definedName name="_xlnm.Print_Area" localSheetId="0">Pdg!$A$1:$H$16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D14" i="3"/>
  <c r="B18" i="10"/>
  <c r="C18" i="10" s="1"/>
  <c r="C22" i="10"/>
  <c r="E10" i="10" l="1"/>
  <c r="D11" i="10" s="1"/>
  <c r="E9" i="10"/>
  <c r="D10" i="10" s="1"/>
  <c r="M10" i="10"/>
  <c r="M9" i="10"/>
  <c r="H10" i="10"/>
  <c r="H11" i="10" l="1"/>
  <c r="F19" i="9"/>
  <c r="E19" i="9"/>
  <c r="F13" i="9"/>
  <c r="F8" i="9"/>
  <c r="B22" i="10"/>
  <c r="B21" i="10"/>
  <c r="C21" i="10" s="1"/>
  <c r="B20" i="10"/>
  <c r="C20" i="10" s="1"/>
  <c r="B19" i="10"/>
  <c r="C19" i="10" s="1"/>
  <c r="L11" i="10"/>
  <c r="G14" i="3"/>
  <c r="C14" i="3"/>
  <c r="D13" i="3"/>
  <c r="E13" i="3"/>
  <c r="F13" i="3"/>
  <c r="G13" i="3"/>
  <c r="C13" i="3"/>
  <c r="G11" i="3"/>
  <c r="G10" i="3"/>
  <c r="F11" i="3"/>
  <c r="F10" i="3"/>
  <c r="E11" i="3"/>
  <c r="E10" i="3"/>
  <c r="D11" i="3"/>
  <c r="D10" i="3"/>
  <c r="C11" i="3"/>
  <c r="C10" i="3"/>
  <c r="BB14" i="1"/>
  <c r="BA14" i="1"/>
  <c r="AZ14" i="1"/>
  <c r="BC14" i="1" s="1"/>
  <c r="AX14" i="1"/>
  <c r="AW14" i="1"/>
  <c r="AV14" i="1"/>
  <c r="AU14" i="1"/>
  <c r="AT14" i="1"/>
  <c r="AS14" i="1"/>
  <c r="AR14" i="1"/>
  <c r="AQ14" i="1"/>
  <c r="AP14" i="1"/>
  <c r="AY14" i="1" s="1"/>
  <c r="AO14" i="1"/>
  <c r="AN14" i="1"/>
  <c r="AM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AL14" i="1" s="1"/>
  <c r="X14" i="1"/>
  <c r="W14" i="1"/>
  <c r="V14" i="1"/>
  <c r="U14" i="1"/>
  <c r="T14" i="1"/>
  <c r="S14" i="1"/>
  <c r="R14" i="1"/>
  <c r="Q14" i="1"/>
  <c r="Y14" i="1" s="1"/>
  <c r="P14" i="1"/>
  <c r="O14" i="1"/>
  <c r="N14" i="1"/>
  <c r="M14" i="1"/>
  <c r="K14" i="1"/>
  <c r="J14" i="1"/>
  <c r="I14" i="1"/>
  <c r="H14" i="1"/>
  <c r="G14" i="1"/>
  <c r="F14" i="1"/>
  <c r="E14" i="1"/>
  <c r="D14" i="1"/>
  <c r="C14" i="1"/>
  <c r="L14" i="1" s="1"/>
  <c r="BD14" i="1" s="1"/>
  <c r="BD13" i="1"/>
  <c r="BC13" i="1"/>
  <c r="AY13" i="1"/>
  <c r="AL13" i="1"/>
  <c r="Y13" i="1"/>
  <c r="L13" i="1"/>
  <c r="L10" i="10" l="1"/>
  <c r="H14" i="3"/>
  <c r="H13" i="3"/>
  <c r="H11" i="3"/>
  <c r="H10" i="3"/>
  <c r="BD9" i="1" l="1"/>
  <c r="BD10" i="1"/>
  <c r="C10" i="1"/>
  <c r="B21" i="14" l="1"/>
  <c r="BC10" i="1"/>
  <c r="BC9" i="1"/>
  <c r="D10" i="1"/>
  <c r="E10" i="1"/>
  <c r="F10" i="1"/>
  <c r="G10" i="1"/>
  <c r="F14" i="9" l="1"/>
  <c r="E14" i="9"/>
  <c r="D14" i="9"/>
  <c r="C14" i="9"/>
  <c r="B14" i="9"/>
  <c r="G7" i="3" l="1"/>
  <c r="BA10" i="1"/>
  <c r="BB10" i="1"/>
  <c r="AZ10" i="1"/>
  <c r="AN10" i="1"/>
  <c r="AO10" i="1"/>
  <c r="AP10" i="1"/>
  <c r="AQ10" i="1"/>
  <c r="AR10" i="1"/>
  <c r="AS10" i="1"/>
  <c r="AT10" i="1"/>
  <c r="AU10" i="1"/>
  <c r="AV10" i="1"/>
  <c r="AW10" i="1"/>
  <c r="AX10" i="1"/>
  <c r="AM10" i="1"/>
  <c r="AA10" i="1"/>
  <c r="AB10" i="1"/>
  <c r="AC10" i="1"/>
  <c r="AD10" i="1"/>
  <c r="AE10" i="1"/>
  <c r="AF10" i="1"/>
  <c r="AG10" i="1"/>
  <c r="AH10" i="1"/>
  <c r="AI10" i="1"/>
  <c r="AJ10" i="1"/>
  <c r="AK10" i="1"/>
  <c r="Z10" i="1"/>
  <c r="N10" i="1"/>
  <c r="O10" i="1"/>
  <c r="P10" i="1"/>
  <c r="Q10" i="1"/>
  <c r="R10" i="1"/>
  <c r="S10" i="1"/>
  <c r="T10" i="1"/>
  <c r="U10" i="1"/>
  <c r="V10" i="1"/>
  <c r="W10" i="1"/>
  <c r="X10" i="1"/>
  <c r="M10" i="1"/>
  <c r="H10" i="1"/>
  <c r="I10" i="1"/>
  <c r="J10" i="1"/>
  <c r="K10" i="1"/>
  <c r="G8" i="3" l="1"/>
  <c r="B12" i="14"/>
  <c r="B23" i="14" s="1"/>
  <c r="F15" i="9" l="1"/>
  <c r="F7" i="9"/>
  <c r="C23" i="12"/>
  <c r="D23" i="12"/>
  <c r="E23" i="12"/>
  <c r="F23" i="12"/>
  <c r="C22" i="12"/>
  <c r="D22" i="12"/>
  <c r="E22" i="12"/>
  <c r="F22" i="12"/>
  <c r="B22" i="12"/>
  <c r="G7" i="14" l="1"/>
  <c r="B14" i="13" l="1"/>
  <c r="B23" i="12" l="1"/>
  <c r="B16" i="13" l="1"/>
  <c r="B15" i="13"/>
  <c r="B13" i="13"/>
  <c r="B12" i="13"/>
  <c r="B11" i="13"/>
  <c r="D22" i="10" l="1"/>
  <c r="D21" i="10"/>
  <c r="D20" i="10"/>
  <c r="D19" i="10"/>
  <c r="D18" i="10"/>
  <c r="F12" i="9"/>
  <c r="E12" i="9"/>
  <c r="D12" i="9"/>
  <c r="C12" i="9"/>
  <c r="B12" i="9"/>
  <c r="D13" i="9" l="1"/>
  <c r="E13" i="9"/>
  <c r="C13" i="9"/>
  <c r="AL9" i="1" l="1"/>
  <c r="E7" i="3" s="1"/>
  <c r="AY9" i="1"/>
  <c r="F7" i="3" s="1"/>
  <c r="AL10" i="1" l="1"/>
  <c r="E8" i="3" s="1"/>
  <c r="AY10" i="1"/>
  <c r="F8" i="3" s="1"/>
  <c r="E15" i="9" l="1"/>
  <c r="E7" i="9"/>
  <c r="D7" i="9"/>
  <c r="D15" i="9"/>
  <c r="F18" i="9"/>
  <c r="E22" i="10" l="1"/>
  <c r="E18" i="9"/>
  <c r="L10" i="1"/>
  <c r="L9" i="1"/>
  <c r="Y10" i="1"/>
  <c r="D8" i="3" s="1"/>
  <c r="Y9" i="1"/>
  <c r="D7" i="3" s="1"/>
  <c r="C7" i="9" l="1"/>
  <c r="C15" i="9"/>
  <c r="C16" i="9" s="1"/>
  <c r="C7" i="3"/>
  <c r="C8" i="3"/>
  <c r="F16" i="9"/>
  <c r="F20" i="9" s="1"/>
  <c r="F21" i="9" s="1"/>
  <c r="E21" i="10"/>
  <c r="B7" i="9" l="1"/>
  <c r="B15" i="9"/>
  <c r="F8" i="12"/>
  <c r="F20" i="12" s="1"/>
  <c r="F24" i="9"/>
  <c r="F26" i="9" s="1"/>
  <c r="E16" i="9"/>
  <c r="E20" i="9" l="1"/>
  <c r="E24" i="9" s="1"/>
  <c r="E31" i="9" s="1"/>
  <c r="F17" i="9"/>
  <c r="C8" i="9"/>
  <c r="B18" i="9"/>
  <c r="F31" i="9"/>
  <c r="F29" i="9"/>
  <c r="F11" i="12" s="1"/>
  <c r="E26" i="9" l="1"/>
  <c r="E29" i="9" s="1"/>
  <c r="E11" i="12" s="1"/>
  <c r="E21" i="9"/>
  <c r="E8" i="12"/>
  <c r="E20" i="12" s="1"/>
  <c r="F30" i="9"/>
  <c r="F32" i="9" s="1"/>
  <c r="F12" i="12"/>
  <c r="F24" i="12" s="1"/>
  <c r="F31" i="12" s="1"/>
  <c r="F21" i="12"/>
  <c r="E30" i="9" l="1"/>
  <c r="E32" i="9" s="1"/>
  <c r="E12" i="12"/>
  <c r="E24" i="12" s="1"/>
  <c r="E31" i="12" s="1"/>
  <c r="E21" i="12"/>
  <c r="H7" i="3" l="1"/>
  <c r="H8" i="3"/>
  <c r="E19" i="10" l="1"/>
  <c r="H17" i="10" s="1"/>
  <c r="C18" i="9"/>
  <c r="D18" i="9"/>
  <c r="E20" i="10"/>
  <c r="E8" i="9"/>
  <c r="D8" i="9" l="1"/>
  <c r="D16" i="9"/>
  <c r="E17" i="9" s="1"/>
  <c r="C20" i="9"/>
  <c r="E18" i="10"/>
  <c r="D19" i="9"/>
  <c r="C19" i="9"/>
  <c r="D20" i="9" l="1"/>
  <c r="D24" i="9" s="1"/>
  <c r="D17" i="9"/>
  <c r="B16" i="9"/>
  <c r="C8" i="12"/>
  <c r="C20" i="12" s="1"/>
  <c r="C24" i="9"/>
  <c r="C21" i="9"/>
  <c r="B19" i="9"/>
  <c r="C17" i="9" l="1"/>
  <c r="B20" i="9"/>
  <c r="B24" i="9" s="1"/>
  <c r="D8" i="12"/>
  <c r="D20" i="12" s="1"/>
  <c r="D21" i="9"/>
  <c r="D26" i="9"/>
  <c r="D31" i="9"/>
  <c r="C31" i="9"/>
  <c r="C26" i="9"/>
  <c r="B8" i="12" l="1"/>
  <c r="B20" i="12" s="1"/>
  <c r="B21" i="9"/>
  <c r="D29" i="9"/>
  <c r="D11" i="12" s="1"/>
  <c r="C29" i="9"/>
  <c r="C11" i="12" s="1"/>
  <c r="B31" i="9"/>
  <c r="B26" i="9"/>
  <c r="B29" i="9" s="1"/>
  <c r="C30" i="9" l="1"/>
  <c r="C32" i="9" s="1"/>
  <c r="D30" i="9"/>
  <c r="D32" i="9" s="1"/>
  <c r="D12" i="12"/>
  <c r="D24" i="12" s="1"/>
  <c r="D31" i="12" s="1"/>
  <c r="D21" i="12"/>
  <c r="C12" i="12"/>
  <c r="C24" i="12" s="1"/>
  <c r="C31" i="12" s="1"/>
  <c r="C21" i="12"/>
  <c r="B11" i="12"/>
  <c r="B12" i="12" l="1"/>
  <c r="B24" i="12" s="1"/>
  <c r="B31" i="12" s="1"/>
  <c r="B32" i="12" s="1"/>
  <c r="B21" i="12"/>
  <c r="B30" i="9"/>
  <c r="B32" i="9" s="1"/>
  <c r="C32" i="12" l="1"/>
  <c r="D32" i="12" s="1"/>
  <c r="E32" i="12" s="1"/>
  <c r="F32" i="12" s="1"/>
</calcChain>
</file>

<file path=xl/sharedStrings.xml><?xml version="1.0" encoding="utf-8"?>
<sst xmlns="http://schemas.openxmlformats.org/spreadsheetml/2006/main" count="166" uniqueCount="95">
  <si>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</si>
  <si>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</si>
  <si>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</si>
  <si>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</si>
  <si>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</si>
  <si>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</si>
  <si>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</si>
  <si>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</si>
  <si>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</si>
  <si>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</si>
  <si>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</si>
  <si>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</si>
  <si>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Nombre de clients</t>
  </si>
  <si>
    <t>Total</t>
  </si>
  <si>
    <t>Ticket moyen (en €)</t>
  </si>
  <si>
    <t>CA HT (en €)</t>
  </si>
  <si>
    <t>Consigne : ne rien remplir - onglet automatisé</t>
  </si>
  <si>
    <t>Global</t>
  </si>
  <si>
    <t>% variation</t>
  </si>
  <si>
    <t>Achats</t>
  </si>
  <si>
    <t>Personnel + charges sociales</t>
  </si>
  <si>
    <t>Charges diverses</t>
  </si>
  <si>
    <t>Coûts hors redevance</t>
  </si>
  <si>
    <t>Redevance</t>
  </si>
  <si>
    <t>Marge brute hors redevance</t>
  </si>
  <si>
    <t>% du CA</t>
  </si>
  <si>
    <t>EBITDA de l'activité</t>
  </si>
  <si>
    <t>Dotations aux provisions et autres charges</t>
  </si>
  <si>
    <t>Reprises sur provisions et autres produits</t>
  </si>
  <si>
    <t>Résultat d'exploitation</t>
  </si>
  <si>
    <t>Résultat financier</t>
  </si>
  <si>
    <t>Résultat courant avant impôts</t>
  </si>
  <si>
    <t>Résultat exceptionnel</t>
  </si>
  <si>
    <t>Participation des salariés</t>
  </si>
  <si>
    <t>Impôt sur les sociétés</t>
  </si>
  <si>
    <t>Résultat net</t>
  </si>
  <si>
    <t>REX en %</t>
  </si>
  <si>
    <t>RN en %</t>
  </si>
  <si>
    <t>Redevance totale</t>
  </si>
  <si>
    <t>Chiffre d'affaires net</t>
  </si>
  <si>
    <t xml:space="preserve">Année </t>
  </si>
  <si>
    <t>Seuils de CA min</t>
  </si>
  <si>
    <t>Seuils de CA max</t>
  </si>
  <si>
    <t>Taux de redevance en % appliqué sur la totalité du CA</t>
  </si>
  <si>
    <t>Année</t>
  </si>
  <si>
    <t>Redevance variable estimée</t>
  </si>
  <si>
    <t>Loyer</t>
  </si>
  <si>
    <t>Redevance totale estimée</t>
  </si>
  <si>
    <t>TCAM Redevance globale</t>
  </si>
  <si>
    <t>Consigne : remplir les cases grisées avec les propositions de montants de loyer et de taux de redevance appliqués par palier</t>
  </si>
  <si>
    <t>Contribution - Redevance de la concession</t>
  </si>
  <si>
    <t>Cash-flows libres</t>
  </si>
  <si>
    <t>EBITDA</t>
  </si>
  <si>
    <t>Impôts (payés)</t>
  </si>
  <si>
    <t>Investissements initiaux</t>
  </si>
  <si>
    <t>Variation de BFR</t>
  </si>
  <si>
    <t>Investissements</t>
  </si>
  <si>
    <t>Apport en capital</t>
  </si>
  <si>
    <t>Emprunt</t>
  </si>
  <si>
    <t>Intérêts financiers emprunts</t>
  </si>
  <si>
    <t>Compte Courant</t>
  </si>
  <si>
    <t>Intérêts compte courant</t>
  </si>
  <si>
    <t>Produits financiers</t>
  </si>
  <si>
    <t>Taux de rentabilité interne</t>
  </si>
  <si>
    <t>TRI PROJET (valeur réelle)</t>
  </si>
  <si>
    <t>Flux de trésorerie annuel</t>
  </si>
  <si>
    <t>Cash-flows</t>
  </si>
  <si>
    <t>Trésorerie</t>
  </si>
  <si>
    <t>Contribution - Tableaux de financement</t>
  </si>
  <si>
    <t>Onglets :</t>
  </si>
  <si>
    <t>Taux d'IS</t>
  </si>
  <si>
    <t>GER (investissement annuel)</t>
  </si>
  <si>
    <t>Contribution - Investissements</t>
  </si>
  <si>
    <t>Par nature /poste</t>
  </si>
  <si>
    <r>
      <rPr>
        <i/>
        <sz val="11"/>
        <color rgb="FFFF0000"/>
        <rFont val="Calibri"/>
        <family val="2"/>
        <scheme val="minor"/>
      </rPr>
      <t>Consigne</t>
    </r>
    <r>
      <rPr>
        <i/>
        <sz val="11"/>
        <rFont val="Calibri"/>
        <family val="2"/>
        <scheme val="minor"/>
      </rPr>
      <t xml:space="preserve"> : remplir les cases grisées </t>
    </r>
  </si>
  <si>
    <t>€ constants</t>
  </si>
  <si>
    <t>Consigne : ne rien remplir - tableau automatisé</t>
  </si>
  <si>
    <t>Consigne : remplir les cases grisées avec les variables de ticket moyen et nombre de clients</t>
  </si>
  <si>
    <t>CA mensuel</t>
  </si>
  <si>
    <t>Synthèse - Chiffre d'affaires</t>
  </si>
  <si>
    <t>CA Espace concédé</t>
  </si>
  <si>
    <t>Consigne : remplir les cases grisées avec les montants d'investissements en précisant leur nature</t>
  </si>
  <si>
    <t>Contribution - Compte de résultat prévisionnel</t>
  </si>
  <si>
    <r>
      <rPr>
        <i/>
        <sz val="11"/>
        <color rgb="FFFF0000"/>
        <rFont val="Calibri"/>
        <family val="2"/>
      </rPr>
      <t xml:space="preserve">Consigne : remplir les cases grisées </t>
    </r>
  </si>
  <si>
    <t>Redevance fixe (euros constants)</t>
  </si>
  <si>
    <t>Redevance fixe</t>
  </si>
  <si>
    <t>Contribution - Chiffre d'affaires mensuels</t>
  </si>
  <si>
    <t xml:space="preserve">Mai </t>
  </si>
  <si>
    <t>Années 2028 à 2030 (exploitation sur 12 mois)</t>
  </si>
  <si>
    <t>Année 2027 (exploitation sur 9 mois)</t>
  </si>
  <si>
    <t>Année 2031 (exploitation sur3 mois)</t>
  </si>
  <si>
    <t>Point de vente mobile principal</t>
  </si>
  <si>
    <t>Point de vente mobile secondaire</t>
  </si>
  <si>
    <t>CONCESSION DE SERVICES PORTANT SUR L’EXPLOITATION SAISONNIERE DE DEUX POINTS DE VENTE MOBILES DE GLACES, SORBETS ARTISANAUX ET DE BOISSONS DANS LE JARDIN DES TUILERIES  
2026-021C
GUIDE DE REDACTION DES OFFRES INITIALES
Annexe 1 - Annexe Financière</t>
  </si>
  <si>
    <t>En € constants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</si>
</sst>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entury Gothic"/>
      <family val="2"/>
    </font>
    <font>
      <b/>
      <u/>
      <sz val="8"/>
      <name val="Calibri"/>
      <family val="2"/>
    </font>
    <font>
      <sz val="9"/>
      <name val="Arial"/>
      <family val="2"/>
    </font>
    <font>
      <sz val="8"/>
      <name val="Calibri"/>
      <family val="2"/>
    </font>
    <font>
      <i/>
      <sz val="8"/>
      <name val="Calibri"/>
      <family val="2"/>
    </font>
    <font>
      <sz val="8"/>
      <color theme="1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F0"/>
      <name val="Calibri"/>
      <family val="2"/>
    </font>
    <font>
      <sz val="11"/>
      <color rgb="FFFF0000"/>
      <name val="Calibri"/>
      <family val="2"/>
    </font>
    <font>
      <i/>
      <sz val="11"/>
      <name val="Calibri"/>
      <family val="2"/>
    </font>
    <font>
      <i/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u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8" fillId="0" borderId="0"/>
    <xf numFmtId="3" fontId="10" fillId="0" borderId="0">
      <alignment vertical="center"/>
    </xf>
    <xf numFmtId="0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8" fillId="0" borderId="0" applyFont="0" applyFill="0" applyBorder="0" applyAlignment="0" applyProtection="0"/>
  </cellStyleXfs>
  <cellXfs count="140">
    <xf numFmtId="0" fontId="0" fillId="0" borderId="0" xfId="0"/>
    <xf numFmtId="4" fontId="16" fillId="3" borderId="3" xfId="8" applyNumberFormat="1" applyFont="1" applyFill="1" applyBorder="1" applyProtection="1">
      <alignment vertical="center"/>
      <protection locked="0"/>
    </xf>
    <xf numFmtId="2" fontId="16" fillId="3" borderId="3" xfId="8" applyNumberFormat="1" applyFont="1" applyFill="1" applyBorder="1" applyProtection="1">
      <alignment vertical="center"/>
      <protection locked="0"/>
    </xf>
    <xf numFmtId="2" fontId="16" fillId="3" borderId="3" xfId="11" applyNumberFormat="1" applyFont="1" applyFill="1" applyBorder="1" applyAlignment="1" applyProtection="1">
      <alignment vertical="center"/>
      <protection locked="0"/>
    </xf>
    <xf numFmtId="4" fontId="0" fillId="3" borderId="3" xfId="14" applyNumberFormat="1" applyFont="1" applyFill="1" applyBorder="1" applyAlignment="1" applyProtection="1">
      <alignment vertical="center"/>
      <protection locked="0"/>
    </xf>
    <xf numFmtId="9" fontId="4" fillId="3" borderId="19" xfId="13" applyFont="1" applyFill="1" applyBorder="1" applyAlignment="1" applyProtection="1">
      <alignment vertical="center"/>
      <protection locked="0"/>
    </xf>
    <xf numFmtId="167" fontId="16" fillId="0" borderId="19" xfId="13" applyNumberFormat="1" applyFont="1" applyFill="1" applyBorder="1" applyAlignment="1" applyProtection="1">
      <alignment horizontal="center" vertical="center" wrapText="1"/>
    </xf>
    <xf numFmtId="166" fontId="16" fillId="0" borderId="3" xfId="12" applyNumberFormat="1" applyFont="1" applyBorder="1" applyAlignment="1" applyProtection="1">
      <alignment horizontal="center" vertical="center"/>
    </xf>
    <xf numFmtId="166" fontId="16" fillId="0" borderId="16" xfId="12" applyNumberFormat="1" applyFont="1" applyBorder="1" applyAlignment="1" applyProtection="1">
      <alignment horizontal="center" vertical="center"/>
    </xf>
    <xf numFmtId="44" fontId="0" fillId="0" borderId="0" xfId="2" applyFont="1" applyProtection="1"/>
    <xf numFmtId="44" fontId="0" fillId="0" borderId="0" xfId="2" applyFont="1" applyFill="1" applyProtection="1"/>
    <xf numFmtId="44" fontId="0" fillId="3" borderId="0" xfId="2" applyFont="1" applyFill="1" applyProtection="1">
      <protection locked="0"/>
    </xf>
    <xf numFmtId="166" fontId="16" fillId="3" borderId="14" xfId="12" applyNumberFormat="1" applyFont="1" applyFill="1" applyBorder="1" applyAlignment="1" applyProtection="1">
      <alignment horizontal="center" vertical="center"/>
      <protection locked="0"/>
    </xf>
    <xf numFmtId="166" fontId="16" fillId="3" borderId="17" xfId="12" applyNumberFormat="1" applyFont="1" applyFill="1" applyBorder="1" applyAlignment="1" applyProtection="1">
      <alignment horizontal="center" vertical="center"/>
      <protection locked="0"/>
    </xf>
    <xf numFmtId="9" fontId="20" fillId="0" borderId="9" xfId="10" applyFont="1" applyFill="1" applyBorder="1" applyAlignment="1" applyProtection="1">
      <alignment vertical="center"/>
    </xf>
    <xf numFmtId="9" fontId="20" fillId="0" borderId="9" xfId="10" applyFont="1" applyBorder="1" applyAlignment="1" applyProtection="1">
      <alignment vertical="center"/>
    </xf>
    <xf numFmtId="9" fontId="23" fillId="0" borderId="0" xfId="10" applyFont="1" applyFill="1" applyBorder="1" applyAlignment="1" applyProtection="1">
      <alignment vertical="center"/>
    </xf>
    <xf numFmtId="9" fontId="19" fillId="0" borderId="3" xfId="10" applyFont="1" applyFill="1" applyBorder="1" applyAlignment="1" applyProtection="1">
      <alignment vertical="center"/>
    </xf>
    <xf numFmtId="9" fontId="16" fillId="0" borderId="3" xfId="4" applyFont="1" applyBorder="1" applyAlignment="1" applyProtection="1">
      <alignment vertical="center"/>
    </xf>
    <xf numFmtId="9" fontId="16" fillId="0" borderId="0" xfId="4" applyFont="1" applyAlignment="1" applyProtection="1">
      <alignment vertical="center"/>
    </xf>
    <xf numFmtId="9" fontId="2" fillId="0" borderId="0" xfId="16" applyFont="1" applyFill="1" applyAlignment="1" applyProtection="1">
      <alignment vertical="center"/>
    </xf>
    <xf numFmtId="9" fontId="4" fillId="0" borderId="13" xfId="16" applyFont="1" applyFill="1" applyBorder="1" applyAlignment="1" applyProtection="1">
      <alignment vertical="center"/>
    </xf>
    <xf numFmtId="0" fontId="5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6" fillId="0" borderId="0" xfId="0" applyFont="1" applyProtection="1"/>
    <xf numFmtId="0" fontId="0" fillId="0" borderId="3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44" fontId="0" fillId="0" borderId="0" xfId="0" applyNumberFormat="1" applyProtection="1"/>
    <xf numFmtId="0" fontId="0" fillId="7" borderId="0" xfId="0" applyFill="1" applyProtection="1"/>
    <xf numFmtId="0" fontId="29" fillId="7" borderId="0" xfId="0" applyFont="1" applyFill="1" applyAlignment="1" applyProtection="1">
      <alignment horizontal="center"/>
    </xf>
    <xf numFmtId="0" fontId="6" fillId="7" borderId="0" xfId="0" applyFont="1" applyFill="1" applyProtection="1"/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/>
    </xf>
    <xf numFmtId="0" fontId="6" fillId="2" borderId="9" xfId="0" applyFont="1" applyFill="1" applyBorder="1" applyAlignment="1" applyProtection="1">
      <alignment horizontal="left" vertical="top"/>
    </xf>
    <xf numFmtId="0" fontId="24" fillId="0" borderId="0" xfId="0" applyFont="1" applyProtection="1"/>
    <xf numFmtId="0" fontId="4" fillId="0" borderId="0" xfId="0" applyFont="1" applyProtection="1"/>
    <xf numFmtId="0" fontId="9" fillId="0" borderId="0" xfId="7" applyFont="1" applyProtection="1"/>
    <xf numFmtId="0" fontId="13" fillId="0" borderId="0" xfId="7" applyFont="1" applyProtection="1"/>
    <xf numFmtId="0" fontId="27" fillId="2" borderId="9" xfId="0" applyFont="1" applyFill="1" applyBorder="1" applyProtection="1"/>
    <xf numFmtId="0" fontId="21" fillId="2" borderId="20" xfId="9" applyFont="1" applyFill="1" applyBorder="1" applyAlignment="1" applyProtection="1">
      <alignment vertical="center"/>
    </xf>
    <xf numFmtId="0" fontId="11" fillId="0" borderId="0" xfId="7" applyFont="1" applyProtection="1"/>
    <xf numFmtId="0" fontId="14" fillId="0" borderId="0" xfId="7" applyFont="1" applyProtection="1"/>
    <xf numFmtId="0" fontId="12" fillId="0" borderId="0" xfId="7" applyFont="1" applyProtection="1"/>
    <xf numFmtId="0" fontId="25" fillId="0" borderId="0" xfId="0" applyFont="1" applyProtection="1"/>
    <xf numFmtId="0" fontId="21" fillId="0" borderId="10" xfId="7" applyFont="1" applyBorder="1" applyAlignment="1" applyProtection="1">
      <alignment horizontal="center" vertical="center" wrapText="1"/>
    </xf>
    <xf numFmtId="0" fontId="21" fillId="0" borderId="11" xfId="7" applyFont="1" applyBorder="1" applyAlignment="1" applyProtection="1">
      <alignment horizontal="center" vertical="center" wrapText="1"/>
    </xf>
    <xf numFmtId="0" fontId="16" fillId="0" borderId="0" xfId="7" applyFont="1" applyAlignment="1" applyProtection="1">
      <alignment horizontal="center" vertical="center" wrapText="1"/>
    </xf>
    <xf numFmtId="0" fontId="21" fillId="0" borderId="12" xfId="7" applyFont="1" applyBorder="1" applyAlignment="1" applyProtection="1">
      <alignment horizontal="center" vertical="center" wrapText="1"/>
    </xf>
    <xf numFmtId="0" fontId="16" fillId="0" borderId="13" xfId="7" applyFont="1" applyBorder="1" applyAlignment="1" applyProtection="1">
      <alignment horizontal="center" vertical="center"/>
    </xf>
    <xf numFmtId="0" fontId="15" fillId="0" borderId="0" xfId="7" applyFont="1" applyAlignment="1" applyProtection="1">
      <alignment horizontal="center" vertical="center"/>
    </xf>
    <xf numFmtId="3" fontId="17" fillId="0" borderId="13" xfId="7" applyNumberFormat="1" applyFont="1" applyBorder="1" applyAlignment="1" applyProtection="1">
      <alignment horizontal="center" vertical="center"/>
    </xf>
    <xf numFmtId="3" fontId="17" fillId="0" borderId="3" xfId="7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16" fillId="0" borderId="15" xfId="7" applyFont="1" applyBorder="1" applyAlignment="1" applyProtection="1">
      <alignment horizontal="center" vertical="center"/>
    </xf>
    <xf numFmtId="3" fontId="17" fillId="0" borderId="15" xfId="7" applyNumberFormat="1" applyFont="1" applyBorder="1" applyAlignment="1" applyProtection="1">
      <alignment horizontal="center" vertical="center"/>
    </xf>
    <xf numFmtId="3" fontId="17" fillId="0" borderId="16" xfId="7" applyNumberFormat="1" applyFont="1" applyBorder="1" applyAlignment="1" applyProtection="1">
      <alignment horizontal="center" vertical="center"/>
    </xf>
    <xf numFmtId="0" fontId="16" fillId="0" borderId="0" xfId="8" applyNumberFormat="1" applyFont="1" applyAlignment="1" applyProtection="1">
      <alignment horizontal="center" vertical="center"/>
    </xf>
    <xf numFmtId="0" fontId="15" fillId="0" borderId="0" xfId="7" applyFont="1" applyProtection="1"/>
    <xf numFmtId="0" fontId="28" fillId="0" borderId="0" xfId="7" applyFont="1" applyAlignment="1" applyProtection="1">
      <alignment horizontal="center" vertical="center" wrapText="1"/>
    </xf>
    <xf numFmtId="0" fontId="21" fillId="0" borderId="18" xfId="7" applyFont="1" applyBorder="1" applyAlignment="1" applyProtection="1">
      <alignment horizontal="center" vertical="center" wrapText="1"/>
    </xf>
    <xf numFmtId="166" fontId="16" fillId="0" borderId="14" xfId="7" applyNumberFormat="1" applyFont="1" applyBorder="1" applyAlignment="1" applyProtection="1">
      <alignment horizontal="center" vertical="center"/>
    </xf>
    <xf numFmtId="166" fontId="18" fillId="0" borderId="0" xfId="12" applyNumberFormat="1" applyFont="1" applyFill="1" applyBorder="1" applyAlignment="1" applyProtection="1">
      <alignment horizontal="center" vertical="center"/>
    </xf>
    <xf numFmtId="0" fontId="16" fillId="0" borderId="0" xfId="8" applyNumberFormat="1" applyFont="1" applyProtection="1">
      <alignment vertical="center"/>
    </xf>
    <xf numFmtId="166" fontId="16" fillId="0" borderId="17" xfId="7" applyNumberFormat="1" applyFont="1" applyBorder="1" applyAlignment="1" applyProtection="1">
      <alignment horizontal="center" vertical="center"/>
    </xf>
    <xf numFmtId="0" fontId="15" fillId="0" borderId="0" xfId="0" applyFont="1" applyProtection="1"/>
    <xf numFmtId="0" fontId="6" fillId="2" borderId="3" xfId="0" applyFont="1" applyFill="1" applyBorder="1" applyAlignment="1" applyProtection="1">
      <alignment horizontal="left" vertical="top"/>
    </xf>
    <xf numFmtId="0" fontId="19" fillId="0" borderId="0" xfId="8" applyNumberFormat="1" applyFont="1" applyProtection="1">
      <alignment vertical="center"/>
    </xf>
    <xf numFmtId="0" fontId="12" fillId="0" borderId="0" xfId="8" applyNumberFormat="1" applyFont="1" applyProtection="1">
      <alignment vertical="center"/>
    </xf>
    <xf numFmtId="0" fontId="21" fillId="0" borderId="0" xfId="7" applyFont="1" applyProtection="1"/>
    <xf numFmtId="0" fontId="11" fillId="0" borderId="0" xfId="8" applyNumberFormat="1" applyFont="1" applyProtection="1">
      <alignment vertical="center"/>
    </xf>
    <xf numFmtId="0" fontId="6" fillId="2" borderId="3" xfId="0" applyFont="1" applyFill="1" applyBorder="1" applyProtection="1"/>
    <xf numFmtId="0" fontId="20" fillId="0" borderId="0" xfId="9" applyFont="1" applyAlignment="1" applyProtection="1">
      <alignment vertical="center"/>
    </xf>
    <xf numFmtId="0" fontId="15" fillId="0" borderId="9" xfId="9" applyFont="1" applyBorder="1" applyAlignment="1" applyProtection="1">
      <alignment vertical="center"/>
    </xf>
    <xf numFmtId="4" fontId="16" fillId="0" borderId="3" xfId="8" applyNumberFormat="1" applyFont="1" applyBorder="1" applyProtection="1">
      <alignment vertical="center"/>
    </xf>
    <xf numFmtId="0" fontId="22" fillId="0" borderId="9" xfId="9" applyFont="1" applyBorder="1" applyAlignment="1" applyProtection="1">
      <alignment vertical="center"/>
    </xf>
    <xf numFmtId="0" fontId="16" fillId="0" borderId="3" xfId="8" applyNumberFormat="1" applyFont="1" applyBorder="1" applyProtection="1">
      <alignment vertical="center"/>
    </xf>
    <xf numFmtId="0" fontId="16" fillId="0" borderId="9" xfId="0" applyFont="1" applyBorder="1" applyAlignment="1" applyProtection="1">
      <alignment vertical="center"/>
    </xf>
    <xf numFmtId="3" fontId="15" fillId="0" borderId="9" xfId="9" applyNumberFormat="1" applyFont="1" applyBorder="1" applyAlignment="1" applyProtection="1">
      <alignment vertical="center"/>
    </xf>
    <xf numFmtId="3" fontId="22" fillId="0" borderId="9" xfId="9" applyNumberFormat="1" applyFont="1" applyBorder="1" applyAlignment="1" applyProtection="1">
      <alignment vertical="center"/>
    </xf>
    <xf numFmtId="2" fontId="21" fillId="5" borderId="9" xfId="9" applyNumberFormat="1" applyFont="1" applyFill="1" applyBorder="1" applyAlignment="1" applyProtection="1">
      <alignment vertical="center"/>
    </xf>
    <xf numFmtId="4" fontId="21" fillId="5" borderId="3" xfId="8" applyNumberFormat="1" applyFont="1" applyFill="1" applyBorder="1" applyProtection="1">
      <alignment vertical="center"/>
    </xf>
    <xf numFmtId="2" fontId="21" fillId="4" borderId="9" xfId="9" applyNumberFormat="1" applyFont="1" applyFill="1" applyBorder="1" applyAlignment="1" applyProtection="1">
      <alignment vertical="center"/>
    </xf>
    <xf numFmtId="4" fontId="21" fillId="4" borderId="3" xfId="8" applyNumberFormat="1" applyFont="1" applyFill="1" applyBorder="1" applyProtection="1">
      <alignment vertical="center"/>
    </xf>
    <xf numFmtId="2" fontId="16" fillId="0" borderId="9" xfId="9" applyNumberFormat="1" applyFont="1" applyBorder="1" applyAlignment="1" applyProtection="1">
      <alignment vertical="center"/>
    </xf>
    <xf numFmtId="0" fontId="24" fillId="0" borderId="0" xfId="7" applyFont="1" applyProtection="1"/>
    <xf numFmtId="0" fontId="4" fillId="0" borderId="0" xfId="8" applyNumberFormat="1" applyFont="1" applyProtection="1">
      <alignment vertical="center"/>
    </xf>
    <xf numFmtId="0" fontId="25" fillId="0" borderId="0" xfId="7" applyFont="1" applyProtection="1"/>
    <xf numFmtId="0" fontId="6" fillId="0" borderId="0" xfId="15" applyFont="1" applyAlignment="1" applyProtection="1">
      <alignment vertical="center"/>
    </xf>
    <xf numFmtId="1" fontId="0" fillId="0" borderId="0" xfId="15" applyNumberFormat="1" applyFont="1" applyAlignment="1" applyProtection="1">
      <alignment vertical="center"/>
    </xf>
    <xf numFmtId="0" fontId="0" fillId="0" borderId="0" xfId="15" applyFont="1" applyAlignment="1" applyProtection="1">
      <alignment vertical="center"/>
    </xf>
    <xf numFmtId="1" fontId="0" fillId="0" borderId="0" xfId="14" applyNumberFormat="1" applyFont="1" applyAlignment="1" applyProtection="1">
      <alignment vertical="center"/>
    </xf>
    <xf numFmtId="0" fontId="26" fillId="0" borderId="0" xfId="15" applyFont="1" applyAlignment="1" applyProtection="1">
      <alignment vertical="center"/>
    </xf>
    <xf numFmtId="0" fontId="27" fillId="2" borderId="3" xfId="8" applyNumberFormat="1" applyFont="1" applyFill="1" applyBorder="1" applyAlignment="1" applyProtection="1">
      <alignment horizontal="center" vertical="center"/>
    </xf>
    <xf numFmtId="2" fontId="27" fillId="0" borderId="10" xfId="14" applyNumberFormat="1" applyFont="1" applyBorder="1" applyAlignment="1" applyProtection="1">
      <alignment vertical="center"/>
    </xf>
    <xf numFmtId="4" fontId="27" fillId="0" borderId="12" xfId="14" applyNumberFormat="1" applyFont="1" applyBorder="1" applyAlignment="1" applyProtection="1">
      <alignment vertical="center"/>
    </xf>
    <xf numFmtId="0" fontId="4" fillId="0" borderId="13" xfId="14" applyFont="1" applyBorder="1" applyAlignment="1" applyProtection="1">
      <alignment vertical="center"/>
    </xf>
    <xf numFmtId="0" fontId="0" fillId="0" borderId="13" xfId="14" applyFont="1" applyBorder="1" applyAlignment="1" applyProtection="1">
      <alignment vertical="center"/>
    </xf>
    <xf numFmtId="4" fontId="0" fillId="0" borderId="3" xfId="14" applyNumberFormat="1" applyFont="1" applyBorder="1" applyAlignment="1" applyProtection="1">
      <alignment vertical="center"/>
    </xf>
    <xf numFmtId="0" fontId="27" fillId="0" borderId="15" xfId="14" applyFont="1" applyBorder="1" applyAlignment="1" applyProtection="1">
      <alignment vertical="center"/>
    </xf>
    <xf numFmtId="4" fontId="27" fillId="0" borderId="16" xfId="14" applyNumberFormat="1" applyFont="1" applyBorder="1" applyAlignment="1" applyProtection="1">
      <alignment vertical="center"/>
    </xf>
    <xf numFmtId="0" fontId="0" fillId="0" borderId="0" xfId="14" applyFont="1" applyAlignment="1" applyProtection="1">
      <alignment vertical="center"/>
    </xf>
    <xf numFmtId="0" fontId="27" fillId="0" borderId="8" xfId="14" applyFont="1" applyBorder="1" applyAlignment="1" applyProtection="1">
      <alignment vertical="center"/>
    </xf>
    <xf numFmtId="0" fontId="27" fillId="0" borderId="21" xfId="14" applyFont="1" applyBorder="1" applyAlignment="1" applyProtection="1">
      <alignment vertical="center"/>
    </xf>
    <xf numFmtId="4" fontId="4" fillId="0" borderId="3" xfId="14" applyNumberFormat="1" applyFont="1" applyBorder="1" applyAlignment="1" applyProtection="1">
      <alignment vertical="center"/>
    </xf>
    <xf numFmtId="0" fontId="0" fillId="0" borderId="13" xfId="15" applyFont="1" applyBorder="1" applyAlignment="1" applyProtection="1">
      <alignment vertical="center"/>
    </xf>
    <xf numFmtId="0" fontId="27" fillId="0" borderId="13" xfId="14" applyFont="1" applyBorder="1" applyAlignment="1" applyProtection="1">
      <alignment vertical="center"/>
    </xf>
    <xf numFmtId="2" fontId="27" fillId="0" borderId="15" xfId="14" applyNumberFormat="1" applyFont="1" applyBorder="1" applyAlignment="1" applyProtection="1">
      <alignment vertical="center"/>
    </xf>
    <xf numFmtId="9" fontId="4" fillId="0" borderId="0" xfId="16" applyFont="1" applyFill="1" applyAlignment="1" applyProtection="1">
      <alignment vertical="center"/>
    </xf>
    <xf numFmtId="9" fontId="2" fillId="0" borderId="0" xfId="16" applyFont="1" applyFill="1" applyProtection="1"/>
    <xf numFmtId="1" fontId="0" fillId="0" borderId="0" xfId="14" applyNumberFormat="1" applyFont="1" applyProtection="1"/>
    <xf numFmtId="0" fontId="0" fillId="0" borderId="0" xfId="15" applyFont="1" applyProtection="1"/>
    <xf numFmtId="1" fontId="0" fillId="0" borderId="0" xfId="15" applyNumberFormat="1" applyFont="1" applyProtection="1"/>
    <xf numFmtId="0" fontId="1" fillId="0" borderId="0" xfId="15" applyProtection="1"/>
    <xf numFmtId="1" fontId="1" fillId="0" borderId="0" xfId="15" applyNumberFormat="1" applyProtection="1"/>
    <xf numFmtId="165" fontId="0" fillId="3" borderId="0" xfId="1" applyNumberFormat="1" applyFont="1" applyFill="1" applyProtection="1"/>
    <xf numFmtId="0" fontId="0" fillId="3" borderId="0" xfId="0" applyFill="1" applyProtection="1"/>
    <xf numFmtId="0" fontId="31" fillId="0" borderId="0" xfId="7" applyFont="1" applyProtection="1"/>
    <xf numFmtId="0" fontId="19" fillId="0" borderId="0" xfId="7" applyFont="1" applyProtection="1"/>
    <xf numFmtId="0" fontId="6" fillId="2" borderId="20" xfId="0" applyFont="1" applyFill="1" applyBorder="1" applyAlignment="1" applyProtection="1">
      <alignment horizontal="left"/>
    </xf>
    <xf numFmtId="0" fontId="0" fillId="0" borderId="3" xfId="0" applyBorder="1" applyProtection="1"/>
    <xf numFmtId="167" fontId="16" fillId="3" borderId="14" xfId="13" applyNumberFormat="1" applyFont="1" applyFill="1" applyBorder="1" applyAlignment="1" applyProtection="1">
      <alignment horizontal="center" vertical="center"/>
      <protection locked="0"/>
    </xf>
    <xf numFmtId="167" fontId="16" fillId="3" borderId="17" xfId="13" applyNumberFormat="1" applyFont="1" applyFill="1" applyBorder="1" applyAlignment="1" applyProtection="1">
      <alignment horizontal="center" vertical="center"/>
      <protection locked="0"/>
    </xf>
    <xf numFmtId="0" fontId="30" fillId="6" borderId="8" xfId="0" applyFont="1" applyFill="1" applyBorder="1" applyAlignment="1" applyProtection="1">
      <alignment horizontal="center" vertical="center" wrapText="1"/>
    </xf>
    <xf numFmtId="0" fontId="30" fillId="6" borderId="23" xfId="0" applyFont="1" applyFill="1" applyBorder="1" applyAlignment="1" applyProtection="1">
      <alignment horizontal="center" vertical="center" wrapText="1"/>
    </xf>
    <xf numFmtId="0" fontId="30" fillId="6" borderId="2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/>
    </xf>
    <xf numFmtId="0" fontId="6" fillId="2" borderId="2" xfId="0" applyFont="1" applyFill="1" applyBorder="1" applyAlignment="1" applyProtection="1">
      <alignment horizontal="left" vertical="top"/>
    </xf>
    <xf numFmtId="0" fontId="6" fillId="2" borderId="6" xfId="0" applyFont="1" applyFill="1" applyBorder="1" applyAlignment="1" applyProtection="1">
      <alignment horizontal="left" vertical="top"/>
    </xf>
    <xf numFmtId="0" fontId="6" fillId="2" borderId="7" xfId="0" applyFont="1" applyFill="1" applyBorder="1" applyAlignment="1" applyProtection="1">
      <alignment horizontal="left" vertical="top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left"/>
    </xf>
    <xf numFmtId="0" fontId="6" fillId="2" borderId="22" xfId="0" applyFont="1" applyFill="1" applyBorder="1" applyAlignment="1" applyProtection="1">
      <alignment horizontal="left"/>
    </xf>
    <xf numFmtId="0" fontId="6" fillId="2" borderId="20" xfId="0" applyFont="1" applyFill="1" applyBorder="1" applyAlignment="1" applyProtection="1">
      <alignment horizontal="left"/>
    </xf>
    <xf numFmtId="0" fontId="21" fillId="0" borderId="12" xfId="7" applyFont="1" applyFill="1" applyBorder="1" applyAlignment="1" applyProtection="1">
      <alignment horizontal="center" vertical="center" wrapText="1"/>
    </xf>
    <xf numFmtId="166" fontId="16" fillId="0" borderId="3" xfId="12" applyNumberFormat="1" applyFont="1" applyFill="1" applyBorder="1" applyAlignment="1" applyProtection="1">
      <alignment horizontal="center" vertical="center"/>
    </xf>
    <xf numFmtId="166" fontId="16" fillId="0" borderId="16" xfId="12" applyNumberFormat="1" applyFont="1" applyFill="1" applyBorder="1" applyAlignment="1" applyProtection="1">
      <alignment horizontal="center" vertical="center"/>
    </xf>
  </cellXfs>
  <cellStyles count="17">
    <cellStyle name="Milliers" xfId="1" builtinId="3"/>
    <cellStyle name="Milliers 10" xfId="6"/>
    <cellStyle name="Milliers 4" xfId="12"/>
    <cellStyle name="Monétaire" xfId="2" builtinId="4"/>
    <cellStyle name="Monétaire 2" xfId="11"/>
    <cellStyle name="Normal" xfId="0" builtinId="0"/>
    <cellStyle name="Normal 11 2 2" xfId="15"/>
    <cellStyle name="Normal 11 6" xfId="5"/>
    <cellStyle name="Normal 12" xfId="3"/>
    <cellStyle name="Normal 2 2 2" xfId="9"/>
    <cellStyle name="Normal 2 2 2 2" xfId="14"/>
    <cellStyle name="Normal 6" xfId="7"/>
    <cellStyle name="Pourcentage 12" xfId="4"/>
    <cellStyle name="Pourcentage 2 2 2" xfId="13"/>
    <cellStyle name="Pourcentage 2 3" xfId="10"/>
    <cellStyle name="Pourcentage 4" xfId="16"/>
    <cellStyle name="Standard" xfId="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473075</xdr:colOff>
      <xdr:row>5</xdr:row>
      <xdr:rowOff>6350</xdr:rowOff>
    </xdr:from>
    <xdr:to>
      <xdr:col>7</xdr:col>
      <xdr:colOff>273050</xdr:colOff>
      <xdr:row>8</xdr:row>
      <xdr:rowOff>6350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1075" y="2997200"/>
          <a:ext cx="208597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topLeftCell="A4" zoomScale="70" zoomScaleNormal="70" zoomScaleSheetLayoutView="90" workbookViewId="0">
      <selection activeCell="G15" sqref="G15"/>
    </sheetView>
  </sheetViews>
  <sheetFormatPr baseColWidth="10" defaultColWidth="10.85546875" defaultRowHeight="15" x14ac:dyDescent="0.25"/>
  <cols>
    <col min="1" max="7" width="10.85546875" style="23"/>
    <col min="8" max="8" width="47.85546875" style="23" customWidth="1"/>
    <col min="9" max="16384" width="10.85546875" style="23"/>
  </cols>
  <sheetData>
    <row r="1" spans="1:8" x14ac:dyDescent="0.25">
      <c r="A1" s="31"/>
      <c r="B1" s="31"/>
      <c r="C1" s="31"/>
      <c r="D1" s="31"/>
      <c r="E1" s="31"/>
      <c r="F1" s="31"/>
      <c r="G1" s="31"/>
      <c r="H1" s="31"/>
    </row>
    <row r="2" spans="1:8" x14ac:dyDescent="0.25">
      <c r="A2" s="31"/>
      <c r="B2" s="31"/>
      <c r="C2" s="31"/>
      <c r="D2" s="31"/>
      <c r="E2" s="31"/>
      <c r="F2" s="31"/>
      <c r="G2" s="31"/>
      <c r="H2" s="31"/>
    </row>
    <row r="3" spans="1:8" ht="15.75" thickBot="1" x14ac:dyDescent="0.3">
      <c r="A3" s="31"/>
      <c r="B3" s="31"/>
      <c r="C3" s="31"/>
      <c r="D3" s="31"/>
      <c r="E3" s="31"/>
      <c r="F3" s="31"/>
      <c r="G3" s="31"/>
      <c r="H3" s="31"/>
    </row>
    <row r="4" spans="1:8" ht="174.75" customHeight="1" thickBot="1" x14ac:dyDescent="0.3">
      <c r="A4" s="125" t="s">
        <v>93</v>
      </c>
      <c r="B4" s="126"/>
      <c r="C4" s="126"/>
      <c r="D4" s="126"/>
      <c r="E4" s="126"/>
      <c r="F4" s="126"/>
      <c r="G4" s="126"/>
      <c r="H4" s="127"/>
    </row>
    <row r="5" spans="1:8" x14ac:dyDescent="0.25">
      <c r="A5" s="31"/>
      <c r="B5" s="31"/>
      <c r="C5" s="31"/>
      <c r="D5" s="31"/>
      <c r="E5" s="31"/>
      <c r="F5" s="31"/>
      <c r="G5" s="31"/>
      <c r="H5" s="31"/>
    </row>
    <row r="6" spans="1:8" x14ac:dyDescent="0.25">
      <c r="A6" s="31"/>
      <c r="B6" s="31"/>
      <c r="C6" s="31"/>
      <c r="D6" s="31"/>
      <c r="E6" s="31"/>
      <c r="F6" s="31"/>
      <c r="G6" s="31"/>
      <c r="H6" s="31"/>
    </row>
    <row r="7" spans="1:8" ht="18.75" x14ac:dyDescent="0.3">
      <c r="A7" s="31"/>
      <c r="B7" s="31"/>
      <c r="C7" s="31"/>
      <c r="D7" s="31"/>
      <c r="E7" s="31"/>
      <c r="F7" s="32"/>
      <c r="G7" s="31"/>
      <c r="H7" s="31"/>
    </row>
    <row r="8" spans="1:8" x14ac:dyDescent="0.25">
      <c r="A8" s="31"/>
      <c r="B8" s="31"/>
      <c r="C8" s="31"/>
      <c r="D8" s="31"/>
      <c r="E8" s="31"/>
      <c r="F8" s="31"/>
      <c r="G8" s="31"/>
      <c r="H8" s="31"/>
    </row>
    <row r="9" spans="1:8" x14ac:dyDescent="0.25">
      <c r="A9" s="31"/>
      <c r="B9" s="31"/>
      <c r="C9" s="31"/>
      <c r="D9" s="31"/>
      <c r="E9" s="31"/>
      <c r="F9" s="31"/>
      <c r="G9" s="31"/>
      <c r="H9" s="31"/>
    </row>
    <row r="10" spans="1:8" x14ac:dyDescent="0.25">
      <c r="A10" s="33" t="s">
        <v>69</v>
      </c>
      <c r="B10" s="31"/>
      <c r="C10" s="31"/>
      <c r="D10" s="31"/>
      <c r="E10" s="31"/>
      <c r="F10" s="31"/>
      <c r="G10" s="31"/>
      <c r="H10" s="31"/>
    </row>
    <row r="11" spans="1:8" x14ac:dyDescent="0.25">
      <c r="A11" s="31">
        <v>1</v>
      </c>
      <c r="B11" s="31" t="str">
        <f>'Annexe fi - 1'!A1</f>
        <v>Contribution - Chiffre d'affaires mensuels</v>
      </c>
      <c r="C11" s="31"/>
      <c r="D11" s="31"/>
      <c r="E11" s="31"/>
      <c r="F11" s="31"/>
      <c r="G11" s="31"/>
      <c r="H11" s="31"/>
    </row>
    <row r="12" spans="1:8" x14ac:dyDescent="0.25">
      <c r="A12" s="31">
        <v>2</v>
      </c>
      <c r="B12" s="31" t="str">
        <f>'Annexe fi - 2'!A1</f>
        <v>Synthèse - Chiffre d'affaires</v>
      </c>
      <c r="C12" s="31"/>
      <c r="D12" s="31"/>
      <c r="E12" s="31"/>
      <c r="F12" s="31"/>
      <c r="G12" s="31"/>
      <c r="H12" s="31"/>
    </row>
    <row r="13" spans="1:8" x14ac:dyDescent="0.25">
      <c r="A13" s="31">
        <v>3</v>
      </c>
      <c r="B13" s="31" t="str">
        <f>'Annexe fi - 3'!A1</f>
        <v>Contribution - Redevance de la concession</v>
      </c>
      <c r="C13" s="31"/>
      <c r="D13" s="31"/>
      <c r="E13" s="31"/>
      <c r="F13" s="31"/>
      <c r="G13" s="31"/>
      <c r="H13" s="31"/>
    </row>
    <row r="14" spans="1:8" x14ac:dyDescent="0.25">
      <c r="A14" s="31">
        <v>4</v>
      </c>
      <c r="B14" s="31" t="str">
        <f>'Annexe fi - 4'!A1</f>
        <v>Contribution - Investissements</v>
      </c>
      <c r="C14" s="31"/>
      <c r="D14" s="31"/>
      <c r="E14" s="31"/>
      <c r="F14" s="31"/>
      <c r="G14" s="31"/>
      <c r="H14" s="31"/>
    </row>
    <row r="15" spans="1:8" x14ac:dyDescent="0.25">
      <c r="A15" s="31">
        <v>5</v>
      </c>
      <c r="B15" s="31" t="str">
        <f>'Annexe fi - 5'!A1</f>
        <v>Contribution - Compte de résultat prévisionnel</v>
      </c>
      <c r="C15" s="31"/>
      <c r="D15" s="31"/>
      <c r="E15" s="31"/>
      <c r="F15" s="31"/>
      <c r="G15" s="31"/>
      <c r="H15" s="31"/>
    </row>
    <row r="16" spans="1:8" x14ac:dyDescent="0.25">
      <c r="A16" s="31">
        <v>6</v>
      </c>
      <c r="B16" s="31" t="str">
        <f>'Annexe fi - 6'!A1</f>
        <v>Contribution - Tableaux de financement</v>
      </c>
      <c r="C16" s="31"/>
      <c r="D16" s="31"/>
      <c r="E16" s="31"/>
      <c r="F16" s="31"/>
      <c r="G16" s="31"/>
      <c r="H16" s="31"/>
    </row>
  </sheetData>
  <sheetProtection selectLockedCells="1"/>
  <mergeCells count="1">
    <mergeCell ref="A4:H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4"/>
  <sheetViews>
    <sheetView zoomScale="60" zoomScaleNormal="60" workbookViewId="0">
      <selection activeCell="L10" sqref="L10"/>
    </sheetView>
  </sheetViews>
  <sheetFormatPr baseColWidth="10" defaultColWidth="11.42578125" defaultRowHeight="15" x14ac:dyDescent="0.25"/>
  <cols>
    <col min="1" max="1" width="11.42578125" style="23"/>
    <col min="2" max="2" width="24.85546875" style="23" bestFit="1" customWidth="1"/>
    <col min="3" max="56" width="19.7109375" style="23" customWidth="1"/>
    <col min="57" max="16384" width="11.42578125" style="23"/>
  </cols>
  <sheetData>
    <row r="1" spans="1:56" x14ac:dyDescent="0.25">
      <c r="A1" s="22" t="s">
        <v>86</v>
      </c>
    </row>
    <row r="3" spans="1:56" x14ac:dyDescent="0.25">
      <c r="A3" s="24" t="s">
        <v>77</v>
      </c>
    </row>
    <row r="5" spans="1:56" s="25" customFormat="1" x14ac:dyDescent="0.25">
      <c r="A5" s="128" t="s">
        <v>78</v>
      </c>
      <c r="B5" s="129"/>
      <c r="C5" s="135">
        <v>2027</v>
      </c>
      <c r="D5" s="135"/>
      <c r="E5" s="135"/>
      <c r="F5" s="135"/>
      <c r="G5" s="135"/>
      <c r="H5" s="135"/>
      <c r="I5" s="135"/>
      <c r="J5" s="135"/>
      <c r="K5" s="135"/>
      <c r="L5" s="136"/>
      <c r="M5" s="134">
        <v>2028</v>
      </c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6"/>
      <c r="Z5" s="134">
        <v>2029</v>
      </c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6"/>
      <c r="AM5" s="134">
        <v>2030</v>
      </c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6"/>
      <c r="AZ5" s="134">
        <v>2031</v>
      </c>
      <c r="BA5" s="135"/>
      <c r="BB5" s="135"/>
      <c r="BC5" s="121"/>
      <c r="BD5" s="132" t="s">
        <v>13</v>
      </c>
    </row>
    <row r="6" spans="1:56" s="28" customFormat="1" x14ac:dyDescent="0.25">
      <c r="A6" s="130"/>
      <c r="B6" s="131"/>
      <c r="C6" s="27" t="s">
        <v>6</v>
      </c>
      <c r="D6" s="27" t="s">
        <v>87</v>
      </c>
      <c r="E6" s="27" t="s">
        <v>8</v>
      </c>
      <c r="F6" s="27" t="s">
        <v>9</v>
      </c>
      <c r="G6" s="27" t="s">
        <v>10</v>
      </c>
      <c r="H6" s="27" t="s">
        <v>11</v>
      </c>
      <c r="I6" s="27" t="s">
        <v>0</v>
      </c>
      <c r="J6" s="27" t="s">
        <v>1</v>
      </c>
      <c r="K6" s="27" t="s">
        <v>2</v>
      </c>
      <c r="L6" s="27" t="s">
        <v>13</v>
      </c>
      <c r="M6" s="26" t="s">
        <v>3</v>
      </c>
      <c r="N6" s="26" t="s">
        <v>4</v>
      </c>
      <c r="O6" s="26" t="s">
        <v>5</v>
      </c>
      <c r="P6" s="26" t="s">
        <v>6</v>
      </c>
      <c r="Q6" s="26" t="s">
        <v>7</v>
      </c>
      <c r="R6" s="26" t="s">
        <v>8</v>
      </c>
      <c r="S6" s="26" t="s">
        <v>9</v>
      </c>
      <c r="T6" s="26" t="s">
        <v>10</v>
      </c>
      <c r="U6" s="26" t="s">
        <v>11</v>
      </c>
      <c r="V6" s="26" t="s">
        <v>0</v>
      </c>
      <c r="W6" s="26" t="s">
        <v>1</v>
      </c>
      <c r="X6" s="26" t="s">
        <v>2</v>
      </c>
      <c r="Y6" s="26" t="s">
        <v>13</v>
      </c>
      <c r="Z6" s="26" t="s">
        <v>3</v>
      </c>
      <c r="AA6" s="26" t="s">
        <v>4</v>
      </c>
      <c r="AB6" s="26" t="s">
        <v>5</v>
      </c>
      <c r="AC6" s="26" t="s">
        <v>6</v>
      </c>
      <c r="AD6" s="26" t="s">
        <v>7</v>
      </c>
      <c r="AE6" s="26" t="s">
        <v>8</v>
      </c>
      <c r="AF6" s="26" t="s">
        <v>9</v>
      </c>
      <c r="AG6" s="26" t="s">
        <v>10</v>
      </c>
      <c r="AH6" s="26" t="s">
        <v>11</v>
      </c>
      <c r="AI6" s="26" t="s">
        <v>0</v>
      </c>
      <c r="AJ6" s="26" t="s">
        <v>1</v>
      </c>
      <c r="AK6" s="26" t="s">
        <v>2</v>
      </c>
      <c r="AL6" s="26" t="s">
        <v>13</v>
      </c>
      <c r="AM6" s="26" t="s">
        <v>3</v>
      </c>
      <c r="AN6" s="26" t="s">
        <v>4</v>
      </c>
      <c r="AO6" s="26" t="s">
        <v>5</v>
      </c>
      <c r="AP6" s="26" t="s">
        <v>6</v>
      </c>
      <c r="AQ6" s="26" t="s">
        <v>7</v>
      </c>
      <c r="AR6" s="26" t="s">
        <v>8</v>
      </c>
      <c r="AS6" s="26" t="s">
        <v>9</v>
      </c>
      <c r="AT6" s="26" t="s">
        <v>10</v>
      </c>
      <c r="AU6" s="26" t="s">
        <v>11</v>
      </c>
      <c r="AV6" s="26" t="s">
        <v>0</v>
      </c>
      <c r="AW6" s="26" t="s">
        <v>1</v>
      </c>
      <c r="AX6" s="26" t="s">
        <v>2</v>
      </c>
      <c r="AY6" s="26" t="s">
        <v>13</v>
      </c>
      <c r="AZ6" s="26" t="s">
        <v>3</v>
      </c>
      <c r="BA6" s="26" t="s">
        <v>4</v>
      </c>
      <c r="BB6" s="26" t="s">
        <v>5</v>
      </c>
      <c r="BC6" s="26" t="s">
        <v>13</v>
      </c>
      <c r="BD6" s="133"/>
    </row>
    <row r="7" spans="1:56" x14ac:dyDescent="0.25">
      <c r="A7" s="23" t="s">
        <v>91</v>
      </c>
    </row>
    <row r="8" spans="1:56" x14ac:dyDescent="0.25">
      <c r="A8" s="23" t="s">
        <v>14</v>
      </c>
      <c r="C8" s="11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Z8" s="11"/>
      <c r="BA8" s="11"/>
      <c r="BB8" s="11"/>
    </row>
    <row r="9" spans="1:56" x14ac:dyDescent="0.25">
      <c r="A9" s="23" t="s">
        <v>12</v>
      </c>
      <c r="C9" s="117"/>
      <c r="D9" s="117"/>
      <c r="E9" s="117"/>
      <c r="F9" s="117"/>
      <c r="G9" s="117"/>
      <c r="H9" s="117"/>
      <c r="I9" s="117"/>
      <c r="J9" s="117"/>
      <c r="K9" s="117"/>
      <c r="L9" s="29">
        <f>SUM(C9:K9)</f>
        <v>0</v>
      </c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29">
        <f>SUM(M9:X9)</f>
        <v>0</v>
      </c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29">
        <f>SUM(Z9:AK9)</f>
        <v>0</v>
      </c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29">
        <f>SUM(AM9:AX9)</f>
        <v>0</v>
      </c>
      <c r="AZ9" s="117"/>
      <c r="BA9" s="117"/>
      <c r="BB9" s="117"/>
      <c r="BC9" s="29">
        <f>SUM(AZ9:BB9)</f>
        <v>0</v>
      </c>
      <c r="BD9" s="29">
        <f>SUM(L9+Y9+AL9+AY9+BC9)</f>
        <v>0</v>
      </c>
    </row>
    <row r="10" spans="1:56" x14ac:dyDescent="0.25">
      <c r="A10" s="23" t="s">
        <v>15</v>
      </c>
      <c r="C10" s="9">
        <f>C8*C9</f>
        <v>0</v>
      </c>
      <c r="D10" s="9">
        <f t="shared" ref="D10:G10" si="0">D8*D9</f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  <c r="H10" s="9">
        <f t="shared" ref="H10:K10" si="1">H8*H9</f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30">
        <f>SUM(C10:K10)</f>
        <v>0</v>
      </c>
      <c r="M10" s="9">
        <f>M8*M9</f>
        <v>0</v>
      </c>
      <c r="N10" s="9">
        <f t="shared" ref="N10:Z10" si="2">N8*N9</f>
        <v>0</v>
      </c>
      <c r="O10" s="9">
        <f t="shared" si="2"/>
        <v>0</v>
      </c>
      <c r="P10" s="9">
        <f t="shared" si="2"/>
        <v>0</v>
      </c>
      <c r="Q10" s="9">
        <f t="shared" si="2"/>
        <v>0</v>
      </c>
      <c r="R10" s="9">
        <f t="shared" si="2"/>
        <v>0</v>
      </c>
      <c r="S10" s="9">
        <f t="shared" si="2"/>
        <v>0</v>
      </c>
      <c r="T10" s="9">
        <f t="shared" si="2"/>
        <v>0</v>
      </c>
      <c r="U10" s="9">
        <f t="shared" si="2"/>
        <v>0</v>
      </c>
      <c r="V10" s="9">
        <f t="shared" si="2"/>
        <v>0</v>
      </c>
      <c r="W10" s="9">
        <f t="shared" si="2"/>
        <v>0</v>
      </c>
      <c r="X10" s="9">
        <f t="shared" si="2"/>
        <v>0</v>
      </c>
      <c r="Y10" s="30">
        <f>SUM(M10:X10)</f>
        <v>0</v>
      </c>
      <c r="Z10" s="9">
        <f t="shared" si="2"/>
        <v>0</v>
      </c>
      <c r="AA10" s="9">
        <f t="shared" ref="AA10" si="3">AA8*AA9</f>
        <v>0</v>
      </c>
      <c r="AB10" s="9">
        <f t="shared" ref="AB10" si="4">AB8*AB9</f>
        <v>0</v>
      </c>
      <c r="AC10" s="9">
        <f t="shared" ref="AC10" si="5">AC8*AC9</f>
        <v>0</v>
      </c>
      <c r="AD10" s="9">
        <f t="shared" ref="AD10" si="6">AD8*AD9</f>
        <v>0</v>
      </c>
      <c r="AE10" s="9">
        <f t="shared" ref="AE10" si="7">AE8*AE9</f>
        <v>0</v>
      </c>
      <c r="AF10" s="9">
        <f t="shared" ref="AF10" si="8">AF8*AF9</f>
        <v>0</v>
      </c>
      <c r="AG10" s="9">
        <f t="shared" ref="AG10" si="9">AG8*AG9</f>
        <v>0</v>
      </c>
      <c r="AH10" s="9">
        <f t="shared" ref="AH10" si="10">AH8*AH9</f>
        <v>0</v>
      </c>
      <c r="AI10" s="9">
        <f t="shared" ref="AI10" si="11">AI8*AI9</f>
        <v>0</v>
      </c>
      <c r="AJ10" s="9">
        <f t="shared" ref="AJ10" si="12">AJ8*AJ9</f>
        <v>0</v>
      </c>
      <c r="AK10" s="9">
        <f t="shared" ref="AK10" si="13">AK8*AK9</f>
        <v>0</v>
      </c>
      <c r="AL10" s="30">
        <f>SUM(Z10:AK10)</f>
        <v>0</v>
      </c>
      <c r="AM10" s="9">
        <f t="shared" ref="AM10" si="14">AM8*AM9</f>
        <v>0</v>
      </c>
      <c r="AN10" s="9">
        <f t="shared" ref="AN10" si="15">AN8*AN9</f>
        <v>0</v>
      </c>
      <c r="AO10" s="9">
        <f t="shared" ref="AO10" si="16">AO8*AO9</f>
        <v>0</v>
      </c>
      <c r="AP10" s="9">
        <f t="shared" ref="AP10" si="17">AP8*AP9</f>
        <v>0</v>
      </c>
      <c r="AQ10" s="9">
        <f t="shared" ref="AQ10" si="18">AQ8*AQ9</f>
        <v>0</v>
      </c>
      <c r="AR10" s="9">
        <f t="shared" ref="AR10" si="19">AR8*AR9</f>
        <v>0</v>
      </c>
      <c r="AS10" s="9">
        <f t="shared" ref="AS10" si="20">AS8*AS9</f>
        <v>0</v>
      </c>
      <c r="AT10" s="9">
        <f t="shared" ref="AT10" si="21">AT8*AT9</f>
        <v>0</v>
      </c>
      <c r="AU10" s="9">
        <f t="shared" ref="AU10" si="22">AU8*AU9</f>
        <v>0</v>
      </c>
      <c r="AV10" s="9">
        <f t="shared" ref="AV10" si="23">AV8*AV9</f>
        <v>0</v>
      </c>
      <c r="AW10" s="9">
        <f t="shared" ref="AW10" si="24">AW8*AW9</f>
        <v>0</v>
      </c>
      <c r="AX10" s="9">
        <f t="shared" ref="AX10" si="25">AX8*AX9</f>
        <v>0</v>
      </c>
      <c r="AY10" s="30">
        <f>SUM(AM10:AX10)</f>
        <v>0</v>
      </c>
      <c r="AZ10" s="9">
        <f t="shared" ref="AZ10" si="26">AZ8*AZ9</f>
        <v>0</v>
      </c>
      <c r="BA10" s="9">
        <f t="shared" ref="BA10" si="27">BA8*BA9</f>
        <v>0</v>
      </c>
      <c r="BB10" s="9">
        <f t="shared" ref="BB10" si="28">BB8*BB9</f>
        <v>0</v>
      </c>
      <c r="BC10" s="29">
        <f>SUM(AZ10:BB10)</f>
        <v>0</v>
      </c>
      <c r="BD10" s="29">
        <f>SUM(L10+Y10+AL10+AY10+BC10)</f>
        <v>0</v>
      </c>
    </row>
    <row r="11" spans="1:56" x14ac:dyDescent="0.25">
      <c r="A11" s="23" t="s">
        <v>92</v>
      </c>
    </row>
    <row r="12" spans="1:56" x14ac:dyDescent="0.25">
      <c r="A12" s="23" t="s">
        <v>14</v>
      </c>
      <c r="C12" s="11"/>
      <c r="D12" s="11"/>
      <c r="E12" s="11"/>
      <c r="F12" s="11"/>
      <c r="G12" s="11"/>
      <c r="H12" s="11"/>
      <c r="I12" s="11"/>
      <c r="J12" s="11"/>
      <c r="K12" s="11"/>
      <c r="L12" s="9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Z12" s="11"/>
      <c r="BA12" s="11"/>
      <c r="BB12" s="11"/>
    </row>
    <row r="13" spans="1:56" x14ac:dyDescent="0.25">
      <c r="A13" s="23" t="s">
        <v>12</v>
      </c>
      <c r="C13" s="117"/>
      <c r="D13" s="117"/>
      <c r="E13" s="117"/>
      <c r="F13" s="117"/>
      <c r="G13" s="117"/>
      <c r="H13" s="117"/>
      <c r="I13" s="117"/>
      <c r="J13" s="117"/>
      <c r="K13" s="117"/>
      <c r="L13" s="29">
        <f>SUM(C13:K13)</f>
        <v>0</v>
      </c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29">
        <f>SUM(M13:X13)</f>
        <v>0</v>
      </c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29">
        <f>SUM(Z13:AK13)</f>
        <v>0</v>
      </c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29">
        <f>SUM(AM13:AX13)</f>
        <v>0</v>
      </c>
      <c r="AZ13" s="117"/>
      <c r="BA13" s="117"/>
      <c r="BB13" s="117"/>
      <c r="BC13" s="29">
        <f>SUM(AZ13:BB13)</f>
        <v>0</v>
      </c>
      <c r="BD13" s="29">
        <f>SUM(L13+Y13+AL13+AY13+BC13)</f>
        <v>0</v>
      </c>
    </row>
    <row r="14" spans="1:56" x14ac:dyDescent="0.25">
      <c r="A14" s="23" t="s">
        <v>15</v>
      </c>
      <c r="C14" s="9">
        <f>C12*C13</f>
        <v>0</v>
      </c>
      <c r="D14" s="9">
        <f t="shared" ref="D14:K14" si="29">D12*D13</f>
        <v>0</v>
      </c>
      <c r="E14" s="9">
        <f t="shared" si="29"/>
        <v>0</v>
      </c>
      <c r="F14" s="9">
        <f t="shared" si="29"/>
        <v>0</v>
      </c>
      <c r="G14" s="9">
        <f t="shared" si="29"/>
        <v>0</v>
      </c>
      <c r="H14" s="9">
        <f t="shared" si="29"/>
        <v>0</v>
      </c>
      <c r="I14" s="9">
        <f t="shared" si="29"/>
        <v>0</v>
      </c>
      <c r="J14" s="9">
        <f t="shared" si="29"/>
        <v>0</v>
      </c>
      <c r="K14" s="9">
        <f t="shared" si="29"/>
        <v>0</v>
      </c>
      <c r="L14" s="30">
        <f>SUM(C14:K14)</f>
        <v>0</v>
      </c>
      <c r="M14" s="9">
        <f>M12*M13</f>
        <v>0</v>
      </c>
      <c r="N14" s="9">
        <f t="shared" ref="N14:X14" si="30">N12*N13</f>
        <v>0</v>
      </c>
      <c r="O14" s="9">
        <f t="shared" si="30"/>
        <v>0</v>
      </c>
      <c r="P14" s="9">
        <f t="shared" si="30"/>
        <v>0</v>
      </c>
      <c r="Q14" s="9">
        <f t="shared" si="30"/>
        <v>0</v>
      </c>
      <c r="R14" s="9">
        <f t="shared" si="30"/>
        <v>0</v>
      </c>
      <c r="S14" s="9">
        <f t="shared" si="30"/>
        <v>0</v>
      </c>
      <c r="T14" s="9">
        <f t="shared" si="30"/>
        <v>0</v>
      </c>
      <c r="U14" s="9">
        <f t="shared" si="30"/>
        <v>0</v>
      </c>
      <c r="V14" s="9">
        <f t="shared" si="30"/>
        <v>0</v>
      </c>
      <c r="W14" s="9">
        <f t="shared" si="30"/>
        <v>0</v>
      </c>
      <c r="X14" s="9">
        <f t="shared" si="30"/>
        <v>0</v>
      </c>
      <c r="Y14" s="30">
        <f>SUM(M14:X14)</f>
        <v>0</v>
      </c>
      <c r="Z14" s="9">
        <f t="shared" ref="Z14:AK14" si="31">Z12*Z13</f>
        <v>0</v>
      </c>
      <c r="AA14" s="9">
        <f t="shared" si="31"/>
        <v>0</v>
      </c>
      <c r="AB14" s="9">
        <f t="shared" si="31"/>
        <v>0</v>
      </c>
      <c r="AC14" s="9">
        <f t="shared" si="31"/>
        <v>0</v>
      </c>
      <c r="AD14" s="9">
        <f t="shared" si="31"/>
        <v>0</v>
      </c>
      <c r="AE14" s="9">
        <f t="shared" si="31"/>
        <v>0</v>
      </c>
      <c r="AF14" s="9">
        <f t="shared" si="31"/>
        <v>0</v>
      </c>
      <c r="AG14" s="9">
        <f t="shared" si="31"/>
        <v>0</v>
      </c>
      <c r="AH14" s="9">
        <f t="shared" si="31"/>
        <v>0</v>
      </c>
      <c r="AI14" s="9">
        <f t="shared" si="31"/>
        <v>0</v>
      </c>
      <c r="AJ14" s="9">
        <f t="shared" si="31"/>
        <v>0</v>
      </c>
      <c r="AK14" s="9">
        <f t="shared" si="31"/>
        <v>0</v>
      </c>
      <c r="AL14" s="30">
        <f>SUM(Z14:AK14)</f>
        <v>0</v>
      </c>
      <c r="AM14" s="9">
        <f t="shared" ref="AM14:AX14" si="32">AM12*AM13</f>
        <v>0</v>
      </c>
      <c r="AN14" s="9">
        <f t="shared" si="32"/>
        <v>0</v>
      </c>
      <c r="AO14" s="9">
        <f t="shared" si="32"/>
        <v>0</v>
      </c>
      <c r="AP14" s="9">
        <f t="shared" si="32"/>
        <v>0</v>
      </c>
      <c r="AQ14" s="9">
        <f t="shared" si="32"/>
        <v>0</v>
      </c>
      <c r="AR14" s="9">
        <f t="shared" si="32"/>
        <v>0</v>
      </c>
      <c r="AS14" s="9">
        <f t="shared" si="32"/>
        <v>0</v>
      </c>
      <c r="AT14" s="9">
        <f t="shared" si="32"/>
        <v>0</v>
      </c>
      <c r="AU14" s="9">
        <f t="shared" si="32"/>
        <v>0</v>
      </c>
      <c r="AV14" s="9">
        <f t="shared" si="32"/>
        <v>0</v>
      </c>
      <c r="AW14" s="9">
        <f t="shared" si="32"/>
        <v>0</v>
      </c>
      <c r="AX14" s="9">
        <f t="shared" si="32"/>
        <v>0</v>
      </c>
      <c r="AY14" s="30">
        <f>SUM(AM14:AX14)</f>
        <v>0</v>
      </c>
      <c r="AZ14" s="9">
        <f t="shared" ref="AZ14:BB14" si="33">AZ12*AZ13</f>
        <v>0</v>
      </c>
      <c r="BA14" s="9">
        <f t="shared" si="33"/>
        <v>0</v>
      </c>
      <c r="BB14" s="9">
        <f t="shared" si="33"/>
        <v>0</v>
      </c>
      <c r="BC14" s="29">
        <f>SUM(AZ14:BB14)</f>
        <v>0</v>
      </c>
      <c r="BD14" s="29">
        <f>SUM(L14+Y14+AL14+AY14+BC14)</f>
        <v>0</v>
      </c>
    </row>
  </sheetData>
  <sheetProtection selectLockedCells="1"/>
  <mergeCells count="7">
    <mergeCell ref="A5:B6"/>
    <mergeCell ref="BD5:BD6"/>
    <mergeCell ref="M5:Y5"/>
    <mergeCell ref="Z5:AL5"/>
    <mergeCell ref="AM5:AY5"/>
    <mergeCell ref="AZ5:BB5"/>
    <mergeCell ref="C5:L5"/>
  </mergeCells>
  <pageMargins left="0.51181102362204722" right="0.51181102362204722" top="0.74803149606299213" bottom="0.55118110236220474" header="0.31496062992125984" footer="0.31496062992125984"/>
  <pageSetup paperSize="9" scale="53" fitToWidth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zoomScale="70" zoomScaleNormal="7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E14" sqref="E14:F14"/>
    </sheetView>
  </sheetViews>
  <sheetFormatPr baseColWidth="10" defaultColWidth="11.42578125" defaultRowHeight="15" x14ac:dyDescent="0.25"/>
  <cols>
    <col min="1" max="1" width="11.42578125" style="23"/>
    <col min="2" max="2" width="24.85546875" style="23" bestFit="1" customWidth="1"/>
    <col min="3" max="8" width="20.7109375" style="23" customWidth="1"/>
    <col min="9" max="16384" width="11.42578125" style="23"/>
  </cols>
  <sheetData>
    <row r="1" spans="1:8" x14ac:dyDescent="0.25">
      <c r="A1" s="22" t="s">
        <v>79</v>
      </c>
    </row>
    <row r="3" spans="1:8" x14ac:dyDescent="0.25">
      <c r="A3" s="24" t="s">
        <v>16</v>
      </c>
    </row>
    <row r="5" spans="1:8" s="25" customFormat="1" x14ac:dyDescent="0.25">
      <c r="C5" s="35">
        <v>2027</v>
      </c>
      <c r="D5" s="35">
        <v>2028</v>
      </c>
      <c r="E5" s="35">
        <v>2029</v>
      </c>
      <c r="F5" s="35">
        <v>2030</v>
      </c>
      <c r="G5" s="35">
        <v>2033</v>
      </c>
      <c r="H5" s="34" t="s">
        <v>13</v>
      </c>
    </row>
    <row r="6" spans="1:8" x14ac:dyDescent="0.25">
      <c r="A6" s="23" t="s">
        <v>91</v>
      </c>
    </row>
    <row r="7" spans="1:8" x14ac:dyDescent="0.25">
      <c r="B7" s="23" t="s">
        <v>12</v>
      </c>
      <c r="C7" s="29">
        <f>'Annexe fi - 1'!L9</f>
        <v>0</v>
      </c>
      <c r="D7" s="29">
        <f>'Annexe fi - 1'!Y9</f>
        <v>0</v>
      </c>
      <c r="E7" s="29">
        <f>'Annexe fi - 1'!AL9</f>
        <v>0</v>
      </c>
      <c r="F7" s="29">
        <f>'Annexe fi - 1'!AY9</f>
        <v>0</v>
      </c>
      <c r="G7" s="29">
        <f>'Annexe fi - 1'!BC9</f>
        <v>0</v>
      </c>
      <c r="H7" s="29">
        <f>SUM(C7:G7)</f>
        <v>0</v>
      </c>
    </row>
    <row r="8" spans="1:8" x14ac:dyDescent="0.25">
      <c r="B8" s="23" t="s">
        <v>15</v>
      </c>
      <c r="C8" s="29">
        <f>'Annexe fi - 1'!L10</f>
        <v>0</v>
      </c>
      <c r="D8" s="29">
        <f>'Annexe fi - 1'!Y10</f>
        <v>0</v>
      </c>
      <c r="E8" s="29">
        <f>'Annexe fi - 1'!AL10</f>
        <v>0</v>
      </c>
      <c r="F8" s="29">
        <f>'Annexe fi - 1'!AY10</f>
        <v>0</v>
      </c>
      <c r="G8" s="29">
        <f>'Annexe fi - 1'!BC10</f>
        <v>0</v>
      </c>
      <c r="H8" s="30">
        <f>SUM(C8:G8)</f>
        <v>0</v>
      </c>
    </row>
    <row r="9" spans="1:8" x14ac:dyDescent="0.25">
      <c r="A9" s="23" t="s">
        <v>92</v>
      </c>
    </row>
    <row r="10" spans="1:8" x14ac:dyDescent="0.25">
      <c r="B10" s="23" t="s">
        <v>12</v>
      </c>
      <c r="C10" s="29">
        <f>'Annexe fi - 1'!L13</f>
        <v>0</v>
      </c>
      <c r="D10" s="29">
        <f>'Annexe fi - 1'!Y13</f>
        <v>0</v>
      </c>
      <c r="E10" s="29">
        <f>'Annexe fi - 1'!AL13</f>
        <v>0</v>
      </c>
      <c r="F10" s="29">
        <f>'Annexe fi - 1'!AY13</f>
        <v>0</v>
      </c>
      <c r="G10" s="29">
        <f>'Annexe fi - 1'!BC13</f>
        <v>0</v>
      </c>
      <c r="H10" s="29">
        <f>SUM(C10:G10)</f>
        <v>0</v>
      </c>
    </row>
    <row r="11" spans="1:8" x14ac:dyDescent="0.25">
      <c r="B11" s="23" t="s">
        <v>15</v>
      </c>
      <c r="C11" s="29">
        <f>'Annexe fi - 1'!L14</f>
        <v>0</v>
      </c>
      <c r="D11" s="29">
        <f>'Annexe fi - 1'!Y14</f>
        <v>0</v>
      </c>
      <c r="E11" s="29">
        <f>'Annexe fi - 1'!AL14</f>
        <v>0</v>
      </c>
      <c r="F11" s="29">
        <f>'Annexe fi - 1'!AY14</f>
        <v>0</v>
      </c>
      <c r="G11" s="29">
        <f>'Annexe fi - 1'!BC14</f>
        <v>0</v>
      </c>
      <c r="H11" s="30">
        <f>SUM(C11:G11)</f>
        <v>0</v>
      </c>
    </row>
    <row r="12" spans="1:8" x14ac:dyDescent="0.25">
      <c r="A12" s="23" t="s">
        <v>13</v>
      </c>
    </row>
    <row r="13" spans="1:8" x14ac:dyDescent="0.25">
      <c r="B13" s="23" t="s">
        <v>12</v>
      </c>
      <c r="C13" s="29">
        <f>C7+C10</f>
        <v>0</v>
      </c>
      <c r="D13" s="29">
        <f t="shared" ref="D13:G13" si="0">D7+D10</f>
        <v>0</v>
      </c>
      <c r="E13" s="29">
        <f t="shared" si="0"/>
        <v>0</v>
      </c>
      <c r="F13" s="29">
        <f t="shared" si="0"/>
        <v>0</v>
      </c>
      <c r="G13" s="29">
        <f t="shared" si="0"/>
        <v>0</v>
      </c>
      <c r="H13" s="29">
        <f>SUM(C13:G13)</f>
        <v>0</v>
      </c>
    </row>
    <row r="14" spans="1:8" x14ac:dyDescent="0.25">
      <c r="B14" s="23" t="s">
        <v>15</v>
      </c>
      <c r="C14" s="29">
        <f>C8+C11</f>
        <v>0</v>
      </c>
      <c r="D14" s="29">
        <f t="shared" ref="D14:G14" si="1">D8+D11</f>
        <v>0</v>
      </c>
      <c r="E14" s="29">
        <f t="shared" si="1"/>
        <v>0</v>
      </c>
      <c r="F14" s="29">
        <f t="shared" si="1"/>
        <v>0</v>
      </c>
      <c r="G14" s="29">
        <f t="shared" si="1"/>
        <v>0</v>
      </c>
      <c r="H14" s="30">
        <f>SUM(C14:G14)</f>
        <v>0</v>
      </c>
    </row>
  </sheetData>
  <sheetProtection selectLockedCells="1" selectUnlockedCells="1"/>
  <pageMargins left="0.51181102362204722" right="0.51181102362204722" top="0.74803149606299213" bottom="0.55118110236220474" header="0.31496062992125984" footer="0.31496062992125984"/>
  <pageSetup paperSize="9" fitToWidth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opLeftCell="A4" zoomScale="70" zoomScaleNormal="70" workbookViewId="0">
      <selection activeCell="J16" sqref="J16:J17"/>
    </sheetView>
  </sheetViews>
  <sheetFormatPr baseColWidth="10" defaultColWidth="11.42578125" defaultRowHeight="15" x14ac:dyDescent="0.25"/>
  <cols>
    <col min="1" max="1" width="18.5703125" style="38" customWidth="1"/>
    <col min="2" max="14" width="20.7109375" style="23" customWidth="1"/>
    <col min="15" max="16384" width="11.42578125" style="23"/>
  </cols>
  <sheetData>
    <row r="1" spans="1:14" x14ac:dyDescent="0.25">
      <c r="A1" s="37" t="s">
        <v>50</v>
      </c>
    </row>
    <row r="3" spans="1:14" x14ac:dyDescent="0.25">
      <c r="A3" s="39"/>
      <c r="B3" s="40"/>
      <c r="C3" s="40"/>
      <c r="D3" s="40"/>
      <c r="E3" s="40"/>
      <c r="F3" s="40"/>
      <c r="G3" s="40"/>
      <c r="H3" s="40"/>
    </row>
    <row r="4" spans="1:14" s="38" customFormat="1" x14ac:dyDescent="0.25">
      <c r="A4" s="41" t="s">
        <v>23</v>
      </c>
      <c r="B4" s="42"/>
      <c r="C4" s="43"/>
      <c r="D4" s="43"/>
      <c r="E4" s="43"/>
      <c r="F4" s="43"/>
      <c r="G4" s="43"/>
      <c r="H4" s="43"/>
    </row>
    <row r="5" spans="1:14" s="38" customFormat="1" x14ac:dyDescent="0.25">
      <c r="A5" s="44" t="s">
        <v>49</v>
      </c>
      <c r="B5" s="45"/>
      <c r="C5" s="45"/>
      <c r="D5" s="45"/>
      <c r="E5" s="45"/>
      <c r="F5" s="45"/>
      <c r="G5" s="45"/>
      <c r="H5" s="45"/>
    </row>
    <row r="6" spans="1:14" s="38" customFormat="1" x14ac:dyDescent="0.25">
      <c r="A6" s="39"/>
      <c r="B6" s="43"/>
      <c r="C6" s="43"/>
      <c r="D6" s="43"/>
      <c r="E6" s="43"/>
      <c r="F6" s="43"/>
      <c r="G6" s="43"/>
      <c r="H6" s="43"/>
    </row>
    <row r="7" spans="1:14" s="46" customFormat="1" ht="15.75" thickBot="1" x14ac:dyDescent="0.3">
      <c r="A7" s="119"/>
      <c r="B7" s="120"/>
      <c r="C7" s="120"/>
      <c r="D7" s="120" t="s">
        <v>89</v>
      </c>
      <c r="E7" s="120"/>
      <c r="F7" s="120"/>
      <c r="G7" s="120"/>
      <c r="H7" s="120" t="s">
        <v>88</v>
      </c>
      <c r="L7" s="46" t="s">
        <v>90</v>
      </c>
    </row>
    <row r="8" spans="1:14" s="38" customFormat="1" ht="74.25" customHeight="1" x14ac:dyDescent="0.25">
      <c r="A8" s="47" t="s">
        <v>40</v>
      </c>
      <c r="B8" s="48" t="s">
        <v>84</v>
      </c>
      <c r="C8" s="49"/>
      <c r="D8" s="47" t="s">
        <v>41</v>
      </c>
      <c r="E8" s="50" t="s">
        <v>42</v>
      </c>
      <c r="F8" s="48" t="s">
        <v>43</v>
      </c>
      <c r="G8" s="49"/>
      <c r="H8" s="47" t="s">
        <v>41</v>
      </c>
      <c r="I8" s="50" t="s">
        <v>42</v>
      </c>
      <c r="J8" s="48" t="s">
        <v>43</v>
      </c>
      <c r="L8" s="47" t="s">
        <v>41</v>
      </c>
      <c r="M8" s="50" t="s">
        <v>42</v>
      </c>
      <c r="N8" s="48" t="s">
        <v>43</v>
      </c>
    </row>
    <row r="9" spans="1:14" x14ac:dyDescent="0.25">
      <c r="A9" s="51">
        <v>2027</v>
      </c>
      <c r="B9" s="12"/>
      <c r="C9" s="52"/>
      <c r="D9" s="53">
        <v>1</v>
      </c>
      <c r="E9" s="54">
        <f>I9/12*9</f>
        <v>525000</v>
      </c>
      <c r="F9" s="123"/>
      <c r="G9" s="52"/>
      <c r="H9" s="53">
        <v>1</v>
      </c>
      <c r="I9" s="54">
        <v>700000</v>
      </c>
      <c r="J9" s="123"/>
      <c r="K9" s="55"/>
      <c r="L9" s="53">
        <v>1</v>
      </c>
      <c r="M9" s="54">
        <f>I9/12*3</f>
        <v>175000</v>
      </c>
      <c r="N9" s="123"/>
    </row>
    <row r="10" spans="1:14" x14ac:dyDescent="0.25">
      <c r="A10" s="51">
        <v>2028</v>
      </c>
      <c r="B10" s="12"/>
      <c r="C10" s="52"/>
      <c r="D10" s="53">
        <f>E9+1</f>
        <v>525001</v>
      </c>
      <c r="E10" s="54">
        <f>I10/12*9</f>
        <v>675000</v>
      </c>
      <c r="F10" s="123"/>
      <c r="G10" s="52"/>
      <c r="H10" s="53">
        <f>I9+1</f>
        <v>700001</v>
      </c>
      <c r="I10" s="54">
        <v>900000</v>
      </c>
      <c r="J10" s="123"/>
      <c r="K10" s="55"/>
      <c r="L10" s="53">
        <f>M9+1</f>
        <v>175001</v>
      </c>
      <c r="M10" s="54">
        <f>I10/12*3</f>
        <v>225000</v>
      </c>
      <c r="N10" s="123"/>
    </row>
    <row r="11" spans="1:14" ht="15.75" thickBot="1" x14ac:dyDescent="0.3">
      <c r="A11" s="51">
        <v>2029</v>
      </c>
      <c r="B11" s="12"/>
      <c r="C11" s="52"/>
      <c r="D11" s="57">
        <f>E10+1</f>
        <v>675001</v>
      </c>
      <c r="E11" s="58"/>
      <c r="F11" s="124"/>
      <c r="G11" s="52"/>
      <c r="H11" s="57">
        <f>I10+1</f>
        <v>900001</v>
      </c>
      <c r="I11" s="58"/>
      <c r="J11" s="124"/>
      <c r="K11" s="55"/>
      <c r="L11" s="57">
        <f>M10+1</f>
        <v>225001</v>
      </c>
      <c r="M11" s="58"/>
      <c r="N11" s="124"/>
    </row>
    <row r="12" spans="1:14" x14ac:dyDescent="0.25">
      <c r="A12" s="51">
        <v>2030</v>
      </c>
      <c r="B12" s="12"/>
      <c r="C12" s="52"/>
      <c r="D12" s="52"/>
      <c r="E12" s="52"/>
      <c r="F12" s="52"/>
      <c r="G12" s="52"/>
      <c r="H12" s="52"/>
      <c r="I12" s="52"/>
      <c r="J12" s="52"/>
      <c r="K12" s="55"/>
      <c r="L12" s="52"/>
      <c r="M12" s="52"/>
      <c r="N12" s="52"/>
    </row>
    <row r="13" spans="1:14" ht="15.75" thickBot="1" x14ac:dyDescent="0.3">
      <c r="A13" s="56">
        <v>2031</v>
      </c>
      <c r="B13" s="13"/>
      <c r="C13" s="52"/>
      <c r="D13" s="52"/>
      <c r="E13" s="52"/>
      <c r="F13" s="52"/>
      <c r="G13" s="52"/>
      <c r="H13" s="52"/>
      <c r="I13" s="52"/>
      <c r="J13" s="52"/>
      <c r="K13" s="55"/>
      <c r="L13" s="52"/>
      <c r="M13" s="52"/>
      <c r="N13" s="52"/>
    </row>
    <row r="14" spans="1:14" x14ac:dyDescent="0.25">
      <c r="A14" s="59"/>
      <c r="B14" s="59"/>
      <c r="C14" s="59"/>
      <c r="D14" s="59"/>
      <c r="E14" s="59"/>
      <c r="F14" s="59"/>
      <c r="G14" s="59"/>
      <c r="H14" s="52"/>
      <c r="I14" s="55"/>
      <c r="J14" s="55"/>
      <c r="K14" s="55"/>
    </row>
    <row r="15" spans="1:14" x14ac:dyDescent="0.25">
      <c r="A15" s="24" t="s">
        <v>76</v>
      </c>
      <c r="B15" s="60"/>
      <c r="C15" s="60"/>
      <c r="D15" s="60"/>
      <c r="E15" s="60"/>
      <c r="F15" s="60"/>
      <c r="G15" s="60"/>
      <c r="H15" s="52"/>
      <c r="I15" s="55"/>
      <c r="J15" s="55"/>
      <c r="K15" s="55"/>
    </row>
    <row r="16" spans="1:14" ht="15.75" thickBot="1" x14ac:dyDescent="0.3">
      <c r="A16" s="24"/>
      <c r="B16" s="60"/>
      <c r="C16" s="60"/>
      <c r="D16" s="60"/>
      <c r="E16" s="60"/>
      <c r="F16" s="60"/>
      <c r="G16" s="60"/>
      <c r="H16" s="60"/>
      <c r="I16" s="55"/>
      <c r="J16" s="55"/>
      <c r="K16" s="55"/>
    </row>
    <row r="17" spans="1:11" s="38" customFormat="1" ht="48" customHeight="1" thickBot="1" x14ac:dyDescent="0.3">
      <c r="A17" s="47" t="s">
        <v>44</v>
      </c>
      <c r="B17" s="50" t="s">
        <v>80</v>
      </c>
      <c r="C17" s="137" t="s">
        <v>45</v>
      </c>
      <c r="D17" s="50" t="s">
        <v>85</v>
      </c>
      <c r="E17" s="48" t="s">
        <v>47</v>
      </c>
      <c r="F17" s="61"/>
      <c r="G17" s="62" t="s">
        <v>48</v>
      </c>
      <c r="H17" s="6" t="e">
        <f>((E21/E19)^(1/($A$21-$A$19))-1)</f>
        <v>#DIV/0!</v>
      </c>
    </row>
    <row r="18" spans="1:11" x14ac:dyDescent="0.25">
      <c r="A18" s="51">
        <v>2027</v>
      </c>
      <c r="B18" s="7">
        <f>'Annexe fi - 2'!C14</f>
        <v>0</v>
      </c>
      <c r="C18" s="138">
        <f>IF(B18&lt;=$E$9,B18*$F$9,0)+IF(AND(B18&gt;=$D$10,B18&lt;=E10),B18*$F$10,0)+IF(B18&gt;=$D$11,B18*$F$11,0)</f>
        <v>0</v>
      </c>
      <c r="D18" s="7">
        <f>B9</f>
        <v>0</v>
      </c>
      <c r="E18" s="63">
        <f t="shared" ref="E18:E22" si="0">C18+D18</f>
        <v>0</v>
      </c>
      <c r="F18" s="64"/>
      <c r="G18" s="65"/>
      <c r="H18" s="65"/>
      <c r="I18" s="55"/>
      <c r="J18" s="55"/>
      <c r="K18" s="55"/>
    </row>
    <row r="19" spans="1:11" x14ac:dyDescent="0.25">
      <c r="A19" s="51">
        <v>2028</v>
      </c>
      <c r="B19" s="7">
        <f>'Annexe fi - 2'!D14</f>
        <v>0</v>
      </c>
      <c r="C19" s="138">
        <f>IF(B19&lt;=$I$9,B19*$J$9,0)+IF(AND(B19&gt;=$H$10,B19&lt;=I10),B19*$J$10,0)+IF(B19&gt;=$H$11,B19*$J$11,0)</f>
        <v>0</v>
      </c>
      <c r="D19" s="7">
        <f>B10</f>
        <v>0</v>
      </c>
      <c r="E19" s="63">
        <f t="shared" si="0"/>
        <v>0</v>
      </c>
      <c r="F19" s="64"/>
      <c r="G19" s="65"/>
      <c r="H19" s="65"/>
      <c r="I19" s="55"/>
      <c r="J19" s="55"/>
      <c r="K19" s="55"/>
    </row>
    <row r="20" spans="1:11" x14ac:dyDescent="0.25">
      <c r="A20" s="51">
        <v>2029</v>
      </c>
      <c r="B20" s="7">
        <f>'Annexe fi - 2'!E14</f>
        <v>0</v>
      </c>
      <c r="C20" s="138">
        <f>IF(B20&lt;=$I$9,B20*$J$9,0)+IF(AND(B20&gt;=$H$10,B20&lt;=$I$10),B20*$J$10,0)+IF(B20&gt;=$H$11,B20*$J$11,0)</f>
        <v>0</v>
      </c>
      <c r="D20" s="7">
        <f>B11</f>
        <v>0</v>
      </c>
      <c r="E20" s="63">
        <f t="shared" si="0"/>
        <v>0</v>
      </c>
      <c r="F20" s="64"/>
      <c r="G20" s="65"/>
      <c r="H20" s="65"/>
      <c r="I20" s="55"/>
      <c r="J20" s="55"/>
      <c r="K20" s="55"/>
    </row>
    <row r="21" spans="1:11" x14ac:dyDescent="0.25">
      <c r="A21" s="51">
        <v>2030</v>
      </c>
      <c r="B21" s="7">
        <f>'Annexe fi - 2'!F14</f>
        <v>0</v>
      </c>
      <c r="C21" s="138">
        <f>IF(B21&lt;=$I$9,B21*$J$9,0)+IF(AND(B21&gt;=$H$10,B21&lt;=$I$10),B21*$J$10,0)+IF(B21&gt;=$H$11,B21*$J$11,0)</f>
        <v>0</v>
      </c>
      <c r="D21" s="7">
        <f>B12</f>
        <v>0</v>
      </c>
      <c r="E21" s="63">
        <f t="shared" si="0"/>
        <v>0</v>
      </c>
      <c r="F21" s="64"/>
      <c r="G21" s="65"/>
      <c r="H21" s="65"/>
      <c r="I21" s="55"/>
      <c r="J21" s="55"/>
      <c r="K21" s="55"/>
    </row>
    <row r="22" spans="1:11" ht="15.75" thickBot="1" x14ac:dyDescent="0.3">
      <c r="A22" s="56">
        <v>2031</v>
      </c>
      <c r="B22" s="8">
        <f>'Annexe fi - 2'!G14</f>
        <v>0</v>
      </c>
      <c r="C22" s="139">
        <f>IF(B22&lt;=$M$9,B22*$N$9,0)+IF(AND(B22&gt;=$L$10,B22&lt;=M10),B22*$N$10,0)+IF(B22&gt;=$L$11,B22*$N$11,0)</f>
        <v>0</v>
      </c>
      <c r="D22" s="8">
        <f>B13</f>
        <v>0</v>
      </c>
      <c r="E22" s="66">
        <f t="shared" si="0"/>
        <v>0</v>
      </c>
      <c r="F22" s="64"/>
      <c r="G22" s="65"/>
      <c r="H22" s="65"/>
      <c r="I22" s="55"/>
      <c r="J22" s="55"/>
      <c r="K22" s="55"/>
    </row>
    <row r="23" spans="1:11" x14ac:dyDescent="0.25">
      <c r="B23" s="55"/>
      <c r="C23" s="55"/>
      <c r="D23" s="55"/>
      <c r="E23" s="55"/>
      <c r="F23" s="55"/>
      <c r="G23" s="55"/>
      <c r="H23" s="65"/>
      <c r="I23" s="55"/>
      <c r="J23" s="55"/>
      <c r="K23" s="55"/>
    </row>
  </sheetData>
  <sheetProtection selectLockedCells="1"/>
  <pageMargins left="0.51181102362204722" right="0.31496062992125984" top="0.55118110236220474" bottom="0.55118110236220474" header="0.31496062992125984" footer="0.31496062992125984"/>
  <pageSetup paperSize="9" scale="5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0" zoomScaleNormal="70" workbookViewId="0">
      <selection activeCell="B12" sqref="B12"/>
    </sheetView>
  </sheetViews>
  <sheetFormatPr baseColWidth="10" defaultColWidth="11.42578125" defaultRowHeight="15" x14ac:dyDescent="0.25"/>
  <cols>
    <col min="1" max="1" width="36.7109375" style="23" bestFit="1" customWidth="1"/>
    <col min="2" max="7" width="20.7109375" style="23" customWidth="1"/>
    <col min="8" max="16384" width="11.42578125" style="23"/>
  </cols>
  <sheetData>
    <row r="1" spans="1:7" x14ac:dyDescent="0.25">
      <c r="A1" s="22" t="s">
        <v>72</v>
      </c>
    </row>
    <row r="3" spans="1:7" x14ac:dyDescent="0.25">
      <c r="A3" s="44" t="s">
        <v>81</v>
      </c>
    </row>
    <row r="4" spans="1:7" x14ac:dyDescent="0.25">
      <c r="A4" s="67"/>
    </row>
    <row r="5" spans="1:7" s="25" customFormat="1" x14ac:dyDescent="0.25">
      <c r="A5" s="36" t="s">
        <v>56</v>
      </c>
      <c r="B5" s="35">
        <v>2027</v>
      </c>
      <c r="C5" s="35">
        <v>2028</v>
      </c>
      <c r="D5" s="35">
        <v>2029</v>
      </c>
      <c r="E5" s="35">
        <v>2030</v>
      </c>
      <c r="F5" s="35">
        <v>2031</v>
      </c>
      <c r="G5" s="34" t="s">
        <v>13</v>
      </c>
    </row>
    <row r="6" spans="1:7" s="28" customFormat="1" x14ac:dyDescent="0.25"/>
    <row r="7" spans="1:7" x14ac:dyDescent="0.25">
      <c r="B7" s="11"/>
      <c r="C7" s="11"/>
      <c r="D7" s="11"/>
      <c r="E7" s="11"/>
      <c r="F7" s="11"/>
      <c r="G7" s="30">
        <f>SUM(B7:F7)</f>
        <v>0</v>
      </c>
    </row>
    <row r="10" spans="1:7" x14ac:dyDescent="0.25">
      <c r="A10" s="68" t="s">
        <v>73</v>
      </c>
    </row>
    <row r="12" spans="1:7" x14ac:dyDescent="0.25">
      <c r="A12" s="23" t="s">
        <v>54</v>
      </c>
      <c r="B12" s="10">
        <f>SUM(B13:B18)</f>
        <v>0</v>
      </c>
    </row>
    <row r="13" spans="1:7" x14ac:dyDescent="0.25">
      <c r="A13" s="118"/>
      <c r="B13" s="11"/>
    </row>
    <row r="14" spans="1:7" x14ac:dyDescent="0.25">
      <c r="A14" s="118"/>
      <c r="B14" s="11"/>
    </row>
    <row r="15" spans="1:7" x14ac:dyDescent="0.25">
      <c r="A15" s="118"/>
      <c r="B15" s="11"/>
    </row>
    <row r="16" spans="1:7" x14ac:dyDescent="0.25">
      <c r="A16" s="118"/>
      <c r="B16" s="11"/>
    </row>
    <row r="17" spans="1:2" x14ac:dyDescent="0.25">
      <c r="A17" s="118"/>
      <c r="B17" s="11"/>
    </row>
    <row r="18" spans="1:2" x14ac:dyDescent="0.25">
      <c r="A18" s="118"/>
      <c r="B18" s="11"/>
    </row>
    <row r="20" spans="1:2" x14ac:dyDescent="0.25">
      <c r="A20" s="23" t="s">
        <v>71</v>
      </c>
      <c r="B20" s="11"/>
    </row>
    <row r="21" spans="1:2" x14ac:dyDescent="0.25">
      <c r="B21" s="23" t="e">
        <f>B20/B12</f>
        <v>#DIV/0!</v>
      </c>
    </row>
    <row r="23" spans="1:2" x14ac:dyDescent="0.25">
      <c r="A23" s="67"/>
      <c r="B23" s="30">
        <f>B12+B20</f>
        <v>0</v>
      </c>
    </row>
  </sheetData>
  <sheetProtection selectLockedCells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70" zoomScaleNormal="70" workbookViewId="0">
      <selection activeCell="A6" sqref="A6"/>
    </sheetView>
  </sheetViews>
  <sheetFormatPr baseColWidth="10" defaultColWidth="11.42578125" defaultRowHeight="15" x14ac:dyDescent="0.25"/>
  <cols>
    <col min="1" max="1" width="56.5703125" style="23" customWidth="1"/>
    <col min="2" max="6" width="20.7109375" style="23" customWidth="1"/>
    <col min="7" max="7" width="12.140625" style="23" bestFit="1" customWidth="1"/>
    <col min="8" max="16384" width="11.42578125" style="23"/>
  </cols>
  <sheetData>
    <row r="1" spans="1:8" x14ac:dyDescent="0.25">
      <c r="A1" s="22" t="s">
        <v>82</v>
      </c>
    </row>
    <row r="3" spans="1:8" x14ac:dyDescent="0.25">
      <c r="A3" s="24" t="s">
        <v>83</v>
      </c>
      <c r="B3" s="69"/>
      <c r="C3" s="69"/>
      <c r="D3" s="69"/>
      <c r="E3" s="69"/>
      <c r="F3" s="69"/>
      <c r="G3" s="70"/>
    </row>
    <row r="4" spans="1:8" x14ac:dyDescent="0.25">
      <c r="A4" s="71"/>
      <c r="B4" s="65"/>
      <c r="C4" s="65"/>
      <c r="D4" s="65"/>
      <c r="E4" s="65"/>
      <c r="F4" s="65"/>
      <c r="G4" s="72"/>
    </row>
    <row r="5" spans="1:8" x14ac:dyDescent="0.25">
      <c r="A5" s="73" t="s">
        <v>17</v>
      </c>
      <c r="B5" s="65"/>
      <c r="C5" s="65"/>
      <c r="D5" s="65"/>
      <c r="E5" s="65"/>
      <c r="F5" s="65"/>
      <c r="G5" s="73" t="s">
        <v>70</v>
      </c>
      <c r="H5" s="122"/>
    </row>
    <row r="6" spans="1:8" x14ac:dyDescent="0.25">
      <c r="A6" s="74" t="s">
        <v>75</v>
      </c>
      <c r="B6" s="35">
        <v>2027</v>
      </c>
      <c r="C6" s="35">
        <v>2028</v>
      </c>
      <c r="D6" s="35">
        <v>2029</v>
      </c>
      <c r="E6" s="35">
        <v>2030</v>
      </c>
      <c r="F6" s="35">
        <v>2031</v>
      </c>
      <c r="G6" s="72"/>
    </row>
    <row r="7" spans="1:8" x14ac:dyDescent="0.25">
      <c r="A7" s="77" t="s">
        <v>39</v>
      </c>
      <c r="B7" s="76">
        <f>'Annexe fi - 2'!C8</f>
        <v>0</v>
      </c>
      <c r="C7" s="76">
        <f>'Annexe fi - 2'!D8</f>
        <v>0</v>
      </c>
      <c r="D7" s="76">
        <f>'Annexe fi - 2'!E8</f>
        <v>0</v>
      </c>
      <c r="E7" s="76">
        <f>'Annexe fi - 2'!F8</f>
        <v>0</v>
      </c>
      <c r="F7" s="76">
        <f>'Annexe fi - 2'!G8</f>
        <v>0</v>
      </c>
      <c r="G7" s="72"/>
    </row>
    <row r="8" spans="1:8" x14ac:dyDescent="0.25">
      <c r="A8" s="14" t="s">
        <v>18</v>
      </c>
      <c r="B8" s="78"/>
      <c r="C8" s="17" t="e">
        <f>(C7-B7)/B7</f>
        <v>#DIV/0!</v>
      </c>
      <c r="D8" s="17" t="e">
        <f t="shared" ref="D8:F8" si="0">(D7-C7)/C7</f>
        <v>#DIV/0!</v>
      </c>
      <c r="E8" s="17" t="e">
        <f t="shared" si="0"/>
        <v>#DIV/0!</v>
      </c>
      <c r="F8" s="17" t="e">
        <f t="shared" si="0"/>
        <v>#DIV/0!</v>
      </c>
      <c r="G8" s="72"/>
    </row>
    <row r="9" spans="1:8" x14ac:dyDescent="0.25">
      <c r="A9" s="79" t="s">
        <v>19</v>
      </c>
      <c r="B9" s="1"/>
      <c r="C9" s="1"/>
      <c r="D9" s="1"/>
      <c r="E9" s="1"/>
      <c r="F9" s="1"/>
      <c r="G9" s="72"/>
    </row>
    <row r="10" spans="1:8" x14ac:dyDescent="0.25">
      <c r="A10" s="79" t="s">
        <v>20</v>
      </c>
      <c r="B10" s="1"/>
      <c r="C10" s="1"/>
      <c r="D10" s="1"/>
      <c r="E10" s="1"/>
      <c r="F10" s="1"/>
      <c r="G10" s="72"/>
    </row>
    <row r="11" spans="1:8" x14ac:dyDescent="0.25">
      <c r="A11" s="79" t="s">
        <v>21</v>
      </c>
      <c r="B11" s="1"/>
      <c r="C11" s="1"/>
      <c r="D11" s="1"/>
      <c r="E11" s="1"/>
      <c r="F11" s="1"/>
      <c r="G11" s="72"/>
    </row>
    <row r="12" spans="1:8" x14ac:dyDescent="0.25">
      <c r="A12" s="77" t="s">
        <v>22</v>
      </c>
      <c r="B12" s="76">
        <f>SUM(B9:B11)</f>
        <v>0</v>
      </c>
      <c r="C12" s="76">
        <f>SUM(C9:C11)</f>
        <v>0</v>
      </c>
      <c r="D12" s="76">
        <f t="shared" ref="D12:F12" si="1">SUM(D9:D11)</f>
        <v>0</v>
      </c>
      <c r="E12" s="76">
        <f t="shared" si="1"/>
        <v>0</v>
      </c>
      <c r="F12" s="76">
        <f t="shared" si="1"/>
        <v>0</v>
      </c>
      <c r="G12" s="72"/>
    </row>
    <row r="13" spans="1:8" x14ac:dyDescent="0.25">
      <c r="A13" s="14" t="s">
        <v>18</v>
      </c>
      <c r="B13" s="78"/>
      <c r="C13" s="17" t="e">
        <f>(C12-B12)/B12</f>
        <v>#DIV/0!</v>
      </c>
      <c r="D13" s="17" t="e">
        <f t="shared" ref="D13:F13" si="2">(D12-C12)/C12</f>
        <v>#DIV/0!</v>
      </c>
      <c r="E13" s="17" t="e">
        <f t="shared" si="2"/>
        <v>#DIV/0!</v>
      </c>
      <c r="F13" s="17" t="e">
        <f t="shared" si="2"/>
        <v>#DIV/0!</v>
      </c>
      <c r="G13" s="72"/>
    </row>
    <row r="14" spans="1:8" x14ac:dyDescent="0.25">
      <c r="A14" s="80" t="s">
        <v>46</v>
      </c>
      <c r="B14" s="76">
        <f>'Annexe fi - 3'!B9</f>
        <v>0</v>
      </c>
      <c r="C14" s="76">
        <f>'Annexe fi - 3'!B10</f>
        <v>0</v>
      </c>
      <c r="D14" s="76">
        <f>+'Annexe fi - 3'!B11</f>
        <v>0</v>
      </c>
      <c r="E14" s="76">
        <f>+'Annexe fi - 3'!B12</f>
        <v>0</v>
      </c>
      <c r="F14" s="76">
        <f>+'Annexe fi - 3'!B13</f>
        <v>0</v>
      </c>
      <c r="G14" s="72"/>
    </row>
    <row r="15" spans="1:8" ht="17.25" customHeight="1" x14ac:dyDescent="0.25">
      <c r="A15" s="80" t="s">
        <v>23</v>
      </c>
      <c r="B15" s="76">
        <f>+'Annexe fi - 3'!C18</f>
        <v>0</v>
      </c>
      <c r="C15" s="76">
        <f>+'Annexe fi - 3'!C19</f>
        <v>0</v>
      </c>
      <c r="D15" s="76">
        <f>+'Annexe fi - 3'!C20</f>
        <v>0</v>
      </c>
      <c r="E15" s="76">
        <f>+'Annexe fi - 3'!C21</f>
        <v>0</v>
      </c>
      <c r="F15" s="76">
        <f>+'Annexe fi - 3'!C22</f>
        <v>0</v>
      </c>
      <c r="G15" s="72"/>
    </row>
    <row r="16" spans="1:8" x14ac:dyDescent="0.25">
      <c r="A16" s="81" t="s">
        <v>38</v>
      </c>
      <c r="B16" s="76">
        <f t="shared" ref="B16:F16" si="3">SUM(B14:B15)</f>
        <v>0</v>
      </c>
      <c r="C16" s="76">
        <f t="shared" si="3"/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2"/>
    </row>
    <row r="17" spans="1:7" x14ac:dyDescent="0.25">
      <c r="A17" s="14" t="s">
        <v>18</v>
      </c>
      <c r="B17" s="78"/>
      <c r="C17" s="17" t="e">
        <f>(C16-B16)/B16</f>
        <v>#DIV/0!</v>
      </c>
      <c r="D17" s="17" t="e">
        <f t="shared" ref="D17:F17" si="4">(D16-C16)/C16</f>
        <v>#DIV/0!</v>
      </c>
      <c r="E17" s="17" t="e">
        <f t="shared" si="4"/>
        <v>#DIV/0!</v>
      </c>
      <c r="F17" s="17" t="e">
        <f t="shared" si="4"/>
        <v>#DIV/0!</v>
      </c>
      <c r="G17" s="72"/>
    </row>
    <row r="18" spans="1:7" x14ac:dyDescent="0.25">
      <c r="A18" s="82" t="s">
        <v>24</v>
      </c>
      <c r="B18" s="83">
        <f t="shared" ref="B18:F18" si="5">B7-B12</f>
        <v>0</v>
      </c>
      <c r="C18" s="83">
        <f t="shared" si="5"/>
        <v>0</v>
      </c>
      <c r="D18" s="83">
        <f t="shared" si="5"/>
        <v>0</v>
      </c>
      <c r="E18" s="83">
        <f t="shared" si="5"/>
        <v>0</v>
      </c>
      <c r="F18" s="83">
        <f t="shared" si="5"/>
        <v>0</v>
      </c>
      <c r="G18" s="72"/>
    </row>
    <row r="19" spans="1:7" x14ac:dyDescent="0.25">
      <c r="A19" s="15" t="s">
        <v>25</v>
      </c>
      <c r="B19" s="18" t="e">
        <f t="shared" ref="B19:D19" si="6">B18/B7</f>
        <v>#DIV/0!</v>
      </c>
      <c r="C19" s="18" t="e">
        <f t="shared" si="6"/>
        <v>#DIV/0!</v>
      </c>
      <c r="D19" s="18" t="e">
        <f t="shared" si="6"/>
        <v>#DIV/0!</v>
      </c>
      <c r="E19" s="18" t="e">
        <f>E18/E7</f>
        <v>#DIV/0!</v>
      </c>
      <c r="F19" s="18" t="e">
        <f>F18/F7</f>
        <v>#DIV/0!</v>
      </c>
      <c r="G19" s="72"/>
    </row>
    <row r="20" spans="1:7" x14ac:dyDescent="0.25">
      <c r="A20" s="84" t="s">
        <v>26</v>
      </c>
      <c r="B20" s="85">
        <f>B18-B16</f>
        <v>0</v>
      </c>
      <c r="C20" s="85">
        <f t="shared" ref="C20:F20" si="7">C18-C16</f>
        <v>0</v>
      </c>
      <c r="D20" s="85">
        <f t="shared" si="7"/>
        <v>0</v>
      </c>
      <c r="E20" s="85">
        <f t="shared" si="7"/>
        <v>0</v>
      </c>
      <c r="F20" s="85">
        <f t="shared" si="7"/>
        <v>0</v>
      </c>
      <c r="G20" s="72"/>
    </row>
    <row r="21" spans="1:7" x14ac:dyDescent="0.25">
      <c r="A21" s="15" t="s">
        <v>25</v>
      </c>
      <c r="B21" s="18" t="e">
        <f t="shared" ref="B21:F21" si="8">B20/B7</f>
        <v>#DIV/0!</v>
      </c>
      <c r="C21" s="18" t="e">
        <f t="shared" si="8"/>
        <v>#DIV/0!</v>
      </c>
      <c r="D21" s="18" t="e">
        <f t="shared" si="8"/>
        <v>#DIV/0!</v>
      </c>
      <c r="E21" s="18" t="e">
        <f t="shared" si="8"/>
        <v>#DIV/0!</v>
      </c>
      <c r="F21" s="18" t="e">
        <f t="shared" si="8"/>
        <v>#DIV/0!</v>
      </c>
      <c r="G21" s="72"/>
    </row>
    <row r="22" spans="1:7" x14ac:dyDescent="0.25">
      <c r="A22" s="86" t="s">
        <v>27</v>
      </c>
      <c r="B22" s="2"/>
      <c r="C22" s="3"/>
      <c r="D22" s="3"/>
      <c r="E22" s="3"/>
      <c r="F22" s="3"/>
      <c r="G22" s="72"/>
    </row>
    <row r="23" spans="1:7" x14ac:dyDescent="0.25">
      <c r="A23" s="75" t="s">
        <v>28</v>
      </c>
      <c r="B23" s="2"/>
      <c r="C23" s="3"/>
      <c r="D23" s="3"/>
      <c r="E23" s="3"/>
      <c r="F23" s="3"/>
      <c r="G23" s="72"/>
    </row>
    <row r="24" spans="1:7" x14ac:dyDescent="0.25">
      <c r="A24" s="84" t="s">
        <v>29</v>
      </c>
      <c r="B24" s="85">
        <f>B20-B22+B23</f>
        <v>0</v>
      </c>
      <c r="C24" s="85">
        <f t="shared" ref="C24:F24" si="9">C20-C22+C23</f>
        <v>0</v>
      </c>
      <c r="D24" s="85">
        <f t="shared" si="9"/>
        <v>0</v>
      </c>
      <c r="E24" s="85">
        <f t="shared" si="9"/>
        <v>0</v>
      </c>
      <c r="F24" s="85">
        <f t="shared" si="9"/>
        <v>0</v>
      </c>
      <c r="G24" s="72"/>
    </row>
    <row r="25" spans="1:7" x14ac:dyDescent="0.25">
      <c r="A25" s="86" t="s">
        <v>30</v>
      </c>
      <c r="B25" s="2"/>
      <c r="C25" s="3"/>
      <c r="D25" s="3"/>
      <c r="E25" s="3"/>
      <c r="F25" s="3"/>
      <c r="G25" s="72"/>
    </row>
    <row r="26" spans="1:7" x14ac:dyDescent="0.25">
      <c r="A26" s="84" t="s">
        <v>31</v>
      </c>
      <c r="B26" s="85">
        <f>B24+B25</f>
        <v>0</v>
      </c>
      <c r="C26" s="85">
        <f t="shared" ref="C26:F26" si="10">C24+C25</f>
        <v>0</v>
      </c>
      <c r="D26" s="85">
        <f t="shared" si="10"/>
        <v>0</v>
      </c>
      <c r="E26" s="85">
        <f t="shared" si="10"/>
        <v>0</v>
      </c>
      <c r="F26" s="85">
        <f t="shared" si="10"/>
        <v>0</v>
      </c>
      <c r="G26" s="72"/>
    </row>
    <row r="27" spans="1:7" x14ac:dyDescent="0.25">
      <c r="A27" s="86" t="s">
        <v>32</v>
      </c>
      <c r="B27" s="2"/>
      <c r="C27" s="3"/>
      <c r="D27" s="3"/>
      <c r="E27" s="3"/>
      <c r="F27" s="3"/>
      <c r="G27" s="72"/>
    </row>
    <row r="28" spans="1:7" x14ac:dyDescent="0.25">
      <c r="A28" s="86" t="s">
        <v>33</v>
      </c>
      <c r="B28" s="2"/>
      <c r="C28" s="3"/>
      <c r="D28" s="3"/>
      <c r="E28" s="3"/>
      <c r="F28" s="3"/>
      <c r="G28" s="72"/>
    </row>
    <row r="29" spans="1:7" x14ac:dyDescent="0.25">
      <c r="A29" s="86" t="s">
        <v>34</v>
      </c>
      <c r="B29" s="76">
        <f>IF(B26&gt;0.0452,B26*#REF!,IF(B26&lt;=0,0,B26+15%))</f>
        <v>0</v>
      </c>
      <c r="C29" s="76">
        <f>IF(C26&gt;0.0452,C26*#REF!,IF(C26&lt;=0,0,C26+15%))</f>
        <v>0</v>
      </c>
      <c r="D29" s="76">
        <f>IF(D26&gt;0.0452,D26*#REF!,IF(D26&lt;=0,0,D26+15%))</f>
        <v>0</v>
      </c>
      <c r="E29" s="76">
        <f>IF(E26&gt;0.0452,E26*#REF!,IF(E26&lt;=0,0,E26+15%))</f>
        <v>0</v>
      </c>
      <c r="F29" s="76">
        <f>IF(F26&gt;0.0452,F26*#REF!,IF(F26&lt;=0,0,F26+15%))</f>
        <v>0</v>
      </c>
      <c r="G29" s="72"/>
    </row>
    <row r="30" spans="1:7" x14ac:dyDescent="0.25">
      <c r="A30" s="84" t="s">
        <v>35</v>
      </c>
      <c r="B30" s="85">
        <f>B26+B27-B28-B29</f>
        <v>0</v>
      </c>
      <c r="C30" s="85">
        <f t="shared" ref="C30:F30" si="11">C26+C27-C28-C29</f>
        <v>0</v>
      </c>
      <c r="D30" s="85">
        <f t="shared" si="11"/>
        <v>0</v>
      </c>
      <c r="E30" s="85">
        <f t="shared" si="11"/>
        <v>0</v>
      </c>
      <c r="F30" s="85">
        <f t="shared" si="11"/>
        <v>0</v>
      </c>
      <c r="G30" s="72"/>
    </row>
    <row r="31" spans="1:7" x14ac:dyDescent="0.25">
      <c r="A31" s="16" t="s">
        <v>36</v>
      </c>
      <c r="B31" s="19" t="e">
        <f t="shared" ref="B31:F31" si="12">B24/B7</f>
        <v>#DIV/0!</v>
      </c>
      <c r="C31" s="19" t="e">
        <f t="shared" si="12"/>
        <v>#DIV/0!</v>
      </c>
      <c r="D31" s="19" t="e">
        <f t="shared" si="12"/>
        <v>#DIV/0!</v>
      </c>
      <c r="E31" s="19" t="e">
        <f t="shared" si="12"/>
        <v>#DIV/0!</v>
      </c>
      <c r="F31" s="19" t="e">
        <f t="shared" si="12"/>
        <v>#DIV/0!</v>
      </c>
      <c r="G31" s="72"/>
    </row>
    <row r="32" spans="1:7" x14ac:dyDescent="0.25">
      <c r="A32" s="16" t="s">
        <v>37</v>
      </c>
      <c r="B32" s="19" t="e">
        <f t="shared" ref="B32:F32" si="13">B30/B7</f>
        <v>#DIV/0!</v>
      </c>
      <c r="C32" s="19" t="e">
        <f t="shared" si="13"/>
        <v>#DIV/0!</v>
      </c>
      <c r="D32" s="19" t="e">
        <f t="shared" si="13"/>
        <v>#DIV/0!</v>
      </c>
      <c r="E32" s="19" t="e">
        <f t="shared" si="13"/>
        <v>#DIV/0!</v>
      </c>
      <c r="F32" s="19" t="e">
        <f t="shared" si="13"/>
        <v>#DIV/0!</v>
      </c>
      <c r="G32" s="72"/>
    </row>
    <row r="33" spans="1:7" x14ac:dyDescent="0.25">
      <c r="A33" s="65"/>
      <c r="B33" s="65"/>
      <c r="C33" s="65"/>
      <c r="D33" s="65"/>
      <c r="E33" s="65"/>
      <c r="F33" s="65"/>
      <c r="G33" s="72"/>
    </row>
    <row r="34" spans="1:7" x14ac:dyDescent="0.25">
      <c r="A34" s="65"/>
      <c r="B34" s="65"/>
      <c r="C34" s="65"/>
      <c r="D34" s="65"/>
      <c r="E34" s="65"/>
      <c r="F34" s="65"/>
      <c r="G34" s="72"/>
    </row>
    <row r="35" spans="1:7" x14ac:dyDescent="0.25">
      <c r="A35" s="55"/>
      <c r="B35" s="55"/>
      <c r="C35" s="55"/>
      <c r="D35" s="55"/>
      <c r="E35" s="55"/>
      <c r="F35" s="55"/>
    </row>
  </sheetData>
  <sheetProtection selectLockedCells="1"/>
  <pageMargins left="0.51181102362204722" right="0.31496062992125984" top="0.55118110236220474" bottom="0.35433070866141736" header="0.31496062992125984" footer="0.31496062992125984"/>
  <pageSetup paperSize="9" scale="93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zoomScale="70" zoomScaleNormal="70" workbookViewId="0">
      <selection activeCell="A14" sqref="A14"/>
    </sheetView>
  </sheetViews>
  <sheetFormatPr baseColWidth="10" defaultColWidth="11.42578125" defaultRowHeight="15" x14ac:dyDescent="0.25"/>
  <cols>
    <col min="1" max="1" width="43.140625" style="23" customWidth="1"/>
    <col min="2" max="6" width="20.7109375" style="23" customWidth="1"/>
    <col min="7" max="16384" width="11.42578125" style="23"/>
  </cols>
  <sheetData>
    <row r="1" spans="1:6" x14ac:dyDescent="0.25">
      <c r="A1" s="22" t="s">
        <v>68</v>
      </c>
    </row>
    <row r="2" spans="1:6" x14ac:dyDescent="0.25">
      <c r="A2" s="87"/>
      <c r="B2" s="88"/>
      <c r="C2" s="88"/>
      <c r="D2" s="88"/>
      <c r="E2" s="88"/>
      <c r="F2" s="88"/>
    </row>
    <row r="3" spans="1:6" x14ac:dyDescent="0.25">
      <c r="A3" s="89" t="s">
        <v>74</v>
      </c>
      <c r="B3" s="88"/>
      <c r="C3" s="88"/>
      <c r="D3" s="88"/>
      <c r="E3" s="88"/>
      <c r="F3" s="88"/>
    </row>
    <row r="4" spans="1:6" x14ac:dyDescent="0.25">
      <c r="A4" s="90"/>
      <c r="B4" s="91"/>
      <c r="C4" s="91"/>
      <c r="D4" s="91"/>
      <c r="E4" s="91"/>
      <c r="F4" s="91"/>
    </row>
    <row r="5" spans="1:6" x14ac:dyDescent="0.25">
      <c r="A5" s="73" t="s">
        <v>63</v>
      </c>
      <c r="B5" s="91"/>
      <c r="C5" s="91"/>
      <c r="D5" s="91"/>
      <c r="E5" s="91"/>
      <c r="F5" s="91"/>
    </row>
    <row r="6" spans="1:6" x14ac:dyDescent="0.25">
      <c r="A6" s="92"/>
      <c r="B6" s="93"/>
      <c r="C6" s="93"/>
      <c r="D6" s="93"/>
      <c r="E6" s="93"/>
      <c r="F6" s="93"/>
    </row>
    <row r="7" spans="1:6" ht="15.75" thickBot="1" x14ac:dyDescent="0.3">
      <c r="A7" s="94" t="s">
        <v>94</v>
      </c>
      <c r="B7" s="95">
        <v>2027</v>
      </c>
      <c r="C7" s="95">
        <v>2028</v>
      </c>
      <c r="D7" s="95">
        <v>2029</v>
      </c>
      <c r="E7" s="95">
        <v>2030</v>
      </c>
      <c r="F7" s="95">
        <v>2031</v>
      </c>
    </row>
    <row r="8" spans="1:6" x14ac:dyDescent="0.25">
      <c r="A8" s="96" t="s">
        <v>52</v>
      </c>
      <c r="B8" s="97">
        <f>'Annexe fi - 5'!B20</f>
        <v>0</v>
      </c>
      <c r="C8" s="97">
        <f>'Annexe fi - 5'!C20</f>
        <v>0</v>
      </c>
      <c r="D8" s="97">
        <f>'Annexe fi - 5'!D20</f>
        <v>0</v>
      </c>
      <c r="E8" s="97">
        <f>'Annexe fi - 5'!E20</f>
        <v>0</v>
      </c>
      <c r="F8" s="97">
        <f>'Annexe fi - 5'!F20</f>
        <v>0</v>
      </c>
    </row>
    <row r="9" spans="1:6" x14ac:dyDescent="0.25">
      <c r="A9" s="98" t="s">
        <v>56</v>
      </c>
      <c r="B9" s="4"/>
      <c r="C9" s="4"/>
      <c r="D9" s="4"/>
      <c r="E9" s="4"/>
      <c r="F9" s="4"/>
    </row>
    <row r="10" spans="1:6" x14ac:dyDescent="0.25">
      <c r="A10" s="99" t="s">
        <v>55</v>
      </c>
      <c r="B10" s="4"/>
      <c r="C10" s="4"/>
      <c r="D10" s="4"/>
      <c r="E10" s="4"/>
      <c r="F10" s="4"/>
    </row>
    <row r="11" spans="1:6" x14ac:dyDescent="0.25">
      <c r="A11" s="99" t="s">
        <v>53</v>
      </c>
      <c r="B11" s="100">
        <f>'Annexe fi - 5'!B29*-1</f>
        <v>0</v>
      </c>
      <c r="C11" s="100">
        <f>'Annexe fi - 5'!C29*-1</f>
        <v>0</v>
      </c>
      <c r="D11" s="100">
        <f>'Annexe fi - 5'!D29*-1</f>
        <v>0</v>
      </c>
      <c r="E11" s="100">
        <f>'Annexe fi - 5'!E29*-1</f>
        <v>0</v>
      </c>
      <c r="F11" s="100">
        <f>'Annexe fi - 5'!F29*-1</f>
        <v>0</v>
      </c>
    </row>
    <row r="12" spans="1:6" ht="15.75" thickBot="1" x14ac:dyDescent="0.3">
      <c r="A12" s="101" t="s">
        <v>51</v>
      </c>
      <c r="B12" s="102">
        <f>B8+B9+B10+B11</f>
        <v>0</v>
      </c>
      <c r="C12" s="102">
        <f t="shared" ref="C12:F12" si="0">C8+C9+C10+C11</f>
        <v>0</v>
      </c>
      <c r="D12" s="102">
        <f t="shared" si="0"/>
        <v>0</v>
      </c>
      <c r="E12" s="102">
        <f t="shared" si="0"/>
        <v>0</v>
      </c>
      <c r="F12" s="102">
        <f t="shared" si="0"/>
        <v>0</v>
      </c>
    </row>
    <row r="13" spans="1:6" ht="15.75" thickBot="1" x14ac:dyDescent="0.3">
      <c r="A13" s="103"/>
      <c r="B13" s="93"/>
      <c r="C13" s="93"/>
      <c r="D13" s="93"/>
      <c r="E13" s="93"/>
      <c r="F13" s="93"/>
    </row>
    <row r="14" spans="1:6" ht="15.75" thickBot="1" x14ac:dyDescent="0.3">
      <c r="A14" s="104" t="s">
        <v>64</v>
      </c>
      <c r="B14" s="5"/>
      <c r="C14" s="93"/>
      <c r="D14" s="93"/>
      <c r="E14" s="93"/>
      <c r="F14" s="93"/>
    </row>
    <row r="15" spans="1:6" x14ac:dyDescent="0.25">
      <c r="A15" s="20"/>
      <c r="B15" s="93"/>
      <c r="C15" s="93"/>
      <c r="D15" s="93"/>
      <c r="E15" s="93"/>
      <c r="F15" s="93"/>
    </row>
    <row r="16" spans="1:6" x14ac:dyDescent="0.25">
      <c r="A16" s="20"/>
      <c r="B16" s="93"/>
      <c r="C16" s="93"/>
      <c r="D16" s="93"/>
      <c r="E16" s="93"/>
      <c r="F16" s="93"/>
    </row>
    <row r="17" spans="1:6" x14ac:dyDescent="0.25">
      <c r="A17" s="73" t="s">
        <v>65</v>
      </c>
      <c r="B17" s="93"/>
      <c r="C17" s="93"/>
      <c r="D17" s="93"/>
      <c r="E17" s="93"/>
      <c r="F17" s="93"/>
    </row>
    <row r="18" spans="1:6" x14ac:dyDescent="0.25">
      <c r="A18" s="92"/>
      <c r="B18" s="93"/>
      <c r="C18" s="93"/>
      <c r="D18" s="93"/>
      <c r="E18" s="93"/>
      <c r="F18" s="93"/>
    </row>
    <row r="19" spans="1:6" ht="15.75" thickBot="1" x14ac:dyDescent="0.3">
      <c r="A19" s="94" t="s">
        <v>94</v>
      </c>
      <c r="B19" s="95">
        <v>2027</v>
      </c>
      <c r="C19" s="95">
        <v>2028</v>
      </c>
      <c r="D19" s="95">
        <v>2029</v>
      </c>
      <c r="E19" s="95">
        <v>2030</v>
      </c>
      <c r="F19" s="95">
        <v>2031</v>
      </c>
    </row>
    <row r="20" spans="1:6" x14ac:dyDescent="0.25">
      <c r="A20" s="96" t="s">
        <v>52</v>
      </c>
      <c r="B20" s="97">
        <f>B8</f>
        <v>0</v>
      </c>
      <c r="C20" s="97">
        <f t="shared" ref="C20:F20" si="1">C8</f>
        <v>0</v>
      </c>
      <c r="D20" s="97">
        <f t="shared" si="1"/>
        <v>0</v>
      </c>
      <c r="E20" s="97">
        <f t="shared" si="1"/>
        <v>0</v>
      </c>
      <c r="F20" s="97">
        <f t="shared" si="1"/>
        <v>0</v>
      </c>
    </row>
    <row r="21" spans="1:6" x14ac:dyDescent="0.25">
      <c r="A21" s="21" t="s">
        <v>53</v>
      </c>
      <c r="B21" s="100">
        <f>B11</f>
        <v>0</v>
      </c>
      <c r="C21" s="100">
        <f t="shared" ref="C21:F21" si="2">C11</f>
        <v>0</v>
      </c>
      <c r="D21" s="100">
        <f t="shared" si="2"/>
        <v>0</v>
      </c>
      <c r="E21" s="100">
        <f t="shared" si="2"/>
        <v>0</v>
      </c>
      <c r="F21" s="100">
        <f t="shared" si="2"/>
        <v>0</v>
      </c>
    </row>
    <row r="22" spans="1:6" x14ac:dyDescent="0.25">
      <c r="A22" s="21" t="s">
        <v>55</v>
      </c>
      <c r="B22" s="100">
        <f>B10</f>
        <v>0</v>
      </c>
      <c r="C22" s="100">
        <f t="shared" ref="C22:F22" si="3">C10</f>
        <v>0</v>
      </c>
      <c r="D22" s="100">
        <f t="shared" si="3"/>
        <v>0</v>
      </c>
      <c r="E22" s="100">
        <f t="shared" si="3"/>
        <v>0</v>
      </c>
      <c r="F22" s="100">
        <f t="shared" si="3"/>
        <v>0</v>
      </c>
    </row>
    <row r="23" spans="1:6" x14ac:dyDescent="0.25">
      <c r="A23" s="98" t="s">
        <v>56</v>
      </c>
      <c r="B23" s="100">
        <f>B9</f>
        <v>0</v>
      </c>
      <c r="C23" s="100">
        <f t="shared" ref="C23:F23" si="4">C9</f>
        <v>0</v>
      </c>
      <c r="D23" s="100">
        <f t="shared" si="4"/>
        <v>0</v>
      </c>
      <c r="E23" s="100">
        <f t="shared" si="4"/>
        <v>0</v>
      </c>
      <c r="F23" s="100">
        <f t="shared" si="4"/>
        <v>0</v>
      </c>
    </row>
    <row r="24" spans="1:6" x14ac:dyDescent="0.25">
      <c r="A24" s="105" t="s">
        <v>51</v>
      </c>
      <c r="B24" s="106">
        <f>B12</f>
        <v>0</v>
      </c>
      <c r="C24" s="106">
        <f t="shared" ref="C24:F24" si="5">C12</f>
        <v>0</v>
      </c>
      <c r="D24" s="106">
        <f t="shared" si="5"/>
        <v>0</v>
      </c>
      <c r="E24" s="106">
        <f t="shared" si="5"/>
        <v>0</v>
      </c>
      <c r="F24" s="106">
        <f t="shared" si="5"/>
        <v>0</v>
      </c>
    </row>
    <row r="25" spans="1:6" x14ac:dyDescent="0.25">
      <c r="A25" s="21" t="s">
        <v>57</v>
      </c>
      <c r="B25" s="4"/>
      <c r="C25" s="4"/>
      <c r="D25" s="4"/>
      <c r="E25" s="4"/>
      <c r="F25" s="4"/>
    </row>
    <row r="26" spans="1:6" x14ac:dyDescent="0.25">
      <c r="A26" s="107" t="s">
        <v>58</v>
      </c>
      <c r="B26" s="4"/>
      <c r="C26" s="4"/>
      <c r="D26" s="4"/>
      <c r="E26" s="4"/>
      <c r="F26" s="4"/>
    </row>
    <row r="27" spans="1:6" x14ac:dyDescent="0.25">
      <c r="A27" s="107" t="s">
        <v>59</v>
      </c>
      <c r="B27" s="4"/>
      <c r="C27" s="4"/>
      <c r="D27" s="4"/>
      <c r="E27" s="4"/>
      <c r="F27" s="4"/>
    </row>
    <row r="28" spans="1:6" x14ac:dyDescent="0.25">
      <c r="A28" s="107" t="s">
        <v>60</v>
      </c>
      <c r="B28" s="4"/>
      <c r="C28" s="4"/>
      <c r="D28" s="4"/>
      <c r="E28" s="4"/>
      <c r="F28" s="4"/>
    </row>
    <row r="29" spans="1:6" x14ac:dyDescent="0.25">
      <c r="A29" s="107" t="s">
        <v>61</v>
      </c>
      <c r="B29" s="4"/>
      <c r="C29" s="4"/>
      <c r="D29" s="4"/>
      <c r="E29" s="4"/>
      <c r="F29" s="4"/>
    </row>
    <row r="30" spans="1:6" x14ac:dyDescent="0.25">
      <c r="A30" s="107" t="s">
        <v>62</v>
      </c>
      <c r="B30" s="4"/>
      <c r="C30" s="4"/>
      <c r="D30" s="4"/>
      <c r="E30" s="4"/>
      <c r="F30" s="4"/>
    </row>
    <row r="31" spans="1:6" x14ac:dyDescent="0.25">
      <c r="A31" s="108" t="s">
        <v>66</v>
      </c>
      <c r="B31" s="106">
        <f t="shared" ref="B31:F31" si="6">B24+SUM(B25:B30)</f>
        <v>0</v>
      </c>
      <c r="C31" s="106">
        <f t="shared" si="6"/>
        <v>0</v>
      </c>
      <c r="D31" s="106">
        <f t="shared" si="6"/>
        <v>0</v>
      </c>
      <c r="E31" s="106">
        <f t="shared" si="6"/>
        <v>0</v>
      </c>
      <c r="F31" s="106">
        <f t="shared" si="6"/>
        <v>0</v>
      </c>
    </row>
    <row r="32" spans="1:6" ht="15.75" thickBot="1" x14ac:dyDescent="0.3">
      <c r="A32" s="109" t="s">
        <v>67</v>
      </c>
      <c r="B32" s="102">
        <f>B31</f>
        <v>0</v>
      </c>
      <c r="C32" s="102">
        <f>C31+B32</f>
        <v>0</v>
      </c>
      <c r="D32" s="102">
        <f>D31+C32</f>
        <v>0</v>
      </c>
      <c r="E32" s="102">
        <f>E31+D32</f>
        <v>0</v>
      </c>
      <c r="F32" s="102">
        <f>F31+E32</f>
        <v>0</v>
      </c>
    </row>
    <row r="33" spans="1:6" x14ac:dyDescent="0.25">
      <c r="A33" s="110"/>
      <c r="B33" s="93"/>
      <c r="C33" s="93"/>
      <c r="D33" s="93"/>
      <c r="E33" s="93"/>
      <c r="F33" s="93"/>
    </row>
    <row r="34" spans="1:6" x14ac:dyDescent="0.25">
      <c r="A34" s="111"/>
      <c r="B34" s="112"/>
      <c r="C34" s="112"/>
      <c r="D34" s="112"/>
      <c r="E34" s="112"/>
      <c r="F34" s="112"/>
    </row>
    <row r="35" spans="1:6" x14ac:dyDescent="0.25">
      <c r="A35" s="111"/>
      <c r="B35" s="112"/>
      <c r="C35" s="112"/>
      <c r="D35" s="112"/>
      <c r="E35" s="112"/>
      <c r="F35" s="112"/>
    </row>
    <row r="36" spans="1:6" x14ac:dyDescent="0.25">
      <c r="A36" s="113"/>
      <c r="B36" s="114"/>
      <c r="C36" s="114"/>
      <c r="D36" s="114"/>
      <c r="E36" s="114"/>
      <c r="F36" s="114"/>
    </row>
    <row r="37" spans="1:6" x14ac:dyDescent="0.25">
      <c r="A37" s="113"/>
      <c r="B37" s="114"/>
      <c r="C37" s="114"/>
      <c r="D37" s="114"/>
      <c r="E37" s="114"/>
      <c r="F37" s="114"/>
    </row>
    <row r="38" spans="1:6" x14ac:dyDescent="0.25">
      <c r="A38" s="113"/>
      <c r="B38" s="114"/>
      <c r="C38" s="114"/>
      <c r="D38" s="114"/>
      <c r="E38" s="114"/>
      <c r="F38" s="114"/>
    </row>
    <row r="39" spans="1:6" x14ac:dyDescent="0.25">
      <c r="A39" s="113"/>
      <c r="B39" s="114"/>
      <c r="C39" s="114"/>
      <c r="D39" s="114"/>
      <c r="E39" s="114"/>
      <c r="F39" s="114"/>
    </row>
    <row r="40" spans="1:6" x14ac:dyDescent="0.25">
      <c r="A40" s="113"/>
      <c r="B40" s="114"/>
      <c r="C40" s="114"/>
      <c r="D40" s="114"/>
      <c r="E40" s="114"/>
      <c r="F40" s="114"/>
    </row>
    <row r="41" spans="1:6" x14ac:dyDescent="0.25">
      <c r="A41" s="113"/>
      <c r="B41" s="114"/>
      <c r="C41" s="114"/>
      <c r="D41" s="114"/>
      <c r="E41" s="114"/>
      <c r="F41" s="114"/>
    </row>
    <row r="42" spans="1:6" x14ac:dyDescent="0.25">
      <c r="A42" s="113"/>
      <c r="B42" s="114"/>
      <c r="C42" s="114"/>
      <c r="D42" s="114"/>
      <c r="E42" s="114"/>
      <c r="F42" s="114"/>
    </row>
    <row r="43" spans="1:6" x14ac:dyDescent="0.25">
      <c r="A43" s="113"/>
      <c r="B43" s="114"/>
      <c r="C43" s="114"/>
      <c r="D43" s="114"/>
      <c r="E43" s="114"/>
      <c r="F43" s="114"/>
    </row>
    <row r="44" spans="1:6" x14ac:dyDescent="0.25">
      <c r="A44" s="113"/>
      <c r="B44" s="114"/>
      <c r="C44" s="114"/>
      <c r="D44" s="114"/>
      <c r="E44" s="114"/>
      <c r="F44" s="114"/>
    </row>
    <row r="45" spans="1:6" x14ac:dyDescent="0.25">
      <c r="A45" s="113"/>
      <c r="B45" s="114"/>
      <c r="C45" s="114"/>
      <c r="D45" s="114"/>
      <c r="E45" s="114"/>
      <c r="F45" s="114"/>
    </row>
    <row r="46" spans="1:6" x14ac:dyDescent="0.25">
      <c r="A46" s="113"/>
      <c r="B46" s="114"/>
      <c r="C46" s="114"/>
      <c r="D46" s="114"/>
      <c r="E46" s="114"/>
      <c r="F46" s="114"/>
    </row>
    <row r="47" spans="1:6" x14ac:dyDescent="0.25">
      <c r="A47" s="113"/>
      <c r="B47" s="114"/>
      <c r="C47" s="114"/>
      <c r="D47" s="114"/>
      <c r="E47" s="114"/>
      <c r="F47" s="114"/>
    </row>
    <row r="48" spans="1:6" x14ac:dyDescent="0.25">
      <c r="A48" s="113"/>
      <c r="B48" s="114"/>
      <c r="C48" s="114"/>
      <c r="D48" s="114"/>
      <c r="E48" s="114"/>
      <c r="F48" s="114"/>
    </row>
    <row r="49" spans="1:6" x14ac:dyDescent="0.25">
      <c r="A49" s="113"/>
      <c r="B49" s="114"/>
      <c r="C49" s="114"/>
      <c r="D49" s="114"/>
      <c r="E49" s="114"/>
      <c r="F49" s="114"/>
    </row>
    <row r="50" spans="1:6" x14ac:dyDescent="0.25">
      <c r="A50" s="115"/>
      <c r="B50" s="116"/>
      <c r="C50" s="116"/>
      <c r="D50" s="116"/>
      <c r="E50" s="116"/>
      <c r="F50" s="116"/>
    </row>
    <row r="51" spans="1:6" x14ac:dyDescent="0.25">
      <c r="A51" s="115"/>
      <c r="B51" s="116"/>
      <c r="C51" s="116"/>
      <c r="D51" s="116"/>
      <c r="E51" s="116"/>
      <c r="F51" s="116"/>
    </row>
    <row r="52" spans="1:6" x14ac:dyDescent="0.25">
      <c r="A52" s="115"/>
      <c r="B52" s="116"/>
      <c r="C52" s="116"/>
      <c r="D52" s="116"/>
      <c r="E52" s="116"/>
      <c r="F52" s="116"/>
    </row>
    <row r="53" spans="1:6" x14ac:dyDescent="0.25">
      <c r="A53" s="115"/>
      <c r="B53" s="116"/>
      <c r="C53" s="116"/>
      <c r="D53" s="116"/>
      <c r="E53" s="116"/>
      <c r="F53" s="116"/>
    </row>
    <row r="54" spans="1:6" x14ac:dyDescent="0.25">
      <c r="A54" s="115"/>
      <c r="B54" s="116"/>
      <c r="C54" s="116"/>
      <c r="D54" s="116"/>
      <c r="E54" s="116"/>
      <c r="F54" s="116"/>
    </row>
    <row r="55" spans="1:6" x14ac:dyDescent="0.25">
      <c r="A55" s="115"/>
      <c r="B55" s="116"/>
      <c r="C55" s="116"/>
      <c r="D55" s="116"/>
      <c r="E55" s="116"/>
      <c r="F55" s="116"/>
    </row>
    <row r="56" spans="1:6" x14ac:dyDescent="0.25">
      <c r="A56" s="115"/>
      <c r="B56" s="116"/>
      <c r="C56" s="116"/>
      <c r="D56" s="116"/>
      <c r="E56" s="116"/>
      <c r="F56" s="116"/>
    </row>
    <row r="57" spans="1:6" x14ac:dyDescent="0.25">
      <c r="A57" s="115"/>
      <c r="B57" s="116"/>
      <c r="C57" s="116"/>
      <c r="D57" s="116"/>
      <c r="E57" s="116"/>
      <c r="F57" s="116"/>
    </row>
    <row r="58" spans="1:6" x14ac:dyDescent="0.25">
      <c r="A58" s="115"/>
      <c r="B58" s="116"/>
      <c r="C58" s="116"/>
      <c r="D58" s="116"/>
      <c r="E58" s="116"/>
      <c r="F58" s="116"/>
    </row>
    <row r="59" spans="1:6" x14ac:dyDescent="0.25">
      <c r="A59" s="115"/>
      <c r="B59" s="116"/>
      <c r="C59" s="116"/>
      <c r="D59" s="116"/>
      <c r="E59" s="116"/>
      <c r="F59" s="116"/>
    </row>
    <row r="60" spans="1:6" x14ac:dyDescent="0.25">
      <c r="A60" s="115"/>
      <c r="B60" s="116"/>
      <c r="C60" s="116"/>
      <c r="D60" s="116"/>
      <c r="E60" s="116"/>
      <c r="F60" s="116"/>
    </row>
    <row r="61" spans="1:6" x14ac:dyDescent="0.25">
      <c r="A61" s="115"/>
      <c r="B61" s="116"/>
      <c r="C61" s="116"/>
      <c r="D61" s="116"/>
      <c r="E61" s="116"/>
      <c r="F61" s="116"/>
    </row>
  </sheetData>
  <sheetProtection selectLockedCells="1"/>
  <pageMargins left="0.51181102362204722" right="0.31496062992125984" top="0.55118110236220474" bottom="0.35433070866141736" header="0.31496062992125984" footer="0.31496062992125984"/>
  <pageSetup paperSize="9" scale="8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Pdg</vt:lpstr>
      <vt:lpstr>Annexe fi - 1</vt:lpstr>
      <vt:lpstr>Annexe fi - 2</vt:lpstr>
      <vt:lpstr>Annexe fi - 3</vt:lpstr>
      <vt:lpstr>Annexe fi - 4</vt:lpstr>
      <vt:lpstr>Annexe fi - 5</vt:lpstr>
      <vt:lpstr>Annexe fi - 6</vt:lpstr>
      <vt:lpstr>'Annexe fi - 5'!Zone_d_impression</vt:lpstr>
      <vt:lpstr>Pdg!Zone_d_impression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Bonnevialle</dc:creator>
  <cp:lastModifiedBy>Bonnevialle</cp:lastModifiedBy>
  <cp:lastPrinted>2023-03-22T10:34:45Z</cp:lastPrinted>
  <dcterms:created xsi:type="dcterms:W3CDTF">2023-01-23T12:41:02Z</dcterms:created>
  <dcterms:modified xsi:type="dcterms:W3CDTF">2026-01-28T15:40:02Z</dcterms:modified>
</cp:coreProperties>
</file>