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X:\ACHAT DAEL\0 Dossiers achats\Petit matériel médical (DMNS)\2026\2026E017_26E019 - FOURNITURE MATERIEL ORTHESES ET PROTHESES\1 - Ouverture dossier\"/>
    </mc:Choice>
  </mc:AlternateContent>
  <xr:revisionPtr revIDLastSave="0" documentId="13_ncr:1_{6628DDEF-6B68-49BB-90B6-3EED845E2F03}" xr6:coauthVersionLast="47" xr6:coauthVersionMax="47" xr10:uidLastSave="{00000000-0000-0000-0000-000000000000}"/>
  <bookViews>
    <workbookView xWindow="28680" yWindow="-120" windowWidth="29040" windowHeight="15720" activeTab="1" xr2:uid="{00000000-000D-0000-FFFF-FFFF00000000}"/>
  </bookViews>
  <sheets>
    <sheet name="PDG" sheetId="4" r:id="rId1"/>
    <sheet name="BPU" sheetId="1" r:id="rId2"/>
    <sheet name="REMISE" sheetId="5" r:id="rId3"/>
  </sheets>
  <definedNames>
    <definedName name="_xlnm._FilterDatabase" localSheetId="1" hidden="1">BPU!$C$49:$M$74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4" i="1" l="1"/>
  <c r="L22" i="1"/>
  <c r="L7" i="1"/>
  <c r="J78" i="1" l="1"/>
  <c r="J89" i="1" l="1"/>
  <c r="M89" i="1" s="1"/>
  <c r="J88" i="1"/>
  <c r="M88" i="1" s="1"/>
  <c r="J87" i="1"/>
  <c r="M87" i="1" s="1"/>
  <c r="J86" i="1"/>
  <c r="M86" i="1" s="1"/>
  <c r="J85" i="1"/>
  <c r="M85" i="1" s="1"/>
  <c r="J83" i="1"/>
  <c r="M83" i="1" s="1"/>
  <c r="J82" i="1"/>
  <c r="M82" i="1" s="1"/>
  <c r="J81" i="1"/>
  <c r="M81" i="1" s="1"/>
  <c r="J80" i="1"/>
  <c r="M80" i="1" s="1"/>
  <c r="J79" i="1"/>
  <c r="M79" i="1" s="1"/>
  <c r="M78" i="1"/>
  <c r="D93" i="1"/>
  <c r="K93" i="1"/>
  <c r="L93" i="1"/>
  <c r="M93" i="1"/>
  <c r="N93" i="1"/>
  <c r="J94" i="1"/>
  <c r="M94" i="1" s="1"/>
  <c r="J95" i="1"/>
  <c r="M95" i="1" s="1"/>
  <c r="J96" i="1"/>
  <c r="M96" i="1" s="1"/>
  <c r="L97" i="1"/>
  <c r="M97" i="1"/>
  <c r="N97" i="1"/>
  <c r="M98" i="1"/>
  <c r="M99" i="1" l="1"/>
  <c r="M60" i="1"/>
  <c r="J41" i="1"/>
  <c r="M41" i="1" s="1"/>
  <c r="N48" i="1" l="1"/>
  <c r="M51" i="1" l="1"/>
  <c r="A21" i="5" l="1"/>
  <c r="M59" i="1" l="1"/>
  <c r="J58" i="1"/>
  <c r="M58" i="1" s="1"/>
  <c r="J57" i="1"/>
  <c r="M57" i="1" s="1"/>
  <c r="L48" i="1" l="1"/>
  <c r="J40" i="1" l="1"/>
  <c r="M40" i="1" s="1"/>
  <c r="M92" i="1" l="1"/>
  <c r="M91" i="1"/>
  <c r="M77" i="1"/>
  <c r="M76" i="1"/>
  <c r="M75" i="1"/>
  <c r="J25" i="1" l="1"/>
  <c r="M25" i="1" s="1"/>
  <c r="J45" i="1" l="1"/>
  <c r="M45" i="1" s="1"/>
  <c r="J42" i="1"/>
  <c r="M42" i="1" s="1"/>
  <c r="J34" i="1"/>
  <c r="M34" i="1" s="1"/>
  <c r="J30" i="1" l="1"/>
  <c r="M30" i="1" s="1"/>
  <c r="J29" i="1"/>
  <c r="M29" i="1" s="1"/>
  <c r="J47" i="1"/>
  <c r="M47" i="1" s="1"/>
  <c r="J31" i="1"/>
  <c r="M31" i="1" s="1"/>
  <c r="J46" i="1"/>
  <c r="M46" i="1" s="1"/>
  <c r="J33" i="1"/>
  <c r="M33" i="1" s="1"/>
  <c r="J32" i="1"/>
  <c r="M32" i="1" s="1"/>
  <c r="J44" i="1"/>
  <c r="M44" i="1" s="1"/>
  <c r="J43" i="1"/>
  <c r="M43" i="1" s="1"/>
  <c r="J39" i="1"/>
  <c r="M39" i="1" s="1"/>
  <c r="J35" i="1"/>
  <c r="M35" i="1" s="1"/>
  <c r="J38" i="1"/>
  <c r="M38" i="1" s="1"/>
  <c r="J37" i="1"/>
  <c r="M37" i="1" s="1"/>
  <c r="J36" i="1"/>
  <c r="M36" i="1" s="1"/>
  <c r="J90" i="1"/>
  <c r="M90" i="1" s="1"/>
  <c r="J74" i="1"/>
  <c r="M74" i="1" s="1"/>
  <c r="J73" i="1"/>
  <c r="M73" i="1" s="1"/>
  <c r="J72" i="1"/>
  <c r="M72" i="1" s="1"/>
  <c r="J71" i="1"/>
  <c r="M71" i="1" s="1"/>
  <c r="J70" i="1"/>
  <c r="M70" i="1" s="1"/>
  <c r="J69" i="1"/>
  <c r="M69" i="1" s="1"/>
  <c r="J68" i="1"/>
  <c r="M68" i="1" s="1"/>
  <c r="J66" i="1"/>
  <c r="M66" i="1" s="1"/>
  <c r="J65" i="1"/>
  <c r="M65" i="1" s="1"/>
  <c r="J64" i="1"/>
  <c r="M64" i="1" s="1"/>
  <c r="J62" i="1"/>
  <c r="M62" i="1" s="1"/>
  <c r="J61" i="1"/>
  <c r="M61" i="1" s="1"/>
  <c r="J28" i="1"/>
  <c r="M28" i="1" s="1"/>
  <c r="J27" i="1"/>
  <c r="M27" i="1" s="1"/>
  <c r="J26" i="1"/>
  <c r="M26" i="1" s="1"/>
  <c r="J24" i="1"/>
  <c r="M24" i="1" s="1"/>
  <c r="J23" i="1"/>
  <c r="M23" i="1" s="1"/>
  <c r="J22" i="1"/>
  <c r="M22" i="1" s="1"/>
  <c r="J21" i="1"/>
  <c r="M21" i="1" s="1"/>
  <c r="J20" i="1"/>
  <c r="M20" i="1" s="1"/>
  <c r="J19" i="1"/>
  <c r="M19" i="1" s="1"/>
  <c r="J18" i="1"/>
  <c r="M18" i="1" s="1"/>
  <c r="J17" i="1"/>
  <c r="M17" i="1" s="1"/>
  <c r="J16" i="1"/>
  <c r="M16" i="1" s="1"/>
  <c r="J15" i="1"/>
  <c r="M15" i="1" s="1"/>
  <c r="J14" i="1"/>
  <c r="M14" i="1" s="1"/>
  <c r="J13" i="1"/>
  <c r="M13" i="1" s="1"/>
  <c r="J12" i="1"/>
  <c r="M12" i="1" s="1"/>
  <c r="J11" i="1"/>
  <c r="M11" i="1" s="1"/>
  <c r="J10" i="1"/>
  <c r="M10" i="1" s="1"/>
  <c r="J9" i="1"/>
  <c r="M9" i="1" s="1"/>
  <c r="J8" i="1"/>
  <c r="J7" i="1"/>
  <c r="M7" i="1" s="1"/>
  <c r="J6" i="1"/>
  <c r="M6" i="1" s="1"/>
  <c r="J5" i="1"/>
  <c r="M5" i="1" s="1"/>
  <c r="J4" i="1"/>
  <c r="M4" i="1" s="1"/>
  <c r="M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Telmon , Cecile</author>
  </authors>
  <commentList>
    <comment ref="C11" authorId="0" shapeId="0" xr:uid="{00000000-0006-0000-0100-000001000000}">
      <text>
        <r>
          <rPr>
            <b/>
            <sz val="9"/>
            <color indexed="81"/>
            <rFont val="Tahoma"/>
            <family val="2"/>
          </rPr>
          <t>Telmon , Cecile:</t>
        </r>
        <r>
          <rPr>
            <sz val="9"/>
            <color indexed="81"/>
            <rFont val="Tahoma"/>
            <family val="2"/>
          </rPr>
          <t xml:space="preserve">
plus facile pour personnes âgées
+ Voiron</t>
        </r>
      </text>
    </comment>
    <comment ref="C13" authorId="0" shapeId="0" xr:uid="{00000000-0006-0000-0100-000002000000}">
      <text>
        <r>
          <rPr>
            <b/>
            <sz val="9"/>
            <color indexed="81"/>
            <rFont val="Tahoma"/>
            <family val="2"/>
          </rPr>
          <t>Telmon , Cecile:</t>
        </r>
        <r>
          <rPr>
            <sz val="9"/>
            <color indexed="81"/>
            <rFont val="Tahoma"/>
            <family val="2"/>
          </rPr>
          <t xml:space="preserve">
ex. d'indication : rhumatologie, infectiologie / spondylodiscite infectieuse</t>
        </r>
      </text>
    </comment>
    <comment ref="C22" authorId="0" shapeId="0" xr:uid="{00000000-0006-0000-0100-000003000000}">
      <text>
        <r>
          <rPr>
            <b/>
            <sz val="9"/>
            <color indexed="81"/>
            <rFont val="Tahoma"/>
            <family val="2"/>
          </rPr>
          <t>Telmon , Cecile:</t>
        </r>
        <r>
          <rPr>
            <sz val="9"/>
            <color indexed="81"/>
            <rFont val="Tahoma"/>
            <family val="2"/>
          </rPr>
          <t xml:space="preserve">
indication principalement pédiatrique, ex. neuromusculaire, ou post chir triceps sural</t>
        </r>
      </text>
    </comment>
    <comment ref="C35" authorId="0" shapeId="0" xr:uid="{00000000-0006-0000-0100-000005000000}">
      <text>
        <r>
          <rPr>
            <b/>
            <sz val="9"/>
            <color indexed="81"/>
            <rFont val="Tahoma"/>
            <family val="2"/>
          </rPr>
          <t>Telmon , Cecile:</t>
        </r>
        <r>
          <rPr>
            <sz val="9"/>
            <color indexed="81"/>
            <rFont val="Tahoma"/>
            <family val="2"/>
          </rPr>
          <t xml:space="preserve">
indication principalement adulte, ex. fracture malléolaire, fracture transmétatarsienne +/- fracture calcaneum</t>
        </r>
      </text>
    </comment>
    <comment ref="C40" authorId="0" shapeId="0" xr:uid="{00000000-0006-0000-0100-000007000000}">
      <text>
        <r>
          <rPr>
            <b/>
            <sz val="9"/>
            <color indexed="81"/>
            <rFont val="Tahoma"/>
            <family val="2"/>
          </rPr>
          <t>Telmon , Cecile:</t>
        </r>
        <r>
          <rPr>
            <sz val="9"/>
            <color indexed="81"/>
            <rFont val="Tahoma"/>
            <family val="2"/>
          </rPr>
          <t xml:space="preserve">
Barouk, indication principalement amputation transmétatarsienne</t>
        </r>
      </text>
    </comment>
    <comment ref="C42" authorId="0" shapeId="0" xr:uid="{00000000-0006-0000-0100-000008000000}">
      <text>
        <r>
          <rPr>
            <b/>
            <sz val="9"/>
            <color indexed="81"/>
            <rFont val="Tahoma"/>
            <family val="2"/>
          </rPr>
          <t>Telmon , Cecile:</t>
        </r>
        <r>
          <rPr>
            <sz val="9"/>
            <color indexed="81"/>
            <rFont val="Tahoma"/>
            <family val="2"/>
          </rPr>
          <t xml:space="preserve">
 TYPE SANIMED, SANIPOST, ETC...</t>
        </r>
      </text>
    </comment>
  </commentList>
</comments>
</file>

<file path=xl/sharedStrings.xml><?xml version="1.0" encoding="utf-8"?>
<sst xmlns="http://schemas.openxmlformats.org/spreadsheetml/2006/main" count="365" uniqueCount="261">
  <si>
    <t>CORSET</t>
  </si>
  <si>
    <t>MINERVE</t>
  </si>
  <si>
    <t>CASQUE RIGIDE</t>
  </si>
  <si>
    <t>COUDIERE RIGIDE</t>
  </si>
  <si>
    <t>COUDIERE ARTICULEE</t>
  </si>
  <si>
    <t>ORTHESE DE POSTIONNEMENT MAIN POIGNET AVANT BRAS</t>
  </si>
  <si>
    <t>T29P01</t>
  </si>
  <si>
    <t>BOTTE OMNI WALKER</t>
  </si>
  <si>
    <t>CEINTURE DE MAINTIEN LOMBAIRE RENFORCEE (CMLR)</t>
  </si>
  <si>
    <t>CASQUE</t>
  </si>
  <si>
    <t>ORTHESE CRUROPEDIEUSE DE POSTURE RIGIDE POUR ABDUCTION</t>
  </si>
  <si>
    <t>TAUX DE TVA</t>
  </si>
  <si>
    <t>ADJONCTION - MANCHON POLYURETHANE</t>
  </si>
  <si>
    <t>ADJONCTION - GENOUILLERE</t>
  </si>
  <si>
    <t>ADJONCTION - CLIQUET</t>
  </si>
  <si>
    <t>ADJONCTION - VALVE AUTOMATIQUE</t>
  </si>
  <si>
    <t>MANETTE VERROUILLAGE</t>
  </si>
  <si>
    <t>ADJONCTION - MANCHON SILICONE</t>
  </si>
  <si>
    <t>ADJONCTION - ROTATEUR</t>
  </si>
  <si>
    <t>ADJONCTION - BRETELLE SIMPLE</t>
  </si>
  <si>
    <t xml:space="preserve">APPAREIL DE DECHARGE </t>
  </si>
  <si>
    <t>ACCORDS-CADRES A BONS DE COMMANDES DE FOURNITURES COURANTES ET SERVICES</t>
  </si>
  <si>
    <t>Centre Hospitalier Universitaire Grenoble Alpes</t>
  </si>
  <si>
    <t>---</t>
  </si>
  <si>
    <t>CS 10217</t>
  </si>
  <si>
    <t>38043 GRENOBLE Cedex 09</t>
  </si>
  <si>
    <t xml:space="preserve">BORDEREAU DES PRIX </t>
  </si>
  <si>
    <t>C.S. 10217</t>
  </si>
  <si>
    <t>Tél : 04.76.76.50.10</t>
  </si>
  <si>
    <t>Fax : 04.76.76.51.10</t>
  </si>
  <si>
    <t>Pôle Achats Equipements Logistique</t>
  </si>
  <si>
    <r>
      <t>REMISE SUR TARIF EN CAS DE COMMANDE DE PRODUIT HORS BPU :</t>
    </r>
    <r>
      <rPr>
        <b/>
        <sz val="12"/>
        <rFont val="Calibri"/>
        <family val="2"/>
        <scheme val="minor"/>
      </rPr>
      <t xml:space="preserve">         %</t>
    </r>
  </si>
  <si>
    <t>Annexe au bordereau des prix unitaires</t>
  </si>
  <si>
    <t xml:space="preserve">                                                     Date et cachet du soumissionnaire : </t>
  </si>
  <si>
    <t>ADJONCTION -MANCHON COPOLYMERE</t>
  </si>
  <si>
    <t>-</t>
  </si>
  <si>
    <t>CODE CHUGA</t>
  </si>
  <si>
    <t>E0087128</t>
  </si>
  <si>
    <t>E0087129</t>
  </si>
  <si>
    <t>E0087131</t>
  </si>
  <si>
    <t>E0087130</t>
  </si>
  <si>
    <t>E0087133</t>
  </si>
  <si>
    <t>E0047520</t>
  </si>
  <si>
    <t>E0042056</t>
  </si>
  <si>
    <t>E0042055</t>
  </si>
  <si>
    <t>E0042134</t>
  </si>
  <si>
    <t>E0047515</t>
  </si>
  <si>
    <t>E0087139</t>
  </si>
  <si>
    <t>E0087136</t>
  </si>
  <si>
    <t>E0087138</t>
  </si>
  <si>
    <t>PROTHESE FEMORALE</t>
  </si>
  <si>
    <t>E0042096</t>
  </si>
  <si>
    <t>E0042098</t>
  </si>
  <si>
    <t>E0042145</t>
  </si>
  <si>
    <t>E0042146</t>
  </si>
  <si>
    <t>E0042147</t>
  </si>
  <si>
    <t>E0042148</t>
  </si>
  <si>
    <t>E0042149</t>
  </si>
  <si>
    <t>E0042068</t>
  </si>
  <si>
    <t>E0042069</t>
  </si>
  <si>
    <t>CHANGEMENT D'EMBOITURE FEMORALE</t>
  </si>
  <si>
    <t>E0042079</t>
  </si>
  <si>
    <t>E0042070</t>
  </si>
  <si>
    <t>E0042064</t>
  </si>
  <si>
    <t>E0047611</t>
  </si>
  <si>
    <t>E0042058</t>
  </si>
  <si>
    <t>E0047531</t>
  </si>
  <si>
    <t>E0042140</t>
  </si>
  <si>
    <t>E0047650</t>
  </si>
  <si>
    <t>E0042057</t>
  </si>
  <si>
    <t>E0042092</t>
  </si>
  <si>
    <t>ADJONCTION - ADAPTATEUR FEMORAL</t>
  </si>
  <si>
    <t>ADJONCTION - ADAPTATEUR TIBIAL</t>
  </si>
  <si>
    <t>E0049650</t>
  </si>
  <si>
    <t>E0049639</t>
  </si>
  <si>
    <t>E0042141</t>
  </si>
  <si>
    <t>E0042142</t>
  </si>
  <si>
    <t>E0042065</t>
  </si>
  <si>
    <t>E0042136</t>
  </si>
  <si>
    <t>E0042023</t>
  </si>
  <si>
    <t>E0042133</t>
  </si>
  <si>
    <t>E0042083</t>
  </si>
  <si>
    <t>E0042074</t>
  </si>
  <si>
    <t>E0042071</t>
  </si>
  <si>
    <t>E0087135</t>
  </si>
  <si>
    <t>E0042081</t>
  </si>
  <si>
    <t>ADJONCTION - VALVE AUTOMATIQUE FEMORALE</t>
  </si>
  <si>
    <t>E0042091</t>
  </si>
  <si>
    <t>E0042075</t>
  </si>
  <si>
    <t>E0042072</t>
  </si>
  <si>
    <t>E0042082</t>
  </si>
  <si>
    <t>E0042076</t>
  </si>
  <si>
    <t>E0042063</t>
  </si>
  <si>
    <t>E0042062</t>
  </si>
  <si>
    <t>E0049722</t>
  </si>
  <si>
    <t>E0042129
E0087114</t>
  </si>
  <si>
    <t>E0047060</t>
  </si>
  <si>
    <t>E0041100</t>
  </si>
  <si>
    <t>E0042024</t>
  </si>
  <si>
    <t>E0087137</t>
  </si>
  <si>
    <t>E0042080</t>
  </si>
  <si>
    <t>CEINTURE DE MAINTIEN ABDOMINAL SUR MESURE AVEC DISPOSITIF DE STOMIE</t>
  </si>
  <si>
    <t>E0042077</t>
  </si>
  <si>
    <t>E0041938</t>
  </si>
  <si>
    <t>E0042128</t>
  </si>
  <si>
    <t>E0042060</t>
  </si>
  <si>
    <t>E0042090</t>
  </si>
  <si>
    <t>E0042089</t>
  </si>
  <si>
    <t>E0042061</t>
  </si>
  <si>
    <t>ADJONCTION - ANNEAU D'ETANCHEITE</t>
  </si>
  <si>
    <t>COQUE RESINE STRATIFIEE AVEC ARTICULATION DE HANCHE 7E7</t>
  </si>
  <si>
    <t>ATTELLE D'IMMOBILISATION D'EPAULE EN ABDUCTION</t>
  </si>
  <si>
    <t>PROTHESE MEMBRE SUPERIEUR</t>
  </si>
  <si>
    <t>MANCHON SUR MESURE</t>
  </si>
  <si>
    <t>EMBOITURE PROVISOIRE</t>
  </si>
  <si>
    <t>PIECES DE JONCTION</t>
  </si>
  <si>
    <t>ELECTRODES</t>
  </si>
  <si>
    <t>COUDE A VERROUILLAGE MECANIQUE</t>
  </si>
  <si>
    <t>à créer</t>
  </si>
  <si>
    <t>Code LPP MOULAGE SUR PATIENT</t>
  </si>
  <si>
    <t>OFFRE DU CANDIDAT</t>
  </si>
  <si>
    <t>PRIX UNITAIRE HT REMISE ORTHESE (1)</t>
  </si>
  <si>
    <t>PRIX UNITAIRE HT REMISE MOULAGE (2)</t>
  </si>
  <si>
    <t>PRIX UNITAIRE TOTAL HT (1) + (2)</t>
  </si>
  <si>
    <t>TOTAL TTC</t>
  </si>
  <si>
    <r>
      <rPr>
        <b/>
        <sz val="11"/>
        <color theme="1"/>
        <rFont val="Calibri"/>
        <family val="2"/>
        <scheme val="minor"/>
      </rPr>
      <t>GRANDE MINERVE RIGIDE - NIVEAU LESIONNEL C0-C2</t>
    </r>
    <r>
      <rPr>
        <sz val="11"/>
        <color theme="1"/>
        <rFont val="Calibri"/>
        <family val="2"/>
        <scheme val="minor"/>
      </rPr>
      <t xml:space="preserve">
appui occipito‐mentonnier
appui bi‐scapulaire
bandeau frontal
mentonnière articulée
</t>
    </r>
    <r>
      <rPr>
        <i/>
        <sz val="11"/>
        <color theme="1"/>
        <rFont val="Calibri"/>
        <family val="2"/>
        <scheme val="minor"/>
      </rPr>
      <t>description LPP : TR24 : MINERVE
Polyoléfine, sans armature, avec mentonnière amovible</t>
    </r>
  </si>
  <si>
    <r>
      <rPr>
        <b/>
        <sz val="11"/>
        <color theme="1"/>
        <rFont val="Calibri"/>
        <family val="2"/>
        <scheme val="minor"/>
      </rPr>
      <t>PETITE MINERVE RIGIDE - NIVEAU LESIONNEL C3-C5</t>
    </r>
    <r>
      <rPr>
        <sz val="11"/>
        <color theme="1"/>
        <rFont val="Calibri"/>
        <family val="2"/>
        <scheme val="minor"/>
      </rPr>
      <t xml:space="preserve">
appui occipito‐mentonnier
appui sternal
</t>
    </r>
    <r>
      <rPr>
        <i/>
        <sz val="11"/>
        <color theme="1"/>
        <rFont val="Calibri"/>
        <family val="2"/>
        <scheme val="minor"/>
      </rPr>
      <t>description LPP : TR24 : MINERVE
Polyoléfine, sans armature</t>
    </r>
  </si>
  <si>
    <r>
      <t xml:space="preserve">CORSET AVEC APPUI STERNAL </t>
    </r>
    <r>
      <rPr>
        <b/>
        <sz val="11"/>
        <color theme="1"/>
        <rFont val="Calibri"/>
        <family val="2"/>
        <scheme val="minor"/>
      </rPr>
      <t xml:space="preserve">BIVALVE
</t>
    </r>
    <r>
      <rPr>
        <i/>
        <sz val="11"/>
        <color theme="1"/>
        <rFont val="Calibri"/>
        <family val="2"/>
        <scheme val="minor"/>
      </rPr>
      <t>description LPP : TR49 : CORSET CUIRASSE COMPLET DES TROCHANTERS A L'EPINE DE L'OMOPLATE (SANS BEQUILLONS)
Orthèse sans armature, bivalve, avec appui sternal, garnie de mousse de polyoléfine</t>
    </r>
  </si>
  <si>
    <r>
      <rPr>
        <b/>
        <sz val="11"/>
        <rFont val="Calibri"/>
        <family val="2"/>
        <scheme val="minor"/>
      </rPr>
      <t xml:space="preserve">GRAND CORSET-MINERVE </t>
    </r>
    <r>
      <rPr>
        <b/>
        <u/>
        <sz val="11"/>
        <rFont val="Calibri"/>
        <family val="2"/>
        <scheme val="minor"/>
      </rPr>
      <t>BIVALVE</t>
    </r>
    <r>
      <rPr>
        <b/>
        <sz val="11"/>
        <rFont val="Calibri"/>
        <family val="2"/>
        <scheme val="minor"/>
      </rPr>
      <t xml:space="preserve"> - NIVEAUX LESIONNELS MULTI ETAGES C1-L5
</t>
    </r>
    <r>
      <rPr>
        <sz val="11"/>
        <rFont val="Calibri"/>
        <family val="2"/>
        <scheme val="minor"/>
      </rPr>
      <t xml:space="preserve">appui occipito-mentonnier
appui bi-iliaque
expansion abdominale
</t>
    </r>
    <r>
      <rPr>
        <i/>
        <sz val="11"/>
        <rFont val="Calibri"/>
        <family val="2"/>
        <scheme val="minor"/>
      </rPr>
      <t>description LPP : TR29 : CORSET A COLLIER, PARTIE TETIERE AMOVIBLE S'ETENDANT DES TROCHANTERS 
AUX REGIONS OCCIPITALE ET MENTONNIERE
Polyoléfine, avec armature</t>
    </r>
  </si>
  <si>
    <t>DESCRIPTION</t>
  </si>
  <si>
    <r>
      <t xml:space="preserve">CORSET SIEGE SUR MOULAGE FIXATION SOCLE
</t>
    </r>
    <r>
      <rPr>
        <i/>
        <sz val="11"/>
        <color theme="1"/>
        <rFont val="Calibri"/>
        <family val="2"/>
        <scheme val="minor"/>
      </rPr>
      <t>description LPP : TR43 : ORTHESE DE MAINTIEN EN STATION ASSISE REALISSEE SUR LE PATIENT (PRISE DE MESURES CFAO OU MOULAGE). Constituée d'une coque montant jusqu'à l'épine de l'omoplate ou la base du cou, ou s'arrêtant à la charnière dorso-lombaire lorsque cette précision de hauteur est mentionnée et justifiée sur la prescription médicale, et comprenant les segments fémoraux avec cale d'abduction, quelles qu'en soient les angulations.
Elle comprend un capitonnage lavable, imperméabilisé et anallergisant.
Cette orthèse peut comporter des adjonctions énumérées sur la prescription médicale.
Corset-siège en matériau thermoformable haute température</t>
    </r>
  </si>
  <si>
    <r>
      <t xml:space="preserve">BOTTE ARTICULEE DE POSTURE
</t>
    </r>
    <r>
      <rPr>
        <i/>
        <sz val="11"/>
        <color theme="1"/>
        <rFont val="Calibri"/>
        <family val="2"/>
        <scheme val="minor"/>
      </rPr>
      <t>description LPP : Botte articulée simple
(Gaine jambière et pédieuse, avec semelle et étrier d’une seule pièce, deux montants latéraux à articulation pièce
sur pièce et deux embrasses postérieures)
Botte articulée en polyoléfine sans valve antérieure avec articulation souple avec ou sans garnissage intérieur (sans armature)</t>
    </r>
  </si>
  <si>
    <r>
      <t xml:space="preserve">GENOUILLIERE RIGIDE
</t>
    </r>
    <r>
      <rPr>
        <i/>
        <sz val="11"/>
        <color theme="1"/>
        <rFont val="Calibri"/>
        <family val="2"/>
        <scheme val="minor"/>
      </rPr>
      <t>description LPP : OI36 : GENOUILLERE Rigide au genou
Gaine jambière et cuisse d’une seule pièce
Polyoléfine, sans armature</t>
    </r>
  </si>
  <si>
    <r>
      <t xml:space="preserve">GENOUILLIERE ARTICULEE
</t>
    </r>
    <r>
      <rPr>
        <i/>
        <sz val="11"/>
        <color theme="1"/>
        <rFont val="Calibri"/>
        <family val="2"/>
        <scheme val="minor"/>
      </rPr>
      <t>description LPP : OI36 : GENOUILLERE Gaine jambière et cuisse quatre embrasses postérieures
Articulée au genou
Polyoléfine, avec armature (attelles acier pièce sur pièce)</t>
    </r>
  </si>
  <si>
    <r>
      <t xml:space="preserve">BOTTE RIGIDE DE POSTURE
</t>
    </r>
    <r>
      <rPr>
        <i/>
        <sz val="11"/>
        <color theme="1"/>
        <rFont val="Calibri"/>
        <family val="2"/>
        <scheme val="minor"/>
      </rPr>
      <t>description LPP : Botte rigide bivalve (Gaine jambière pédieuse avec une valve antérieure)
Botte de correction des déformations du pied</t>
    </r>
  </si>
  <si>
    <t>E0087140</t>
  </si>
  <si>
    <r>
      <t xml:space="preserve">ORTHESE CRUROPEDIEUSE DE POSTURE RIGIDE
</t>
    </r>
    <r>
      <rPr>
        <i/>
        <sz val="11"/>
        <color theme="1"/>
        <rFont val="Calibri"/>
        <family val="2"/>
        <scheme val="minor"/>
      </rPr>
      <t xml:space="preserve">
description LPP : CUISSARD JAMBIERE RIGIDE (AVEC PIED) pour maintien léger ou déformations rhumatismales
Gouttière de nuit cruro-pédieuse garnie de mousse polyoléfine</t>
    </r>
    <r>
      <rPr>
        <sz val="11"/>
        <color theme="1"/>
        <rFont val="Calibri"/>
        <family val="2"/>
        <scheme val="minor"/>
      </rPr>
      <t xml:space="preserve">
</t>
    </r>
  </si>
  <si>
    <r>
      <t xml:space="preserve">ORTHESE CRUROPEDIEUSE DE POSTURE ARTICULEE
</t>
    </r>
    <r>
      <rPr>
        <i/>
        <sz val="11"/>
        <color theme="1"/>
        <rFont val="Calibri"/>
        <family val="2"/>
        <scheme val="minor"/>
      </rPr>
      <t>description LPP : Articulé au genou. Attelles alliage léger. Sans articulation de cheville. Orthèse cruro-pédieuse avec articulation à chape au genou réalisée dans un ou plusieurs des matériaux prévus à la nomenclature pour ce type d’orthèse</t>
    </r>
  </si>
  <si>
    <t>E0042059</t>
  </si>
  <si>
    <t>CEINTURE DE MAINTIEN ABDOMINAL SUR MESURE (CMA)</t>
  </si>
  <si>
    <r>
      <t xml:space="preserve">ORTHESE DE MARCHE RIGIDE
</t>
    </r>
    <r>
      <rPr>
        <i/>
        <sz val="11"/>
        <color theme="1"/>
        <rFont val="Calibri"/>
        <family val="2"/>
        <scheme val="minor"/>
      </rPr>
      <t>description LPP : BOTTE RIGIDE (Gaine jambière et pédieuse d’une seule pièce, deux montants latéraux, deux embrasses postérieures, semelle acier et deux attelles d’étai)
Botte rigide en polyoléfine sans valve antérieure avec ou sans garnissage intérieur et sans armature</t>
    </r>
  </si>
  <si>
    <r>
      <t xml:space="preserve">ORTHESE DE MARCHE ARTICULEE
</t>
    </r>
    <r>
      <rPr>
        <i/>
        <sz val="11"/>
        <color theme="1"/>
        <rFont val="Calibri"/>
        <family val="2"/>
        <scheme val="minor"/>
      </rPr>
      <t xml:space="preserve">
description LPP : BOTTE ARTICULEE SIMPLE (Gaine jambière et pédieuse, avec semelle et étrier d’une seule pièce, deux montants latéraux à articulation pièce sur pièce et deux embrasses postérieures)
Botte articulée en polyoléfine sans valve antérieure avec articulation monoaxiale simple avec ou sans garnissage intérieur (sans armature)</t>
    </r>
  </si>
  <si>
    <r>
      <t xml:space="preserve">ORTHESE DE TRAITEMENT TYPE SARMIENTO
</t>
    </r>
    <r>
      <rPr>
        <i/>
        <sz val="11"/>
        <color theme="1"/>
        <rFont val="Calibri"/>
        <family val="2"/>
        <scheme val="minor"/>
      </rPr>
      <t>description LPP : APPAREIL DE DECHARGE
Gaine jambière, prolongée jusqu’au talon, en cuir moulé ou en polyoléfine (à préciser sur la prescription médicale) avec fermeture postérieure, armée par deux montants latéraux en acier ou en alliage léger avec deux embrasses antérieures dont l’une forme appui sur les plateaux tibiaux. Sur les deux montants est fixé, par rallonges, un étrier en acier avec patin en caoutchouc et, éventuellement, une coque talonnière amovible (en adjonction AI 8 C 30)</t>
    </r>
  </si>
  <si>
    <t>QUANTITE ANNUELLE ESTIMATIVE</t>
  </si>
  <si>
    <t>ORTHESES PETIT APPAREILLAGE DE SERIE</t>
  </si>
  <si>
    <t>ORTHESES PETIT APPAREILLAGE SUR MESURE</t>
  </si>
  <si>
    <t>ORTHESE DE CHEVILLE AVEC COQUE STABILISATRICE RIGIDE</t>
  </si>
  <si>
    <t>ATTELLE DE COUDE ARTICULEE
ex. Elbowlution</t>
  </si>
  <si>
    <t>ORTHESE STATIQUE POIGNET MAIN</t>
  </si>
  <si>
    <t>ORTHESE STATIQUE POIGNET POUCE</t>
  </si>
  <si>
    <t>ADJONCTION - SILICONE SUR MOULAGE (SI MANCHON CUSTOM)</t>
  </si>
  <si>
    <t>I94P01
2783450</t>
  </si>
  <si>
    <t>PROTHESE PROVISOIRE DESARTICULATION HANCHE</t>
  </si>
  <si>
    <t>BONNET ELASTO COMPRESSIF TIBIAL HAUTEUR 30/35, Taille 0, 1, 2</t>
  </si>
  <si>
    <t>BONNET ELASTO COMPRESSIF TIBIAL HAUTEUR 40/45, Taille 0, 1, 2</t>
  </si>
  <si>
    <t>BONNET ELASTO COMPRESSIF FEMORAL HAUTEUR 20/25, Taille 1, 2, 3, 4, 5</t>
  </si>
  <si>
    <t>BONNET ELASTO COMPRESSIF FEMORAL HAUTEUR 30/35, Taille 1, 2, 3, 4, 5</t>
  </si>
  <si>
    <t>BONNET ELASTO COMPRESSIF FEMORAL HAUTEUR 40/45, Taille 1, 2, 3, 4, 5</t>
  </si>
  <si>
    <t>E0040179</t>
  </si>
  <si>
    <r>
      <t xml:space="preserve">HEMI BERMUDA BASSIN ET SEGMENT CRURAL
</t>
    </r>
    <r>
      <rPr>
        <i/>
        <sz val="11"/>
        <color theme="1"/>
        <rFont val="Calibri"/>
        <family val="2"/>
        <scheme val="minor"/>
      </rPr>
      <t>description LPP : CEINTURE-CUISSARD Rigide à la hanche
Polyoléfine, avec armature</t>
    </r>
  </si>
  <si>
    <t>ORTHESE MEMBRE INFERIEUR - GENOUILLERE</t>
  </si>
  <si>
    <t>ORTHESE MEMBRE INFERIEUR - POSTURE</t>
  </si>
  <si>
    <t>ORTHESE MEMBRE INFERIEUR - MARCHE</t>
  </si>
  <si>
    <t>ORTHESE MEMBRE SUPERIEUR</t>
  </si>
  <si>
    <t>PROTHESE PROVISOIRE TIBIALE SIMPLE</t>
  </si>
  <si>
    <t>PROTHESE PROVISOIRE FEMORALE CLASSIQUE, GENOU VERROU</t>
  </si>
  <si>
    <t>PROTHESE PROVISOIRE DESARTICULATION DE LA HANCHE</t>
  </si>
  <si>
    <t>APPAREIL PROVISOIRE DE DECHARGE SOUS-ISCHIATIQUE POUR AMPUTATION TIBIALE</t>
  </si>
  <si>
    <t>NR</t>
  </si>
  <si>
    <t>DISPOSITIF TRANSITOIRE D'AIDE A LA CICATRISATION DU PIED de classe B - PAIRE</t>
  </si>
  <si>
    <t>2 x 2681257</t>
  </si>
  <si>
    <t>CHAUSSURE THERAPEUTIQUE A USAGE TEMPORAIRE (CHUT) - SANITALE DECHARGE TALON</t>
  </si>
  <si>
    <t>E0041945</t>
  </si>
  <si>
    <t>SEMELLE - UNITE</t>
  </si>
  <si>
    <t>DISPOSITIF TRANSITOIRE D'AIDE A LA CICATRISATION DU PIED de classe B - UNITE</t>
  </si>
  <si>
    <t>E0087100 (à MAJ)</t>
  </si>
  <si>
    <t>E0087101 (à MAJ)</t>
  </si>
  <si>
    <t>E0087102 (à MAJ)</t>
  </si>
  <si>
    <t>E0087103 (à MAJ)</t>
  </si>
  <si>
    <t>E0087104 (à MAJ)</t>
  </si>
  <si>
    <t>E0087105 (à MAJ)</t>
  </si>
  <si>
    <t>DTACP</t>
  </si>
  <si>
    <t>SEMELLE</t>
  </si>
  <si>
    <t>BONNETS POST OPERATOIRES</t>
  </si>
  <si>
    <r>
      <t xml:space="preserve">LOMBOSTAT
</t>
    </r>
    <r>
      <rPr>
        <i/>
        <sz val="11"/>
        <color theme="1"/>
        <rFont val="Calibri"/>
        <family val="2"/>
        <scheme val="minor"/>
      </rPr>
      <t>description LPP : TR59 : CORSET DES TROCHANTERS A LA POINTE DE L'OMOPLATE (SANS BEQUILLONS)
Orthèse sans armature, bivalve ou monovalve, avec ouverture antérieure, postérieure ou latérale garnie de mousse de polyoléfine</t>
    </r>
  </si>
  <si>
    <t>PRESTATION SUPPLEMENTAIRE EVENTUELLE : CHAUSSURE THERAPEUTIQUE A USAGE TEMPORAIRE (CHUT) - CONFORT POST OPERATOIRE</t>
  </si>
  <si>
    <t>E0049578
E0049577
E0049580
E0049582</t>
  </si>
  <si>
    <t>EN041947
E0041948
EN041948
E0041949
EN041949
E0041951
EN041951
E0041955
EN041955</t>
  </si>
  <si>
    <r>
      <rPr>
        <b/>
        <sz val="11"/>
        <color theme="1"/>
        <rFont val="Calibri"/>
        <family val="2"/>
        <scheme val="minor"/>
      </rPr>
      <t xml:space="preserve">CORSELET-MINERVE - NIVEAU LESIONNEL C6-T2 - AVEC ARMATURE
</t>
    </r>
    <r>
      <rPr>
        <sz val="11"/>
        <color theme="1"/>
        <rFont val="Calibri"/>
        <family val="2"/>
        <scheme val="minor"/>
      </rPr>
      <t>TRAUMATISME SEVERE</t>
    </r>
    <r>
      <rPr>
        <b/>
        <sz val="11"/>
        <color theme="1"/>
        <rFont val="Calibri"/>
        <family val="2"/>
        <scheme val="minor"/>
      </rPr>
      <t xml:space="preserve">
</t>
    </r>
    <r>
      <rPr>
        <sz val="11"/>
        <color theme="1"/>
        <rFont val="Calibri"/>
        <family val="2"/>
        <scheme val="minor"/>
      </rPr>
      <t xml:space="preserve">appui occipito‐mentonnier
retour sous axillaire
</t>
    </r>
    <r>
      <rPr>
        <i/>
        <sz val="11"/>
        <color theme="1"/>
        <rFont val="Calibri"/>
        <family val="2"/>
        <scheme val="minor"/>
      </rPr>
      <t>description LPP : TR25 : MINERVE A BASE THORACIQUE
Polyoléfine, avec armature</t>
    </r>
  </si>
  <si>
    <r>
      <rPr>
        <b/>
        <sz val="11"/>
        <color theme="1"/>
        <rFont val="Calibri"/>
        <family val="2"/>
        <scheme val="minor"/>
      </rPr>
      <t xml:space="preserve">CORSELET-MINERVE - NIVEAU LESIONNEL C6-T2 - SANS ARMATURE
</t>
    </r>
    <r>
      <rPr>
        <sz val="11"/>
        <color theme="1"/>
        <rFont val="Calibri"/>
        <family val="2"/>
        <scheme val="minor"/>
      </rPr>
      <t xml:space="preserve">TRAUMATISME LEGER
appui occipito‐mentonnier
retour sous axillaire
</t>
    </r>
    <r>
      <rPr>
        <i/>
        <sz val="11"/>
        <color theme="1"/>
        <rFont val="Calibri"/>
        <family val="2"/>
        <scheme val="minor"/>
      </rPr>
      <t>description LPP : TR25 : MINERVE A BASE THORACIQUE
Polyoléfine, sans armature</t>
    </r>
  </si>
  <si>
    <t>CEINTURE DE MAINTIEN LOMBAIRE (CML)
proposer les différentes tailles de la gamme et un PUHT unique toutes tailles confondues</t>
  </si>
  <si>
    <t>CEINTURE DE SOUTIEN ABDOMINAL AVEC PATTE HYPOGASTRIQUE (CSA)
proposer les différentes tailles de la gamme et un PUHT unique toutes tailles confondues</t>
  </si>
  <si>
    <t>ATTELLES</t>
  </si>
  <si>
    <t>Code LPP
ORTHESE</t>
  </si>
  <si>
    <t>ATTELLE DE GENOU TYPE ZIMMER
en dépannage des unités de soins quand un besoin urgent n'est pas honoré par le stock propre du CHUGA</t>
  </si>
  <si>
    <t>ATTELLE RELEVEUR DYNAMIQUE TYPE LIBERTE
en dépannage des unités de soins quand un besoin urgent n'est pas honoré par le stock propre du CHUGA</t>
  </si>
  <si>
    <t>ATTELLE RELEVEUR THERMOMOULEE
préciser si plusieurs tailles, si pied gauche / pied droit</t>
  </si>
  <si>
    <t>ATTELLE D'IMMOBILISATION D'EPAULE
en dépannage des unités de soins quand un besoin urgent n'est pas honoré par le stock propre du CHUGA
selon les indications, pourront être demandés un hamac, une écharpe simple, un manchon coude au corps, un gilet orthopédique type Berrehail</t>
  </si>
  <si>
    <r>
      <t xml:space="preserve">FORFAIT REPARATION - REGLAGE
</t>
    </r>
    <r>
      <rPr>
        <i/>
        <sz val="11"/>
        <color theme="1"/>
        <rFont val="Calibri"/>
        <family val="2"/>
        <scheme val="minor"/>
      </rPr>
      <t>description LPP : Pour démonter et remonter une prothèse pour amputation de cuisse ou pour désarticulation de hanche ou de genou</t>
    </r>
  </si>
  <si>
    <r>
      <t>BONNET COUVRE-MOIGNON "D'EPAISSEUR"</t>
    </r>
    <r>
      <rPr>
        <i/>
        <sz val="11"/>
        <color theme="1"/>
        <rFont val="Calibri"/>
        <family val="2"/>
        <scheme val="minor"/>
      </rPr>
      <t xml:space="preserve">
description LPP : Bonnet couvre-moignon pour jambe (y compris Chopart et Lisfranc)</t>
    </r>
  </si>
  <si>
    <t>PRIX UNITAIRE HT</t>
  </si>
  <si>
    <t>PRIX UNITAIRE HT MOULAGE (2)</t>
  </si>
  <si>
    <t>PRIX UNITAIRE HT ORTHESE (1)</t>
  </si>
  <si>
    <t>inclus</t>
  </si>
  <si>
    <t>% de remise sur LPP</t>
  </si>
  <si>
    <t>PIED TYPE SACH =&gt; voir plus bas</t>
  </si>
  <si>
    <t>FOURNITURE DE CASQUES CORSETS ORTHESE ET DE PROTHESE SUR MESURE,
FOURNITURE DE PETITES ATTELLES SUR MESURE ET DE SERIE</t>
  </si>
  <si>
    <t>Pour les prothèses de membre supérieur (MS), le nombre d'appareillages annuels est très limité, et les références, nombreuses.
En conséquence et afin de simplifier le BPU et l'analyse économique de l'offre, nous n'avons pas inscrit les différents codes LPP, mais proposons un prix LPP type pour la prothèse entière, incluant ses différents accessoires, réparations, retouches, moulage...
Le candidat accordera un pourcentage de remise unique sur LPPR pour TOUS les éléments de prothèse MS.
Le candidat proposera par contre un catalogue complet et détaillé des diverss éléments proposés pour la fabrication d'une prothèse de MS.</t>
  </si>
  <si>
    <t>1 échantillon</t>
  </si>
  <si>
    <t>ECHANTILLONS DEMANDES</t>
  </si>
  <si>
    <t>CHUT - DECHARGE DE L'AVANT PIED (BAROUK OU HALLUX VALGUS)</t>
  </si>
  <si>
    <t>CHUT POUR AUGMENTATION DU VOLUME DE L'AVANT-PIED</t>
  </si>
  <si>
    <t>MANETTE VERROUILLAGE =&gt; voir plus bas</t>
  </si>
  <si>
    <t>LOT 1 - CASQUES ET ORTHESES DE TRONC</t>
  </si>
  <si>
    <t>E0049725    </t>
  </si>
  <si>
    <t>ADJONCTION - CUPULE</t>
  </si>
  <si>
    <t xml:space="preserve">Code LPP
</t>
  </si>
  <si>
    <t>E0047406</t>
  </si>
  <si>
    <t>E0047405</t>
  </si>
  <si>
    <t>E0047416</t>
  </si>
  <si>
    <t>E0047425</t>
  </si>
  <si>
    <t>code à créer</t>
  </si>
  <si>
    <t>E0087108</t>
  </si>
  <si>
    <t>E0087109</t>
  </si>
  <si>
    <t>MANCHON IMMOBILISATION EPAULE COUDE AU CORPS
proposer les différentes tailles de la gamme enfant/adulte et un PUHT unique toutes tailles confondues.</t>
  </si>
  <si>
    <t>ATTELLE DE GENOU TYPE ZIMMER
proposer les différentes tailles de la gamme et un PUHT unique toutes tailles confondues.</t>
  </si>
  <si>
    <t xml:space="preserve">
2786460</t>
  </si>
  <si>
    <t>dossier n° 26E017_26E022</t>
  </si>
  <si>
    <r>
      <rPr>
        <b/>
        <sz val="11"/>
        <color theme="1"/>
        <rFont val="Calibri"/>
        <family val="2"/>
        <scheme val="minor"/>
      </rPr>
      <t xml:space="preserve">
</t>
    </r>
    <r>
      <rPr>
        <sz val="11"/>
        <color theme="1"/>
        <rFont val="Calibri"/>
        <family val="2"/>
        <scheme val="minor"/>
      </rPr>
      <t>2707330</t>
    </r>
  </si>
  <si>
    <t>LOT 2 - PROTHESES POUR PATIENT AMPUTES</t>
  </si>
  <si>
    <t>LOT 3 - PODO-ORTHESES AMOVIBLES</t>
  </si>
  <si>
    <t>LOT 4 - AUTRES PETITES ATTELLES ET ORTHESES DE SERIE - ATTELLES</t>
  </si>
  <si>
    <r>
      <rPr>
        <b/>
        <sz val="11"/>
        <color theme="1"/>
        <rFont val="Calibri"/>
        <family val="2"/>
        <scheme val="minor"/>
      </rPr>
      <t xml:space="preserve">
</t>
    </r>
    <r>
      <rPr>
        <sz val="11"/>
        <color theme="1"/>
        <rFont val="Calibri"/>
        <family val="2"/>
        <scheme val="minor"/>
      </rPr>
      <t>2749392</t>
    </r>
  </si>
  <si>
    <r>
      <rPr>
        <b/>
        <sz val="11"/>
        <color theme="1"/>
        <rFont val="Calibri"/>
        <family val="2"/>
        <scheme val="minor"/>
      </rPr>
      <t xml:space="preserve">CORSET </t>
    </r>
    <r>
      <rPr>
        <b/>
        <u/>
        <sz val="11"/>
        <color theme="1"/>
        <rFont val="Calibri"/>
        <family val="2"/>
        <scheme val="minor"/>
      </rPr>
      <t>MONOCOQUE</t>
    </r>
    <r>
      <rPr>
        <b/>
        <sz val="11"/>
        <color theme="1"/>
        <rFont val="Calibri"/>
        <family val="2"/>
        <scheme val="minor"/>
      </rPr>
      <t xml:space="preserve"> THORACO‐LOMBAIRE HAUT - NIVEAU LESIONNEL T3-T8
</t>
    </r>
    <r>
      <rPr>
        <sz val="11"/>
        <color theme="1"/>
        <rFont val="Calibri"/>
        <family val="2"/>
        <scheme val="minor"/>
      </rPr>
      <t xml:space="preserve">appui bi‐claviculaire
renfort sous axillaire
appui bi‐iliaque
expansion abdominale
</t>
    </r>
    <r>
      <rPr>
        <i/>
        <sz val="11"/>
        <color theme="1"/>
        <rFont val="Calibri"/>
        <family val="2"/>
        <scheme val="minor"/>
      </rPr>
      <t>description LPP : TR39 : GRAND CORSET-CUIRASSE REMONTANT JUSQU’À LA BASE DU COU ET 
ENFERMANT LA REGION CLAVICULAIRE
Orthèse sans armature monovalve avec ouverture antérieure, postérieure ou latérale  garnie de mousse de polyoléfine</t>
    </r>
  </si>
  <si>
    <r>
      <rPr>
        <b/>
        <sz val="11"/>
        <color theme="1"/>
        <rFont val="Calibri"/>
        <family val="2"/>
        <scheme val="minor"/>
      </rPr>
      <t xml:space="preserve">CORSET </t>
    </r>
    <r>
      <rPr>
        <b/>
        <u/>
        <sz val="11"/>
        <color theme="1"/>
        <rFont val="Calibri"/>
        <family val="2"/>
        <scheme val="minor"/>
      </rPr>
      <t>MONOCOQUE</t>
    </r>
    <r>
      <rPr>
        <b/>
        <sz val="11"/>
        <color theme="1"/>
        <rFont val="Calibri"/>
        <family val="2"/>
        <scheme val="minor"/>
      </rPr>
      <t xml:space="preserve"> THORACO-LOMBAIRE BAS - NIVEAU LESIONNEL T9-L5</t>
    </r>
    <r>
      <rPr>
        <sz val="11"/>
        <color theme="1"/>
        <rFont val="Calibri"/>
        <family val="2"/>
        <scheme val="minor"/>
      </rPr>
      <t xml:space="preserve">
appui sternal
appui bi-iliaque
renfort sous axillaire
expansion abdominale
</t>
    </r>
    <r>
      <rPr>
        <i/>
        <sz val="11"/>
        <color theme="1"/>
        <rFont val="Calibri"/>
        <family val="2"/>
        <scheme val="minor"/>
      </rPr>
      <t>description LPP : TR49 : CORSET CUIRASSE COMPLET DES TROCHANTERS A L'EPINE DE L'OMOPLATE 
(SANS BEQUILLONS)
Orthèse sans armature monovalve, avec ouverture antérieure, postérieure ou latérale garnie de mousse de polyoléfine</t>
    </r>
  </si>
  <si>
    <t>2716808 X2</t>
  </si>
  <si>
    <t>2712130 + 
2797296</t>
  </si>
  <si>
    <r>
      <t xml:space="preserve">PROTHESE TIBIALE 
</t>
    </r>
    <r>
      <rPr>
        <i/>
        <sz val="11"/>
        <color theme="1"/>
        <rFont val="Calibri"/>
        <family val="2"/>
        <scheme val="minor"/>
      </rPr>
      <t>Avec emboîture dans un des matériaux inscrits aux spécifications techniques autre que les bandes plâtrées Dans le cas de la prescription d'un manchon polyéthylène, utiliser la référence RI06XN001. Dans le cas de la prescription d'un manchon adhérent (silicone ou copolymère), utiliser la référence RI06XX003 ou RI06XX005ou RI06XN001, et pour les systèmes de fixations utiliser RI06XX010 ou AI6Z601. La cupule VI6X700 ainsi que la gaine AI6X607 peuvent s'ajouter si prescrites.</t>
    </r>
  </si>
  <si>
    <r>
      <t xml:space="preserve">ADJONCTION - GENOU
</t>
    </r>
    <r>
      <rPr>
        <i/>
        <sz val="11"/>
        <rFont val="Calibri"/>
        <family val="2"/>
        <scheme val="minor"/>
      </rPr>
      <t xml:space="preserve">description LPP : genou monoaxial à mécanique hydraulique de rappel du segment jambier avec rappel hydraulique
</t>
    </r>
    <r>
      <rPr>
        <sz val="11"/>
        <rFont val="Calibri"/>
        <family val="2"/>
        <scheme val="minor"/>
      </rPr>
      <t>type Ottobock 3R31 Prosedo…</t>
    </r>
  </si>
  <si>
    <r>
      <t xml:space="preserve">PIED TYPE SACH
</t>
    </r>
    <r>
      <rPr>
        <i/>
        <sz val="11"/>
        <color theme="1"/>
        <rFont val="Calibri"/>
        <family val="2"/>
        <scheme val="minor"/>
      </rPr>
      <t>Pied rigide (type Sach) (partie talonnière de souplesse variable) avec embase réglable permettant l'orientation du pied en équin et en rotation.</t>
    </r>
  </si>
  <si>
    <r>
      <t xml:space="preserve">CHANGEMENT D'EMBOITURE TIBIALE
</t>
    </r>
    <r>
      <rPr>
        <i/>
        <sz val="11"/>
        <color theme="1"/>
        <rFont val="Calibri"/>
        <family val="2"/>
        <scheme val="minor"/>
      </rPr>
      <t>Une emboîture dans un des matériaux figurant dans les spécifications techniques autres que le plâtre sur une prothèse d'entraînement ou d'étude, adaptation et finition comprises.</t>
    </r>
  </si>
  <si>
    <r>
      <t xml:space="preserve">FORFAIT REPARATION - REGLAGE
</t>
    </r>
    <r>
      <rPr>
        <i/>
        <sz val="11"/>
        <color theme="1"/>
        <rFont val="Calibri"/>
        <family val="2"/>
        <scheme val="minor"/>
      </rPr>
      <t>Pour démonter et remonter une prothèse pour amputation de jambe ou une orthèse.</t>
    </r>
  </si>
  <si>
    <t>SOUS-LOT 1.1</t>
  </si>
  <si>
    <t>SOUS-LOT 1.2</t>
  </si>
  <si>
    <t>SOUS-LOT 1.3</t>
  </si>
  <si>
    <t>SOUS-LOT 1.4</t>
  </si>
  <si>
    <t>SOUS-LOT 1.5</t>
  </si>
  <si>
    <t>SOUS-LOT 1.6</t>
  </si>
  <si>
    <t>SOUS-LOT 1.7</t>
  </si>
  <si>
    <t>SOUS-LOT 1.8</t>
  </si>
  <si>
    <t>SOUS-LOT 1.9</t>
  </si>
  <si>
    <t>SOUS-LOT 2.1</t>
  </si>
  <si>
    <t>SOUS-LOT 2.2</t>
  </si>
  <si>
    <t>SOUS-LOT 2.3</t>
  </si>
  <si>
    <t>SOUS-LOT 2.4</t>
  </si>
  <si>
    <t>SOUS-LOT 2.5</t>
  </si>
  <si>
    <t>SOUS-LOT 2.6</t>
  </si>
  <si>
    <t>SOUS-LOT 2.7</t>
  </si>
  <si>
    <t>SOUS-LOT 3.1</t>
  </si>
  <si>
    <t>SOUS-LOT 3.2</t>
  </si>
  <si>
    <t>SOUS-LOT 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</si>
</sst>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quot;"/>
    <numFmt numFmtId="165" formatCode="#,##0.00\ &quot;€&quot;"/>
    <numFmt numFmtId="166" formatCode="0.0%"/>
  </numFmts>
  <fonts count="30" x14ac:knownFonts="1">
    <font>
      <sz val="11"/>
      <color theme="1"/>
      <name val="Calibri"/>
      <family val="2"/>
      <scheme val="minor"/>
    </font>
    <font>
      <b/>
      <sz val="11"/>
      <color theme="1"/>
      <name val="Calibri"/>
      <family val="2"/>
      <scheme val="minor"/>
    </font>
    <font>
      <sz val="11"/>
      <name val="Calibri"/>
      <family val="2"/>
      <scheme val="minor"/>
    </font>
    <font>
      <sz val="10"/>
      <name val="Arial"/>
      <family val="2"/>
    </font>
    <font>
      <sz val="12"/>
      <color indexed="8"/>
      <name val="Calibri"/>
      <family val="2"/>
      <scheme val="minor"/>
    </font>
    <font>
      <b/>
      <sz val="12"/>
      <color indexed="8"/>
      <name val="Calibri"/>
      <family val="2"/>
      <scheme val="minor"/>
    </font>
    <font>
      <sz val="12"/>
      <name val="Calibri"/>
      <family val="2"/>
      <scheme val="minor"/>
    </font>
    <font>
      <i/>
      <sz val="12"/>
      <name val="Calibri"/>
      <family val="2"/>
      <scheme val="minor"/>
    </font>
    <font>
      <b/>
      <sz val="12"/>
      <name val="Calibri"/>
      <family val="2"/>
      <scheme val="minor"/>
    </font>
    <font>
      <b/>
      <u/>
      <sz val="12"/>
      <name val="Calibri"/>
      <family val="2"/>
      <scheme val="minor"/>
    </font>
    <font>
      <sz val="11"/>
      <color rgb="FFFF0000"/>
      <name val="Calibri"/>
      <family val="2"/>
      <scheme val="minor"/>
    </font>
    <font>
      <sz val="11"/>
      <color theme="1" tint="0.499984740745262"/>
      <name val="Calibri"/>
      <family val="2"/>
      <scheme val="minor"/>
    </font>
    <font>
      <b/>
      <sz val="12"/>
      <color rgb="FFFF0000"/>
      <name val="Calibri"/>
      <family val="2"/>
      <scheme val="minor"/>
    </font>
    <font>
      <sz val="11"/>
      <color theme="1"/>
      <name val="Calibri"/>
      <family val="2"/>
      <scheme val="minor"/>
    </font>
    <font>
      <b/>
      <u/>
      <sz val="11"/>
      <color theme="1"/>
      <name val="Calibri"/>
      <family val="2"/>
      <scheme val="minor"/>
    </font>
    <font>
      <i/>
      <sz val="11"/>
      <color theme="1"/>
      <name val="Calibri"/>
      <family val="2"/>
      <scheme val="minor"/>
    </font>
    <font>
      <b/>
      <i/>
      <sz val="11"/>
      <color theme="1"/>
      <name val="Calibri"/>
      <family val="2"/>
      <scheme val="minor"/>
    </font>
    <font>
      <i/>
      <sz val="11"/>
      <name val="Calibri"/>
      <family val="2"/>
      <scheme val="minor"/>
    </font>
    <font>
      <i/>
      <sz val="11"/>
      <color theme="1" tint="0.499984740745262"/>
      <name val="Calibri"/>
      <family val="2"/>
      <scheme val="minor"/>
    </font>
    <font>
      <b/>
      <sz val="11"/>
      <name val="Calibri"/>
      <family val="2"/>
      <scheme val="minor"/>
    </font>
    <font>
      <b/>
      <u/>
      <sz val="11"/>
      <name val="Calibri"/>
      <family val="2"/>
      <scheme val="minor"/>
    </font>
    <font>
      <sz val="9"/>
      <color indexed="81"/>
      <name val="Tahoma"/>
      <family val="2"/>
    </font>
    <font>
      <b/>
      <sz val="9"/>
      <color indexed="81"/>
      <name val="Tahoma"/>
      <family val="2"/>
    </font>
    <font>
      <b/>
      <sz val="11"/>
      <color rgb="FFFF0000"/>
      <name val="Calibri"/>
      <family val="2"/>
      <scheme val="minor"/>
    </font>
    <font>
      <sz val="14"/>
      <name val="Calibri"/>
      <family val="2"/>
      <scheme val="minor"/>
    </font>
    <font>
      <sz val="14"/>
      <color theme="1"/>
      <name val="Calibri"/>
      <family val="2"/>
      <scheme val="minor"/>
    </font>
    <font>
      <i/>
      <sz val="14"/>
      <color theme="1"/>
      <name val="Calibri"/>
      <family val="2"/>
      <scheme val="minor"/>
    </font>
    <font>
      <sz val="26"/>
      <color theme="1"/>
      <name val="Calibri"/>
      <family val="2"/>
      <scheme val="minor"/>
    </font>
    <font>
      <b/>
      <sz val="20"/>
      <color theme="1"/>
      <name val="Calibri"/>
      <family val="2"/>
      <scheme val="minor"/>
    </font>
    <font>
      <sz val="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1"/>
        <bgColor indexed="64"/>
      </patternFill>
    </fill>
    <fill>
      <patternFill patternType="solid">
        <fgColor rgb="FF00B05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top/>
      <bottom style="thin">
        <color indexed="64"/>
      </bottom>
      <diagonal/>
    </border>
    <border>
      <left style="thin">
        <color indexed="64"/>
      </left>
      <right/>
      <top/>
      <bottom style="thick">
        <color indexed="64"/>
      </bottom>
      <diagonal/>
    </border>
    <border>
      <left style="thin">
        <color indexed="64"/>
      </left>
      <right/>
      <top style="thick">
        <color indexed="64"/>
      </top>
      <bottom style="thin">
        <color indexed="64"/>
      </bottom>
      <diagonal/>
    </border>
    <border>
      <left style="thin">
        <color indexed="64"/>
      </left>
      <right/>
      <top style="thin">
        <color indexed="64"/>
      </top>
      <bottom style="thick">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ck">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3" fillId="0" borderId="0"/>
    <xf numFmtId="9" fontId="13" fillId="0" borderId="0" applyFont="0" applyFill="0" applyBorder="0" applyAlignment="0" applyProtection="0"/>
  </cellStyleXfs>
  <cellXfs count="418">
    <xf numFmtId="0" fontId="0" fillId="0" borderId="0" xfId="0"/>
    <xf numFmtId="0" fontId="0" fillId="0" borderId="0" xfId="0" applyFont="1" applyAlignment="1">
      <alignment horizontal="center" wrapText="1"/>
    </xf>
    <xf numFmtId="0" fontId="0" fillId="0" borderId="0" xfId="0" applyFont="1" applyAlignment="1">
      <alignment wrapText="1"/>
    </xf>
    <xf numFmtId="0" fontId="0" fillId="0" borderId="0" xfId="0" applyFont="1"/>
    <xf numFmtId="0" fontId="0" fillId="0" borderId="0" xfId="0" applyFont="1" applyAlignment="1">
      <alignment horizontal="center"/>
    </xf>
    <xf numFmtId="0" fontId="0" fillId="0" borderId="1" xfId="0" applyFont="1" applyBorder="1" applyAlignment="1">
      <alignment horizontal="left" vertical="center" wrapText="1"/>
    </xf>
    <xf numFmtId="0" fontId="0" fillId="2" borderId="1" xfId="0" applyFont="1" applyFill="1" applyBorder="1" applyAlignment="1">
      <alignment horizontal="left" vertical="center"/>
    </xf>
    <xf numFmtId="0" fontId="0" fillId="2" borderId="1" xfId="0"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0" fontId="3" fillId="0" borderId="0" xfId="1"/>
    <xf numFmtId="0" fontId="4" fillId="0" borderId="0" xfId="1" applyFont="1"/>
    <xf numFmtId="0" fontId="5" fillId="0" borderId="0" xfId="1" applyFont="1" applyAlignment="1">
      <alignment horizontal="center"/>
    </xf>
    <xf numFmtId="0" fontId="4" fillId="0" borderId="0" xfId="1" applyFont="1" applyAlignment="1">
      <alignment horizontal="center"/>
    </xf>
    <xf numFmtId="0" fontId="6" fillId="0" borderId="0" xfId="1" applyFont="1"/>
    <xf numFmtId="0" fontId="6" fillId="0" borderId="0" xfId="1" applyFont="1" applyAlignment="1">
      <alignment horizontal="center" vertical="top" wrapText="1"/>
    </xf>
    <xf numFmtId="0" fontId="7" fillId="0" borderId="0" xfId="1" applyFont="1" applyAlignment="1">
      <alignment horizontal="center"/>
    </xf>
    <xf numFmtId="0" fontId="2" fillId="0" borderId="0" xfId="1" applyFont="1"/>
    <xf numFmtId="0" fontId="5" fillId="0" borderId="0" xfId="1" applyFont="1" applyAlignment="1">
      <alignment horizontal="center" vertical="center" wrapText="1"/>
    </xf>
    <xf numFmtId="0" fontId="8" fillId="0" borderId="0" xfId="1" applyFont="1"/>
    <xf numFmtId="0" fontId="9" fillId="0" borderId="0" xfId="1" applyFont="1" applyAlignment="1">
      <alignment horizontal="center"/>
    </xf>
    <xf numFmtId="0" fontId="9" fillId="0" borderId="0" xfId="1" applyFont="1" applyBorder="1" applyAlignment="1">
      <alignment horizontal="center"/>
    </xf>
    <xf numFmtId="0" fontId="8" fillId="0" borderId="6" xfId="1" applyFont="1" applyBorder="1"/>
    <xf numFmtId="0" fontId="9" fillId="0" borderId="7" xfId="1" applyFont="1" applyBorder="1" applyAlignment="1">
      <alignment horizontal="center"/>
    </xf>
    <xf numFmtId="0" fontId="6" fillId="0" borderId="8" xfId="1" applyFont="1" applyBorder="1"/>
    <xf numFmtId="0" fontId="10" fillId="0" borderId="1" xfId="0" applyFont="1" applyBorder="1" applyAlignment="1">
      <alignment horizontal="center" vertical="center"/>
    </xf>
    <xf numFmtId="0" fontId="0" fillId="0" borderId="1" xfId="0" applyFont="1" applyBorder="1" applyAlignment="1">
      <alignment vertical="center" wrapText="1"/>
    </xf>
    <xf numFmtId="0" fontId="0" fillId="0" borderId="1" xfId="0" applyFont="1" applyFill="1" applyBorder="1" applyAlignment="1">
      <alignment vertical="center" wrapText="1"/>
    </xf>
    <xf numFmtId="0" fontId="2" fillId="0" borderId="1" xfId="0" applyFont="1" applyBorder="1" applyAlignment="1">
      <alignment horizontal="center" vertical="center" wrapText="1"/>
    </xf>
    <xf numFmtId="164" fontId="0" fillId="0" borderId="1" xfId="0" applyNumberFormat="1" applyFont="1" applyBorder="1" applyAlignment="1">
      <alignment horizontal="right" vertical="center" wrapText="1"/>
    </xf>
    <xf numFmtId="0" fontId="0" fillId="0" borderId="2" xfId="0" applyFont="1" applyBorder="1" applyAlignment="1">
      <alignment vertical="center" wrapText="1"/>
    </xf>
    <xf numFmtId="0" fontId="11" fillId="4" borderId="1"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0" fillId="0" borderId="2" xfId="0" applyFont="1" applyBorder="1" applyAlignment="1">
      <alignment horizontal="center" vertical="center" wrapText="1"/>
    </xf>
    <xf numFmtId="0" fontId="12" fillId="0" borderId="0" xfId="1" applyFont="1" applyAlignment="1">
      <alignment vertical="center" wrapText="1"/>
    </xf>
    <xf numFmtId="0" fontId="0" fillId="0" borderId="2" xfId="0" applyFont="1" applyFill="1" applyBorder="1" applyAlignment="1">
      <alignment horizontal="left" vertical="center"/>
    </xf>
    <xf numFmtId="0" fontId="0" fillId="0" borderId="5" xfId="0" applyFont="1" applyFill="1" applyBorder="1" applyAlignment="1">
      <alignment horizontal="left" vertical="center" wrapText="1"/>
    </xf>
    <xf numFmtId="0" fontId="0" fillId="0" borderId="2" xfId="0" applyFont="1" applyFill="1" applyBorder="1" applyAlignment="1">
      <alignment horizontal="center" vertical="center" wrapText="1"/>
    </xf>
    <xf numFmtId="0" fontId="0" fillId="0" borderId="0" xfId="0" applyFont="1" applyAlignment="1">
      <alignmen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Border="1" applyAlignment="1">
      <alignment vertical="top" wrapText="1"/>
    </xf>
    <xf numFmtId="165" fontId="0" fillId="0" borderId="1" xfId="0" applyNumberFormat="1" applyFont="1" applyBorder="1" applyAlignment="1">
      <alignment horizontal="center" vertical="center" wrapText="1"/>
    </xf>
    <xf numFmtId="165" fontId="0" fillId="0" borderId="1" xfId="0" applyNumberFormat="1" applyFont="1" applyFill="1" applyBorder="1" applyAlignment="1">
      <alignment horizontal="center" vertical="center" wrapText="1"/>
    </xf>
    <xf numFmtId="165" fontId="0" fillId="2" borderId="1" xfId="0" applyNumberFormat="1" applyFont="1" applyFill="1" applyBorder="1" applyAlignment="1">
      <alignment horizontal="center" vertical="center"/>
    </xf>
    <xf numFmtId="165" fontId="11" fillId="4" borderId="1" xfId="0" applyNumberFormat="1" applyFont="1" applyFill="1" applyBorder="1" applyAlignment="1">
      <alignment horizontal="center" vertical="center" wrapText="1"/>
    </xf>
    <xf numFmtId="165" fontId="0" fillId="0" borderId="1" xfId="0" applyNumberFormat="1" applyFont="1" applyFill="1" applyBorder="1" applyAlignment="1">
      <alignment horizontal="center" vertical="center"/>
    </xf>
    <xf numFmtId="165" fontId="0" fillId="0" borderId="2" xfId="0" applyNumberFormat="1" applyFont="1" applyFill="1" applyBorder="1" applyAlignment="1">
      <alignment horizontal="center" vertical="center" wrapText="1"/>
    </xf>
    <xf numFmtId="165" fontId="0" fillId="0" borderId="0" xfId="0" applyNumberFormat="1" applyFont="1" applyAlignment="1">
      <alignment horizontal="center" wrapText="1"/>
    </xf>
    <xf numFmtId="164" fontId="0" fillId="0" borderId="1" xfId="0" applyNumberFormat="1" applyFont="1" applyFill="1" applyBorder="1" applyAlignment="1">
      <alignment horizontal="right" vertical="center" wrapText="1"/>
    </xf>
    <xf numFmtId="0" fontId="0" fillId="0" borderId="12" xfId="0" applyFont="1" applyFill="1" applyBorder="1" applyAlignment="1">
      <alignment horizontal="center" vertical="center" wrapText="1"/>
    </xf>
    <xf numFmtId="165" fontId="0" fillId="0" borderId="12" xfId="0" applyNumberFormat="1" applyFont="1" applyFill="1" applyBorder="1" applyAlignment="1">
      <alignment horizontal="center" vertical="center" wrapText="1"/>
    </xf>
    <xf numFmtId="164" fontId="0" fillId="0" borderId="12" xfId="0" applyNumberFormat="1" applyFont="1" applyFill="1" applyBorder="1" applyAlignment="1">
      <alignment horizontal="right" vertical="center" wrapText="1"/>
    </xf>
    <xf numFmtId="0" fontId="0" fillId="0" borderId="12" xfId="0" applyFont="1" applyFill="1" applyBorder="1" applyAlignment="1">
      <alignment vertical="center" wrapText="1"/>
    </xf>
    <xf numFmtId="0" fontId="0" fillId="0" borderId="16" xfId="0" applyFont="1" applyBorder="1" applyAlignment="1">
      <alignment horizontal="center" vertical="center" wrapText="1"/>
    </xf>
    <xf numFmtId="165" fontId="0" fillId="0" borderId="16" xfId="0" applyNumberFormat="1" applyFont="1" applyBorder="1" applyAlignment="1">
      <alignment horizontal="center" vertical="center" wrapText="1"/>
    </xf>
    <xf numFmtId="0" fontId="0" fillId="0" borderId="16" xfId="0" applyFont="1" applyFill="1" applyBorder="1" applyAlignment="1">
      <alignment horizontal="center" vertical="center" wrapText="1"/>
    </xf>
    <xf numFmtId="0" fontId="0" fillId="0" borderId="16" xfId="0" applyFont="1" applyBorder="1" applyAlignment="1">
      <alignment vertical="center" wrapText="1"/>
    </xf>
    <xf numFmtId="0" fontId="0" fillId="0" borderId="12" xfId="0" applyFont="1" applyBorder="1" applyAlignment="1">
      <alignment vertical="top" wrapText="1"/>
    </xf>
    <xf numFmtId="0" fontId="0" fillId="0" borderId="12" xfId="0" applyFont="1" applyBorder="1" applyAlignment="1">
      <alignment horizontal="center" vertical="center" wrapText="1"/>
    </xf>
    <xf numFmtId="165" fontId="0" fillId="0" borderId="12" xfId="0" applyNumberFormat="1" applyFont="1" applyBorder="1" applyAlignment="1">
      <alignment horizontal="center" vertical="center" wrapText="1"/>
    </xf>
    <xf numFmtId="0" fontId="0" fillId="0" borderId="12" xfId="0" applyFont="1" applyBorder="1" applyAlignment="1">
      <alignment vertical="center" wrapText="1"/>
    </xf>
    <xf numFmtId="0" fontId="10" fillId="0" borderId="1" xfId="0" applyFont="1" applyFill="1" applyBorder="1" applyAlignment="1">
      <alignment horizontal="center" vertical="center" wrapText="1"/>
    </xf>
    <xf numFmtId="0" fontId="0" fillId="0" borderId="4" xfId="0" applyFont="1" applyFill="1" applyBorder="1" applyAlignment="1">
      <alignment horizontal="center" vertical="center" wrapText="1"/>
    </xf>
    <xf numFmtId="164" fontId="0" fillId="0" borderId="4" xfId="0" applyNumberFormat="1" applyFont="1" applyFill="1" applyBorder="1" applyAlignment="1">
      <alignment horizontal="right" vertical="center" wrapText="1"/>
    </xf>
    <xf numFmtId="166" fontId="0" fillId="0" borderId="12" xfId="2" applyNumberFormat="1" applyFont="1" applyFill="1" applyBorder="1" applyAlignment="1">
      <alignment horizontal="center" vertical="center" wrapText="1"/>
    </xf>
    <xf numFmtId="166" fontId="0" fillId="0" borderId="1" xfId="2" applyNumberFormat="1" applyFont="1" applyBorder="1" applyAlignment="1">
      <alignment horizontal="center" vertical="center" wrapText="1"/>
    </xf>
    <xf numFmtId="166" fontId="0" fillId="0" borderId="16" xfId="2" applyNumberFormat="1" applyFont="1" applyBorder="1" applyAlignment="1">
      <alignment horizontal="center" vertical="center" wrapText="1"/>
    </xf>
    <xf numFmtId="166" fontId="0" fillId="0" borderId="12" xfId="2" applyNumberFormat="1" applyFont="1" applyBorder="1" applyAlignment="1">
      <alignment horizontal="center" vertical="center" wrapText="1"/>
    </xf>
    <xf numFmtId="166" fontId="0" fillId="0" borderId="1" xfId="2" applyNumberFormat="1" applyFont="1" applyFill="1" applyBorder="1" applyAlignment="1">
      <alignment horizontal="center" vertical="center" wrapText="1"/>
    </xf>
    <xf numFmtId="166" fontId="0" fillId="0" borderId="2" xfId="2" applyNumberFormat="1" applyFont="1" applyBorder="1" applyAlignment="1">
      <alignment horizontal="center" vertical="center" wrapText="1"/>
    </xf>
    <xf numFmtId="166" fontId="0" fillId="0" borderId="1" xfId="0" applyNumberFormat="1" applyFont="1" applyBorder="1" applyAlignment="1">
      <alignment horizontal="center" vertical="center" wrapText="1"/>
    </xf>
    <xf numFmtId="166" fontId="10" fillId="0" borderId="2" xfId="2" applyNumberFormat="1" applyFont="1" applyBorder="1" applyAlignment="1">
      <alignment horizontal="center" vertical="center" wrapText="1"/>
    </xf>
    <xf numFmtId="165" fontId="0" fillId="0" borderId="4" xfId="0" applyNumberFormat="1" applyFont="1" applyFill="1" applyBorder="1" applyAlignment="1">
      <alignment horizontal="center" vertical="center" wrapText="1"/>
    </xf>
    <xf numFmtId="0" fontId="0" fillId="0" borderId="4" xfId="0" applyFont="1" applyFill="1" applyBorder="1" applyAlignment="1">
      <alignment vertical="center" wrapText="1"/>
    </xf>
    <xf numFmtId="166" fontId="0" fillId="0" borderId="4" xfId="2" applyNumberFormat="1" applyFont="1" applyFill="1" applyBorder="1" applyAlignment="1">
      <alignment horizontal="center" vertical="center" wrapText="1"/>
    </xf>
    <xf numFmtId="164" fontId="0" fillId="0" borderId="16" xfId="0" applyNumberFormat="1" applyFont="1" applyBorder="1" applyAlignment="1">
      <alignment horizontal="right" vertical="center" wrapText="1"/>
    </xf>
    <xf numFmtId="164" fontId="0" fillId="0" borderId="12" xfId="0" applyNumberFormat="1" applyFont="1" applyBorder="1" applyAlignment="1">
      <alignment horizontal="right" vertical="center" wrapText="1"/>
    </xf>
    <xf numFmtId="164" fontId="0" fillId="0" borderId="2"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4" fontId="2" fillId="0" borderId="1" xfId="0" applyNumberFormat="1" applyFont="1" applyFill="1" applyBorder="1" applyAlignment="1">
      <alignment horizontal="right" vertical="center" wrapText="1"/>
    </xf>
    <xf numFmtId="164" fontId="2" fillId="2" borderId="2" xfId="0" applyNumberFormat="1" applyFont="1" applyFill="1" applyBorder="1" applyAlignment="1">
      <alignment horizontal="right" vertical="center" wrapText="1"/>
    </xf>
    <xf numFmtId="164" fontId="0" fillId="0" borderId="1" xfId="0" applyNumberFormat="1" applyFont="1" applyBorder="1" applyAlignment="1">
      <alignment vertical="center"/>
    </xf>
    <xf numFmtId="164" fontId="0" fillId="4" borderId="1" xfId="0" applyNumberFormat="1" applyFont="1" applyFill="1" applyBorder="1" applyAlignment="1">
      <alignment vertical="center"/>
    </xf>
    <xf numFmtId="164" fontId="11" fillId="4" borderId="1" xfId="0" applyNumberFormat="1" applyFont="1" applyFill="1" applyBorder="1" applyAlignment="1">
      <alignment vertical="center"/>
    </xf>
    <xf numFmtId="0" fontId="0" fillId="0" borderId="11" xfId="0" applyFont="1" applyFill="1" applyBorder="1" applyAlignment="1">
      <alignment horizontal="center" vertical="center" wrapText="1"/>
    </xf>
    <xf numFmtId="0" fontId="0" fillId="0" borderId="0" xfId="0" applyFont="1" applyAlignment="1">
      <alignment vertical="center"/>
    </xf>
    <xf numFmtId="0" fontId="0" fillId="0" borderId="15" xfId="0" applyFont="1" applyBorder="1" applyAlignment="1">
      <alignment horizontal="center" vertical="center" wrapText="1"/>
    </xf>
    <xf numFmtId="0" fontId="0" fillId="0" borderId="15" xfId="0" applyFont="1" applyBorder="1" applyAlignment="1">
      <alignment vertical="center" wrapText="1"/>
    </xf>
    <xf numFmtId="0" fontId="1" fillId="0" borderId="15" xfId="0" applyFont="1" applyBorder="1" applyAlignment="1">
      <alignment horizontal="center" vertical="center" wrapText="1"/>
    </xf>
    <xf numFmtId="165" fontId="0" fillId="0" borderId="15" xfId="0" applyNumberFormat="1" applyFont="1" applyBorder="1" applyAlignment="1">
      <alignment horizontal="center" vertical="center" wrapText="1"/>
    </xf>
    <xf numFmtId="0" fontId="0" fillId="0" borderId="15" xfId="0" applyFont="1" applyFill="1" applyBorder="1" applyAlignment="1">
      <alignment horizontal="center" vertical="center" wrapText="1"/>
    </xf>
    <xf numFmtId="166" fontId="0" fillId="0" borderId="15" xfId="0" applyNumberFormat="1" applyFont="1" applyBorder="1" applyAlignment="1">
      <alignment horizontal="center" vertical="center" wrapText="1"/>
    </xf>
    <xf numFmtId="164" fontId="0" fillId="0" borderId="15" xfId="0" applyNumberFormat="1" applyFont="1" applyBorder="1" applyAlignment="1">
      <alignment vertical="center" wrapText="1"/>
    </xf>
    <xf numFmtId="0" fontId="2" fillId="0" borderId="1" xfId="0" applyFont="1" applyBorder="1" applyAlignment="1">
      <alignment vertical="center" wrapText="1"/>
    </xf>
    <xf numFmtId="164" fontId="0" fillId="0" borderId="19" xfId="0" applyNumberFormat="1" applyFont="1" applyBorder="1" applyAlignment="1">
      <alignment vertical="center"/>
    </xf>
    <xf numFmtId="164" fontId="0" fillId="0" borderId="20" xfId="0" applyNumberFormat="1" applyFont="1" applyBorder="1" applyAlignment="1">
      <alignment vertical="center"/>
    </xf>
    <xf numFmtId="164" fontId="0" fillId="0" borderId="10" xfId="0" applyNumberFormat="1" applyFont="1" applyBorder="1" applyAlignment="1">
      <alignment vertical="center"/>
    </xf>
    <xf numFmtId="164" fontId="0" fillId="0" borderId="21" xfId="0" applyNumberFormat="1" applyFont="1" applyBorder="1" applyAlignment="1">
      <alignment vertical="center"/>
    </xf>
    <xf numFmtId="164" fontId="0" fillId="0" borderId="9" xfId="0" applyNumberFormat="1" applyFont="1" applyBorder="1" applyAlignment="1">
      <alignment vertical="center"/>
    </xf>
    <xf numFmtId="1" fontId="0" fillId="0" borderId="0" xfId="0" applyNumberFormat="1" applyFont="1" applyAlignment="1">
      <alignment horizontal="center"/>
    </xf>
    <xf numFmtId="1" fontId="0" fillId="0" borderId="17" xfId="0" applyNumberFormat="1" applyFont="1" applyBorder="1" applyAlignment="1">
      <alignment horizontal="center" vertical="center"/>
    </xf>
    <xf numFmtId="1" fontId="0" fillId="0" borderId="13" xfId="0" applyNumberFormat="1" applyFont="1" applyBorder="1" applyAlignment="1">
      <alignment horizontal="center" vertical="center"/>
    </xf>
    <xf numFmtId="1" fontId="0" fillId="0" borderId="14" xfId="0" applyNumberFormat="1" applyFont="1" applyBorder="1" applyAlignment="1">
      <alignment horizontal="center" vertical="center"/>
    </xf>
    <xf numFmtId="1" fontId="0" fillId="0" borderId="1" xfId="0" applyNumberFormat="1" applyFont="1" applyBorder="1" applyAlignment="1">
      <alignment horizontal="center" vertical="center"/>
    </xf>
    <xf numFmtId="1" fontId="0" fillId="4" borderId="1" xfId="0" applyNumberFormat="1" applyFont="1" applyFill="1" applyBorder="1" applyAlignment="1">
      <alignment horizontal="center" vertical="center"/>
    </xf>
    <xf numFmtId="1" fontId="11" fillId="4" borderId="1" xfId="0" applyNumberFormat="1" applyFont="1" applyFill="1" applyBorder="1" applyAlignment="1">
      <alignment horizontal="center" vertical="center"/>
    </xf>
    <xf numFmtId="1" fontId="0" fillId="0" borderId="1" xfId="0" applyNumberFormat="1" applyFont="1" applyBorder="1" applyAlignment="1">
      <alignment horizontal="center" vertical="center" wrapText="1"/>
    </xf>
    <xf numFmtId="0" fontId="0" fillId="0" borderId="1" xfId="0" applyFont="1" applyFill="1" applyBorder="1" applyAlignment="1">
      <alignment horizontal="left" vertical="center" wrapText="1"/>
    </xf>
    <xf numFmtId="0" fontId="0" fillId="2"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0" fillId="0" borderId="12" xfId="0" applyFont="1" applyBorder="1" applyAlignment="1">
      <alignment horizontal="center" vertical="center" wrapText="1"/>
    </xf>
    <xf numFmtId="0" fontId="2" fillId="0" borderId="2" xfId="0" applyFont="1" applyBorder="1" applyAlignment="1">
      <alignment horizontal="center" vertical="center"/>
    </xf>
    <xf numFmtId="0" fontId="0" fillId="0" borderId="2" xfId="0" applyFont="1" applyFill="1" applyBorder="1" applyAlignment="1">
      <alignment vertical="center" wrapText="1"/>
    </xf>
    <xf numFmtId="164" fontId="0" fillId="0" borderId="2" xfId="0" applyNumberFormat="1" applyFont="1" applyFill="1" applyBorder="1" applyAlignment="1">
      <alignment horizontal="right" vertical="center" wrapText="1"/>
    </xf>
    <xf numFmtId="166" fontId="0" fillId="0" borderId="2" xfId="2" applyNumberFormat="1" applyFont="1" applyFill="1" applyBorder="1" applyAlignment="1">
      <alignment horizontal="center" vertical="center" wrapText="1"/>
    </xf>
    <xf numFmtId="1" fontId="0" fillId="0" borderId="22" xfId="0" applyNumberFormat="1" applyFont="1" applyBorder="1" applyAlignment="1">
      <alignment horizontal="center" vertical="center"/>
    </xf>
    <xf numFmtId="0" fontId="0" fillId="0" borderId="2" xfId="0" applyFont="1" applyBorder="1" applyAlignment="1">
      <alignment horizontal="left" vertical="center" wrapText="1"/>
    </xf>
    <xf numFmtId="0" fontId="0" fillId="0" borderId="3" xfId="0" applyFont="1" applyFill="1" applyBorder="1" applyAlignment="1">
      <alignment vertical="center" wrapText="1"/>
    </xf>
    <xf numFmtId="164" fontId="0" fillId="0" borderId="2" xfId="0" applyNumberFormat="1" applyFont="1" applyBorder="1" applyAlignment="1">
      <alignment vertical="center"/>
    </xf>
    <xf numFmtId="0" fontId="10" fillId="0" borderId="0" xfId="0" applyFont="1" applyAlignment="1">
      <alignment vertical="center"/>
    </xf>
    <xf numFmtId="0" fontId="0" fillId="2" borderId="1" xfId="0" applyFont="1" applyFill="1" applyBorder="1" applyAlignment="1">
      <alignment horizontal="center" vertical="center" wrapText="1"/>
    </xf>
    <xf numFmtId="0" fontId="2" fillId="0" borderId="16"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Fill="1" applyBorder="1" applyAlignment="1">
      <alignment horizontal="center" vertical="center" wrapText="1"/>
    </xf>
    <xf numFmtId="0" fontId="10" fillId="0" borderId="2" xfId="0" applyFont="1" applyBorder="1" applyAlignment="1">
      <alignment vertical="center" wrapText="1"/>
    </xf>
    <xf numFmtId="164" fontId="10" fillId="0" borderId="2" xfId="0" applyNumberFormat="1" applyFont="1" applyBorder="1" applyAlignment="1">
      <alignment horizontal="right" vertical="center" wrapText="1"/>
    </xf>
    <xf numFmtId="0" fontId="0" fillId="0" borderId="1" xfId="0" applyFont="1" applyBorder="1" applyAlignment="1">
      <alignment horizontal="center" vertical="center" wrapText="1"/>
    </xf>
    <xf numFmtId="164" fontId="2" fillId="0" borderId="1" xfId="0" applyNumberFormat="1" applyFont="1" applyBorder="1" applyAlignment="1">
      <alignment vertical="center"/>
    </xf>
    <xf numFmtId="0" fontId="2" fillId="0" borderId="1" xfId="0" applyFont="1" applyFill="1" applyBorder="1" applyAlignment="1">
      <alignment vertical="center" wrapText="1"/>
    </xf>
    <xf numFmtId="0" fontId="10" fillId="0" borderId="0" xfId="0" applyFont="1"/>
    <xf numFmtId="0" fontId="2" fillId="0" borderId="12" xfId="0" applyFont="1" applyFill="1" applyBorder="1" applyAlignment="1">
      <alignment horizontal="center" vertical="center" wrapText="1"/>
    </xf>
    <xf numFmtId="0" fontId="2" fillId="0" borderId="12" xfId="0" applyFont="1" applyBorder="1" applyAlignment="1">
      <alignment horizontal="center" vertical="center" wrapText="1"/>
    </xf>
    <xf numFmtId="165" fontId="2" fillId="0" borderId="12" xfId="0" applyNumberFormat="1" applyFont="1" applyBorder="1" applyAlignment="1">
      <alignment horizontal="center" vertical="center" wrapText="1"/>
    </xf>
    <xf numFmtId="0" fontId="2" fillId="0" borderId="15" xfId="0" applyFont="1" applyFill="1" applyBorder="1" applyAlignment="1">
      <alignment horizontal="center" vertical="center" wrapText="1"/>
    </xf>
    <xf numFmtId="0" fontId="2" fillId="0" borderId="15" xfId="0" applyFont="1" applyBorder="1" applyAlignment="1">
      <alignment horizontal="center" vertical="center" wrapText="1"/>
    </xf>
    <xf numFmtId="164" fontId="0" fillId="0" borderId="15" xfId="0" applyNumberFormat="1" applyFont="1" applyBorder="1" applyAlignment="1">
      <alignment horizontal="right" vertical="center" wrapText="1"/>
    </xf>
    <xf numFmtId="166" fontId="0" fillId="0" borderId="15" xfId="2" applyNumberFormat="1" applyFont="1" applyBorder="1" applyAlignment="1">
      <alignment horizontal="center" vertical="center" wrapText="1"/>
    </xf>
    <xf numFmtId="1" fontId="0" fillId="0" borderId="23" xfId="0" applyNumberFormat="1" applyFont="1" applyBorder="1" applyAlignment="1">
      <alignment horizontal="center" vertical="center"/>
    </xf>
    <xf numFmtId="0" fontId="2" fillId="0" borderId="2" xfId="0" applyFont="1" applyBorder="1" applyAlignment="1">
      <alignment vertical="center" wrapText="1"/>
    </xf>
    <xf numFmtId="164" fontId="2" fillId="0" borderId="2" xfId="0" applyNumberFormat="1" applyFont="1" applyBorder="1" applyAlignment="1">
      <alignment horizontal="right" vertical="center" wrapText="1"/>
    </xf>
    <xf numFmtId="166" fontId="2" fillId="0" borderId="2" xfId="2" applyNumberFormat="1" applyFont="1" applyBorder="1" applyAlignment="1">
      <alignment horizontal="center" vertical="center" wrapText="1"/>
    </xf>
    <xf numFmtId="1" fontId="2" fillId="0" borderId="14" xfId="0" applyNumberFormat="1" applyFont="1" applyBorder="1" applyAlignment="1">
      <alignment horizontal="center" vertical="center"/>
    </xf>
    <xf numFmtId="1" fontId="10" fillId="0" borderId="14" xfId="0" applyNumberFormat="1" applyFont="1" applyBorder="1" applyAlignment="1">
      <alignment horizontal="center" vertical="center"/>
    </xf>
    <xf numFmtId="164" fontId="0" fillId="0" borderId="16" xfId="0" applyNumberFormat="1" applyFont="1" applyBorder="1" applyAlignment="1">
      <alignment vertical="center"/>
    </xf>
    <xf numFmtId="0" fontId="0" fillId="0" borderId="12" xfId="0" applyFont="1" applyBorder="1" applyAlignment="1">
      <alignment horizontal="left" vertical="center" wrapText="1"/>
    </xf>
    <xf numFmtId="164" fontId="0" fillId="0" borderId="11" xfId="0" applyNumberFormat="1" applyFont="1" applyBorder="1" applyAlignment="1">
      <alignment horizontal="right" vertical="center" wrapText="1"/>
    </xf>
    <xf numFmtId="164" fontId="0" fillId="0" borderId="12" xfId="0" applyNumberFormat="1" applyFont="1" applyBorder="1" applyAlignment="1">
      <alignment vertical="center"/>
    </xf>
    <xf numFmtId="0" fontId="0" fillId="0" borderId="16" xfId="0" applyFont="1" applyFill="1" applyBorder="1" applyAlignment="1">
      <alignment vertical="center" wrapText="1"/>
    </xf>
    <xf numFmtId="0" fontId="0" fillId="0" borderId="16" xfId="0" applyFont="1" applyBorder="1" applyAlignment="1">
      <alignment horizontal="left" vertical="center" wrapText="1"/>
    </xf>
    <xf numFmtId="0" fontId="10" fillId="0" borderId="12" xfId="0" applyFont="1" applyBorder="1" applyAlignment="1">
      <alignment horizontal="center" vertical="center"/>
    </xf>
    <xf numFmtId="0" fontId="10" fillId="0" borderId="16" xfId="0" applyFont="1" applyBorder="1" applyAlignment="1">
      <alignment horizontal="center" vertical="center"/>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right" vertical="center" wrapText="1"/>
    </xf>
    <xf numFmtId="0" fontId="0" fillId="0" borderId="10" xfId="0" applyBorder="1" applyAlignment="1">
      <alignment horizontal="left" vertical="center"/>
    </xf>
    <xf numFmtId="0" fontId="0" fillId="0" borderId="0" xfId="0" applyFont="1" applyFill="1" applyAlignment="1">
      <alignment horizontal="center" wrapText="1"/>
    </xf>
    <xf numFmtId="164" fontId="0" fillId="0" borderId="1" xfId="0" applyNumberFormat="1" applyFont="1" applyFill="1" applyBorder="1" applyAlignment="1">
      <alignment vertical="center"/>
    </xf>
    <xf numFmtId="1" fontId="0" fillId="0" borderId="1" xfId="0" applyNumberFormat="1" applyFont="1" applyFill="1" applyBorder="1" applyAlignment="1">
      <alignment horizontal="center" vertical="center"/>
    </xf>
    <xf numFmtId="0" fontId="0" fillId="0" borderId="0" xfId="0" applyFont="1" applyFill="1" applyBorder="1"/>
    <xf numFmtId="0" fontId="0" fillId="0" borderId="0" xfId="0" applyFont="1" applyFill="1"/>
    <xf numFmtId="166" fontId="0" fillId="0" borderId="1" xfId="0" applyNumberFormat="1" applyFont="1" applyFill="1" applyBorder="1" applyAlignment="1">
      <alignment horizontal="center" vertical="center" wrapText="1"/>
    </xf>
    <xf numFmtId="1" fontId="0" fillId="0" borderId="2" xfId="0" applyNumberFormat="1" applyFont="1" applyBorder="1" applyAlignment="1">
      <alignment horizontal="center" vertical="center"/>
    </xf>
    <xf numFmtId="0" fontId="2" fillId="0" borderId="11" xfId="0" applyFont="1" applyBorder="1" applyAlignment="1">
      <alignment vertical="center" wrapText="1"/>
    </xf>
    <xf numFmtId="164" fontId="2" fillId="0" borderId="11" xfId="0" applyNumberFormat="1" applyFont="1" applyBorder="1" applyAlignment="1">
      <alignment horizontal="right" vertical="center" wrapText="1"/>
    </xf>
    <xf numFmtId="166" fontId="2" fillId="0" borderId="11" xfId="2" applyNumberFormat="1" applyFont="1" applyBorder="1" applyAlignment="1">
      <alignment horizontal="center" vertical="center" wrapText="1"/>
    </xf>
    <xf numFmtId="164" fontId="2" fillId="0" borderId="12" xfId="0" applyNumberFormat="1" applyFont="1" applyBorder="1" applyAlignment="1">
      <alignment vertical="center"/>
    </xf>
    <xf numFmtId="1" fontId="2" fillId="0" borderId="13" xfId="0" applyNumberFormat="1" applyFont="1" applyBorder="1" applyAlignment="1">
      <alignment horizontal="center" vertical="center"/>
    </xf>
    <xf numFmtId="0" fontId="0" fillId="0" borderId="10" xfId="0" applyBorder="1" applyAlignment="1">
      <alignment horizontal="left" vertical="center" wrapText="1"/>
    </xf>
    <xf numFmtId="0" fontId="2" fillId="0" borderId="1" xfId="0" applyFont="1" applyBorder="1" applyAlignment="1">
      <alignment horizontal="left" vertical="center" wrapText="1"/>
    </xf>
    <xf numFmtId="166" fontId="2" fillId="0" borderId="1" xfId="2" applyNumberFormat="1" applyFont="1" applyBorder="1" applyAlignment="1">
      <alignment horizontal="center" vertical="center" wrapText="1"/>
    </xf>
    <xf numFmtId="0" fontId="0" fillId="0" borderId="1" xfId="0" applyFont="1" applyFill="1" applyBorder="1" applyAlignment="1">
      <alignment horizontal="center" vertical="center" wrapText="1"/>
    </xf>
    <xf numFmtId="0" fontId="3" fillId="0" borderId="0" xfId="0" applyFont="1" applyBorder="1"/>
    <xf numFmtId="0" fontId="2" fillId="0" borderId="2" xfId="0" applyFont="1" applyFill="1" applyBorder="1" applyAlignment="1">
      <alignment vertical="center" wrapText="1"/>
    </xf>
    <xf numFmtId="0" fontId="2" fillId="0" borderId="12" xfId="0" applyFont="1" applyFill="1" applyBorder="1" applyAlignment="1">
      <alignment vertical="center" wrapText="1"/>
    </xf>
    <xf numFmtId="0" fontId="0"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0" fillId="5" borderId="2" xfId="0" applyFont="1" applyFill="1" applyBorder="1" applyAlignment="1">
      <alignment horizontal="center" vertical="center"/>
    </xf>
    <xf numFmtId="0" fontId="2" fillId="5" borderId="2" xfId="0" quotePrefix="1" applyFont="1" applyFill="1" applyBorder="1" applyAlignment="1">
      <alignment horizontal="center" vertical="center"/>
    </xf>
    <xf numFmtId="165" fontId="0" fillId="5" borderId="2" xfId="0" applyNumberFormat="1" applyFont="1" applyFill="1" applyBorder="1" applyAlignment="1">
      <alignment horizontal="center" vertical="center" wrapText="1"/>
    </xf>
    <xf numFmtId="0" fontId="2" fillId="5" borderId="1" xfId="0" quotePrefix="1" applyFont="1" applyFill="1" applyBorder="1" applyAlignment="1">
      <alignment horizontal="center" vertical="center"/>
    </xf>
    <xf numFmtId="0" fontId="0" fillId="5" borderId="1" xfId="0" applyFont="1" applyFill="1" applyBorder="1" applyAlignment="1">
      <alignment horizontal="center" vertical="center" wrapText="1"/>
    </xf>
    <xf numFmtId="165" fontId="0" fillId="5" borderId="1" xfId="0" applyNumberFormat="1" applyFont="1" applyFill="1" applyBorder="1" applyAlignment="1">
      <alignment horizontal="center" vertical="center"/>
    </xf>
    <xf numFmtId="0" fontId="0" fillId="5" borderId="2" xfId="0" applyFont="1" applyFill="1" applyBorder="1" applyAlignment="1">
      <alignment horizontal="center" vertical="center" wrapText="1"/>
    </xf>
    <xf numFmtId="165" fontId="0" fillId="5" borderId="2" xfId="0" applyNumberFormat="1" applyFont="1" applyFill="1" applyBorder="1" applyAlignment="1">
      <alignment horizontal="center" vertical="center"/>
    </xf>
    <xf numFmtId="165" fontId="10" fillId="5" borderId="1" xfId="0" applyNumberFormat="1" applyFont="1" applyFill="1" applyBorder="1" applyAlignment="1">
      <alignment horizontal="center" vertical="center" wrapText="1"/>
    </xf>
    <xf numFmtId="165" fontId="15" fillId="5" borderId="1" xfId="0" applyNumberFormat="1" applyFont="1" applyFill="1" applyBorder="1" applyAlignment="1">
      <alignment horizontal="center" vertical="center" wrapText="1"/>
    </xf>
    <xf numFmtId="0" fontId="10" fillId="5" borderId="2" xfId="0" applyFont="1" applyFill="1" applyBorder="1" applyAlignment="1">
      <alignment horizontal="center" vertical="center" wrapText="1"/>
    </xf>
    <xf numFmtId="165" fontId="0" fillId="5" borderId="1" xfId="0" applyNumberFormat="1" applyFont="1" applyFill="1" applyBorder="1" applyAlignment="1">
      <alignment horizontal="center" vertical="center" wrapText="1"/>
    </xf>
    <xf numFmtId="165" fontId="2" fillId="5" borderId="1" xfId="0" applyNumberFormat="1" applyFont="1" applyFill="1" applyBorder="1" applyAlignment="1">
      <alignment horizontal="center" vertical="center"/>
    </xf>
    <xf numFmtId="0" fontId="2" fillId="5" borderId="12" xfId="0" quotePrefix="1" applyFont="1" applyFill="1" applyBorder="1" applyAlignment="1">
      <alignment horizontal="center" vertical="center"/>
    </xf>
    <xf numFmtId="0" fontId="2" fillId="5" borderId="16" xfId="0" quotePrefix="1" applyFont="1" applyFill="1" applyBorder="1" applyAlignment="1">
      <alignment horizontal="center" vertical="center"/>
    </xf>
    <xf numFmtId="165" fontId="0" fillId="5" borderId="12" xfId="0" applyNumberFormat="1" applyFont="1" applyFill="1" applyBorder="1" applyAlignment="1">
      <alignment horizontal="center" vertical="center" wrapText="1"/>
    </xf>
    <xf numFmtId="165" fontId="0" fillId="5" borderId="16" xfId="0" applyNumberFormat="1" applyFont="1" applyFill="1" applyBorder="1" applyAlignment="1">
      <alignment horizontal="center" vertical="center" wrapText="1"/>
    </xf>
    <xf numFmtId="165" fontId="2" fillId="5" borderId="12" xfId="0" applyNumberFormat="1" applyFont="1" applyFill="1" applyBorder="1" applyAlignment="1">
      <alignment horizontal="center" vertical="center" wrapText="1"/>
    </xf>
    <xf numFmtId="165" fontId="2" fillId="5" borderId="1" xfId="0" applyNumberFormat="1" applyFont="1" applyFill="1" applyBorder="1" applyAlignment="1">
      <alignment horizontal="center" vertical="center" wrapText="1"/>
    </xf>
    <xf numFmtId="0" fontId="0" fillId="0" borderId="2" xfId="0" applyFont="1" applyFill="1" applyBorder="1" applyAlignment="1">
      <alignment horizontal="left" vertical="center" wrapText="1"/>
    </xf>
    <xf numFmtId="0" fontId="0" fillId="0" borderId="1" xfId="0" applyFont="1" applyFill="1" applyBorder="1"/>
    <xf numFmtId="0" fontId="0" fillId="0"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Border="1" applyAlignment="1">
      <alignment horizontal="left" vertical="center" wrapText="1"/>
    </xf>
    <xf numFmtId="165" fontId="0" fillId="0" borderId="4" xfId="0" applyNumberFormat="1" applyFont="1" applyBorder="1" applyAlignment="1">
      <alignment horizontal="center" vertical="center" wrapText="1"/>
    </xf>
    <xf numFmtId="164" fontId="2" fillId="0" borderId="4" xfId="0" applyNumberFormat="1" applyFont="1" applyBorder="1" applyAlignment="1">
      <alignment horizontal="right" vertical="center" wrapText="1"/>
    </xf>
    <xf numFmtId="166" fontId="0"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164" fontId="0" fillId="0" borderId="4" xfId="0" applyNumberFormat="1" applyFont="1" applyBorder="1" applyAlignment="1">
      <alignment vertical="center"/>
    </xf>
    <xf numFmtId="1" fontId="0" fillId="0" borderId="4" xfId="0" applyNumberFormat="1" applyFont="1" applyBorder="1" applyAlignment="1">
      <alignment horizontal="center" vertical="center"/>
    </xf>
    <xf numFmtId="0" fontId="25" fillId="0" borderId="1" xfId="0" applyFont="1" applyFill="1" applyBorder="1" applyAlignment="1">
      <alignment horizontal="center" vertical="center" wrapText="1"/>
    </xf>
    <xf numFmtId="165" fontId="26" fillId="5" borderId="1"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165" fontId="25" fillId="5" borderId="1" xfId="0" applyNumberFormat="1" applyFont="1" applyFill="1" applyBorder="1" applyAlignment="1">
      <alignment horizontal="center" vertical="center"/>
    </xf>
    <xf numFmtId="164" fontId="24" fillId="0" borderId="1" xfId="0" applyNumberFormat="1" applyFont="1" applyBorder="1" applyAlignment="1">
      <alignment horizontal="right" vertical="center" wrapText="1"/>
    </xf>
    <xf numFmtId="166" fontId="25" fillId="0" borderId="1" xfId="0" applyNumberFormat="1" applyFont="1" applyBorder="1" applyAlignment="1">
      <alignment horizontal="center" vertical="center" wrapText="1"/>
    </xf>
    <xf numFmtId="164" fontId="25" fillId="0" borderId="1" xfId="0" applyNumberFormat="1" applyFont="1" applyBorder="1" applyAlignment="1">
      <alignment vertical="center"/>
    </xf>
    <xf numFmtId="1" fontId="25" fillId="0" borderId="1" xfId="0" applyNumberFormat="1" applyFont="1" applyBorder="1" applyAlignment="1">
      <alignment horizontal="center" vertical="center"/>
    </xf>
    <xf numFmtId="0" fontId="25" fillId="0" borderId="0" xfId="0" applyFont="1"/>
    <xf numFmtId="1" fontId="27" fillId="0" borderId="14" xfId="0" applyNumberFormat="1" applyFont="1" applyBorder="1" applyAlignment="1">
      <alignment horizontal="center" vertical="center"/>
    </xf>
    <xf numFmtId="9" fontId="15" fillId="0" borderId="1" xfId="2" quotePrefix="1" applyFont="1" applyFill="1" applyBorder="1" applyAlignment="1">
      <alignment horizontal="center" vertical="center"/>
    </xf>
    <xf numFmtId="9" fontId="15" fillId="0" borderId="0" xfId="2" applyFont="1" applyAlignment="1">
      <alignment horizontal="center" wrapText="1"/>
    </xf>
    <xf numFmtId="9" fontId="15" fillId="0" borderId="15" xfId="2" applyFont="1" applyBorder="1" applyAlignment="1">
      <alignment horizontal="center" vertical="center" wrapText="1"/>
    </xf>
    <xf numFmtId="9" fontId="15" fillId="0" borderId="12" xfId="2" applyFont="1" applyFill="1" applyBorder="1" applyAlignment="1">
      <alignment horizontal="center" vertical="center" wrapText="1"/>
    </xf>
    <xf numFmtId="9" fontId="15" fillId="0" borderId="4" xfId="2" applyFont="1" applyFill="1" applyBorder="1" applyAlignment="1">
      <alignment horizontal="center" vertical="center" wrapText="1"/>
    </xf>
    <xf numFmtId="9" fontId="15" fillId="0" borderId="1" xfId="2" applyFont="1" applyBorder="1" applyAlignment="1">
      <alignment horizontal="center" vertical="center" wrapText="1"/>
    </xf>
    <xf numFmtId="9" fontId="15" fillId="0" borderId="16" xfId="2" applyFont="1" applyBorder="1" applyAlignment="1">
      <alignment horizontal="center" vertical="center" wrapText="1"/>
    </xf>
    <xf numFmtId="9" fontId="15" fillId="0" borderId="12" xfId="2" applyFont="1" applyBorder="1" applyAlignment="1">
      <alignment horizontal="center" vertical="center" wrapText="1"/>
    </xf>
    <xf numFmtId="9" fontId="17" fillId="0" borderId="16" xfId="2" applyFont="1" applyBorder="1" applyAlignment="1">
      <alignment horizontal="center" vertical="center" wrapText="1"/>
    </xf>
    <xf numFmtId="9" fontId="15" fillId="0" borderId="1" xfId="2" applyFont="1" applyFill="1" applyBorder="1" applyAlignment="1">
      <alignment horizontal="center" vertical="center" wrapText="1"/>
    </xf>
    <xf numFmtId="9" fontId="15" fillId="0" borderId="2" xfId="2" applyFont="1" applyFill="1" applyBorder="1" applyAlignment="1">
      <alignment horizontal="center" vertical="center" wrapText="1"/>
    </xf>
    <xf numFmtId="9" fontId="17" fillId="0" borderId="12" xfId="2" applyFont="1" applyBorder="1" applyAlignment="1">
      <alignment horizontal="center" vertical="center" wrapText="1"/>
    </xf>
    <xf numFmtId="9" fontId="17" fillId="0" borderId="15" xfId="2" applyFont="1" applyBorder="1" applyAlignment="1">
      <alignment horizontal="center" vertical="center" wrapText="1"/>
    </xf>
    <xf numFmtId="9" fontId="15" fillId="0" borderId="4" xfId="2" applyFont="1" applyBorder="1" applyAlignment="1">
      <alignment horizontal="center" vertical="center" wrapText="1"/>
    </xf>
    <xf numFmtId="9" fontId="0" fillId="5" borderId="12" xfId="2" applyFont="1" applyFill="1" applyBorder="1" applyAlignment="1">
      <alignment horizontal="center" vertical="center" wrapText="1"/>
    </xf>
    <xf numFmtId="9" fontId="0" fillId="5" borderId="1" xfId="2" applyFont="1" applyFill="1" applyBorder="1" applyAlignment="1">
      <alignment horizontal="center" vertical="center" wrapText="1"/>
    </xf>
    <xf numFmtId="9" fontId="0" fillId="5" borderId="16" xfId="2" applyFont="1" applyFill="1" applyBorder="1" applyAlignment="1">
      <alignment horizontal="center" vertical="center" wrapText="1"/>
    </xf>
    <xf numFmtId="9" fontId="2" fillId="5" borderId="11" xfId="2" applyFont="1" applyFill="1" applyBorder="1" applyAlignment="1">
      <alignment horizontal="center" vertical="center" wrapText="1"/>
    </xf>
    <xf numFmtId="9" fontId="0" fillId="5" borderId="2" xfId="2" applyFont="1" applyFill="1" applyBorder="1" applyAlignment="1">
      <alignment horizontal="center" vertical="center" wrapText="1"/>
    </xf>
    <xf numFmtId="9" fontId="10" fillId="5" borderId="2" xfId="2" applyFont="1" applyFill="1" applyBorder="1" applyAlignment="1">
      <alignment horizontal="center" vertical="center" wrapText="1"/>
    </xf>
    <xf numFmtId="9" fontId="2" fillId="5" borderId="2" xfId="2" applyFont="1" applyFill="1" applyBorder="1" applyAlignment="1">
      <alignment horizontal="center" vertical="center" wrapText="1"/>
    </xf>
    <xf numFmtId="9" fontId="2" fillId="5" borderId="1" xfId="2" applyFont="1" applyFill="1" applyBorder="1" applyAlignment="1">
      <alignment horizontal="center" vertical="center" wrapText="1"/>
    </xf>
    <xf numFmtId="9" fontId="15" fillId="2" borderId="1" xfId="2" applyFont="1" applyFill="1" applyBorder="1" applyAlignment="1">
      <alignment horizontal="center" vertical="center"/>
    </xf>
    <xf numFmtId="9" fontId="18" fillId="4" borderId="1" xfId="2" applyFont="1" applyFill="1" applyBorder="1" applyAlignment="1">
      <alignment horizontal="center" vertical="center" wrapText="1"/>
    </xf>
    <xf numFmtId="9" fontId="15" fillId="5" borderId="1" xfId="2" applyFont="1" applyFill="1" applyBorder="1" applyAlignment="1">
      <alignment horizontal="center" vertical="center" wrapText="1"/>
    </xf>
    <xf numFmtId="9" fontId="26" fillId="5" borderId="1" xfId="2" applyFont="1" applyFill="1" applyBorder="1" applyAlignment="1">
      <alignment horizontal="center" vertical="center" wrapText="1"/>
    </xf>
    <xf numFmtId="9" fontId="15" fillId="5" borderId="2" xfId="2" applyFont="1" applyFill="1" applyBorder="1" applyAlignment="1">
      <alignment horizontal="center" vertical="center"/>
    </xf>
    <xf numFmtId="9" fontId="0" fillId="5" borderId="1" xfId="2" applyFont="1" applyFill="1" applyBorder="1" applyAlignment="1">
      <alignment horizontal="center" vertical="center"/>
    </xf>
    <xf numFmtId="9" fontId="0" fillId="5" borderId="2" xfId="2" applyFont="1" applyFill="1" applyBorder="1" applyAlignment="1">
      <alignment horizontal="center" vertical="center"/>
    </xf>
    <xf numFmtId="1" fontId="28" fillId="0" borderId="17" xfId="0" applyNumberFormat="1" applyFont="1" applyBorder="1" applyAlignment="1">
      <alignment horizontal="center" vertical="center"/>
    </xf>
    <xf numFmtId="1" fontId="28" fillId="0" borderId="14" xfId="0" applyNumberFormat="1" applyFont="1" applyBorder="1" applyAlignment="1">
      <alignment horizontal="center" vertical="center"/>
    </xf>
    <xf numFmtId="1" fontId="28" fillId="0" borderId="1" xfId="0" applyNumberFormat="1" applyFont="1" applyFill="1" applyBorder="1" applyAlignment="1">
      <alignment horizontal="center" vertical="center"/>
    </xf>
    <xf numFmtId="0" fontId="2" fillId="0" borderId="10" xfId="0" applyFont="1" applyFill="1" applyBorder="1" applyAlignment="1">
      <alignment vertical="center" wrapText="1"/>
    </xf>
    <xf numFmtId="0" fontId="2" fillId="2" borderId="1" xfId="0" applyFont="1" applyFill="1" applyBorder="1" applyAlignment="1">
      <alignment horizontal="left" vertical="center"/>
    </xf>
    <xf numFmtId="0" fontId="24" fillId="0" borderId="1" xfId="0" applyFont="1" applyBorder="1" applyAlignment="1">
      <alignment horizontal="center" vertical="center" wrapText="1"/>
    </xf>
    <xf numFmtId="0" fontId="0" fillId="0" borderId="0" xfId="0"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4" xfId="0" applyFont="1" applyBorder="1" applyAlignment="1">
      <alignment horizontal="center" vertical="center" wrapText="1"/>
    </xf>
    <xf numFmtId="0" fontId="0" fillId="0" borderId="2" xfId="0" applyBorder="1" applyAlignment="1">
      <alignment horizontal="center" vertical="center"/>
    </xf>
    <xf numFmtId="0" fontId="0" fillId="0" borderId="4" xfId="0" applyFont="1" applyFill="1" applyBorder="1" applyAlignment="1">
      <alignment horizontal="center" vertical="center"/>
    </xf>
    <xf numFmtId="0" fontId="2" fillId="0" borderId="0" xfId="0" applyFont="1"/>
    <xf numFmtId="0" fontId="2" fillId="6" borderId="1" xfId="0" applyFont="1" applyFill="1" applyBorder="1" applyAlignment="1">
      <alignment horizontal="left" vertical="center"/>
    </xf>
    <xf numFmtId="0" fontId="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165" fontId="17" fillId="6" borderId="1" xfId="0" applyNumberFormat="1" applyFont="1" applyFill="1" applyBorder="1" applyAlignment="1">
      <alignment horizontal="center" vertical="center" wrapText="1"/>
    </xf>
    <xf numFmtId="9" fontId="17" fillId="6" borderId="1" xfId="2" applyFont="1" applyFill="1" applyBorder="1" applyAlignment="1">
      <alignment horizontal="center" vertical="center" wrapText="1"/>
    </xf>
    <xf numFmtId="165" fontId="2" fillId="6" borderId="1" xfId="0" applyNumberFormat="1" applyFont="1" applyFill="1" applyBorder="1" applyAlignment="1">
      <alignment horizontal="center" vertical="center"/>
    </xf>
    <xf numFmtId="164" fontId="2" fillId="6" borderId="1" xfId="0" applyNumberFormat="1" applyFont="1" applyFill="1" applyBorder="1" applyAlignment="1">
      <alignment horizontal="right" vertical="center" wrapText="1"/>
    </xf>
    <xf numFmtId="166" fontId="2" fillId="6" borderId="1" xfId="0" applyNumberFormat="1" applyFont="1" applyFill="1" applyBorder="1" applyAlignment="1">
      <alignment horizontal="center" vertical="center" wrapText="1"/>
    </xf>
    <xf numFmtId="164" fontId="2" fillId="6" borderId="1" xfId="0" applyNumberFormat="1" applyFont="1" applyFill="1" applyBorder="1" applyAlignment="1">
      <alignment vertical="center"/>
    </xf>
    <xf numFmtId="1" fontId="2" fillId="6" borderId="1" xfId="0" applyNumberFormat="1" applyFont="1" applyFill="1" applyBorder="1" applyAlignment="1">
      <alignment horizontal="center" vertical="center"/>
    </xf>
    <xf numFmtId="0" fontId="10" fillId="6" borderId="1" xfId="0" applyFont="1" applyFill="1" applyBorder="1" applyAlignment="1">
      <alignment horizontal="center" vertical="center"/>
    </xf>
    <xf numFmtId="0" fontId="0" fillId="0" borderId="4"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25" xfId="0" applyBorder="1" applyAlignment="1">
      <alignment horizontal="center" vertical="center" wrapText="1"/>
    </xf>
    <xf numFmtId="1" fontId="0" fillId="0" borderId="26" xfId="0" applyNumberFormat="1" applyBorder="1" applyAlignment="1">
      <alignment horizontal="center" vertical="center" wrapText="1"/>
    </xf>
    <xf numFmtId="1" fontId="0" fillId="0" borderId="25" xfId="0" applyNumberFormat="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Font="1" applyFill="1" applyBorder="1" applyAlignment="1">
      <alignment horizontal="center" vertical="center" wrapText="1"/>
    </xf>
    <xf numFmtId="166" fontId="0" fillId="0" borderId="2"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Border="1" applyAlignment="1">
      <alignment horizontal="center" vertical="center" wrapText="1"/>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12" xfId="0" applyFont="1" applyBorder="1" applyAlignment="1">
      <alignment horizontal="center" vertical="center" wrapText="1"/>
    </xf>
    <xf numFmtId="9" fontId="1" fillId="3" borderId="26" xfId="2" applyFont="1" applyFill="1" applyBorder="1" applyAlignment="1">
      <alignment horizontal="center" vertical="center" wrapText="1"/>
    </xf>
    <xf numFmtId="0" fontId="1" fillId="3" borderId="26" xfId="0" applyFont="1" applyFill="1" applyBorder="1" applyAlignment="1">
      <alignment horizontal="center" vertical="center" wrapText="1"/>
    </xf>
    <xf numFmtId="0" fontId="2" fillId="0" borderId="34" xfId="0" applyFont="1" applyFill="1" applyBorder="1" applyAlignment="1">
      <alignment horizontal="left" vertical="center" wrapText="1"/>
    </xf>
    <xf numFmtId="0" fontId="0" fillId="5" borderId="4" xfId="0" applyFont="1" applyFill="1" applyBorder="1" applyAlignment="1">
      <alignment horizontal="center" vertical="center"/>
    </xf>
    <xf numFmtId="0" fontId="0" fillId="5" borderId="3" xfId="0" applyFont="1" applyFill="1" applyBorder="1" applyAlignment="1">
      <alignment horizontal="center" vertical="center"/>
    </xf>
    <xf numFmtId="165" fontId="0" fillId="5" borderId="3" xfId="0" applyNumberFormat="1" applyFont="1" applyFill="1" applyBorder="1" applyAlignment="1">
      <alignment horizontal="center" vertical="center"/>
    </xf>
    <xf numFmtId="9" fontId="0" fillId="5" borderId="3" xfId="2" applyFont="1" applyFill="1" applyBorder="1" applyAlignment="1">
      <alignment horizontal="center" vertical="center"/>
    </xf>
    <xf numFmtId="0" fontId="0" fillId="5" borderId="3" xfId="0" applyFont="1" applyFill="1" applyBorder="1" applyAlignment="1">
      <alignment horizontal="center" vertical="center" wrapText="1"/>
    </xf>
    <xf numFmtId="166" fontId="0" fillId="5" borderId="4" xfId="0" applyNumberFormat="1" applyFont="1" applyFill="1" applyBorder="1" applyAlignment="1">
      <alignment horizontal="center" vertical="center" wrapText="1"/>
    </xf>
    <xf numFmtId="0" fontId="2" fillId="5" borderId="4" xfId="0" applyFont="1" applyFill="1" applyBorder="1" applyAlignment="1">
      <alignment horizontal="center" vertical="center" wrapText="1"/>
    </xf>
    <xf numFmtId="164" fontId="0" fillId="5" borderId="4" xfId="0" applyNumberFormat="1" applyFont="1" applyFill="1" applyBorder="1" applyAlignment="1">
      <alignment vertical="center"/>
    </xf>
    <xf numFmtId="1" fontId="0" fillId="5" borderId="4" xfId="0" applyNumberFormat="1" applyFont="1" applyFill="1" applyBorder="1" applyAlignment="1">
      <alignment horizontal="center" vertical="center"/>
    </xf>
    <xf numFmtId="0" fontId="2" fillId="0" borderId="2" xfId="0" applyFont="1" applyFill="1" applyBorder="1" applyAlignment="1">
      <alignment horizontal="left" vertical="center"/>
    </xf>
    <xf numFmtId="165" fontId="0" fillId="0" borderId="2" xfId="0" applyNumberFormat="1" applyFont="1" applyFill="1" applyBorder="1" applyAlignment="1">
      <alignment horizontal="center" vertical="center"/>
    </xf>
    <xf numFmtId="0" fontId="2" fillId="0" borderId="2" xfId="0" applyFont="1" applyBorder="1" applyAlignment="1">
      <alignment horizontal="center" vertical="center" wrapText="1"/>
    </xf>
    <xf numFmtId="164" fontId="0" fillId="0" borderId="2" xfId="0" applyNumberFormat="1" applyFont="1" applyFill="1" applyBorder="1" applyAlignment="1">
      <alignment vertical="center"/>
    </xf>
    <xf numFmtId="1" fontId="0" fillId="0" borderId="2" xfId="0" applyNumberFormat="1" applyFont="1" applyFill="1" applyBorder="1" applyAlignment="1">
      <alignment horizontal="center" vertical="center"/>
    </xf>
    <xf numFmtId="0" fontId="0" fillId="0" borderId="18" xfId="0" applyBorder="1" applyAlignment="1">
      <alignment horizontal="left" vertical="center"/>
    </xf>
    <xf numFmtId="0" fontId="2" fillId="2" borderId="4" xfId="0" applyFont="1" applyFill="1" applyBorder="1" applyAlignment="1">
      <alignment horizontal="center" vertical="center" wrapText="1"/>
    </xf>
    <xf numFmtId="9" fontId="15" fillId="0" borderId="4" xfId="2" quotePrefix="1" applyFont="1" applyFill="1" applyBorder="1" applyAlignment="1">
      <alignment horizontal="center" vertical="center"/>
    </xf>
    <xf numFmtId="165" fontId="0" fillId="0" borderId="4" xfId="0" applyNumberFormat="1" applyFont="1" applyFill="1" applyBorder="1" applyAlignment="1">
      <alignment horizontal="center" vertical="center"/>
    </xf>
    <xf numFmtId="164" fontId="2" fillId="2" borderId="4" xfId="0" applyNumberFormat="1" applyFont="1" applyFill="1" applyBorder="1" applyAlignment="1">
      <alignment horizontal="right" vertical="center" wrapText="1"/>
    </xf>
    <xf numFmtId="164" fontId="0" fillId="0" borderId="4" xfId="0" applyNumberFormat="1" applyFont="1" applyFill="1" applyBorder="1" applyAlignment="1">
      <alignment vertical="center"/>
    </xf>
    <xf numFmtId="1" fontId="28" fillId="0" borderId="4" xfId="0" applyNumberFormat="1" applyFont="1" applyFill="1" applyBorder="1" applyAlignment="1">
      <alignment horizontal="center" vertical="center"/>
    </xf>
    <xf numFmtId="0" fontId="1" fillId="3" borderId="24"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23" fillId="5" borderId="24" xfId="0" applyFont="1" applyFill="1" applyBorder="1" applyAlignment="1">
      <alignment horizontal="center" vertical="center" wrapText="1"/>
    </xf>
    <xf numFmtId="9" fontId="16" fillId="5" borderId="24" xfId="2" applyFont="1" applyFill="1" applyBorder="1" applyAlignment="1">
      <alignment horizontal="center" vertical="center" wrapText="1"/>
    </xf>
    <xf numFmtId="165" fontId="1" fillId="5" borderId="24" xfId="0" applyNumberFormat="1" applyFont="1" applyFill="1" applyBorder="1" applyAlignment="1">
      <alignment horizontal="center" vertical="center" wrapText="1"/>
    </xf>
    <xf numFmtId="166" fontId="1" fillId="3" borderId="24" xfId="0" applyNumberFormat="1" applyFont="1" applyFill="1" applyBorder="1" applyAlignment="1">
      <alignment horizontal="center" vertical="center" wrapText="1"/>
    </xf>
    <xf numFmtId="0" fontId="19" fillId="3" borderId="24" xfId="0" applyFont="1" applyFill="1" applyBorder="1" applyAlignment="1">
      <alignment horizontal="center" vertical="center" wrapText="1"/>
    </xf>
    <xf numFmtId="164" fontId="1" fillId="3" borderId="24" xfId="0" applyNumberFormat="1" applyFont="1" applyFill="1" applyBorder="1" applyAlignment="1">
      <alignment vertical="center" wrapText="1"/>
    </xf>
    <xf numFmtId="1" fontId="1" fillId="3" borderId="36" xfId="0" applyNumberFormat="1" applyFont="1" applyFill="1" applyBorder="1" applyAlignment="1">
      <alignment horizontal="center" vertical="center" wrapText="1"/>
    </xf>
    <xf numFmtId="0" fontId="0" fillId="0" borderId="9" xfId="0" applyBorder="1" applyAlignment="1">
      <alignment horizontal="left" vertical="center"/>
    </xf>
    <xf numFmtId="0" fontId="2" fillId="0"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9" fontId="15" fillId="0" borderId="2" xfId="2" quotePrefix="1" applyFont="1" applyFill="1" applyBorder="1" applyAlignment="1">
      <alignment horizontal="center" vertical="center"/>
    </xf>
    <xf numFmtId="1" fontId="28" fillId="0" borderId="2" xfId="0" applyNumberFormat="1" applyFont="1" applyFill="1" applyBorder="1" applyAlignment="1">
      <alignment horizontal="center" vertical="center"/>
    </xf>
    <xf numFmtId="0" fontId="2" fillId="0" borderId="4" xfId="0" applyFont="1" applyFill="1" applyBorder="1" applyAlignment="1">
      <alignment horizontal="left" vertical="center" wrapText="1"/>
    </xf>
    <xf numFmtId="9" fontId="2" fillId="5" borderId="4" xfId="2" applyFont="1" applyFill="1" applyBorder="1" applyAlignment="1">
      <alignment horizontal="center" vertical="center" wrapText="1"/>
    </xf>
    <xf numFmtId="0" fontId="0" fillId="5" borderId="4" xfId="0" applyFont="1" applyFill="1" applyBorder="1" applyAlignment="1">
      <alignment horizontal="center" vertical="center" wrapText="1"/>
    </xf>
    <xf numFmtId="165" fontId="0" fillId="5" borderId="4" xfId="0" applyNumberFormat="1" applyFont="1" applyFill="1" applyBorder="1" applyAlignment="1">
      <alignment horizontal="center" vertical="center"/>
    </xf>
    <xf numFmtId="164" fontId="2" fillId="0" borderId="4" xfId="0" applyNumberFormat="1" applyFont="1" applyFill="1" applyBorder="1" applyAlignment="1">
      <alignment horizontal="right" vertical="center" wrapText="1"/>
    </xf>
    <xf numFmtId="166" fontId="0" fillId="0" borderId="4"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5" borderId="24" xfId="0" applyFont="1" applyFill="1" applyBorder="1" applyAlignment="1">
      <alignment vertical="center" wrapText="1"/>
    </xf>
    <xf numFmtId="9" fontId="1" fillId="5" borderId="24" xfId="2" applyFont="1" applyFill="1" applyBorder="1" applyAlignment="1">
      <alignment horizontal="center" vertical="center" wrapText="1"/>
    </xf>
    <xf numFmtId="0" fontId="0" fillId="5" borderId="24" xfId="0" applyFont="1" applyFill="1" applyBorder="1" applyAlignment="1">
      <alignment horizontal="center" vertical="center" wrapText="1"/>
    </xf>
    <xf numFmtId="165" fontId="0" fillId="5" borderId="24" xfId="0" applyNumberFormat="1" applyFont="1" applyFill="1" applyBorder="1" applyAlignment="1">
      <alignment horizontal="center" vertical="center"/>
    </xf>
    <xf numFmtId="0" fontId="1" fillId="3" borderId="24" xfId="0" applyFont="1" applyFill="1" applyBorder="1" applyAlignment="1">
      <alignment vertical="center" wrapText="1"/>
    </xf>
    <xf numFmtId="164" fontId="1" fillId="3" borderId="36" xfId="0" applyNumberFormat="1" applyFont="1" applyFill="1" applyBorder="1" applyAlignment="1">
      <alignment vertical="center" wrapText="1"/>
    </xf>
    <xf numFmtId="0" fontId="0"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5" borderId="4" xfId="0" quotePrefix="1" applyFont="1" applyFill="1" applyBorder="1" applyAlignment="1">
      <alignment horizontal="center" vertical="center"/>
    </xf>
    <xf numFmtId="0" fontId="2" fillId="2" borderId="1" xfId="0" applyFont="1" applyFill="1" applyBorder="1" applyAlignment="1">
      <alignment horizontal="left" vertical="center" wrapText="1"/>
    </xf>
    <xf numFmtId="0" fontId="0" fillId="0" borderId="0" xfId="0" applyFont="1" applyFill="1" applyAlignment="1">
      <alignmen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4" xfId="0" applyFont="1" applyBorder="1" applyAlignment="1">
      <alignment horizontal="center" vertical="center" wrapText="1"/>
    </xf>
    <xf numFmtId="0" fontId="0" fillId="0" borderId="1" xfId="0" applyFont="1" applyBorder="1" applyAlignment="1">
      <alignment horizontal="center" vertical="center" wrapText="1"/>
    </xf>
    <xf numFmtId="1" fontId="1" fillId="3" borderId="32" xfId="0" applyNumberFormat="1" applyFont="1" applyFill="1" applyBorder="1" applyAlignment="1">
      <alignment horizontal="center" vertical="center" wrapText="1"/>
    </xf>
    <xf numFmtId="1" fontId="0" fillId="0" borderId="33" xfId="0" applyNumberFormat="1" applyBorder="1" applyAlignment="1">
      <alignment horizontal="center" vertical="center"/>
    </xf>
    <xf numFmtId="0" fontId="1" fillId="3" borderId="28" xfId="0" applyFont="1" applyFill="1" applyBorder="1" applyAlignment="1">
      <alignment horizontal="center" vertical="center" wrapText="1"/>
    </xf>
    <xf numFmtId="0" fontId="0" fillId="0" borderId="27" xfId="0" applyBorder="1" applyAlignment="1">
      <alignment vertical="center"/>
    </xf>
    <xf numFmtId="0" fontId="0" fillId="0" borderId="27" xfId="0" applyBorder="1" applyAlignment="1">
      <alignment vertical="center" wrapText="1"/>
    </xf>
    <xf numFmtId="0" fontId="0" fillId="0" borderId="27" xfId="0" applyBorder="1" applyAlignment="1">
      <alignment horizontal="center" vertical="center" wrapText="1"/>
    </xf>
    <xf numFmtId="0" fontId="0" fillId="0" borderId="1" xfId="0" applyBorder="1" applyAlignment="1">
      <alignment horizontal="center" vertical="center" wrapText="1"/>
    </xf>
    <xf numFmtId="0" fontId="1" fillId="3" borderId="25" xfId="0" applyFont="1" applyFill="1" applyBorder="1" applyAlignment="1">
      <alignment horizontal="center" vertical="center" wrapText="1"/>
    </xf>
    <xf numFmtId="0" fontId="0" fillId="0" borderId="26" xfId="0" applyBorder="1" applyAlignment="1">
      <alignment horizontal="center" wrapText="1"/>
    </xf>
    <xf numFmtId="0" fontId="0" fillId="0" borderId="26" xfId="0" applyBorder="1" applyAlignment="1">
      <alignment horizontal="center"/>
    </xf>
    <xf numFmtId="0" fontId="0" fillId="0" borderId="11" xfId="0" applyFont="1" applyBorder="1" applyAlignment="1">
      <alignment horizontal="center" vertical="center" wrapText="1"/>
    </xf>
    <xf numFmtId="0" fontId="0" fillId="0" borderId="15" xfId="0" applyBorder="1" applyAlignment="1">
      <alignment horizontal="center" vertical="center" wrapText="1"/>
    </xf>
    <xf numFmtId="0" fontId="0" fillId="0" borderId="3" xfId="0" applyBorder="1" applyAlignment="1"/>
    <xf numFmtId="0" fontId="0" fillId="0" borderId="12" xfId="0" applyFont="1" applyBorder="1" applyAlignment="1">
      <alignment horizontal="center" vertical="center" wrapText="1"/>
    </xf>
    <xf numFmtId="0" fontId="0" fillId="0" borderId="16" xfId="0" applyFont="1" applyBorder="1" applyAlignment="1">
      <alignment horizontal="center" vertical="center" wrapText="1"/>
    </xf>
    <xf numFmtId="0" fontId="0" fillId="3" borderId="27" xfId="0" applyFill="1" applyBorder="1" applyAlignment="1">
      <alignment horizontal="center" vertical="center" wrapText="1"/>
    </xf>
    <xf numFmtId="0" fontId="0" fillId="0" borderId="26" xfId="0" applyBorder="1" applyAlignment="1">
      <alignment wrapText="1"/>
    </xf>
    <xf numFmtId="0" fontId="0" fillId="0" borderId="3" xfId="0" applyFont="1" applyFill="1" applyBorder="1" applyAlignment="1">
      <alignment horizontal="center" vertical="center" wrapText="1"/>
    </xf>
    <xf numFmtId="164" fontId="0" fillId="0" borderId="2" xfId="0" applyNumberFormat="1" applyFont="1" applyBorder="1" applyAlignment="1">
      <alignment vertical="center" wrapText="1"/>
    </xf>
    <xf numFmtId="0" fontId="0" fillId="0" borderId="3" xfId="0" applyBorder="1" applyAlignment="1">
      <alignment vertical="center"/>
    </xf>
    <xf numFmtId="0" fontId="0" fillId="0" borderId="15" xfId="0" applyBorder="1" applyAlignment="1">
      <alignment vertical="center"/>
    </xf>
    <xf numFmtId="166" fontId="0" fillId="0" borderId="2" xfId="0" applyNumberFormat="1" applyFont="1" applyBorder="1" applyAlignment="1">
      <alignment horizontal="center" vertical="center" wrapText="1"/>
    </xf>
    <xf numFmtId="0" fontId="1" fillId="3" borderId="29"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10" fillId="0" borderId="2" xfId="0" applyFont="1" applyBorder="1" applyAlignment="1">
      <alignment horizontal="center" vertical="center" wrapText="1"/>
    </xf>
    <xf numFmtId="9" fontId="15" fillId="0" borderId="2" xfId="2" applyFont="1" applyFill="1" applyBorder="1" applyAlignment="1">
      <alignment horizontal="center" vertical="center" wrapText="1"/>
    </xf>
    <xf numFmtId="9" fontId="0" fillId="0" borderId="3" xfId="2" applyFont="1" applyBorder="1" applyAlignment="1">
      <alignment horizontal="center" vertical="center"/>
    </xf>
    <xf numFmtId="9" fontId="0" fillId="0" borderId="15" xfId="2" applyFont="1" applyBorder="1" applyAlignment="1">
      <alignment horizontal="center" vertical="center"/>
    </xf>
    <xf numFmtId="164" fontId="10" fillId="5" borderId="2" xfId="0" applyNumberFormat="1" applyFont="1" applyFill="1" applyBorder="1" applyAlignment="1">
      <alignment horizontal="right" vertical="center" wrapText="1"/>
    </xf>
    <xf numFmtId="0" fontId="10" fillId="5" borderId="3" xfId="0" applyFont="1" applyFill="1" applyBorder="1" applyAlignment="1">
      <alignment horizontal="right" vertical="center" wrapText="1"/>
    </xf>
    <xf numFmtId="0" fontId="10" fillId="5" borderId="15" xfId="0" applyFont="1" applyFill="1" applyBorder="1" applyAlignment="1">
      <alignment horizontal="right" vertical="center" wrapText="1"/>
    </xf>
    <xf numFmtId="0" fontId="0" fillId="0" borderId="9" xfId="0" applyBorder="1" applyAlignment="1">
      <alignment horizontal="center" vertical="center"/>
    </xf>
    <xf numFmtId="0" fontId="1" fillId="3" borderId="37" xfId="0" applyFont="1" applyFill="1" applyBorder="1" applyAlignment="1">
      <alignment horizontal="center" vertical="center" wrapText="1"/>
    </xf>
    <xf numFmtId="0" fontId="1" fillId="3" borderId="38" xfId="0" applyFont="1" applyFill="1" applyBorder="1" applyAlignment="1">
      <alignment horizontal="center" vertical="center" wrapText="1"/>
    </xf>
    <xf numFmtId="0" fontId="0" fillId="0" borderId="15" xfId="0" applyFont="1" applyBorder="1" applyAlignment="1">
      <alignment horizontal="center" vertical="center" wrapText="1"/>
    </xf>
    <xf numFmtId="0" fontId="0" fillId="0" borderId="39" xfId="0" applyFont="1" applyBorder="1" applyAlignment="1">
      <alignment horizontal="center" vertical="center" wrapText="1"/>
    </xf>
    <xf numFmtId="0" fontId="0" fillId="0" borderId="40" xfId="0" applyFont="1" applyBorder="1" applyAlignment="1">
      <alignment vertical="center" wrapText="1"/>
    </xf>
    <xf numFmtId="0" fontId="0" fillId="0" borderId="27"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2" xfId="0" applyFont="1" applyBorder="1" applyAlignment="1">
      <alignment horizontal="center" wrapText="1"/>
    </xf>
    <xf numFmtId="0" fontId="0" fillId="0" borderId="3" xfId="0" applyFont="1" applyBorder="1" applyAlignment="1">
      <alignment horizontal="center" wrapText="1"/>
    </xf>
    <xf numFmtId="0" fontId="0" fillId="0" borderId="4" xfId="0" applyFont="1" applyBorder="1" applyAlignment="1">
      <alignment horizontal="center" wrapText="1"/>
    </xf>
    <xf numFmtId="0" fontId="0" fillId="0" borderId="27"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42" xfId="0" applyFont="1" applyFill="1" applyBorder="1" applyAlignment="1">
      <alignment horizontal="center" vertical="center" wrapText="1"/>
    </xf>
    <xf numFmtId="0" fontId="1" fillId="3" borderId="43"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0" fillId="0" borderId="44" xfId="0" applyBorder="1" applyAlignment="1">
      <alignment wrapText="1"/>
    </xf>
    <xf numFmtId="0" fontId="1" fillId="3" borderId="45" xfId="0" applyFont="1" applyFill="1" applyBorder="1" applyAlignment="1">
      <alignment horizontal="center" vertical="center" wrapText="1"/>
    </xf>
    <xf numFmtId="0" fontId="1" fillId="3" borderId="46" xfId="0" applyFont="1" applyFill="1" applyBorder="1" applyAlignment="1">
      <alignment horizontal="center" vertical="center" wrapText="1"/>
    </xf>
    <xf numFmtId="0" fontId="1" fillId="3" borderId="41" xfId="0" applyFont="1" applyFill="1" applyBorder="1" applyAlignment="1">
      <alignment horizontal="center" vertical="center"/>
    </xf>
    <xf numFmtId="0" fontId="1" fillId="3" borderId="47" xfId="0" applyFont="1" applyFill="1" applyBorder="1" applyAlignment="1">
      <alignment horizontal="center" vertical="center" wrapText="1"/>
    </xf>
  </cellXfs>
  <cellStyles count="3">
    <cellStyle name="Normal" xfId="0" builtinId="0"/>
    <cellStyle name="Normal 2" xfId="1" xr:uid="{00000000-0005-0000-0000-000001000000}"/>
    <cellStyle name="Pourcentage" xfId="2" builtinId="5"/>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2571750</xdr:colOff>
      <xdr:row>14</xdr:row>
      <xdr:rowOff>85725</xdr:rowOff>
    </xdr:from>
    <xdr:to>
      <xdr:col>0</xdr:col>
      <xdr:colOff>3600450</xdr:colOff>
      <xdr:row>19</xdr:row>
      <xdr:rowOff>123825</xdr:rowOff>
    </xdr:to>
    <xdr:pic>
      <xdr:nvPicPr>
        <xdr:cNvPr id="2" name="Image 2" descr="logoA_CHU_jpg_300dpi">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0" y="3190875"/>
          <a:ext cx="1028700"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2495550</xdr:colOff>
      <xdr:row>12</xdr:row>
      <xdr:rowOff>57150</xdr:rowOff>
    </xdr:from>
    <xdr:to>
      <xdr:col>0</xdr:col>
      <xdr:colOff>3524250</xdr:colOff>
      <xdr:row>17</xdr:row>
      <xdr:rowOff>95250</xdr:rowOff>
    </xdr:to>
    <xdr:pic>
      <xdr:nvPicPr>
        <xdr:cNvPr id="2" name="Image 2" descr="logoA_CHU_jpg_300dpi">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676525"/>
          <a:ext cx="1028700"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67"/>
  <sheetViews>
    <sheetView zoomScale="90" zoomScaleNormal="90" workbookViewId="0">
      <selection activeCell="A29" sqref="A29"/>
    </sheetView>
  </sheetViews>
  <sheetFormatPr baseColWidth="10" defaultRowHeight="12.75" x14ac:dyDescent="0.2"/>
  <cols>
    <col min="1" max="1" width="91.5703125" style="12" bestFit="1" customWidth="1"/>
    <col min="2" max="256" width="11.42578125" style="12"/>
    <col min="257" max="257" width="91.5703125" style="12" bestFit="1" customWidth="1"/>
    <col min="258" max="512" width="11.42578125" style="12"/>
    <col min="513" max="513" width="91.5703125" style="12" bestFit="1" customWidth="1"/>
    <col min="514" max="768" width="11.42578125" style="12"/>
    <col min="769" max="769" width="91.5703125" style="12" bestFit="1" customWidth="1"/>
    <col min="770" max="1024" width="11.42578125" style="12"/>
    <col min="1025" max="1025" width="91.5703125" style="12" bestFit="1" customWidth="1"/>
    <col min="1026" max="1280" width="11.42578125" style="12"/>
    <col min="1281" max="1281" width="91.5703125" style="12" bestFit="1" customWidth="1"/>
    <col min="1282" max="1536" width="11.42578125" style="12"/>
    <col min="1537" max="1537" width="91.5703125" style="12" bestFit="1" customWidth="1"/>
    <col min="1538" max="1792" width="11.42578125" style="12"/>
    <col min="1793" max="1793" width="91.5703125" style="12" bestFit="1" customWidth="1"/>
    <col min="1794" max="2048" width="11.42578125" style="12"/>
    <col min="2049" max="2049" width="91.5703125" style="12" bestFit="1" customWidth="1"/>
    <col min="2050" max="2304" width="11.42578125" style="12"/>
    <col min="2305" max="2305" width="91.5703125" style="12" bestFit="1" customWidth="1"/>
    <col min="2306" max="2560" width="11.42578125" style="12"/>
    <col min="2561" max="2561" width="91.5703125" style="12" bestFit="1" customWidth="1"/>
    <col min="2562" max="2816" width="11.42578125" style="12"/>
    <col min="2817" max="2817" width="91.5703125" style="12" bestFit="1" customWidth="1"/>
    <col min="2818" max="3072" width="11.42578125" style="12"/>
    <col min="3073" max="3073" width="91.5703125" style="12" bestFit="1" customWidth="1"/>
    <col min="3074" max="3328" width="11.42578125" style="12"/>
    <col min="3329" max="3329" width="91.5703125" style="12" bestFit="1" customWidth="1"/>
    <col min="3330" max="3584" width="11.42578125" style="12"/>
    <col min="3585" max="3585" width="91.5703125" style="12" bestFit="1" customWidth="1"/>
    <col min="3586" max="3840" width="11.42578125" style="12"/>
    <col min="3841" max="3841" width="91.5703125" style="12" bestFit="1" customWidth="1"/>
    <col min="3842" max="4096" width="11.42578125" style="12"/>
    <col min="4097" max="4097" width="91.5703125" style="12" bestFit="1" customWidth="1"/>
    <col min="4098" max="4352" width="11.42578125" style="12"/>
    <col min="4353" max="4353" width="91.5703125" style="12" bestFit="1" customWidth="1"/>
    <col min="4354" max="4608" width="11.42578125" style="12"/>
    <col min="4609" max="4609" width="91.5703125" style="12" bestFit="1" customWidth="1"/>
    <col min="4610" max="4864" width="11.42578125" style="12"/>
    <col min="4865" max="4865" width="91.5703125" style="12" bestFit="1" customWidth="1"/>
    <col min="4866" max="5120" width="11.42578125" style="12"/>
    <col min="5121" max="5121" width="91.5703125" style="12" bestFit="1" customWidth="1"/>
    <col min="5122" max="5376" width="11.42578125" style="12"/>
    <col min="5377" max="5377" width="91.5703125" style="12" bestFit="1" customWidth="1"/>
    <col min="5378" max="5632" width="11.42578125" style="12"/>
    <col min="5633" max="5633" width="91.5703125" style="12" bestFit="1" customWidth="1"/>
    <col min="5634" max="5888" width="11.42578125" style="12"/>
    <col min="5889" max="5889" width="91.5703125" style="12" bestFit="1" customWidth="1"/>
    <col min="5890" max="6144" width="11.42578125" style="12"/>
    <col min="6145" max="6145" width="91.5703125" style="12" bestFit="1" customWidth="1"/>
    <col min="6146" max="6400" width="11.42578125" style="12"/>
    <col min="6401" max="6401" width="91.5703125" style="12" bestFit="1" customWidth="1"/>
    <col min="6402" max="6656" width="11.42578125" style="12"/>
    <col min="6657" max="6657" width="91.5703125" style="12" bestFit="1" customWidth="1"/>
    <col min="6658" max="6912" width="11.42578125" style="12"/>
    <col min="6913" max="6913" width="91.5703125" style="12" bestFit="1" customWidth="1"/>
    <col min="6914" max="7168" width="11.42578125" style="12"/>
    <col min="7169" max="7169" width="91.5703125" style="12" bestFit="1" customWidth="1"/>
    <col min="7170" max="7424" width="11.42578125" style="12"/>
    <col min="7425" max="7425" width="91.5703125" style="12" bestFit="1" customWidth="1"/>
    <col min="7426" max="7680" width="11.42578125" style="12"/>
    <col min="7681" max="7681" width="91.5703125" style="12" bestFit="1" customWidth="1"/>
    <col min="7682" max="7936" width="11.42578125" style="12"/>
    <col min="7937" max="7937" width="91.5703125" style="12" bestFit="1" customWidth="1"/>
    <col min="7938" max="8192" width="11.42578125" style="12"/>
    <col min="8193" max="8193" width="91.5703125" style="12" bestFit="1" customWidth="1"/>
    <col min="8194" max="8448" width="11.42578125" style="12"/>
    <col min="8449" max="8449" width="91.5703125" style="12" bestFit="1" customWidth="1"/>
    <col min="8450" max="8704" width="11.42578125" style="12"/>
    <col min="8705" max="8705" width="91.5703125" style="12" bestFit="1" customWidth="1"/>
    <col min="8706" max="8960" width="11.42578125" style="12"/>
    <col min="8961" max="8961" width="91.5703125" style="12" bestFit="1" customWidth="1"/>
    <col min="8962" max="9216" width="11.42578125" style="12"/>
    <col min="9217" max="9217" width="91.5703125" style="12" bestFit="1" customWidth="1"/>
    <col min="9218" max="9472" width="11.42578125" style="12"/>
    <col min="9473" max="9473" width="91.5703125" style="12" bestFit="1" customWidth="1"/>
    <col min="9474" max="9728" width="11.42578125" style="12"/>
    <col min="9729" max="9729" width="91.5703125" style="12" bestFit="1" customWidth="1"/>
    <col min="9730" max="9984" width="11.42578125" style="12"/>
    <col min="9985" max="9985" width="91.5703125" style="12" bestFit="1" customWidth="1"/>
    <col min="9986" max="10240" width="11.42578125" style="12"/>
    <col min="10241" max="10241" width="91.5703125" style="12" bestFit="1" customWidth="1"/>
    <col min="10242" max="10496" width="11.42578125" style="12"/>
    <col min="10497" max="10497" width="91.5703125" style="12" bestFit="1" customWidth="1"/>
    <col min="10498" max="10752" width="11.42578125" style="12"/>
    <col min="10753" max="10753" width="91.5703125" style="12" bestFit="1" customWidth="1"/>
    <col min="10754" max="11008" width="11.42578125" style="12"/>
    <col min="11009" max="11009" width="91.5703125" style="12" bestFit="1" customWidth="1"/>
    <col min="11010" max="11264" width="11.42578125" style="12"/>
    <col min="11265" max="11265" width="91.5703125" style="12" bestFit="1" customWidth="1"/>
    <col min="11266" max="11520" width="11.42578125" style="12"/>
    <col min="11521" max="11521" width="91.5703125" style="12" bestFit="1" customWidth="1"/>
    <col min="11522" max="11776" width="11.42578125" style="12"/>
    <col min="11777" max="11777" width="91.5703125" style="12" bestFit="1" customWidth="1"/>
    <col min="11778" max="12032" width="11.42578125" style="12"/>
    <col min="12033" max="12033" width="91.5703125" style="12" bestFit="1" customWidth="1"/>
    <col min="12034" max="12288" width="11.42578125" style="12"/>
    <col min="12289" max="12289" width="91.5703125" style="12" bestFit="1" customWidth="1"/>
    <col min="12290" max="12544" width="11.42578125" style="12"/>
    <col min="12545" max="12545" width="91.5703125" style="12" bestFit="1" customWidth="1"/>
    <col min="12546" max="12800" width="11.42578125" style="12"/>
    <col min="12801" max="12801" width="91.5703125" style="12" bestFit="1" customWidth="1"/>
    <col min="12802" max="13056" width="11.42578125" style="12"/>
    <col min="13057" max="13057" width="91.5703125" style="12" bestFit="1" customWidth="1"/>
    <col min="13058" max="13312" width="11.42578125" style="12"/>
    <col min="13313" max="13313" width="91.5703125" style="12" bestFit="1" customWidth="1"/>
    <col min="13314" max="13568" width="11.42578125" style="12"/>
    <col min="13569" max="13569" width="91.5703125" style="12" bestFit="1" customWidth="1"/>
    <col min="13570" max="13824" width="11.42578125" style="12"/>
    <col min="13825" max="13825" width="91.5703125" style="12" bestFit="1" customWidth="1"/>
    <col min="13826" max="14080" width="11.42578125" style="12"/>
    <col min="14081" max="14081" width="91.5703125" style="12" bestFit="1" customWidth="1"/>
    <col min="14082" max="14336" width="11.42578125" style="12"/>
    <col min="14337" max="14337" width="91.5703125" style="12" bestFit="1" customWidth="1"/>
    <col min="14338" max="14592" width="11.42578125" style="12"/>
    <col min="14593" max="14593" width="91.5703125" style="12" bestFit="1" customWidth="1"/>
    <col min="14594" max="14848" width="11.42578125" style="12"/>
    <col min="14849" max="14849" width="91.5703125" style="12" bestFit="1" customWidth="1"/>
    <col min="14850" max="15104" width="11.42578125" style="12"/>
    <col min="15105" max="15105" width="91.5703125" style="12" bestFit="1" customWidth="1"/>
    <col min="15106" max="15360" width="11.42578125" style="12"/>
    <col min="15361" max="15361" width="91.5703125" style="12" bestFit="1" customWidth="1"/>
    <col min="15362" max="15616" width="11.42578125" style="12"/>
    <col min="15617" max="15617" width="91.5703125" style="12" bestFit="1" customWidth="1"/>
    <col min="15618" max="15872" width="11.42578125" style="12"/>
    <col min="15873" max="15873" width="91.5703125" style="12" bestFit="1" customWidth="1"/>
    <col min="15874" max="16128" width="11.42578125" style="12"/>
    <col min="16129" max="16129" width="91.5703125" style="12" bestFit="1" customWidth="1"/>
    <col min="16130" max="16384" width="11.42578125" style="12"/>
  </cols>
  <sheetData>
    <row r="2" spans="1:1" ht="15.75" x14ac:dyDescent="0.25">
      <c r="A2" s="16"/>
    </row>
    <row r="3" spans="1:1" ht="15.75" x14ac:dyDescent="0.25">
      <c r="A3" s="16"/>
    </row>
    <row r="4" spans="1:1" ht="50.25" customHeight="1" x14ac:dyDescent="0.2">
      <c r="A4" s="20" t="s">
        <v>21</v>
      </c>
    </row>
    <row r="5" spans="1:1" ht="15.75" x14ac:dyDescent="0.25">
      <c r="A5" s="13"/>
    </row>
    <row r="6" spans="1:1" ht="15.75" x14ac:dyDescent="0.25">
      <c r="A6" s="13"/>
    </row>
    <row r="7" spans="1:1" ht="15.75" x14ac:dyDescent="0.25">
      <c r="A7" s="14" t="s">
        <v>22</v>
      </c>
    </row>
    <row r="8" spans="1:1" ht="15.75" x14ac:dyDescent="0.25">
      <c r="A8" s="14" t="s">
        <v>23</v>
      </c>
    </row>
    <row r="9" spans="1:1" ht="15.75" x14ac:dyDescent="0.25">
      <c r="A9" s="14" t="s">
        <v>30</v>
      </c>
    </row>
    <row r="10" spans="1:1" ht="15.75" x14ac:dyDescent="0.25">
      <c r="A10" s="15" t="s">
        <v>24</v>
      </c>
    </row>
    <row r="11" spans="1:1" ht="15.75" x14ac:dyDescent="0.25">
      <c r="A11" s="14" t="s">
        <v>25</v>
      </c>
    </row>
    <row r="12" spans="1:1" ht="15.75" x14ac:dyDescent="0.25">
      <c r="A12" s="14" t="s">
        <v>28</v>
      </c>
    </row>
    <row r="13" spans="1:1" ht="15.75" x14ac:dyDescent="0.25">
      <c r="A13" s="14" t="s">
        <v>29</v>
      </c>
    </row>
    <row r="14" spans="1:1" ht="15.75" x14ac:dyDescent="0.25">
      <c r="A14" s="16"/>
    </row>
    <row r="15" spans="1:1" ht="15.75" x14ac:dyDescent="0.25">
      <c r="A15" s="16"/>
    </row>
    <row r="16" spans="1:1" ht="15.75" x14ac:dyDescent="0.25">
      <c r="A16" s="16"/>
    </row>
    <row r="17" spans="1:1" ht="15.75" x14ac:dyDescent="0.2">
      <c r="A17" s="17"/>
    </row>
    <row r="18" spans="1:1" ht="15.75" x14ac:dyDescent="0.25">
      <c r="A18" s="16"/>
    </row>
    <row r="19" spans="1:1" ht="15.75" x14ac:dyDescent="0.25">
      <c r="A19" s="16"/>
    </row>
    <row r="20" spans="1:1" ht="15.75" x14ac:dyDescent="0.25">
      <c r="A20" s="14"/>
    </row>
    <row r="21" spans="1:1" ht="15.75" x14ac:dyDescent="0.25">
      <c r="A21" s="16"/>
    </row>
    <row r="22" spans="1:1" ht="15.75" x14ac:dyDescent="0.25">
      <c r="A22" s="16"/>
    </row>
    <row r="23" spans="1:1" ht="37.5" customHeight="1" x14ac:dyDescent="0.2">
      <c r="A23" s="20" t="s">
        <v>206</v>
      </c>
    </row>
    <row r="24" spans="1:1" ht="15.75" x14ac:dyDescent="0.25">
      <c r="A24" s="16"/>
    </row>
    <row r="25" spans="1:1" ht="15.75" x14ac:dyDescent="0.25">
      <c r="A25" s="14" t="s">
        <v>227</v>
      </c>
    </row>
    <row r="26" spans="1:1" ht="15.75" x14ac:dyDescent="0.25">
      <c r="A26" s="16"/>
    </row>
    <row r="27" spans="1:1" ht="15.75" x14ac:dyDescent="0.25">
      <c r="A27" s="16"/>
    </row>
    <row r="28" spans="1:1" ht="15.75" x14ac:dyDescent="0.25">
      <c r="A28" s="21"/>
    </row>
    <row r="29" spans="1:1" ht="15.75" x14ac:dyDescent="0.25">
      <c r="A29" s="21"/>
    </row>
    <row r="30" spans="1:1" ht="15.75" x14ac:dyDescent="0.25">
      <c r="A30" s="21"/>
    </row>
    <row r="31" spans="1:1" ht="15.75" x14ac:dyDescent="0.25">
      <c r="A31" s="22" t="s">
        <v>26</v>
      </c>
    </row>
    <row r="32" spans="1:1" ht="15.75" x14ac:dyDescent="0.25">
      <c r="A32" s="16"/>
    </row>
    <row r="33" spans="1:1" ht="15.75" x14ac:dyDescent="0.25">
      <c r="A33" s="16"/>
    </row>
    <row r="34" spans="1:1" ht="15.75" x14ac:dyDescent="0.25">
      <c r="A34" s="16"/>
    </row>
    <row r="35" spans="1:1" ht="15.75" x14ac:dyDescent="0.25">
      <c r="A35" s="16"/>
    </row>
    <row r="36" spans="1:1" ht="15.75" x14ac:dyDescent="0.25">
      <c r="A36" s="16"/>
    </row>
    <row r="37" spans="1:1" ht="15.75" x14ac:dyDescent="0.25">
      <c r="A37" s="16"/>
    </row>
    <row r="38" spans="1:1" ht="15.75" x14ac:dyDescent="0.25">
      <c r="A38" s="16"/>
    </row>
    <row r="39" spans="1:1" ht="15.75" x14ac:dyDescent="0.25">
      <c r="A39" s="16"/>
    </row>
    <row r="40" spans="1:1" ht="15.75" x14ac:dyDescent="0.25">
      <c r="A40" s="16"/>
    </row>
    <row r="41" spans="1:1" ht="15.75" x14ac:dyDescent="0.25">
      <c r="A41" s="16"/>
    </row>
    <row r="42" spans="1:1" ht="15.75" x14ac:dyDescent="0.25">
      <c r="A42" s="16"/>
    </row>
    <row r="43" spans="1:1" ht="15.75" x14ac:dyDescent="0.25">
      <c r="A43" s="16"/>
    </row>
    <row r="44" spans="1:1" ht="15.75" x14ac:dyDescent="0.25">
      <c r="A44" s="16"/>
    </row>
    <row r="45" spans="1:1" ht="15.75" x14ac:dyDescent="0.25">
      <c r="A45" s="16"/>
    </row>
    <row r="46" spans="1:1" ht="15.75" x14ac:dyDescent="0.25">
      <c r="A46" s="16"/>
    </row>
    <row r="47" spans="1:1" ht="15.75" x14ac:dyDescent="0.25">
      <c r="A47" s="16"/>
    </row>
    <row r="48" spans="1:1" ht="15.75" x14ac:dyDescent="0.25">
      <c r="A48" s="16"/>
    </row>
    <row r="49" spans="1:1" ht="15.75" x14ac:dyDescent="0.25">
      <c r="A49" s="16"/>
    </row>
    <row r="50" spans="1:1" ht="15.75" x14ac:dyDescent="0.25">
      <c r="A50" s="16"/>
    </row>
    <row r="51" spans="1:1" ht="15.75" x14ac:dyDescent="0.25">
      <c r="A51" s="16"/>
    </row>
    <row r="52" spans="1:1" ht="15.75" x14ac:dyDescent="0.25">
      <c r="A52" s="16"/>
    </row>
    <row r="53" spans="1:1" ht="15.75" x14ac:dyDescent="0.25">
      <c r="A53" s="16"/>
    </row>
    <row r="54" spans="1:1" ht="15" x14ac:dyDescent="0.25">
      <c r="A54" s="19"/>
    </row>
    <row r="55" spans="1:1" ht="15" x14ac:dyDescent="0.25">
      <c r="A55" s="19"/>
    </row>
    <row r="56" spans="1:1" ht="15" x14ac:dyDescent="0.25">
      <c r="A56" s="19"/>
    </row>
    <row r="57" spans="1:1" ht="15" x14ac:dyDescent="0.25">
      <c r="A57" s="19"/>
    </row>
    <row r="58" spans="1:1" ht="15" x14ac:dyDescent="0.25">
      <c r="A58" s="19"/>
    </row>
    <row r="59" spans="1:1" ht="15" x14ac:dyDescent="0.25">
      <c r="A59" s="19"/>
    </row>
    <row r="60" spans="1:1" ht="15" x14ac:dyDescent="0.25">
      <c r="A60" s="19"/>
    </row>
    <row r="61" spans="1:1" ht="15" x14ac:dyDescent="0.25">
      <c r="A61" s="19"/>
    </row>
    <row r="62" spans="1:1" ht="15" x14ac:dyDescent="0.25">
      <c r="A62" s="19"/>
    </row>
    <row r="63" spans="1:1" ht="15" x14ac:dyDescent="0.25">
      <c r="A63" s="19"/>
    </row>
    <row r="64" spans="1:1" ht="15" x14ac:dyDescent="0.25">
      <c r="A64" s="19"/>
    </row>
    <row r="65" spans="1:1" ht="15" x14ac:dyDescent="0.25">
      <c r="A65" s="19"/>
    </row>
    <row r="66" spans="1:1" ht="15" x14ac:dyDescent="0.25">
      <c r="A66" s="19"/>
    </row>
    <row r="67" spans="1:1" ht="15" x14ac:dyDescent="0.25">
      <c r="A67" s="19"/>
    </row>
  </sheetData>
  <pageMargins left="0.78740157499999996" right="0.78740157499999996" top="0.984251969" bottom="0.984251969" header="0.4921259845" footer="0.4921259845"/>
  <pageSetup paperSize="9" orientation="portrait" verticalDpi="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99"/>
  <sheetViews>
    <sheetView tabSelected="1" zoomScale="70" zoomScaleNormal="70" workbookViewId="0">
      <pane xSplit="5" ySplit="3" topLeftCell="F95" activePane="bottomRight" state="frozen"/>
      <selection pane="topRight" activeCell="F1" sqref="F1"/>
      <selection pane="bottomLeft" activeCell="A2" sqref="A2"/>
      <selection pane="bottomRight" activeCell="A97" sqref="A97:B97"/>
    </sheetView>
  </sheetViews>
  <sheetFormatPr baseColWidth="10" defaultColWidth="11.5703125" defaultRowHeight="15" x14ac:dyDescent="0.25"/>
  <cols>
    <col min="1" max="1" width="18.140625" style="3" customWidth="1"/>
    <col min="2" max="2" width="28.140625" style="1" customWidth="1"/>
    <col min="3" max="3" width="96.5703125" style="2" customWidth="1"/>
    <col min="4" max="4" width="18.42578125" style="164" customWidth="1"/>
    <col min="5" max="5" width="14.140625" style="1" customWidth="1"/>
    <col min="6" max="6" width="15.42578125" style="4" customWidth="1"/>
    <col min="7" max="7" width="14.42578125" style="228" customWidth="1"/>
    <col min="8" max="8" width="17.42578125" style="2" customWidth="1"/>
    <col min="9" max="9" width="18" style="52" customWidth="1"/>
    <col min="10" max="10" width="16.5703125" style="2" customWidth="1"/>
    <col min="11" max="11" width="9.7109375" style="2" customWidth="1"/>
    <col min="12" max="12" width="17.5703125" style="1" customWidth="1"/>
    <col min="13" max="13" width="12.5703125" style="3" customWidth="1"/>
    <col min="14" max="14" width="24.28515625" style="104" customWidth="1"/>
    <col min="15" max="16384" width="11.5703125" style="3"/>
  </cols>
  <sheetData>
    <row r="1" spans="1:14" ht="15.75" thickBot="1" x14ac:dyDescent="0.3"/>
    <row r="2" spans="1:14" s="90" customFormat="1" ht="48" customHeight="1" x14ac:dyDescent="0.25">
      <c r="A2" s="398" t="s">
        <v>213</v>
      </c>
      <c r="B2" s="411"/>
      <c r="C2" s="372" t="s">
        <v>129</v>
      </c>
      <c r="D2" s="367" t="s">
        <v>36</v>
      </c>
      <c r="E2" s="372" t="s">
        <v>193</v>
      </c>
      <c r="F2" s="372" t="s">
        <v>119</v>
      </c>
      <c r="G2" s="387" t="s">
        <v>120</v>
      </c>
      <c r="H2" s="388"/>
      <c r="I2" s="388"/>
      <c r="J2" s="389"/>
      <c r="K2" s="367" t="s">
        <v>11</v>
      </c>
      <c r="L2" s="367" t="s">
        <v>143</v>
      </c>
      <c r="M2" s="367" t="s">
        <v>124</v>
      </c>
      <c r="N2" s="365" t="s">
        <v>209</v>
      </c>
    </row>
    <row r="3" spans="1:14" ht="69" customHeight="1" thickBot="1" x14ac:dyDescent="0.3">
      <c r="A3" s="399"/>
      <c r="B3" s="410"/>
      <c r="C3" s="381"/>
      <c r="D3" s="380"/>
      <c r="E3" s="373"/>
      <c r="F3" s="374"/>
      <c r="G3" s="298" t="s">
        <v>204</v>
      </c>
      <c r="H3" s="299" t="s">
        <v>202</v>
      </c>
      <c r="I3" s="299" t="s">
        <v>201</v>
      </c>
      <c r="J3" s="299" t="s">
        <v>123</v>
      </c>
      <c r="K3" s="369"/>
      <c r="L3" s="370"/>
      <c r="M3" s="368"/>
      <c r="N3" s="366"/>
    </row>
    <row r="4" spans="1:14" ht="33.75" customHeight="1" thickBot="1" x14ac:dyDescent="0.3">
      <c r="A4" s="402" t="s">
        <v>242</v>
      </c>
      <c r="B4" s="401" t="s">
        <v>9</v>
      </c>
      <c r="C4" s="92" t="s">
        <v>2</v>
      </c>
      <c r="D4" s="95" t="s">
        <v>43</v>
      </c>
      <c r="E4" s="93">
        <v>2797310</v>
      </c>
      <c r="F4" s="91" t="s">
        <v>226</v>
      </c>
      <c r="G4" s="229"/>
      <c r="H4" s="92"/>
      <c r="I4" s="94"/>
      <c r="J4" s="97">
        <f>H4+I4</f>
        <v>0</v>
      </c>
      <c r="K4" s="96"/>
      <c r="L4" s="287">
        <v>19</v>
      </c>
      <c r="M4" s="99">
        <f t="shared" ref="M4:M47" si="0">J4*L4*(1+K4)</f>
        <v>0</v>
      </c>
      <c r="N4" s="147"/>
    </row>
    <row r="5" spans="1:14" ht="130.5" customHeight="1" thickTop="1" x14ac:dyDescent="0.25">
      <c r="A5" s="375" t="s">
        <v>243</v>
      </c>
      <c r="B5" s="375" t="s">
        <v>1</v>
      </c>
      <c r="C5" s="57" t="s">
        <v>125</v>
      </c>
      <c r="D5" s="54" t="s">
        <v>45</v>
      </c>
      <c r="E5" s="89" t="s">
        <v>228</v>
      </c>
      <c r="F5" s="89" t="s">
        <v>226</v>
      </c>
      <c r="G5" s="230"/>
      <c r="H5" s="57"/>
      <c r="I5" s="55"/>
      <c r="J5" s="56">
        <f t="shared" ref="J5:J28" si="1">H5+I5</f>
        <v>0</v>
      </c>
      <c r="K5" s="69"/>
      <c r="L5" s="283">
        <v>9</v>
      </c>
      <c r="M5" s="100">
        <f t="shared" si="0"/>
        <v>0</v>
      </c>
      <c r="N5" s="106"/>
    </row>
    <row r="6" spans="1:14" ht="95.25" customHeight="1" x14ac:dyDescent="0.25">
      <c r="A6" s="359"/>
      <c r="B6" s="359"/>
      <c r="C6" s="78" t="s">
        <v>126</v>
      </c>
      <c r="D6" s="67" t="s">
        <v>217</v>
      </c>
      <c r="E6" s="44" t="s">
        <v>232</v>
      </c>
      <c r="F6" s="206" t="s">
        <v>226</v>
      </c>
      <c r="G6" s="231"/>
      <c r="H6" s="78"/>
      <c r="I6" s="77"/>
      <c r="J6" s="68">
        <f t="shared" si="1"/>
        <v>0</v>
      </c>
      <c r="K6" s="79"/>
      <c r="L6" s="280">
        <v>1</v>
      </c>
      <c r="M6" s="101">
        <f t="shared" si="0"/>
        <v>0</v>
      </c>
      <c r="N6" s="107"/>
    </row>
    <row r="7" spans="1:14" ht="111" customHeight="1" x14ac:dyDescent="0.25">
      <c r="A7" s="359"/>
      <c r="B7" s="361"/>
      <c r="C7" s="28" t="s">
        <v>189</v>
      </c>
      <c r="D7" s="133" t="s">
        <v>44</v>
      </c>
      <c r="E7" s="41">
        <v>2749392</v>
      </c>
      <c r="F7" s="206">
        <v>2786460</v>
      </c>
      <c r="G7" s="232"/>
      <c r="H7" s="28"/>
      <c r="I7" s="46"/>
      <c r="J7" s="31">
        <f t="shared" si="1"/>
        <v>0</v>
      </c>
      <c r="K7" s="70"/>
      <c r="L7" s="282">
        <f>ROUNDUP(14*1.1,0)</f>
        <v>16</v>
      </c>
      <c r="M7" s="101">
        <f t="shared" si="0"/>
        <v>0</v>
      </c>
      <c r="N7" s="107"/>
    </row>
    <row r="8" spans="1:14" ht="111" customHeight="1" thickBot="1" x14ac:dyDescent="0.3">
      <c r="A8" s="400"/>
      <c r="B8" s="376"/>
      <c r="C8" s="61" t="s">
        <v>188</v>
      </c>
      <c r="D8" s="60" t="s">
        <v>46</v>
      </c>
      <c r="E8" s="60">
        <v>2749392</v>
      </c>
      <c r="F8" s="291">
        <v>2786460</v>
      </c>
      <c r="G8" s="233"/>
      <c r="H8" s="61"/>
      <c r="I8" s="59"/>
      <c r="J8" s="80">
        <f t="shared" si="1"/>
        <v>0</v>
      </c>
      <c r="K8" s="71"/>
      <c r="L8" s="284">
        <v>62</v>
      </c>
      <c r="M8" s="102">
        <f t="shared" si="0"/>
        <v>0</v>
      </c>
      <c r="N8" s="256" t="s">
        <v>208</v>
      </c>
    </row>
    <row r="9" spans="1:14" s="90" customFormat="1" ht="204" customHeight="1" thickTop="1" x14ac:dyDescent="0.25">
      <c r="A9" s="375" t="s">
        <v>244</v>
      </c>
      <c r="B9" s="378" t="s">
        <v>0</v>
      </c>
      <c r="C9" s="65" t="s">
        <v>233</v>
      </c>
      <c r="D9" s="54" t="s">
        <v>39</v>
      </c>
      <c r="E9" s="54">
        <v>2737070</v>
      </c>
      <c r="F9" s="89">
        <v>2721407</v>
      </c>
      <c r="G9" s="234"/>
      <c r="H9" s="65"/>
      <c r="I9" s="64"/>
      <c r="J9" s="81">
        <f t="shared" si="1"/>
        <v>0</v>
      </c>
      <c r="K9" s="72"/>
      <c r="L9" s="285">
        <v>71</v>
      </c>
      <c r="M9" s="100">
        <f t="shared" si="0"/>
        <v>0</v>
      </c>
      <c r="N9" s="106"/>
    </row>
    <row r="10" spans="1:14" ht="195" customHeight="1" x14ac:dyDescent="0.25">
      <c r="A10" s="359"/>
      <c r="B10" s="364"/>
      <c r="C10" s="28" t="s">
        <v>234</v>
      </c>
      <c r="D10" s="133" t="s">
        <v>38</v>
      </c>
      <c r="E10" s="42">
        <v>2760985</v>
      </c>
      <c r="F10" s="116">
        <v>2721407</v>
      </c>
      <c r="G10" s="232"/>
      <c r="H10" s="28"/>
      <c r="I10" s="46"/>
      <c r="J10" s="31">
        <f t="shared" si="1"/>
        <v>0</v>
      </c>
      <c r="K10" s="70"/>
      <c r="L10" s="282">
        <v>63</v>
      </c>
      <c r="M10" s="101">
        <f t="shared" si="0"/>
        <v>0</v>
      </c>
      <c r="N10" s="226"/>
    </row>
    <row r="11" spans="1:14" s="90" customFormat="1" ht="96.75" customHeight="1" x14ac:dyDescent="0.25">
      <c r="A11" s="359"/>
      <c r="B11" s="364"/>
      <c r="C11" s="28" t="s">
        <v>127</v>
      </c>
      <c r="D11" s="179" t="s">
        <v>40</v>
      </c>
      <c r="E11" s="41">
        <v>2715223</v>
      </c>
      <c r="F11" s="179">
        <v>2721407</v>
      </c>
      <c r="G11" s="232"/>
      <c r="H11" s="28"/>
      <c r="I11" s="46"/>
      <c r="J11" s="31">
        <f t="shared" si="1"/>
        <v>0</v>
      </c>
      <c r="K11" s="70"/>
      <c r="L11" s="282">
        <v>25</v>
      </c>
      <c r="M11" s="101">
        <f t="shared" si="0"/>
        <v>0</v>
      </c>
      <c r="N11" s="257" t="s">
        <v>208</v>
      </c>
    </row>
    <row r="12" spans="1:14" ht="168.75" customHeight="1" x14ac:dyDescent="0.25">
      <c r="A12" s="359"/>
      <c r="B12" s="364"/>
      <c r="C12" s="98" t="s">
        <v>128</v>
      </c>
      <c r="D12" s="133" t="s">
        <v>41</v>
      </c>
      <c r="E12" s="42">
        <v>2743946</v>
      </c>
      <c r="F12" s="9" t="s">
        <v>6</v>
      </c>
      <c r="G12" s="232"/>
      <c r="H12" s="28"/>
      <c r="I12" s="46"/>
      <c r="J12" s="31">
        <f t="shared" si="1"/>
        <v>0</v>
      </c>
      <c r="K12" s="70"/>
      <c r="L12" s="282">
        <v>15</v>
      </c>
      <c r="M12" s="101">
        <f t="shared" si="0"/>
        <v>0</v>
      </c>
      <c r="N12" s="107"/>
    </row>
    <row r="13" spans="1:14" s="90" customFormat="1" ht="99" customHeight="1" x14ac:dyDescent="0.25">
      <c r="A13" s="359"/>
      <c r="B13" s="364"/>
      <c r="C13" s="28" t="s">
        <v>184</v>
      </c>
      <c r="D13" s="179" t="s">
        <v>42</v>
      </c>
      <c r="E13" s="41">
        <v>2707212</v>
      </c>
      <c r="F13" s="179">
        <v>2721407</v>
      </c>
      <c r="G13" s="232"/>
      <c r="H13" s="28"/>
      <c r="I13" s="46"/>
      <c r="J13" s="31">
        <f t="shared" si="1"/>
        <v>0</v>
      </c>
      <c r="K13" s="70"/>
      <c r="L13" s="282">
        <v>20</v>
      </c>
      <c r="M13" s="101">
        <f t="shared" si="0"/>
        <v>0</v>
      </c>
      <c r="N13" s="107"/>
    </row>
    <row r="14" spans="1:14" ht="158.25" customHeight="1" thickBot="1" x14ac:dyDescent="0.3">
      <c r="A14" s="400"/>
      <c r="B14" s="379"/>
      <c r="C14" s="61" t="s">
        <v>130</v>
      </c>
      <c r="D14" s="60" t="s">
        <v>37</v>
      </c>
      <c r="E14" s="58">
        <v>2777595</v>
      </c>
      <c r="F14" s="128">
        <v>2778152</v>
      </c>
      <c r="G14" s="235"/>
      <c r="H14" s="61"/>
      <c r="I14" s="59"/>
      <c r="J14" s="80">
        <f t="shared" si="1"/>
        <v>0</v>
      </c>
      <c r="K14" s="71"/>
      <c r="L14" s="286">
        <v>3</v>
      </c>
      <c r="M14" s="102">
        <f t="shared" si="0"/>
        <v>0</v>
      </c>
      <c r="N14" s="105"/>
    </row>
    <row r="15" spans="1:14" ht="75.75" customHeight="1" thickTop="1" x14ac:dyDescent="0.25">
      <c r="A15" s="375" t="s">
        <v>245</v>
      </c>
      <c r="B15" s="378" t="s">
        <v>160</v>
      </c>
      <c r="C15" s="62" t="s">
        <v>132</v>
      </c>
      <c r="D15" s="54" t="s">
        <v>64</v>
      </c>
      <c r="E15" s="63">
        <v>2756618</v>
      </c>
      <c r="F15" s="117">
        <v>2706342</v>
      </c>
      <c r="G15" s="234"/>
      <c r="H15" s="65"/>
      <c r="I15" s="64"/>
      <c r="J15" s="81">
        <f t="shared" si="1"/>
        <v>0</v>
      </c>
      <c r="K15" s="72"/>
      <c r="L15" s="283">
        <v>1</v>
      </c>
      <c r="M15" s="100">
        <f t="shared" si="0"/>
        <v>0</v>
      </c>
      <c r="N15" s="106"/>
    </row>
    <row r="16" spans="1:14" ht="78" customHeight="1" thickBot="1" x14ac:dyDescent="0.3">
      <c r="A16" s="363"/>
      <c r="B16" s="364"/>
      <c r="C16" s="45" t="s">
        <v>133</v>
      </c>
      <c r="D16" s="133" t="s">
        <v>66</v>
      </c>
      <c r="E16" s="43">
        <v>2754223</v>
      </c>
      <c r="F16" s="115">
        <v>2706342</v>
      </c>
      <c r="G16" s="232"/>
      <c r="H16" s="28"/>
      <c r="I16" s="46"/>
      <c r="J16" s="31">
        <f t="shared" si="1"/>
        <v>0</v>
      </c>
      <c r="K16" s="70"/>
      <c r="L16" s="286">
        <v>6</v>
      </c>
      <c r="M16" s="101">
        <f t="shared" si="0"/>
        <v>0</v>
      </c>
      <c r="N16" s="107"/>
    </row>
    <row r="17" spans="1:14" ht="66.75" customHeight="1" x14ac:dyDescent="0.25">
      <c r="A17" s="358" t="s">
        <v>246</v>
      </c>
      <c r="B17" s="364" t="s">
        <v>161</v>
      </c>
      <c r="C17" s="28" t="s">
        <v>134</v>
      </c>
      <c r="D17" s="133" t="s">
        <v>68</v>
      </c>
      <c r="E17" s="43">
        <v>2740824</v>
      </c>
      <c r="F17" s="115">
        <v>2748033</v>
      </c>
      <c r="G17" s="232"/>
      <c r="H17" s="28"/>
      <c r="I17" s="46"/>
      <c r="J17" s="31">
        <f t="shared" si="1"/>
        <v>0</v>
      </c>
      <c r="K17" s="70"/>
      <c r="L17" s="283">
        <v>3</v>
      </c>
      <c r="M17" s="101">
        <f t="shared" si="0"/>
        <v>0</v>
      </c>
      <c r="N17" s="107"/>
    </row>
    <row r="18" spans="1:14" ht="120" x14ac:dyDescent="0.25">
      <c r="A18" s="359"/>
      <c r="B18" s="364"/>
      <c r="C18" s="28" t="s">
        <v>131</v>
      </c>
      <c r="D18" s="133" t="s">
        <v>69</v>
      </c>
      <c r="E18" s="43">
        <v>2731877</v>
      </c>
      <c r="F18" s="115">
        <v>2748033</v>
      </c>
      <c r="G18" s="232"/>
      <c r="H18" s="28"/>
      <c r="I18" s="46"/>
      <c r="J18" s="31">
        <f t="shared" si="1"/>
        <v>0</v>
      </c>
      <c r="K18" s="70"/>
      <c r="L18" s="282">
        <v>4</v>
      </c>
      <c r="M18" s="101">
        <f t="shared" si="0"/>
        <v>0</v>
      </c>
      <c r="N18" s="107"/>
    </row>
    <row r="19" spans="1:14" ht="75" x14ac:dyDescent="0.25">
      <c r="A19" s="359"/>
      <c r="B19" s="364"/>
      <c r="C19" s="28" t="s">
        <v>137</v>
      </c>
      <c r="D19" s="41" t="s">
        <v>135</v>
      </c>
      <c r="E19" s="44">
        <v>2717191</v>
      </c>
      <c r="F19" s="30">
        <v>2743596</v>
      </c>
      <c r="G19" s="232"/>
      <c r="H19" s="29"/>
      <c r="I19" s="46"/>
      <c r="J19" s="53">
        <f t="shared" si="1"/>
        <v>0</v>
      </c>
      <c r="K19" s="73"/>
      <c r="L19" s="282">
        <v>1</v>
      </c>
      <c r="M19" s="101">
        <f t="shared" si="0"/>
        <v>0</v>
      </c>
      <c r="N19" s="107"/>
    </row>
    <row r="20" spans="1:14" ht="60" customHeight="1" x14ac:dyDescent="0.25">
      <c r="A20" s="359"/>
      <c r="B20" s="364"/>
      <c r="C20" s="45" t="s">
        <v>136</v>
      </c>
      <c r="D20" s="133" t="s">
        <v>65</v>
      </c>
      <c r="E20" s="44">
        <v>2716808</v>
      </c>
      <c r="F20" s="30">
        <v>2743596</v>
      </c>
      <c r="G20" s="236"/>
      <c r="H20" s="29"/>
      <c r="I20" s="47"/>
      <c r="J20" s="53">
        <f t="shared" si="1"/>
        <v>0</v>
      </c>
      <c r="K20" s="73"/>
      <c r="L20" s="282">
        <v>3</v>
      </c>
      <c r="M20" s="101">
        <f t="shared" si="0"/>
        <v>0</v>
      </c>
      <c r="N20" s="107"/>
    </row>
    <row r="21" spans="1:14" ht="15.75" thickBot="1" x14ac:dyDescent="0.3">
      <c r="A21" s="400"/>
      <c r="B21" s="358"/>
      <c r="C21" s="32" t="s">
        <v>10</v>
      </c>
      <c r="D21" s="39" t="s">
        <v>138</v>
      </c>
      <c r="E21" s="39" t="s">
        <v>235</v>
      </c>
      <c r="F21" s="118">
        <v>2743596</v>
      </c>
      <c r="G21" s="237"/>
      <c r="H21" s="119"/>
      <c r="I21" s="51"/>
      <c r="J21" s="120">
        <f t="shared" si="1"/>
        <v>0</v>
      </c>
      <c r="K21" s="121"/>
      <c r="L21" s="286">
        <v>1</v>
      </c>
      <c r="M21" s="103">
        <f t="shared" si="0"/>
        <v>0</v>
      </c>
      <c r="N21" s="122"/>
    </row>
    <row r="22" spans="1:14" ht="96.75" customHeight="1" thickTop="1" x14ac:dyDescent="0.25">
      <c r="A22" s="375" t="s">
        <v>247</v>
      </c>
      <c r="B22" s="375" t="s">
        <v>162</v>
      </c>
      <c r="C22" s="65" t="s">
        <v>140</v>
      </c>
      <c r="D22" s="140" t="s">
        <v>105</v>
      </c>
      <c r="E22" s="141">
        <v>2748091</v>
      </c>
      <c r="F22" s="129">
        <v>2748033</v>
      </c>
      <c r="G22" s="238"/>
      <c r="H22" s="65"/>
      <c r="I22" s="142"/>
      <c r="J22" s="81">
        <f t="shared" si="1"/>
        <v>0</v>
      </c>
      <c r="K22" s="72"/>
      <c r="L22" s="283">
        <f>ROUNDUP(9*1.1,0)</f>
        <v>10</v>
      </c>
      <c r="M22" s="100">
        <f t="shared" si="0"/>
        <v>0</v>
      </c>
      <c r="N22" s="106"/>
    </row>
    <row r="23" spans="1:14" ht="112.5" customHeight="1" x14ac:dyDescent="0.25">
      <c r="A23" s="359"/>
      <c r="B23" s="359"/>
      <c r="C23" s="28" t="s">
        <v>141</v>
      </c>
      <c r="D23" s="133" t="s">
        <v>104</v>
      </c>
      <c r="E23" s="130">
        <v>2710036</v>
      </c>
      <c r="F23" s="130">
        <v>2748033</v>
      </c>
      <c r="G23" s="232"/>
      <c r="H23" s="28"/>
      <c r="I23" s="46"/>
      <c r="J23" s="31">
        <f t="shared" si="1"/>
        <v>0</v>
      </c>
      <c r="K23" s="70"/>
      <c r="L23" s="282">
        <v>1</v>
      </c>
      <c r="M23" s="101">
        <f t="shared" si="0"/>
        <v>0</v>
      </c>
      <c r="N23" s="107"/>
    </row>
    <row r="24" spans="1:14" ht="120" x14ac:dyDescent="0.25">
      <c r="A24" s="359"/>
      <c r="B24" s="359"/>
      <c r="C24" s="28" t="s">
        <v>142</v>
      </c>
      <c r="D24" s="133" t="s">
        <v>108</v>
      </c>
      <c r="E24" s="130">
        <v>2729283</v>
      </c>
      <c r="F24" s="130">
        <v>2748033</v>
      </c>
      <c r="G24" s="232"/>
      <c r="H24" s="28"/>
      <c r="I24" s="46"/>
      <c r="J24" s="31">
        <f t="shared" si="1"/>
        <v>0</v>
      </c>
      <c r="K24" s="70"/>
      <c r="L24" s="282">
        <f>ROUNDUP(5*1.1,0)</f>
        <v>6</v>
      </c>
      <c r="M24" s="101">
        <f t="shared" si="0"/>
        <v>0</v>
      </c>
      <c r="N24" s="107"/>
    </row>
    <row r="25" spans="1:14" ht="60.75" thickBot="1" x14ac:dyDescent="0.3">
      <c r="A25" s="400"/>
      <c r="B25" s="376"/>
      <c r="C25" s="92" t="s">
        <v>159</v>
      </c>
      <c r="D25" s="143" t="s">
        <v>158</v>
      </c>
      <c r="E25" s="144">
        <v>2765876</v>
      </c>
      <c r="F25" s="350" t="s">
        <v>236</v>
      </c>
      <c r="G25" s="239"/>
      <c r="H25" s="92"/>
      <c r="I25" s="94"/>
      <c r="J25" s="145">
        <f t="shared" si="1"/>
        <v>0</v>
      </c>
      <c r="K25" s="146"/>
      <c r="L25" s="287">
        <v>2</v>
      </c>
      <c r="M25" s="99">
        <f t="shared" si="0"/>
        <v>0</v>
      </c>
      <c r="N25" s="147"/>
    </row>
    <row r="26" spans="1:14" ht="15.75" thickTop="1" x14ac:dyDescent="0.25">
      <c r="A26" s="375" t="s">
        <v>248</v>
      </c>
      <c r="B26" s="375" t="s">
        <v>163</v>
      </c>
      <c r="C26" s="65" t="s">
        <v>3</v>
      </c>
      <c r="D26" s="54" t="s">
        <v>93</v>
      </c>
      <c r="E26" s="129">
        <v>2705213</v>
      </c>
      <c r="F26" s="264">
        <v>2784632</v>
      </c>
      <c r="G26" s="234"/>
      <c r="H26" s="159"/>
      <c r="I26" s="64"/>
      <c r="J26" s="81">
        <f t="shared" si="1"/>
        <v>0</v>
      </c>
      <c r="K26" s="72"/>
      <c r="L26" s="283">
        <v>1</v>
      </c>
      <c r="M26" s="156">
        <f t="shared" si="0"/>
        <v>0</v>
      </c>
      <c r="N26" s="106"/>
    </row>
    <row r="27" spans="1:14" x14ac:dyDescent="0.25">
      <c r="A27" s="359"/>
      <c r="B27" s="359"/>
      <c r="C27" s="28" t="s">
        <v>4</v>
      </c>
      <c r="D27" s="133" t="s">
        <v>92</v>
      </c>
      <c r="E27" s="130">
        <v>2742450</v>
      </c>
      <c r="F27" s="264">
        <v>2784632</v>
      </c>
      <c r="G27" s="240"/>
      <c r="H27" s="27"/>
      <c r="I27" s="46"/>
      <c r="J27" s="31">
        <f t="shared" si="1"/>
        <v>0</v>
      </c>
      <c r="K27" s="70"/>
      <c r="L27" s="282">
        <v>1</v>
      </c>
      <c r="M27" s="86">
        <f t="shared" si="0"/>
        <v>0</v>
      </c>
      <c r="N27" s="107"/>
    </row>
    <row r="28" spans="1:14" ht="15.75" thickBot="1" x14ac:dyDescent="0.3">
      <c r="A28" s="400"/>
      <c r="B28" s="376"/>
      <c r="C28" s="61" t="s">
        <v>5</v>
      </c>
      <c r="D28" s="60" t="s">
        <v>63</v>
      </c>
      <c r="E28" s="131">
        <v>2772020</v>
      </c>
      <c r="F28" s="264">
        <v>2784632</v>
      </c>
      <c r="G28" s="233"/>
      <c r="H28" s="160"/>
      <c r="I28" s="59"/>
      <c r="J28" s="80">
        <f t="shared" si="1"/>
        <v>0</v>
      </c>
      <c r="K28" s="71"/>
      <c r="L28" s="288">
        <v>1</v>
      </c>
      <c r="M28" s="153">
        <f t="shared" si="0"/>
        <v>0</v>
      </c>
      <c r="N28" s="105"/>
    </row>
    <row r="29" spans="1:14" ht="20.25" customHeight="1" thickTop="1" x14ac:dyDescent="0.25">
      <c r="A29" s="375" t="s">
        <v>249</v>
      </c>
      <c r="B29" s="375" t="s">
        <v>145</v>
      </c>
      <c r="C29" s="57" t="s">
        <v>139</v>
      </c>
      <c r="D29" s="54" t="s">
        <v>73</v>
      </c>
      <c r="E29" s="297">
        <v>2141928</v>
      </c>
      <c r="F29" s="351" t="s">
        <v>35</v>
      </c>
      <c r="G29" s="241"/>
      <c r="H29" s="154"/>
      <c r="I29" s="200" t="s">
        <v>35</v>
      </c>
      <c r="J29" s="155">
        <f t="shared" ref="J29:J35" si="2">H29</f>
        <v>0</v>
      </c>
      <c r="K29" s="72"/>
      <c r="L29" s="283">
        <v>10</v>
      </c>
      <c r="M29" s="156">
        <f t="shared" si="0"/>
        <v>0</v>
      </c>
      <c r="N29" s="106"/>
    </row>
    <row r="30" spans="1:14" ht="26.25" x14ac:dyDescent="0.25">
      <c r="A30" s="359"/>
      <c r="B30" s="361"/>
      <c r="C30" s="29" t="s">
        <v>101</v>
      </c>
      <c r="D30" s="133" t="s">
        <v>74</v>
      </c>
      <c r="E30" s="130">
        <v>2141928</v>
      </c>
      <c r="F30" s="188" t="s">
        <v>35</v>
      </c>
      <c r="G30" s="242"/>
      <c r="H30" s="5"/>
      <c r="I30" s="196" t="s">
        <v>35</v>
      </c>
      <c r="J30" s="82">
        <f t="shared" si="2"/>
        <v>0</v>
      </c>
      <c r="K30" s="70"/>
      <c r="L30" s="282">
        <v>16</v>
      </c>
      <c r="M30" s="86">
        <f t="shared" si="0"/>
        <v>0</v>
      </c>
      <c r="N30" s="257" t="s">
        <v>208</v>
      </c>
    </row>
    <row r="31" spans="1:14" x14ac:dyDescent="0.25">
      <c r="A31" s="359"/>
      <c r="B31" s="361"/>
      <c r="C31" s="29" t="s">
        <v>8</v>
      </c>
      <c r="D31" s="133" t="s">
        <v>77</v>
      </c>
      <c r="E31" s="130">
        <v>2136761</v>
      </c>
      <c r="F31" s="188" t="s">
        <v>35</v>
      </c>
      <c r="G31" s="242"/>
      <c r="H31" s="5"/>
      <c r="I31" s="196" t="s">
        <v>35</v>
      </c>
      <c r="J31" s="82">
        <f t="shared" si="2"/>
        <v>0</v>
      </c>
      <c r="K31" s="70"/>
      <c r="L31" s="282">
        <v>10</v>
      </c>
      <c r="M31" s="86">
        <f t="shared" si="0"/>
        <v>0</v>
      </c>
      <c r="N31" s="107"/>
    </row>
    <row r="32" spans="1:14" x14ac:dyDescent="0.25">
      <c r="A32" s="359"/>
      <c r="B32" s="361"/>
      <c r="C32" s="29" t="s">
        <v>148</v>
      </c>
      <c r="D32" s="133" t="s">
        <v>79</v>
      </c>
      <c r="E32" s="130">
        <v>2159526</v>
      </c>
      <c r="F32" s="188" t="s">
        <v>35</v>
      </c>
      <c r="G32" s="242"/>
      <c r="H32" s="5"/>
      <c r="I32" s="196" t="s">
        <v>35</v>
      </c>
      <c r="J32" s="82">
        <f t="shared" si="2"/>
        <v>0</v>
      </c>
      <c r="K32" s="70"/>
      <c r="L32" s="282">
        <v>65</v>
      </c>
      <c r="M32" s="86">
        <f t="shared" si="0"/>
        <v>0</v>
      </c>
      <c r="N32" s="107"/>
    </row>
    <row r="33" spans="1:15" ht="34.5" customHeight="1" thickBot="1" x14ac:dyDescent="0.3">
      <c r="A33" s="400"/>
      <c r="B33" s="376"/>
      <c r="C33" s="157" t="s">
        <v>149</v>
      </c>
      <c r="D33" s="60" t="s">
        <v>80</v>
      </c>
      <c r="E33" s="131">
        <v>2189800</v>
      </c>
      <c r="F33" s="199" t="s">
        <v>35</v>
      </c>
      <c r="G33" s="243"/>
      <c r="H33" s="158"/>
      <c r="I33" s="201" t="s">
        <v>35</v>
      </c>
      <c r="J33" s="80">
        <f t="shared" si="2"/>
        <v>0</v>
      </c>
      <c r="K33" s="71"/>
      <c r="L33" s="286">
        <v>10</v>
      </c>
      <c r="M33" s="153">
        <f t="shared" si="0"/>
        <v>0</v>
      </c>
      <c r="N33" s="105"/>
    </row>
    <row r="34" spans="1:15" s="139" customFormat="1" ht="45" customHeight="1" thickTop="1" x14ac:dyDescent="0.25">
      <c r="A34" s="375" t="s">
        <v>250</v>
      </c>
      <c r="B34" s="375" t="s">
        <v>144</v>
      </c>
      <c r="C34" s="182" t="s">
        <v>194</v>
      </c>
      <c r="D34" s="140" t="s">
        <v>98</v>
      </c>
      <c r="E34" s="141">
        <v>2124338</v>
      </c>
      <c r="F34" s="198" t="s">
        <v>35</v>
      </c>
      <c r="G34" s="244"/>
      <c r="H34" s="171"/>
      <c r="I34" s="202" t="s">
        <v>35</v>
      </c>
      <c r="J34" s="172">
        <f t="shared" si="2"/>
        <v>0</v>
      </c>
      <c r="K34" s="173"/>
      <c r="L34" s="289">
        <v>50</v>
      </c>
      <c r="M34" s="174">
        <f t="shared" si="0"/>
        <v>0</v>
      </c>
      <c r="N34" s="175"/>
      <c r="O34" s="126"/>
    </row>
    <row r="35" spans="1:15" x14ac:dyDescent="0.25">
      <c r="A35" s="359"/>
      <c r="B35" s="377"/>
      <c r="C35" s="29" t="s">
        <v>7</v>
      </c>
      <c r="D35" s="133" t="s">
        <v>67</v>
      </c>
      <c r="E35" s="130">
        <v>2161530</v>
      </c>
      <c r="F35" s="188" t="s">
        <v>35</v>
      </c>
      <c r="G35" s="245"/>
      <c r="H35" s="32"/>
      <c r="I35" s="196" t="s">
        <v>35</v>
      </c>
      <c r="J35" s="82">
        <f t="shared" si="2"/>
        <v>0</v>
      </c>
      <c r="K35" s="74"/>
      <c r="L35" s="282">
        <v>50</v>
      </c>
      <c r="M35" s="86">
        <f t="shared" si="0"/>
        <v>0</v>
      </c>
      <c r="N35" s="107"/>
    </row>
    <row r="36" spans="1:15" x14ac:dyDescent="0.25">
      <c r="A36" s="359"/>
      <c r="B36" s="377"/>
      <c r="C36" s="29" t="s">
        <v>146</v>
      </c>
      <c r="D36" s="133" t="s">
        <v>103</v>
      </c>
      <c r="E36" s="130">
        <v>2107972</v>
      </c>
      <c r="F36" s="188" t="s">
        <v>35</v>
      </c>
      <c r="G36" s="245"/>
      <c r="H36" s="32"/>
      <c r="I36" s="196" t="s">
        <v>35</v>
      </c>
      <c r="J36" s="82">
        <f t="shared" ref="J36:J47" si="3">H36</f>
        <v>0</v>
      </c>
      <c r="K36" s="74"/>
      <c r="L36" s="282">
        <v>5</v>
      </c>
      <c r="M36" s="86">
        <f t="shared" si="0"/>
        <v>0</v>
      </c>
      <c r="N36" s="107"/>
    </row>
    <row r="37" spans="1:15" ht="30" x14ac:dyDescent="0.25">
      <c r="A37" s="359"/>
      <c r="B37" s="377"/>
      <c r="C37" s="29" t="s">
        <v>196</v>
      </c>
      <c r="D37" s="66" t="s">
        <v>95</v>
      </c>
      <c r="E37" s="130">
        <v>2122138</v>
      </c>
      <c r="F37" s="188" t="s">
        <v>35</v>
      </c>
      <c r="G37" s="245"/>
      <c r="H37" s="32"/>
      <c r="I37" s="196" t="s">
        <v>35</v>
      </c>
      <c r="J37" s="82">
        <f t="shared" si="3"/>
        <v>0</v>
      </c>
      <c r="K37" s="74"/>
      <c r="L37" s="282">
        <v>50</v>
      </c>
      <c r="M37" s="86">
        <f t="shared" si="0"/>
        <v>0</v>
      </c>
      <c r="N37" s="107"/>
    </row>
    <row r="38" spans="1:15" ht="45" customHeight="1" x14ac:dyDescent="0.25">
      <c r="A38" s="359"/>
      <c r="B38" s="377"/>
      <c r="C38" s="138" t="s">
        <v>195</v>
      </c>
      <c r="D38" s="133" t="s">
        <v>94</v>
      </c>
      <c r="E38" s="130">
        <v>2122138</v>
      </c>
      <c r="F38" s="188" t="s">
        <v>35</v>
      </c>
      <c r="G38" s="245"/>
      <c r="H38" s="32"/>
      <c r="I38" s="196" t="s">
        <v>35</v>
      </c>
      <c r="J38" s="82">
        <f t="shared" si="3"/>
        <v>0</v>
      </c>
      <c r="K38" s="74"/>
      <c r="L38" s="282">
        <v>70</v>
      </c>
      <c r="M38" s="86">
        <f t="shared" si="0"/>
        <v>0</v>
      </c>
      <c r="N38" s="107"/>
    </row>
    <row r="39" spans="1:15" x14ac:dyDescent="0.25">
      <c r="A39" s="359"/>
      <c r="B39" s="377"/>
      <c r="C39" s="138" t="s">
        <v>171</v>
      </c>
      <c r="D39" s="41" t="s">
        <v>97</v>
      </c>
      <c r="E39" s="30">
        <v>2187356</v>
      </c>
      <c r="F39" s="188" t="s">
        <v>35</v>
      </c>
      <c r="G39" s="246"/>
      <c r="H39" s="134"/>
      <c r="I39" s="193" t="s">
        <v>35</v>
      </c>
      <c r="J39" s="135">
        <f t="shared" si="3"/>
        <v>0</v>
      </c>
      <c r="K39" s="76"/>
      <c r="L39" s="30">
        <v>10</v>
      </c>
      <c r="M39" s="137">
        <f t="shared" si="0"/>
        <v>0</v>
      </c>
      <c r="N39" s="151"/>
    </row>
    <row r="40" spans="1:15" x14ac:dyDescent="0.25">
      <c r="A40" s="359"/>
      <c r="B40" s="377"/>
      <c r="C40" s="138" t="s">
        <v>210</v>
      </c>
      <c r="D40" s="41" t="s">
        <v>96</v>
      </c>
      <c r="E40" s="30">
        <v>2183855</v>
      </c>
      <c r="F40" s="188" t="s">
        <v>35</v>
      </c>
      <c r="G40" s="247"/>
      <c r="H40" s="148"/>
      <c r="I40" s="203" t="s">
        <v>35</v>
      </c>
      <c r="J40" s="149">
        <f t="shared" ref="J40:J41" si="4">H40</f>
        <v>0</v>
      </c>
      <c r="K40" s="150"/>
      <c r="L40" s="30">
        <v>25</v>
      </c>
      <c r="M40" s="137">
        <f t="shared" si="0"/>
        <v>0</v>
      </c>
      <c r="N40" s="152"/>
    </row>
    <row r="41" spans="1:15" x14ac:dyDescent="0.25">
      <c r="A41" s="359"/>
      <c r="B41" s="377"/>
      <c r="C41" s="259" t="s">
        <v>211</v>
      </c>
      <c r="D41" s="66" t="s">
        <v>218</v>
      </c>
      <c r="E41" s="161">
        <v>2166740</v>
      </c>
      <c r="F41" s="188"/>
      <c r="G41" s="247"/>
      <c r="H41" s="148"/>
      <c r="I41" s="203"/>
      <c r="J41" s="149">
        <f t="shared" si="4"/>
        <v>0</v>
      </c>
      <c r="K41" s="150"/>
      <c r="L41" s="30">
        <v>5</v>
      </c>
      <c r="M41" s="137">
        <f t="shared" si="0"/>
        <v>0</v>
      </c>
      <c r="N41" s="152"/>
    </row>
    <row r="42" spans="1:15" ht="30.75" customHeight="1" x14ac:dyDescent="0.25">
      <c r="A42" s="359"/>
      <c r="B42" s="377"/>
      <c r="C42" s="176" t="s">
        <v>185</v>
      </c>
      <c r="D42" s="66" t="s">
        <v>118</v>
      </c>
      <c r="E42" s="30" t="s">
        <v>168</v>
      </c>
      <c r="F42" s="188" t="s">
        <v>35</v>
      </c>
      <c r="G42" s="247"/>
      <c r="H42" s="134"/>
      <c r="I42" s="193" t="s">
        <v>35</v>
      </c>
      <c r="J42" s="135">
        <f t="shared" si="3"/>
        <v>0</v>
      </c>
      <c r="K42" s="76"/>
      <c r="L42" s="30">
        <v>1</v>
      </c>
      <c r="M42" s="137">
        <f t="shared" si="0"/>
        <v>0</v>
      </c>
      <c r="N42" s="151"/>
    </row>
    <row r="43" spans="1:15" s="139" customFormat="1" ht="76.5" customHeight="1" x14ac:dyDescent="0.25">
      <c r="A43" s="359"/>
      <c r="B43" s="377"/>
      <c r="C43" s="138" t="s">
        <v>197</v>
      </c>
      <c r="D43" s="41" t="s">
        <v>78</v>
      </c>
      <c r="E43" s="30">
        <v>1156684</v>
      </c>
      <c r="F43" s="188" t="s">
        <v>35</v>
      </c>
      <c r="G43" s="248"/>
      <c r="H43" s="177"/>
      <c r="I43" s="203" t="s">
        <v>35</v>
      </c>
      <c r="J43" s="149">
        <f t="shared" si="3"/>
        <v>0</v>
      </c>
      <c r="K43" s="178"/>
      <c r="L43" s="30">
        <v>105</v>
      </c>
      <c r="M43" s="137">
        <f t="shared" si="0"/>
        <v>0</v>
      </c>
      <c r="N43" s="151"/>
      <c r="O43" s="126"/>
    </row>
    <row r="44" spans="1:15" x14ac:dyDescent="0.25">
      <c r="A44" s="359"/>
      <c r="B44" s="377"/>
      <c r="C44" s="29" t="s">
        <v>111</v>
      </c>
      <c r="D44" s="66" t="s">
        <v>219</v>
      </c>
      <c r="E44" s="132" t="s">
        <v>168</v>
      </c>
      <c r="F44" s="186" t="s">
        <v>35</v>
      </c>
      <c r="G44" s="245"/>
      <c r="H44" s="123"/>
      <c r="I44" s="187" t="s">
        <v>35</v>
      </c>
      <c r="J44" s="82">
        <f t="shared" si="3"/>
        <v>0</v>
      </c>
      <c r="K44" s="74"/>
      <c r="L44" s="290">
        <v>10</v>
      </c>
      <c r="M44" s="125">
        <f t="shared" si="0"/>
        <v>0</v>
      </c>
      <c r="N44" s="122"/>
    </row>
    <row r="45" spans="1:15" ht="30" x14ac:dyDescent="0.25">
      <c r="A45" s="359"/>
      <c r="B45" s="377"/>
      <c r="C45" s="124" t="s">
        <v>147</v>
      </c>
      <c r="D45" s="66" t="s">
        <v>220</v>
      </c>
      <c r="E45" s="132" t="s">
        <v>168</v>
      </c>
      <c r="F45" s="186" t="s">
        <v>35</v>
      </c>
      <c r="G45" s="245"/>
      <c r="H45" s="204"/>
      <c r="I45" s="187" t="s">
        <v>35</v>
      </c>
      <c r="J45" s="120">
        <f t="shared" si="3"/>
        <v>0</v>
      </c>
      <c r="K45" s="205"/>
      <c r="L45" s="281">
        <v>40</v>
      </c>
      <c r="M45" s="125">
        <f t="shared" si="0"/>
        <v>0</v>
      </c>
      <c r="N45" s="122"/>
    </row>
    <row r="46" spans="1:15" ht="45.75" customHeight="1" x14ac:dyDescent="0.25">
      <c r="A46" s="359"/>
      <c r="B46" s="377"/>
      <c r="C46" s="138" t="s">
        <v>190</v>
      </c>
      <c r="D46" s="133" t="s">
        <v>76</v>
      </c>
      <c r="E46" s="130">
        <v>2132289</v>
      </c>
      <c r="F46" s="188" t="s">
        <v>35</v>
      </c>
      <c r="G46" s="242"/>
      <c r="H46" s="5"/>
      <c r="I46" s="196" t="s">
        <v>35</v>
      </c>
      <c r="J46" s="82">
        <f t="shared" si="3"/>
        <v>0</v>
      </c>
      <c r="K46" s="70"/>
      <c r="L46" s="282">
        <v>50</v>
      </c>
      <c r="M46" s="86">
        <f t="shared" si="0"/>
        <v>0</v>
      </c>
      <c r="N46" s="107"/>
    </row>
    <row r="47" spans="1:15" ht="48" customHeight="1" thickBot="1" x14ac:dyDescent="0.3">
      <c r="A47" s="403"/>
      <c r="B47" s="377"/>
      <c r="C47" s="181" t="s">
        <v>191</v>
      </c>
      <c r="D47" s="208" t="s">
        <v>75</v>
      </c>
      <c r="E47" s="209">
        <v>2132289</v>
      </c>
      <c r="F47" s="186" t="s">
        <v>35</v>
      </c>
      <c r="G47" s="245"/>
      <c r="H47" s="123"/>
      <c r="I47" s="187" t="s">
        <v>35</v>
      </c>
      <c r="J47" s="82">
        <f t="shared" si="3"/>
        <v>0</v>
      </c>
      <c r="K47" s="74"/>
      <c r="L47" s="290">
        <v>80</v>
      </c>
      <c r="M47" s="125">
        <f t="shared" si="0"/>
        <v>0</v>
      </c>
      <c r="N47" s="122"/>
    </row>
    <row r="48" spans="1:15" ht="28.5" customHeight="1" x14ac:dyDescent="0.25">
      <c r="A48" s="398" t="s">
        <v>229</v>
      </c>
      <c r="B48" s="414"/>
      <c r="C48" s="412" t="s">
        <v>129</v>
      </c>
      <c r="D48" s="367" t="s">
        <v>36</v>
      </c>
      <c r="E48" s="372" t="s">
        <v>216</v>
      </c>
      <c r="F48" s="372" t="s">
        <v>119</v>
      </c>
      <c r="G48" s="387" t="s">
        <v>120</v>
      </c>
      <c r="H48" s="388"/>
      <c r="I48" s="388"/>
      <c r="J48" s="389"/>
      <c r="K48" s="367" t="s">
        <v>11</v>
      </c>
      <c r="L48" s="367" t="str">
        <f>L2</f>
        <v>QUANTITE ANNUELLE ESTIMATIVE</v>
      </c>
      <c r="M48" s="367" t="s">
        <v>124</v>
      </c>
      <c r="N48" s="365" t="str">
        <f>N2</f>
        <v>ECHANTILLONS DEMANDES</v>
      </c>
    </row>
    <row r="49" spans="1:16" ht="99" customHeight="1" thickBot="1" x14ac:dyDescent="0.3">
      <c r="A49" s="399"/>
      <c r="B49" s="415"/>
      <c r="C49" s="413"/>
      <c r="D49" s="380"/>
      <c r="E49" s="373"/>
      <c r="F49" s="374"/>
      <c r="G49" s="298" t="s">
        <v>204</v>
      </c>
      <c r="H49" s="299" t="s">
        <v>202</v>
      </c>
      <c r="I49" s="299" t="s">
        <v>201</v>
      </c>
      <c r="J49" s="299" t="s">
        <v>123</v>
      </c>
      <c r="K49" s="369"/>
      <c r="L49" s="370"/>
      <c r="M49" s="368"/>
      <c r="N49" s="366"/>
    </row>
    <row r="50" spans="1:16" ht="151.5" customHeight="1" x14ac:dyDescent="0.25">
      <c r="A50" s="382" t="s">
        <v>251</v>
      </c>
      <c r="B50" s="382" t="s">
        <v>112</v>
      </c>
      <c r="C50" s="300" t="s">
        <v>207</v>
      </c>
      <c r="D50" s="301"/>
      <c r="E50" s="302"/>
      <c r="F50" s="303"/>
      <c r="G50" s="304"/>
      <c r="H50" s="305"/>
      <c r="I50" s="303"/>
      <c r="J50" s="303"/>
      <c r="K50" s="306"/>
      <c r="L50" s="307"/>
      <c r="M50" s="308"/>
      <c r="N50" s="309"/>
      <c r="O50" s="167"/>
      <c r="P50" s="167"/>
    </row>
    <row r="51" spans="1:16" s="40" customFormat="1" x14ac:dyDescent="0.25">
      <c r="A51" s="382"/>
      <c r="B51" s="354"/>
      <c r="C51" s="38" t="s">
        <v>112</v>
      </c>
      <c r="D51" s="133" t="s">
        <v>175</v>
      </c>
      <c r="E51" s="191"/>
      <c r="F51" s="195"/>
      <c r="G51" s="391"/>
      <c r="H51" s="191"/>
      <c r="I51" s="187"/>
      <c r="J51" s="394"/>
      <c r="K51" s="386"/>
      <c r="L51" s="390">
        <v>1</v>
      </c>
      <c r="M51" s="383" t="e">
        <f>#REF!*(1-G51)*L51*(1+K51)</f>
        <v>#REF!</v>
      </c>
      <c r="N51" s="111"/>
    </row>
    <row r="52" spans="1:16" x14ac:dyDescent="0.25">
      <c r="A52" s="382"/>
      <c r="B52" s="354"/>
      <c r="C52" s="37" t="s">
        <v>113</v>
      </c>
      <c r="D52" s="133" t="s">
        <v>176</v>
      </c>
      <c r="E52" s="185"/>
      <c r="F52" s="195"/>
      <c r="G52" s="392"/>
      <c r="H52" s="191"/>
      <c r="I52" s="192"/>
      <c r="J52" s="395"/>
      <c r="K52" s="361"/>
      <c r="L52" s="361"/>
      <c r="M52" s="384"/>
      <c r="N52" s="108"/>
    </row>
    <row r="53" spans="1:16" x14ac:dyDescent="0.25">
      <c r="A53" s="382"/>
      <c r="B53" s="354"/>
      <c r="C53" s="37" t="s">
        <v>114</v>
      </c>
      <c r="D53" s="133" t="s">
        <v>177</v>
      </c>
      <c r="E53" s="185"/>
      <c r="F53" s="195"/>
      <c r="G53" s="392"/>
      <c r="H53" s="191"/>
      <c r="I53" s="192"/>
      <c r="J53" s="395"/>
      <c r="K53" s="361"/>
      <c r="L53" s="361"/>
      <c r="M53" s="384"/>
      <c r="N53" s="108"/>
    </row>
    <row r="54" spans="1:16" x14ac:dyDescent="0.25">
      <c r="A54" s="382"/>
      <c r="B54" s="354"/>
      <c r="C54" s="37" t="s">
        <v>115</v>
      </c>
      <c r="D54" s="133" t="s">
        <v>178</v>
      </c>
      <c r="E54" s="185"/>
      <c r="F54" s="195"/>
      <c r="G54" s="392"/>
      <c r="H54" s="191"/>
      <c r="I54" s="192"/>
      <c r="J54" s="395"/>
      <c r="K54" s="361"/>
      <c r="L54" s="361"/>
      <c r="M54" s="384"/>
      <c r="N54" s="108"/>
    </row>
    <row r="55" spans="1:16" x14ac:dyDescent="0.25">
      <c r="A55" s="382"/>
      <c r="B55" s="354"/>
      <c r="C55" s="37" t="s">
        <v>116</v>
      </c>
      <c r="D55" s="133" t="s">
        <v>179</v>
      </c>
      <c r="E55" s="185"/>
      <c r="F55" s="195"/>
      <c r="G55" s="392"/>
      <c r="H55" s="191"/>
      <c r="I55" s="192"/>
      <c r="J55" s="395"/>
      <c r="K55" s="361"/>
      <c r="L55" s="361"/>
      <c r="M55" s="384"/>
      <c r="N55" s="108"/>
    </row>
    <row r="56" spans="1:16" ht="15.75" thickBot="1" x14ac:dyDescent="0.3">
      <c r="A56" s="404"/>
      <c r="B56" s="354"/>
      <c r="C56" s="37" t="s">
        <v>117</v>
      </c>
      <c r="D56" s="133" t="s">
        <v>180</v>
      </c>
      <c r="E56" s="185"/>
      <c r="F56" s="195"/>
      <c r="G56" s="393"/>
      <c r="H56" s="191"/>
      <c r="I56" s="192"/>
      <c r="J56" s="396"/>
      <c r="K56" s="376"/>
      <c r="L56" s="376"/>
      <c r="M56" s="385"/>
      <c r="N56" s="170"/>
    </row>
    <row r="57" spans="1:16" ht="30.75" thickTop="1" x14ac:dyDescent="0.25">
      <c r="A57" s="358" t="s">
        <v>252</v>
      </c>
      <c r="B57" s="364" t="s">
        <v>166</v>
      </c>
      <c r="C57" s="6" t="s">
        <v>152</v>
      </c>
      <c r="D57" s="9" t="s">
        <v>48</v>
      </c>
      <c r="E57" s="127">
        <v>2701706</v>
      </c>
      <c r="F57" s="127" t="s">
        <v>151</v>
      </c>
      <c r="G57" s="249"/>
      <c r="H57" s="207"/>
      <c r="I57" s="48"/>
      <c r="J57" s="83">
        <f>H57+I57</f>
        <v>0</v>
      </c>
      <c r="K57" s="75"/>
      <c r="L57" s="207">
        <v>1</v>
      </c>
      <c r="M57" s="86">
        <f t="shared" ref="M57:M62" si="5">J57*L57*(1+K57)</f>
        <v>0</v>
      </c>
      <c r="N57" s="108"/>
    </row>
    <row r="58" spans="1:16" x14ac:dyDescent="0.25">
      <c r="A58" s="359"/>
      <c r="B58" s="364"/>
      <c r="C58" s="6" t="s">
        <v>110</v>
      </c>
      <c r="D58" s="9" t="s">
        <v>99</v>
      </c>
      <c r="E58" s="7">
        <v>2759077</v>
      </c>
      <c r="F58" s="207"/>
      <c r="G58" s="249"/>
      <c r="H58" s="207"/>
      <c r="I58" s="48"/>
      <c r="J58" s="83">
        <f>H58+I58</f>
        <v>0</v>
      </c>
      <c r="K58" s="75"/>
      <c r="L58" s="207">
        <v>1</v>
      </c>
      <c r="M58" s="86">
        <f t="shared" si="5"/>
        <v>0</v>
      </c>
      <c r="N58" s="108"/>
    </row>
    <row r="59" spans="1:16" x14ac:dyDescent="0.25">
      <c r="A59" s="359"/>
      <c r="B59" s="364"/>
      <c r="C59" s="6" t="s">
        <v>205</v>
      </c>
      <c r="D59" s="33"/>
      <c r="E59" s="33"/>
      <c r="F59" s="33"/>
      <c r="G59" s="250"/>
      <c r="H59" s="33"/>
      <c r="I59" s="49"/>
      <c r="J59" s="33"/>
      <c r="K59" s="33"/>
      <c r="L59" s="33"/>
      <c r="M59" s="88">
        <f t="shared" si="5"/>
        <v>0</v>
      </c>
      <c r="N59" s="110"/>
      <c r="P59" s="180"/>
    </row>
    <row r="60" spans="1:16" x14ac:dyDescent="0.25">
      <c r="A60" s="363"/>
      <c r="B60" s="371"/>
      <c r="C60" s="260" t="s">
        <v>212</v>
      </c>
      <c r="D60" s="33"/>
      <c r="E60" s="33"/>
      <c r="F60" s="33"/>
      <c r="G60" s="250"/>
      <c r="H60" s="33"/>
      <c r="I60" s="49"/>
      <c r="J60" s="33"/>
      <c r="K60" s="33"/>
      <c r="L60" s="33"/>
      <c r="M60" s="88">
        <f t="shared" si="5"/>
        <v>0</v>
      </c>
      <c r="N60" s="110"/>
      <c r="P60" s="180"/>
    </row>
    <row r="61" spans="1:16" ht="30" customHeight="1" x14ac:dyDescent="0.25">
      <c r="A61" s="358" t="s">
        <v>253</v>
      </c>
      <c r="B61" s="358" t="s">
        <v>165</v>
      </c>
      <c r="C61" s="6" t="s">
        <v>50</v>
      </c>
      <c r="D61" s="9" t="s">
        <v>47</v>
      </c>
      <c r="E61" s="127">
        <v>2701706</v>
      </c>
      <c r="F61" s="264">
        <v>2797296</v>
      </c>
      <c r="G61" s="249"/>
      <c r="H61" s="263"/>
      <c r="I61" s="48"/>
      <c r="J61" s="83">
        <f t="shared" ref="J61:J62" si="6">H61+I61</f>
        <v>0</v>
      </c>
      <c r="K61" s="75"/>
      <c r="L61" s="30">
        <v>12</v>
      </c>
      <c r="M61" s="86">
        <f t="shared" si="5"/>
        <v>0</v>
      </c>
      <c r="N61" s="108"/>
    </row>
    <row r="62" spans="1:16" x14ac:dyDescent="0.25">
      <c r="A62" s="359"/>
      <c r="B62" s="359"/>
      <c r="C62" s="6" t="s">
        <v>16</v>
      </c>
      <c r="D62" s="9" t="s">
        <v>102</v>
      </c>
      <c r="E62" s="127">
        <v>2741947</v>
      </c>
      <c r="F62" s="194" t="s">
        <v>35</v>
      </c>
      <c r="G62" s="251"/>
      <c r="H62" s="263"/>
      <c r="I62" s="190"/>
      <c r="J62" s="83">
        <f t="shared" si="6"/>
        <v>0</v>
      </c>
      <c r="K62" s="75"/>
      <c r="L62" s="263">
        <v>10</v>
      </c>
      <c r="M62" s="86">
        <f t="shared" si="5"/>
        <v>0</v>
      </c>
      <c r="N62" s="108"/>
    </row>
    <row r="63" spans="1:16" x14ac:dyDescent="0.25">
      <c r="A63" s="359"/>
      <c r="B63" s="359"/>
      <c r="C63" s="6" t="s">
        <v>205</v>
      </c>
      <c r="D63" s="33"/>
      <c r="E63" s="33"/>
      <c r="F63" s="34"/>
      <c r="G63" s="250"/>
      <c r="H63" s="34"/>
      <c r="I63" s="49"/>
      <c r="J63" s="34"/>
      <c r="K63" s="34"/>
      <c r="L63" s="34"/>
      <c r="M63" s="87"/>
      <c r="N63" s="109"/>
    </row>
    <row r="64" spans="1:16" x14ac:dyDescent="0.25">
      <c r="A64" s="359"/>
      <c r="B64" s="359"/>
      <c r="C64" s="6" t="s">
        <v>60</v>
      </c>
      <c r="D64" s="9" t="s">
        <v>61</v>
      </c>
      <c r="E64" s="127">
        <v>2790590</v>
      </c>
      <c r="F64" s="127">
        <v>2797296</v>
      </c>
      <c r="G64" s="249"/>
      <c r="H64" s="263"/>
      <c r="I64" s="48"/>
      <c r="J64" s="83">
        <f t="shared" ref="J64:J74" si="7">H64+I64</f>
        <v>0</v>
      </c>
      <c r="K64" s="75"/>
      <c r="L64" s="30">
        <v>20</v>
      </c>
      <c r="M64" s="86">
        <f t="shared" ref="M64:M74" si="8">J64*L64*(1+K64)</f>
        <v>0</v>
      </c>
      <c r="N64" s="108"/>
    </row>
    <row r="65" spans="1:16" ht="45" x14ac:dyDescent="0.25">
      <c r="A65" s="359"/>
      <c r="B65" s="359"/>
      <c r="C65" s="113" t="s">
        <v>198</v>
      </c>
      <c r="D65" s="9" t="s">
        <v>100</v>
      </c>
      <c r="E65" s="127">
        <v>2741611</v>
      </c>
      <c r="F65" s="189" t="s">
        <v>35</v>
      </c>
      <c r="G65" s="251"/>
      <c r="H65" s="263"/>
      <c r="I65" s="190"/>
      <c r="J65" s="83">
        <f t="shared" si="7"/>
        <v>0</v>
      </c>
      <c r="K65" s="75"/>
      <c r="L65" s="30">
        <v>20</v>
      </c>
      <c r="M65" s="86">
        <f t="shared" si="8"/>
        <v>0</v>
      </c>
      <c r="N65" s="108"/>
    </row>
    <row r="66" spans="1:16" x14ac:dyDescent="0.25">
      <c r="A66" s="359"/>
      <c r="B66" s="359"/>
      <c r="C66" s="8" t="s">
        <v>17</v>
      </c>
      <c r="D66" s="9" t="s">
        <v>85</v>
      </c>
      <c r="E66" s="206">
        <v>2753672</v>
      </c>
      <c r="F66" s="194" t="s">
        <v>35</v>
      </c>
      <c r="G66" s="251"/>
      <c r="H66" s="263"/>
      <c r="I66" s="190"/>
      <c r="J66" s="83">
        <f t="shared" si="7"/>
        <v>0</v>
      </c>
      <c r="K66" s="75"/>
      <c r="L66" s="30">
        <v>20</v>
      </c>
      <c r="M66" s="86">
        <f t="shared" si="8"/>
        <v>0</v>
      </c>
      <c r="N66" s="108"/>
    </row>
    <row r="67" spans="1:16" s="268" customFormat="1" x14ac:dyDescent="0.25">
      <c r="A67" s="359"/>
      <c r="B67" s="359"/>
      <c r="C67" s="269" t="s">
        <v>215</v>
      </c>
      <c r="D67" s="279" t="s">
        <v>221</v>
      </c>
      <c r="E67" s="271">
        <v>2794346</v>
      </c>
      <c r="F67" s="272"/>
      <c r="G67" s="273"/>
      <c r="H67" s="271"/>
      <c r="I67" s="274"/>
      <c r="J67" s="275"/>
      <c r="K67" s="276"/>
      <c r="L67" s="271"/>
      <c r="M67" s="277"/>
      <c r="N67" s="278"/>
    </row>
    <row r="68" spans="1:16" x14ac:dyDescent="0.25">
      <c r="A68" s="359"/>
      <c r="B68" s="359"/>
      <c r="C68" s="8" t="s">
        <v>150</v>
      </c>
      <c r="D68" s="9" t="s">
        <v>90</v>
      </c>
      <c r="E68" s="206">
        <v>2797296</v>
      </c>
      <c r="F68" s="194" t="s">
        <v>35</v>
      </c>
      <c r="G68" s="251"/>
      <c r="H68" s="263"/>
      <c r="I68" s="190"/>
      <c r="J68" s="83">
        <f t="shared" si="7"/>
        <v>0</v>
      </c>
      <c r="K68" s="75"/>
      <c r="L68" s="30">
        <v>5</v>
      </c>
      <c r="M68" s="86">
        <f t="shared" si="8"/>
        <v>0</v>
      </c>
      <c r="N68" s="108"/>
    </row>
    <row r="69" spans="1:16" x14ac:dyDescent="0.25">
      <c r="A69" s="359"/>
      <c r="B69" s="359"/>
      <c r="C69" s="8" t="s">
        <v>109</v>
      </c>
      <c r="D69" s="9" t="s">
        <v>81</v>
      </c>
      <c r="E69" s="206">
        <v>2756831</v>
      </c>
      <c r="F69" s="194" t="s">
        <v>35</v>
      </c>
      <c r="G69" s="251"/>
      <c r="H69" s="263"/>
      <c r="I69" s="190"/>
      <c r="J69" s="83">
        <f t="shared" si="7"/>
        <v>0</v>
      </c>
      <c r="K69" s="75"/>
      <c r="L69" s="30">
        <v>20</v>
      </c>
      <c r="M69" s="86">
        <f t="shared" si="8"/>
        <v>0</v>
      </c>
      <c r="N69" s="108"/>
    </row>
    <row r="70" spans="1:16" s="225" customFormat="1" ht="75" x14ac:dyDescent="0.3">
      <c r="A70" s="359"/>
      <c r="B70" s="359"/>
      <c r="C70" s="352" t="s">
        <v>238</v>
      </c>
      <c r="D70" s="262" t="s">
        <v>214</v>
      </c>
      <c r="E70" s="217">
        <v>2721850</v>
      </c>
      <c r="F70" s="218" t="s">
        <v>35</v>
      </c>
      <c r="G70" s="252"/>
      <c r="H70" s="219"/>
      <c r="I70" s="220"/>
      <c r="J70" s="221">
        <f t="shared" si="7"/>
        <v>0</v>
      </c>
      <c r="K70" s="222"/>
      <c r="L70" s="261">
        <v>4</v>
      </c>
      <c r="M70" s="223">
        <f t="shared" si="8"/>
        <v>0</v>
      </c>
      <c r="N70" s="224"/>
    </row>
    <row r="71" spans="1:16" x14ac:dyDescent="0.25">
      <c r="A71" s="359"/>
      <c r="B71" s="359"/>
      <c r="C71" s="8" t="s">
        <v>18</v>
      </c>
      <c r="D71" s="11" t="s">
        <v>107</v>
      </c>
      <c r="E71" s="9">
        <v>2762406</v>
      </c>
      <c r="F71" s="194" t="s">
        <v>35</v>
      </c>
      <c r="G71" s="251"/>
      <c r="H71" s="263"/>
      <c r="I71" s="190"/>
      <c r="J71" s="83">
        <f t="shared" si="7"/>
        <v>0</v>
      </c>
      <c r="K71" s="75"/>
      <c r="L71" s="30">
        <v>1</v>
      </c>
      <c r="M71" s="86">
        <f t="shared" si="8"/>
        <v>0</v>
      </c>
      <c r="N71" s="108"/>
    </row>
    <row r="72" spans="1:16" x14ac:dyDescent="0.25">
      <c r="A72" s="359"/>
      <c r="B72" s="359"/>
      <c r="C72" s="8" t="s">
        <v>19</v>
      </c>
      <c r="D72" s="11" t="s">
        <v>106</v>
      </c>
      <c r="E72" s="206">
        <v>2753666</v>
      </c>
      <c r="F72" s="194" t="s">
        <v>35</v>
      </c>
      <c r="G72" s="251"/>
      <c r="H72" s="263"/>
      <c r="I72" s="190"/>
      <c r="J72" s="83">
        <f t="shared" si="7"/>
        <v>0</v>
      </c>
      <c r="K72" s="75"/>
      <c r="L72" s="30">
        <v>1</v>
      </c>
      <c r="M72" s="86">
        <f t="shared" si="8"/>
        <v>0</v>
      </c>
      <c r="N72" s="108"/>
    </row>
    <row r="73" spans="1:16" x14ac:dyDescent="0.25">
      <c r="A73" s="359"/>
      <c r="B73" s="359"/>
      <c r="C73" s="10" t="s">
        <v>86</v>
      </c>
      <c r="D73" s="11" t="s">
        <v>87</v>
      </c>
      <c r="E73" s="41">
        <v>2732026</v>
      </c>
      <c r="F73" s="194" t="s">
        <v>35</v>
      </c>
      <c r="G73" s="251"/>
      <c r="H73" s="263"/>
      <c r="I73" s="197"/>
      <c r="J73" s="83">
        <f t="shared" si="7"/>
        <v>0</v>
      </c>
      <c r="K73" s="75"/>
      <c r="L73" s="30">
        <v>17</v>
      </c>
      <c r="M73" s="86">
        <f t="shared" si="8"/>
        <v>0</v>
      </c>
      <c r="N73" s="108"/>
    </row>
    <row r="74" spans="1:16" x14ac:dyDescent="0.25">
      <c r="A74" s="363"/>
      <c r="B74" s="359"/>
      <c r="C74" s="10" t="s">
        <v>71</v>
      </c>
      <c r="D74" s="11" t="s">
        <v>70</v>
      </c>
      <c r="E74" s="41">
        <v>2718167</v>
      </c>
      <c r="F74" s="194" t="s">
        <v>35</v>
      </c>
      <c r="G74" s="251"/>
      <c r="H74" s="263"/>
      <c r="I74" s="197"/>
      <c r="J74" s="83">
        <f t="shared" si="7"/>
        <v>0</v>
      </c>
      <c r="K74" s="75"/>
      <c r="L74" s="263">
        <v>8</v>
      </c>
      <c r="M74" s="86">
        <f t="shared" si="8"/>
        <v>0</v>
      </c>
      <c r="N74" s="108"/>
    </row>
    <row r="75" spans="1:16" ht="15.75" customHeight="1" x14ac:dyDescent="0.25">
      <c r="A75" s="405" t="s">
        <v>254</v>
      </c>
      <c r="B75" s="360" t="s">
        <v>183</v>
      </c>
      <c r="C75" s="10" t="s">
        <v>155</v>
      </c>
      <c r="D75" s="9" t="s">
        <v>53</v>
      </c>
      <c r="E75" s="9">
        <v>2196728</v>
      </c>
      <c r="F75" s="190" t="s">
        <v>35</v>
      </c>
      <c r="G75" s="254"/>
      <c r="H75" s="136"/>
      <c r="I75" s="190" t="s">
        <v>35</v>
      </c>
      <c r="J75" s="50" t="s">
        <v>35</v>
      </c>
      <c r="K75" s="75"/>
      <c r="L75" s="30">
        <v>45</v>
      </c>
      <c r="M75" s="165">
        <f>H75*L75*(1+K75)</f>
        <v>0</v>
      </c>
      <c r="N75" s="166"/>
      <c r="O75" s="167"/>
      <c r="P75" s="167"/>
    </row>
    <row r="76" spans="1:16" x14ac:dyDescent="0.25">
      <c r="A76" s="406"/>
      <c r="B76" s="361"/>
      <c r="C76" s="10" t="s">
        <v>156</v>
      </c>
      <c r="D76" s="9" t="s">
        <v>54</v>
      </c>
      <c r="E76" s="9">
        <v>2176157</v>
      </c>
      <c r="F76" s="190" t="s">
        <v>35</v>
      </c>
      <c r="G76" s="254"/>
      <c r="H76" s="136"/>
      <c r="I76" s="190" t="s">
        <v>35</v>
      </c>
      <c r="J76" s="50" t="s">
        <v>35</v>
      </c>
      <c r="K76" s="75"/>
      <c r="L76" s="30">
        <v>45</v>
      </c>
      <c r="M76" s="165">
        <f>H76*L76*(1+K76)</f>
        <v>0</v>
      </c>
      <c r="N76" s="166"/>
      <c r="O76" s="167"/>
      <c r="P76" s="167"/>
    </row>
    <row r="77" spans="1:16" x14ac:dyDescent="0.25">
      <c r="A77" s="407"/>
      <c r="B77" s="362"/>
      <c r="C77" s="10" t="s">
        <v>157</v>
      </c>
      <c r="D77" s="9" t="s">
        <v>55</v>
      </c>
      <c r="E77" s="9">
        <v>2150347</v>
      </c>
      <c r="F77" s="190" t="s">
        <v>35</v>
      </c>
      <c r="G77" s="254"/>
      <c r="H77" s="136"/>
      <c r="I77" s="190" t="s">
        <v>35</v>
      </c>
      <c r="J77" s="50" t="s">
        <v>35</v>
      </c>
      <c r="K77" s="75"/>
      <c r="L77" s="30">
        <v>26</v>
      </c>
      <c r="M77" s="165">
        <f>H77*L77*(1+K77)</f>
        <v>0</v>
      </c>
      <c r="N77" s="166"/>
      <c r="O77" s="167"/>
      <c r="P77" s="167"/>
    </row>
    <row r="78" spans="1:16" ht="90" x14ac:dyDescent="0.25">
      <c r="A78" s="358" t="s">
        <v>255</v>
      </c>
      <c r="B78" s="363" t="s">
        <v>164</v>
      </c>
      <c r="C78" s="210" t="s">
        <v>237</v>
      </c>
      <c r="D78" s="267" t="s">
        <v>49</v>
      </c>
      <c r="E78" s="265">
        <v>2717529</v>
      </c>
      <c r="F78" s="265">
        <v>2706342</v>
      </c>
      <c r="G78" s="240"/>
      <c r="H78" s="265"/>
      <c r="I78" s="211"/>
      <c r="J78" s="212">
        <f t="shared" ref="J78:J88" si="9">H78+I78</f>
        <v>0</v>
      </c>
      <c r="K78" s="213"/>
      <c r="L78" s="214">
        <v>35</v>
      </c>
      <c r="M78" s="215">
        <f t="shared" ref="M78:M90" si="10">J78*L78*(1+K78)</f>
        <v>0</v>
      </c>
      <c r="N78" s="216"/>
    </row>
    <row r="79" spans="1:16" ht="45" x14ac:dyDescent="0.25">
      <c r="A79" s="359"/>
      <c r="B79" s="364"/>
      <c r="C79" s="5" t="s">
        <v>239</v>
      </c>
      <c r="D79" s="206" t="s">
        <v>58</v>
      </c>
      <c r="E79" s="263">
        <v>2720744</v>
      </c>
      <c r="F79" s="189" t="s">
        <v>35</v>
      </c>
      <c r="G79" s="251"/>
      <c r="H79" s="263"/>
      <c r="I79" s="196"/>
      <c r="J79" s="83">
        <f t="shared" si="9"/>
        <v>0</v>
      </c>
      <c r="K79" s="75"/>
      <c r="L79" s="30">
        <v>40</v>
      </c>
      <c r="M79" s="86">
        <f t="shared" si="10"/>
        <v>0</v>
      </c>
      <c r="N79" s="108"/>
    </row>
    <row r="80" spans="1:16" ht="45" x14ac:dyDescent="0.25">
      <c r="A80" s="359"/>
      <c r="B80" s="364"/>
      <c r="C80" s="5" t="s">
        <v>240</v>
      </c>
      <c r="D80" s="206" t="s">
        <v>59</v>
      </c>
      <c r="E80" s="263">
        <v>2791224</v>
      </c>
      <c r="F80" s="263">
        <v>2706342</v>
      </c>
      <c r="G80" s="232"/>
      <c r="H80" s="263"/>
      <c r="I80" s="46"/>
      <c r="J80" s="83">
        <f t="shared" si="9"/>
        <v>0</v>
      </c>
      <c r="K80" s="75"/>
      <c r="L80" s="30">
        <v>40</v>
      </c>
      <c r="M80" s="86">
        <f t="shared" si="10"/>
        <v>0</v>
      </c>
      <c r="N80" s="108"/>
    </row>
    <row r="81" spans="1:16" ht="30" x14ac:dyDescent="0.25">
      <c r="A81" s="359"/>
      <c r="B81" s="364"/>
      <c r="C81" s="5" t="s">
        <v>241</v>
      </c>
      <c r="D81" s="206" t="s">
        <v>62</v>
      </c>
      <c r="E81" s="263">
        <v>2733161</v>
      </c>
      <c r="F81" s="194" t="s">
        <v>35</v>
      </c>
      <c r="G81" s="251"/>
      <c r="H81" s="263"/>
      <c r="I81" s="196"/>
      <c r="J81" s="83">
        <f t="shared" si="9"/>
        <v>0</v>
      </c>
      <c r="K81" s="75"/>
      <c r="L81" s="30">
        <v>45</v>
      </c>
      <c r="M81" s="86">
        <f t="shared" si="10"/>
        <v>0</v>
      </c>
      <c r="N81" s="108"/>
    </row>
    <row r="82" spans="1:16" x14ac:dyDescent="0.25">
      <c r="A82" s="359"/>
      <c r="B82" s="364"/>
      <c r="C82" s="5" t="s">
        <v>34</v>
      </c>
      <c r="D82" s="206" t="s">
        <v>83</v>
      </c>
      <c r="E82" s="263">
        <v>2778666</v>
      </c>
      <c r="F82" s="194" t="s">
        <v>35</v>
      </c>
      <c r="G82" s="251"/>
      <c r="H82" s="263"/>
      <c r="I82" s="196"/>
      <c r="J82" s="83">
        <f t="shared" si="9"/>
        <v>0</v>
      </c>
      <c r="K82" s="75"/>
      <c r="L82" s="30">
        <v>40</v>
      </c>
      <c r="M82" s="86">
        <f t="shared" si="10"/>
        <v>0</v>
      </c>
      <c r="N82" s="108"/>
    </row>
    <row r="83" spans="1:16" x14ac:dyDescent="0.25">
      <c r="A83" s="359"/>
      <c r="B83" s="364"/>
      <c r="C83" s="5" t="s">
        <v>12</v>
      </c>
      <c r="D83" s="206" t="s">
        <v>84</v>
      </c>
      <c r="E83" s="263">
        <v>2742800</v>
      </c>
      <c r="F83" s="194" t="s">
        <v>35</v>
      </c>
      <c r="G83" s="251"/>
      <c r="H83" s="263"/>
      <c r="I83" s="196"/>
      <c r="J83" s="83">
        <f t="shared" si="9"/>
        <v>0</v>
      </c>
      <c r="K83" s="75"/>
      <c r="L83" s="30">
        <v>2</v>
      </c>
      <c r="M83" s="86">
        <f t="shared" si="10"/>
        <v>0</v>
      </c>
      <c r="N83" s="108"/>
    </row>
    <row r="84" spans="1:16" s="268" customFormat="1" x14ac:dyDescent="0.25">
      <c r="A84" s="359"/>
      <c r="B84" s="364"/>
      <c r="C84" s="269" t="s">
        <v>215</v>
      </c>
      <c r="D84" s="270" t="s">
        <v>118</v>
      </c>
      <c r="E84" s="271">
        <v>2794346</v>
      </c>
      <c r="F84" s="272"/>
      <c r="G84" s="273"/>
      <c r="H84" s="271"/>
      <c r="I84" s="274"/>
      <c r="J84" s="275"/>
      <c r="K84" s="276"/>
      <c r="L84" s="271"/>
      <c r="M84" s="277"/>
      <c r="N84" s="278"/>
    </row>
    <row r="85" spans="1:16" x14ac:dyDescent="0.25">
      <c r="A85" s="359"/>
      <c r="B85" s="364"/>
      <c r="C85" s="5" t="s">
        <v>13</v>
      </c>
      <c r="D85" s="206" t="s">
        <v>89</v>
      </c>
      <c r="E85" s="263">
        <v>2730429</v>
      </c>
      <c r="F85" s="194" t="s">
        <v>35</v>
      </c>
      <c r="G85" s="251"/>
      <c r="H85" s="263"/>
      <c r="I85" s="196"/>
      <c r="J85" s="83">
        <f t="shared" si="9"/>
        <v>0</v>
      </c>
      <c r="K85" s="75"/>
      <c r="L85" s="30">
        <v>38</v>
      </c>
      <c r="M85" s="86">
        <f t="shared" si="10"/>
        <v>0</v>
      </c>
      <c r="N85" s="108"/>
    </row>
    <row r="86" spans="1:16" x14ac:dyDescent="0.25">
      <c r="A86" s="359"/>
      <c r="B86" s="364"/>
      <c r="C86" s="5" t="s">
        <v>14</v>
      </c>
      <c r="D86" s="206" t="s">
        <v>82</v>
      </c>
      <c r="E86" s="263">
        <v>2735697</v>
      </c>
      <c r="F86" s="194" t="s">
        <v>35</v>
      </c>
      <c r="G86" s="251"/>
      <c r="H86" s="263"/>
      <c r="I86" s="196"/>
      <c r="J86" s="83">
        <f t="shared" si="9"/>
        <v>0</v>
      </c>
      <c r="K86" s="75"/>
      <c r="L86" s="30">
        <v>18</v>
      </c>
      <c r="M86" s="86">
        <f t="shared" si="10"/>
        <v>0</v>
      </c>
      <c r="N86" s="108"/>
    </row>
    <row r="87" spans="1:16" x14ac:dyDescent="0.25">
      <c r="A87" s="359"/>
      <c r="B87" s="364"/>
      <c r="C87" s="5" t="s">
        <v>15</v>
      </c>
      <c r="D87" s="206" t="s">
        <v>88</v>
      </c>
      <c r="E87" s="263">
        <v>2735131</v>
      </c>
      <c r="F87" s="194" t="s">
        <v>35</v>
      </c>
      <c r="G87" s="251"/>
      <c r="H87" s="263"/>
      <c r="I87" s="196"/>
      <c r="J87" s="83">
        <f t="shared" si="9"/>
        <v>0</v>
      </c>
      <c r="K87" s="75"/>
      <c r="L87" s="30">
        <v>55</v>
      </c>
      <c r="M87" s="86">
        <f t="shared" si="10"/>
        <v>0</v>
      </c>
      <c r="N87" s="108"/>
    </row>
    <row r="88" spans="1:16" x14ac:dyDescent="0.25">
      <c r="A88" s="363"/>
      <c r="B88" s="364"/>
      <c r="C88" s="5" t="s">
        <v>72</v>
      </c>
      <c r="D88" s="206" t="s">
        <v>91</v>
      </c>
      <c r="E88" s="263">
        <v>2790992</v>
      </c>
      <c r="F88" s="194" t="s">
        <v>35</v>
      </c>
      <c r="G88" s="251"/>
      <c r="H88" s="263"/>
      <c r="I88" s="196"/>
      <c r="J88" s="83">
        <f t="shared" si="9"/>
        <v>0</v>
      </c>
      <c r="K88" s="75"/>
      <c r="L88" s="263">
        <v>37</v>
      </c>
      <c r="M88" s="86">
        <f t="shared" si="10"/>
        <v>0</v>
      </c>
      <c r="N88" s="108"/>
    </row>
    <row r="89" spans="1:16" ht="88.5" customHeight="1" x14ac:dyDescent="0.25">
      <c r="A89" s="349" t="s">
        <v>256</v>
      </c>
      <c r="B89" s="263" t="s">
        <v>167</v>
      </c>
      <c r="C89" s="5" t="s">
        <v>20</v>
      </c>
      <c r="D89" s="9" t="s">
        <v>51</v>
      </c>
      <c r="E89" s="7">
        <v>2718990</v>
      </c>
      <c r="F89" s="264">
        <v>2797296</v>
      </c>
      <c r="G89" s="249"/>
      <c r="H89" s="263"/>
      <c r="I89" s="48"/>
      <c r="J89" s="83">
        <f>H89+I89</f>
        <v>0</v>
      </c>
      <c r="K89" s="75"/>
      <c r="L89" s="30">
        <v>10</v>
      </c>
      <c r="M89" s="86">
        <f t="shared" si="10"/>
        <v>0</v>
      </c>
      <c r="N89" s="108"/>
    </row>
    <row r="90" spans="1:16" ht="30" x14ac:dyDescent="0.25">
      <c r="A90" s="360" t="s">
        <v>257</v>
      </c>
      <c r="B90" s="360" t="s">
        <v>183</v>
      </c>
      <c r="C90" s="112" t="s">
        <v>199</v>
      </c>
      <c r="D90" s="9" t="s">
        <v>52</v>
      </c>
      <c r="E90" s="41">
        <v>2722393</v>
      </c>
      <c r="F90" s="195"/>
      <c r="G90" s="253"/>
      <c r="H90" s="35"/>
      <c r="I90" s="190"/>
      <c r="J90" s="85">
        <f t="shared" ref="J90" si="11">H90+I90</f>
        <v>0</v>
      </c>
      <c r="K90" s="75"/>
      <c r="L90" s="30">
        <v>360</v>
      </c>
      <c r="M90" s="86">
        <f t="shared" si="10"/>
        <v>0</v>
      </c>
      <c r="N90" s="108"/>
    </row>
    <row r="91" spans="1:16" x14ac:dyDescent="0.25">
      <c r="A91" s="382"/>
      <c r="B91" s="361"/>
      <c r="C91" s="10" t="s">
        <v>153</v>
      </c>
      <c r="D91" s="9" t="s">
        <v>56</v>
      </c>
      <c r="E91" s="9">
        <v>2125964</v>
      </c>
      <c r="F91" s="190" t="s">
        <v>35</v>
      </c>
      <c r="G91" s="254"/>
      <c r="H91" s="136"/>
      <c r="I91" s="190" t="s">
        <v>35</v>
      </c>
      <c r="J91" s="50" t="s">
        <v>35</v>
      </c>
      <c r="K91" s="75"/>
      <c r="L91" s="30">
        <v>326</v>
      </c>
      <c r="M91" s="165">
        <f>H91*L91*(1+K91)</f>
        <v>0</v>
      </c>
      <c r="N91" s="166"/>
      <c r="O91" s="167"/>
      <c r="P91" s="167"/>
    </row>
    <row r="92" spans="1:16" ht="15.75" thickBot="1" x14ac:dyDescent="0.3">
      <c r="A92" s="408"/>
      <c r="B92" s="361"/>
      <c r="C92" s="310" t="s">
        <v>154</v>
      </c>
      <c r="D92" s="295" t="s">
        <v>57</v>
      </c>
      <c r="E92" s="295">
        <v>2195976</v>
      </c>
      <c r="F92" s="192" t="s">
        <v>35</v>
      </c>
      <c r="G92" s="255"/>
      <c r="H92" s="293"/>
      <c r="I92" s="192" t="s">
        <v>35</v>
      </c>
      <c r="J92" s="311" t="s">
        <v>35</v>
      </c>
      <c r="K92" s="292"/>
      <c r="L92" s="312">
        <v>115</v>
      </c>
      <c r="M92" s="313">
        <f>H92*L92*(1+K92)</f>
        <v>0</v>
      </c>
      <c r="N92" s="314"/>
      <c r="O92" s="167"/>
      <c r="P92" s="167"/>
    </row>
    <row r="93" spans="1:16" s="168" customFormat="1" ht="63.75" customHeight="1" thickBot="1" x14ac:dyDescent="0.3">
      <c r="A93" s="409" t="s">
        <v>230</v>
      </c>
      <c r="B93" s="417"/>
      <c r="C93" s="416" t="s">
        <v>129</v>
      </c>
      <c r="D93" s="322" t="str">
        <f>D2</f>
        <v>CODE CHUGA</v>
      </c>
      <c r="E93" s="323"/>
      <c r="F93" s="324"/>
      <c r="G93" s="325"/>
      <c r="H93" s="323" t="s">
        <v>121</v>
      </c>
      <c r="I93" s="326" t="s">
        <v>122</v>
      </c>
      <c r="J93" s="322" t="s">
        <v>200</v>
      </c>
      <c r="K93" s="327" t="str">
        <f>K2</f>
        <v>TAUX DE TVA</v>
      </c>
      <c r="L93" s="328" t="str">
        <f>L2</f>
        <v>QUANTITE ANNUELLE ESTIMATIVE</v>
      </c>
      <c r="M93" s="329" t="str">
        <f>M2</f>
        <v>TOTAL TTC</v>
      </c>
      <c r="N93" s="330" t="str">
        <f>N2</f>
        <v>ECHANTILLONS DEMANDES</v>
      </c>
    </row>
    <row r="94" spans="1:16" s="353" customFormat="1" ht="26.25" x14ac:dyDescent="0.25">
      <c r="A94" s="354" t="s">
        <v>258</v>
      </c>
      <c r="B94" s="354" t="s">
        <v>181</v>
      </c>
      <c r="C94" s="315" t="s">
        <v>169</v>
      </c>
      <c r="D94" s="296" t="s">
        <v>172</v>
      </c>
      <c r="E94" s="296">
        <v>2620400</v>
      </c>
      <c r="F94" s="316" t="s">
        <v>170</v>
      </c>
      <c r="G94" s="317"/>
      <c r="H94" s="294"/>
      <c r="I94" s="318"/>
      <c r="J94" s="319">
        <f t="shared" ref="J94:J96" si="12">H94+I94</f>
        <v>0</v>
      </c>
      <c r="K94" s="213"/>
      <c r="L94" s="214">
        <v>55</v>
      </c>
      <c r="M94" s="320">
        <f t="shared" ref="M94:M96" si="13">J94*L94*(1+K94)</f>
        <v>0</v>
      </c>
      <c r="N94" s="321"/>
    </row>
    <row r="95" spans="1:16" s="168" customFormat="1" x14ac:dyDescent="0.25">
      <c r="A95" s="355"/>
      <c r="B95" s="355"/>
      <c r="C95" s="163" t="s">
        <v>174</v>
      </c>
      <c r="D95" s="41" t="s">
        <v>222</v>
      </c>
      <c r="E95" s="9">
        <v>2648828</v>
      </c>
      <c r="F95" s="161">
        <v>2681257</v>
      </c>
      <c r="G95" s="227"/>
      <c r="H95" s="263"/>
      <c r="I95" s="50"/>
      <c r="J95" s="162">
        <f t="shared" si="12"/>
        <v>0</v>
      </c>
      <c r="K95" s="75"/>
      <c r="L95" s="30">
        <v>13</v>
      </c>
      <c r="M95" s="165">
        <f t="shared" si="13"/>
        <v>0</v>
      </c>
      <c r="N95" s="166"/>
    </row>
    <row r="96" spans="1:16" s="168" customFormat="1" ht="27" thickBot="1" x14ac:dyDescent="0.3">
      <c r="A96" s="397" t="s">
        <v>259</v>
      </c>
      <c r="B96" s="266" t="s">
        <v>182</v>
      </c>
      <c r="C96" s="331" t="s">
        <v>173</v>
      </c>
      <c r="D96" s="332" t="s">
        <v>223</v>
      </c>
      <c r="E96" s="332">
        <v>2158449</v>
      </c>
      <c r="F96" s="333" t="s">
        <v>203</v>
      </c>
      <c r="G96" s="334"/>
      <c r="H96" s="293"/>
      <c r="I96" s="311"/>
      <c r="J96" s="85">
        <f t="shared" si="12"/>
        <v>0</v>
      </c>
      <c r="K96" s="292"/>
      <c r="L96" s="312">
        <v>2</v>
      </c>
      <c r="M96" s="313">
        <f t="shared" si="13"/>
        <v>0</v>
      </c>
      <c r="N96" s="335"/>
    </row>
    <row r="97" spans="1:14" ht="121.5" customHeight="1" thickBot="1" x14ac:dyDescent="0.3">
      <c r="A97" s="409" t="s">
        <v>231</v>
      </c>
      <c r="B97" s="417"/>
      <c r="C97" s="416" t="s">
        <v>129</v>
      </c>
      <c r="D97" s="322" t="s">
        <v>36</v>
      </c>
      <c r="E97" s="343"/>
      <c r="F97" s="343"/>
      <c r="G97" s="344"/>
      <c r="H97" s="345"/>
      <c r="I97" s="346"/>
      <c r="J97" s="322" t="s">
        <v>200</v>
      </c>
      <c r="K97" s="327" t="s">
        <v>11</v>
      </c>
      <c r="L97" s="347" t="str">
        <f>L2</f>
        <v>QUANTITE ANNUELLE ESTIMATIVE</v>
      </c>
      <c r="M97" s="329" t="str">
        <f>M2</f>
        <v>TOTAL TTC</v>
      </c>
      <c r="N97" s="348" t="str">
        <f>N2</f>
        <v>ECHANTILLONS DEMANDES</v>
      </c>
    </row>
    <row r="98" spans="1:14" ht="60" x14ac:dyDescent="0.25">
      <c r="A98" s="356" t="s">
        <v>260</v>
      </c>
      <c r="B98" s="356" t="s">
        <v>192</v>
      </c>
      <c r="C98" s="336" t="s">
        <v>225</v>
      </c>
      <c r="D98" s="67" t="s">
        <v>186</v>
      </c>
      <c r="E98" s="301"/>
      <c r="F98" s="307"/>
      <c r="G98" s="337"/>
      <c r="H98" s="338"/>
      <c r="I98" s="339"/>
      <c r="J98" s="340"/>
      <c r="K98" s="341"/>
      <c r="L98" s="342">
        <v>540</v>
      </c>
      <c r="M98" s="320">
        <f t="shared" ref="M98:M99" si="14">J98*L98*(1+K98)</f>
        <v>0</v>
      </c>
      <c r="N98" s="321" t="s">
        <v>208</v>
      </c>
    </row>
    <row r="99" spans="1:14" ht="135" x14ac:dyDescent="0.25">
      <c r="A99" s="357"/>
      <c r="B99" s="357"/>
      <c r="C99" s="114" t="s">
        <v>224</v>
      </c>
      <c r="D99" s="206" t="s">
        <v>187</v>
      </c>
      <c r="E99" s="183"/>
      <c r="F99" s="184"/>
      <c r="G99" s="248"/>
      <c r="H99" s="189"/>
      <c r="I99" s="190"/>
      <c r="J99" s="84"/>
      <c r="K99" s="169"/>
      <c r="L99" s="41">
        <v>545</v>
      </c>
      <c r="M99" s="165">
        <f t="shared" si="14"/>
        <v>0</v>
      </c>
      <c r="N99" s="258" t="s">
        <v>208</v>
      </c>
    </row>
  </sheetData>
  <autoFilter ref="C49:M74" xr:uid="{00000000-0009-0000-0000-000001000000}"/>
  <mergeCells count="59">
    <mergeCell ref="A94:A95"/>
    <mergeCell ref="A97:B97"/>
    <mergeCell ref="A98:A99"/>
    <mergeCell ref="A2:B3"/>
    <mergeCell ref="A9:A14"/>
    <mergeCell ref="A15:A16"/>
    <mergeCell ref="A17:A21"/>
    <mergeCell ref="A22:A25"/>
    <mergeCell ref="A5:A8"/>
    <mergeCell ref="A26:A28"/>
    <mergeCell ref="A29:A33"/>
    <mergeCell ref="A34:A47"/>
    <mergeCell ref="A48:B49"/>
    <mergeCell ref="A50:A56"/>
    <mergeCell ref="A57:A60"/>
    <mergeCell ref="A61:A74"/>
    <mergeCell ref="A75:A77"/>
    <mergeCell ref="A78:A88"/>
    <mergeCell ref="A90:A92"/>
    <mergeCell ref="A93:B93"/>
    <mergeCell ref="L51:L56"/>
    <mergeCell ref="G51:G56"/>
    <mergeCell ref="J51:J56"/>
    <mergeCell ref="G2:J2"/>
    <mergeCell ref="M51:M56"/>
    <mergeCell ref="K51:K56"/>
    <mergeCell ref="G48:J48"/>
    <mergeCell ref="E48:E49"/>
    <mergeCell ref="D48:D49"/>
    <mergeCell ref="B57:B60"/>
    <mergeCell ref="E2:E3"/>
    <mergeCell ref="F2:F3"/>
    <mergeCell ref="F48:F49"/>
    <mergeCell ref="B5:B8"/>
    <mergeCell ref="B26:B28"/>
    <mergeCell ref="B34:B47"/>
    <mergeCell ref="B9:B14"/>
    <mergeCell ref="B15:B16"/>
    <mergeCell ref="B22:B25"/>
    <mergeCell ref="D2:D3"/>
    <mergeCell ref="C48:C49"/>
    <mergeCell ref="B29:B33"/>
    <mergeCell ref="B17:B21"/>
    <mergeCell ref="B50:B56"/>
    <mergeCell ref="C2:C3"/>
    <mergeCell ref="N2:N3"/>
    <mergeCell ref="N48:N49"/>
    <mergeCell ref="M2:M3"/>
    <mergeCell ref="K48:K49"/>
    <mergeCell ref="K2:K3"/>
    <mergeCell ref="L2:L3"/>
    <mergeCell ref="M48:M49"/>
    <mergeCell ref="L48:L49"/>
    <mergeCell ref="B94:B95"/>
    <mergeCell ref="B98:B99"/>
    <mergeCell ref="B61:B74"/>
    <mergeCell ref="B75:B77"/>
    <mergeCell ref="B90:B92"/>
    <mergeCell ref="B78:B88"/>
  </mergeCells>
  <phoneticPr fontId="29" type="noConversion"/>
  <pageMargins left="0.25" right="0.25" top="0.75" bottom="0.75" header="0.3" footer="0.3"/>
  <pageSetup paperSize="8" scale="57" fitToHeight="0" orientation="landscape" r:id="rId1"/>
  <headerFooter>
    <oddHeader>&amp;LProcédure n° 16E6F038 -Bordereau des Prix Unitaires</oddHead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61"/>
  <sheetViews>
    <sheetView topLeftCell="A40" workbookViewId="0">
      <selection activeCell="A24" sqref="A24"/>
    </sheetView>
  </sheetViews>
  <sheetFormatPr baseColWidth="10" defaultRowHeight="12.75" x14ac:dyDescent="0.2"/>
  <cols>
    <col min="1" max="1" width="91.5703125" style="12" bestFit="1" customWidth="1"/>
    <col min="2" max="256" width="11.42578125" style="12"/>
    <col min="257" max="257" width="91.5703125" style="12" bestFit="1" customWidth="1"/>
    <col min="258" max="512" width="11.42578125" style="12"/>
    <col min="513" max="513" width="91.5703125" style="12" bestFit="1" customWidth="1"/>
    <col min="514" max="768" width="11.42578125" style="12"/>
    <col min="769" max="769" width="91.5703125" style="12" bestFit="1" customWidth="1"/>
    <col min="770" max="1024" width="11.42578125" style="12"/>
    <col min="1025" max="1025" width="91.5703125" style="12" bestFit="1" customWidth="1"/>
    <col min="1026" max="1280" width="11.42578125" style="12"/>
    <col min="1281" max="1281" width="91.5703125" style="12" bestFit="1" customWidth="1"/>
    <col min="1282" max="1536" width="11.42578125" style="12"/>
    <col min="1537" max="1537" width="91.5703125" style="12" bestFit="1" customWidth="1"/>
    <col min="1538" max="1792" width="11.42578125" style="12"/>
    <col min="1793" max="1793" width="91.5703125" style="12" bestFit="1" customWidth="1"/>
    <col min="1794" max="2048" width="11.42578125" style="12"/>
    <col min="2049" max="2049" width="91.5703125" style="12" bestFit="1" customWidth="1"/>
    <col min="2050" max="2304" width="11.42578125" style="12"/>
    <col min="2305" max="2305" width="91.5703125" style="12" bestFit="1" customWidth="1"/>
    <col min="2306" max="2560" width="11.42578125" style="12"/>
    <col min="2561" max="2561" width="91.5703125" style="12" bestFit="1" customWidth="1"/>
    <col min="2562" max="2816" width="11.42578125" style="12"/>
    <col min="2817" max="2817" width="91.5703125" style="12" bestFit="1" customWidth="1"/>
    <col min="2818" max="3072" width="11.42578125" style="12"/>
    <col min="3073" max="3073" width="91.5703125" style="12" bestFit="1" customWidth="1"/>
    <col min="3074" max="3328" width="11.42578125" style="12"/>
    <col min="3329" max="3329" width="91.5703125" style="12" bestFit="1" customWidth="1"/>
    <col min="3330" max="3584" width="11.42578125" style="12"/>
    <col min="3585" max="3585" width="91.5703125" style="12" bestFit="1" customWidth="1"/>
    <col min="3586" max="3840" width="11.42578125" style="12"/>
    <col min="3841" max="3841" width="91.5703125" style="12" bestFit="1" customWidth="1"/>
    <col min="3842" max="4096" width="11.42578125" style="12"/>
    <col min="4097" max="4097" width="91.5703125" style="12" bestFit="1" customWidth="1"/>
    <col min="4098" max="4352" width="11.42578125" style="12"/>
    <col min="4353" max="4353" width="91.5703125" style="12" bestFit="1" customWidth="1"/>
    <col min="4354" max="4608" width="11.42578125" style="12"/>
    <col min="4609" max="4609" width="91.5703125" style="12" bestFit="1" customWidth="1"/>
    <col min="4610" max="4864" width="11.42578125" style="12"/>
    <col min="4865" max="4865" width="91.5703125" style="12" bestFit="1" customWidth="1"/>
    <col min="4866" max="5120" width="11.42578125" style="12"/>
    <col min="5121" max="5121" width="91.5703125" style="12" bestFit="1" customWidth="1"/>
    <col min="5122" max="5376" width="11.42578125" style="12"/>
    <col min="5377" max="5377" width="91.5703125" style="12" bestFit="1" customWidth="1"/>
    <col min="5378" max="5632" width="11.42578125" style="12"/>
    <col min="5633" max="5633" width="91.5703125" style="12" bestFit="1" customWidth="1"/>
    <col min="5634" max="5888" width="11.42578125" style="12"/>
    <col min="5889" max="5889" width="91.5703125" style="12" bestFit="1" customWidth="1"/>
    <col min="5890" max="6144" width="11.42578125" style="12"/>
    <col min="6145" max="6145" width="91.5703125" style="12" bestFit="1" customWidth="1"/>
    <col min="6146" max="6400" width="11.42578125" style="12"/>
    <col min="6401" max="6401" width="91.5703125" style="12" bestFit="1" customWidth="1"/>
    <col min="6402" max="6656" width="11.42578125" style="12"/>
    <col min="6657" max="6657" width="91.5703125" style="12" bestFit="1" customWidth="1"/>
    <col min="6658" max="6912" width="11.42578125" style="12"/>
    <col min="6913" max="6913" width="91.5703125" style="12" bestFit="1" customWidth="1"/>
    <col min="6914" max="7168" width="11.42578125" style="12"/>
    <col min="7169" max="7169" width="91.5703125" style="12" bestFit="1" customWidth="1"/>
    <col min="7170" max="7424" width="11.42578125" style="12"/>
    <col min="7425" max="7425" width="91.5703125" style="12" bestFit="1" customWidth="1"/>
    <col min="7426" max="7680" width="11.42578125" style="12"/>
    <col min="7681" max="7681" width="91.5703125" style="12" bestFit="1" customWidth="1"/>
    <col min="7682" max="7936" width="11.42578125" style="12"/>
    <col min="7937" max="7937" width="91.5703125" style="12" bestFit="1" customWidth="1"/>
    <col min="7938" max="8192" width="11.42578125" style="12"/>
    <col min="8193" max="8193" width="91.5703125" style="12" bestFit="1" customWidth="1"/>
    <col min="8194" max="8448" width="11.42578125" style="12"/>
    <col min="8449" max="8449" width="91.5703125" style="12" bestFit="1" customWidth="1"/>
    <col min="8450" max="8704" width="11.42578125" style="12"/>
    <col min="8705" max="8705" width="91.5703125" style="12" bestFit="1" customWidth="1"/>
    <col min="8706" max="8960" width="11.42578125" style="12"/>
    <col min="8961" max="8961" width="91.5703125" style="12" bestFit="1" customWidth="1"/>
    <col min="8962" max="9216" width="11.42578125" style="12"/>
    <col min="9217" max="9217" width="91.5703125" style="12" bestFit="1" customWidth="1"/>
    <col min="9218" max="9472" width="11.42578125" style="12"/>
    <col min="9473" max="9473" width="91.5703125" style="12" bestFit="1" customWidth="1"/>
    <col min="9474" max="9728" width="11.42578125" style="12"/>
    <col min="9729" max="9729" width="91.5703125" style="12" bestFit="1" customWidth="1"/>
    <col min="9730" max="9984" width="11.42578125" style="12"/>
    <col min="9985" max="9985" width="91.5703125" style="12" bestFit="1" customWidth="1"/>
    <col min="9986" max="10240" width="11.42578125" style="12"/>
    <col min="10241" max="10241" width="91.5703125" style="12" bestFit="1" customWidth="1"/>
    <col min="10242" max="10496" width="11.42578125" style="12"/>
    <col min="10497" max="10497" width="91.5703125" style="12" bestFit="1" customWidth="1"/>
    <col min="10498" max="10752" width="11.42578125" style="12"/>
    <col min="10753" max="10753" width="91.5703125" style="12" bestFit="1" customWidth="1"/>
    <col min="10754" max="11008" width="11.42578125" style="12"/>
    <col min="11009" max="11009" width="91.5703125" style="12" bestFit="1" customWidth="1"/>
    <col min="11010" max="11264" width="11.42578125" style="12"/>
    <col min="11265" max="11265" width="91.5703125" style="12" bestFit="1" customWidth="1"/>
    <col min="11266" max="11520" width="11.42578125" style="12"/>
    <col min="11521" max="11521" width="91.5703125" style="12" bestFit="1" customWidth="1"/>
    <col min="11522" max="11776" width="11.42578125" style="12"/>
    <col min="11777" max="11777" width="91.5703125" style="12" bestFit="1" customWidth="1"/>
    <col min="11778" max="12032" width="11.42578125" style="12"/>
    <col min="12033" max="12033" width="91.5703125" style="12" bestFit="1" customWidth="1"/>
    <col min="12034" max="12288" width="11.42578125" style="12"/>
    <col min="12289" max="12289" width="91.5703125" style="12" bestFit="1" customWidth="1"/>
    <col min="12290" max="12544" width="11.42578125" style="12"/>
    <col min="12545" max="12545" width="91.5703125" style="12" bestFit="1" customWidth="1"/>
    <col min="12546" max="12800" width="11.42578125" style="12"/>
    <col min="12801" max="12801" width="91.5703125" style="12" bestFit="1" customWidth="1"/>
    <col min="12802" max="13056" width="11.42578125" style="12"/>
    <col min="13057" max="13057" width="91.5703125" style="12" bestFit="1" customWidth="1"/>
    <col min="13058" max="13312" width="11.42578125" style="12"/>
    <col min="13313" max="13313" width="91.5703125" style="12" bestFit="1" customWidth="1"/>
    <col min="13314" max="13568" width="11.42578125" style="12"/>
    <col min="13569" max="13569" width="91.5703125" style="12" bestFit="1" customWidth="1"/>
    <col min="13570" max="13824" width="11.42578125" style="12"/>
    <col min="13825" max="13825" width="91.5703125" style="12" bestFit="1" customWidth="1"/>
    <col min="13826" max="14080" width="11.42578125" style="12"/>
    <col min="14081" max="14081" width="91.5703125" style="12" bestFit="1" customWidth="1"/>
    <col min="14082" max="14336" width="11.42578125" style="12"/>
    <col min="14337" max="14337" width="91.5703125" style="12" bestFit="1" customWidth="1"/>
    <col min="14338" max="14592" width="11.42578125" style="12"/>
    <col min="14593" max="14593" width="91.5703125" style="12" bestFit="1" customWidth="1"/>
    <col min="14594" max="14848" width="11.42578125" style="12"/>
    <col min="14849" max="14849" width="91.5703125" style="12" bestFit="1" customWidth="1"/>
    <col min="14850" max="15104" width="11.42578125" style="12"/>
    <col min="15105" max="15105" width="91.5703125" style="12" bestFit="1" customWidth="1"/>
    <col min="15106" max="15360" width="11.42578125" style="12"/>
    <col min="15361" max="15361" width="91.5703125" style="12" bestFit="1" customWidth="1"/>
    <col min="15362" max="15616" width="11.42578125" style="12"/>
    <col min="15617" max="15617" width="91.5703125" style="12" bestFit="1" customWidth="1"/>
    <col min="15618" max="15872" width="11.42578125" style="12"/>
    <col min="15873" max="15873" width="91.5703125" style="12" bestFit="1" customWidth="1"/>
    <col min="15874" max="16128" width="11.42578125" style="12"/>
    <col min="16129" max="16129" width="91.5703125" style="12" bestFit="1" customWidth="1"/>
    <col min="16130" max="16384" width="11.42578125" style="12"/>
  </cols>
  <sheetData>
    <row r="1" spans="1:1" ht="15.75" x14ac:dyDescent="0.25">
      <c r="A1" s="16"/>
    </row>
    <row r="2" spans="1:1" ht="15.75" x14ac:dyDescent="0.2">
      <c r="A2" s="20" t="s">
        <v>21</v>
      </c>
    </row>
    <row r="3" spans="1:1" ht="15.75" x14ac:dyDescent="0.25">
      <c r="A3" s="13"/>
    </row>
    <row r="4" spans="1:1" ht="15.75" x14ac:dyDescent="0.25">
      <c r="A4" s="13"/>
    </row>
    <row r="5" spans="1:1" ht="15.75" x14ac:dyDescent="0.25">
      <c r="A5" s="14" t="s">
        <v>22</v>
      </c>
    </row>
    <row r="6" spans="1:1" ht="15.75" x14ac:dyDescent="0.25">
      <c r="A6" s="14" t="s">
        <v>23</v>
      </c>
    </row>
    <row r="7" spans="1:1" ht="15.75" x14ac:dyDescent="0.25">
      <c r="A7" s="14" t="s">
        <v>30</v>
      </c>
    </row>
    <row r="8" spans="1:1" ht="15.75" x14ac:dyDescent="0.25">
      <c r="A8" s="15" t="s">
        <v>27</v>
      </c>
    </row>
    <row r="9" spans="1:1" ht="15.75" x14ac:dyDescent="0.25">
      <c r="A9" s="14" t="s">
        <v>25</v>
      </c>
    </row>
    <row r="10" spans="1:1" ht="15.75" x14ac:dyDescent="0.25">
      <c r="A10" s="14" t="s">
        <v>28</v>
      </c>
    </row>
    <row r="11" spans="1:1" ht="15.75" x14ac:dyDescent="0.25">
      <c r="A11" s="14" t="s">
        <v>29</v>
      </c>
    </row>
    <row r="12" spans="1:1" ht="15.75" x14ac:dyDescent="0.25">
      <c r="A12" s="16"/>
    </row>
    <row r="13" spans="1:1" ht="15.75" x14ac:dyDescent="0.25">
      <c r="A13" s="16"/>
    </row>
    <row r="14" spans="1:1" ht="15.75" x14ac:dyDescent="0.25">
      <c r="A14" s="16"/>
    </row>
    <row r="15" spans="1:1" ht="15.75" x14ac:dyDescent="0.2">
      <c r="A15" s="17"/>
    </row>
    <row r="16" spans="1:1" ht="15.75" x14ac:dyDescent="0.25">
      <c r="A16" s="16"/>
    </row>
    <row r="17" spans="1:1" ht="15.75" x14ac:dyDescent="0.25">
      <c r="A17" s="16"/>
    </row>
    <row r="18" spans="1:1" ht="15.75" x14ac:dyDescent="0.25">
      <c r="A18" s="14"/>
    </row>
    <row r="19" spans="1:1" ht="15.75" x14ac:dyDescent="0.25">
      <c r="A19" s="16"/>
    </row>
    <row r="20" spans="1:1" ht="15.75" x14ac:dyDescent="0.25">
      <c r="A20" s="16"/>
    </row>
    <row r="21" spans="1:1" ht="41.25" customHeight="1" x14ac:dyDescent="0.2">
      <c r="A21" s="20" t="str">
        <f>PDG!A23</f>
        <v>FOURNITURE DE CASQUES CORSETS ORTHESE ET DE PROTHESE SUR MESURE,
FOURNITURE DE PETITES ATTELLES SUR MESURE ET DE SERIE</v>
      </c>
    </row>
    <row r="22" spans="1:1" ht="15.75" x14ac:dyDescent="0.25">
      <c r="A22" s="16"/>
    </row>
    <row r="23" spans="1:1" ht="15.75" x14ac:dyDescent="0.25">
      <c r="A23" s="14" t="s">
        <v>227</v>
      </c>
    </row>
    <row r="24" spans="1:1" ht="15.75" x14ac:dyDescent="0.25">
      <c r="A24" s="16"/>
    </row>
    <row r="25" spans="1:1" ht="15.75" x14ac:dyDescent="0.25">
      <c r="A25" s="16"/>
    </row>
    <row r="26" spans="1:1" ht="15.75" x14ac:dyDescent="0.25">
      <c r="A26" s="23" t="s">
        <v>32</v>
      </c>
    </row>
    <row r="27" spans="1:1" ht="15.75" x14ac:dyDescent="0.25">
      <c r="A27" s="21"/>
    </row>
    <row r="28" spans="1:1" ht="16.5" thickBot="1" x14ac:dyDescent="0.3">
      <c r="A28" s="21"/>
    </row>
    <row r="29" spans="1:1" ht="15.75" x14ac:dyDescent="0.25">
      <c r="A29" s="24"/>
    </row>
    <row r="30" spans="1:1" ht="15.75" x14ac:dyDescent="0.25">
      <c r="A30" s="25" t="s">
        <v>31</v>
      </c>
    </row>
    <row r="31" spans="1:1" ht="16.5" thickBot="1" x14ac:dyDescent="0.3">
      <c r="A31" s="26"/>
    </row>
    <row r="32" spans="1:1" ht="15.75" x14ac:dyDescent="0.25">
      <c r="A32" s="16"/>
    </row>
    <row r="33" spans="1:1" ht="15.75" x14ac:dyDescent="0.2">
      <c r="A33" s="36"/>
    </row>
    <row r="34" spans="1:1" ht="15.75" x14ac:dyDescent="0.25">
      <c r="A34" s="16"/>
    </row>
    <row r="35" spans="1:1" ht="15.75" x14ac:dyDescent="0.25">
      <c r="A35" s="16"/>
    </row>
    <row r="36" spans="1:1" ht="15.75" x14ac:dyDescent="0.25">
      <c r="A36" s="16"/>
    </row>
    <row r="37" spans="1:1" ht="15.75" x14ac:dyDescent="0.25">
      <c r="A37" s="16"/>
    </row>
    <row r="38" spans="1:1" ht="15.75" x14ac:dyDescent="0.25">
      <c r="A38" s="18" t="s">
        <v>33</v>
      </c>
    </row>
    <row r="39" spans="1:1" ht="15.75" x14ac:dyDescent="0.25">
      <c r="A39" s="16"/>
    </row>
    <row r="40" spans="1:1" ht="15.75" x14ac:dyDescent="0.25">
      <c r="A40" s="16"/>
    </row>
    <row r="41" spans="1:1" ht="15.75" x14ac:dyDescent="0.25">
      <c r="A41" s="16"/>
    </row>
    <row r="42" spans="1:1" ht="15.75" x14ac:dyDescent="0.25">
      <c r="A42" s="16"/>
    </row>
    <row r="43" spans="1:1" ht="15.75" x14ac:dyDescent="0.25">
      <c r="A43" s="16"/>
    </row>
    <row r="44" spans="1:1" ht="15.75" x14ac:dyDescent="0.25">
      <c r="A44" s="16"/>
    </row>
    <row r="45" spans="1:1" ht="15.75" x14ac:dyDescent="0.25">
      <c r="A45" s="16"/>
    </row>
    <row r="46" spans="1:1" ht="15.75" x14ac:dyDescent="0.25">
      <c r="A46" s="16"/>
    </row>
    <row r="47" spans="1:1" ht="15.75" x14ac:dyDescent="0.25">
      <c r="A47" s="16"/>
    </row>
    <row r="48" spans="1:1" ht="15.75" x14ac:dyDescent="0.25">
      <c r="A48" s="16"/>
    </row>
    <row r="49" spans="1:1" ht="15.75" x14ac:dyDescent="0.25">
      <c r="A49" s="16"/>
    </row>
    <row r="50" spans="1:1" ht="15.75" x14ac:dyDescent="0.25">
      <c r="A50" s="16"/>
    </row>
    <row r="51" spans="1:1" ht="15.75" x14ac:dyDescent="0.25">
      <c r="A51" s="16"/>
    </row>
    <row r="52" spans="1:1" ht="15" x14ac:dyDescent="0.25">
      <c r="A52" s="19"/>
    </row>
    <row r="53" spans="1:1" ht="15" x14ac:dyDescent="0.25">
      <c r="A53" s="19"/>
    </row>
    <row r="54" spans="1:1" ht="15" x14ac:dyDescent="0.25">
      <c r="A54" s="19"/>
    </row>
    <row r="55" spans="1:1" ht="15" x14ac:dyDescent="0.25">
      <c r="A55" s="19"/>
    </row>
    <row r="56" spans="1:1" ht="15" x14ac:dyDescent="0.25">
      <c r="A56" s="19"/>
    </row>
    <row r="57" spans="1:1" ht="15" x14ac:dyDescent="0.25">
      <c r="A57" s="19"/>
    </row>
    <row r="58" spans="1:1" ht="15" x14ac:dyDescent="0.25">
      <c r="A58" s="19"/>
    </row>
    <row r="59" spans="1:1" ht="15" x14ac:dyDescent="0.25">
      <c r="A59" s="19"/>
    </row>
    <row r="60" spans="1:1" ht="15" x14ac:dyDescent="0.25">
      <c r="A60" s="19"/>
    </row>
    <row r="61" spans="1:1" ht="15" x14ac:dyDescent="0.25">
      <c r="A61" s="19"/>
    </row>
  </sheetData>
  <pageMargins left="0.78740157499999996" right="0.78740157499999996" top="0.984251969" bottom="0.984251969" header="0.4921259845" footer="0.492125984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PDG</vt:lpstr>
      <vt:lpstr>BPU</vt:lpstr>
      <vt:lpstr>REMISE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Ben Mimoun Bel Hadj, Brahim</cp:lastModifiedBy>
  <cp:lastPrinted>2021-08-24T07:04:44Z</cp:lastPrinted>
  <dcterms:created xsi:type="dcterms:W3CDTF">2016-10-03T11:15:59Z</dcterms:created>
  <dcterms:modified xsi:type="dcterms:W3CDTF">2026-02-09T11:40:24Z</dcterms:modified>
</cp:coreProperties>
</file>