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c.boissenin\Documents\&amp;MP\2025-2026_xxx_AIA_Nettoyage_locaux\CIM2_OK\&amp;Redaction\DCE\CCTP\"/>
    </mc:Choice>
  </mc:AlternateContent>
  <bookViews>
    <workbookView xWindow="0" yWindow="0" windowWidth="24000" windowHeight="11100" tabRatio="784"/>
  </bookViews>
  <sheets>
    <sheet name="Contrôle POSTE 1 (Forfait)" sheetId="1" r:id="rId1"/>
    <sheet name="Calcul de pénalités - Poste 1" sheetId="7" r:id="rId2"/>
    <sheet name="Calcul de réfactions - Poste 1" sheetId="8" r:id="rId3"/>
    <sheet name="Contrôle POSTE 2 (BdC)" sheetId="5" r:id="rId4"/>
    <sheet name="Calcul de pénalités - Poste 2" sheetId="16" r:id="rId5"/>
    <sheet name="Calcul de réfactions - Poste 2" sheetId="17" r:id="rId6"/>
    <sheet name="Calcul des fréquences" sheetId="11" r:id="rId7"/>
    <sheet name="INFOS" sheetId="13" r:id="rId8"/>
  </sheets>
  <definedNames>
    <definedName name="ANOMALIES">INFOS!$E$2:$E$21</definedName>
    <definedName name="_xlnm.Print_Titles" localSheetId="1">'Calcul de pénalités - Poste 1'!#REF!</definedName>
    <definedName name="_xlnm.Print_Titles" localSheetId="4">'Calcul de pénalités - Poste 2'!#REF!</definedName>
    <definedName name="_xlnm.Print_Titles" localSheetId="2">'Calcul de réfactions - Poste 1'!#REF!</definedName>
    <definedName name="_xlnm.Print_Titles" localSheetId="5">'Calcul de réfactions - Poste 2'!#REF!</definedName>
    <definedName name="_xlnm.Print_Titles" localSheetId="0">'Contrôle POSTE 1 (Forfait)'!$1:$3</definedName>
    <definedName name="_xlnm.Print_Titles" localSheetId="3">'Contrôle POSTE 2 (BdC)'!$1:$3</definedName>
    <definedName name="PIECES">INFOS!$C$2:$C$466</definedName>
    <definedName name="RETARD">INFOS!$F$2:$F$1000</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11" i="7" l="1"/>
  <c r="G10" i="7"/>
  <c r="G9" i="7"/>
  <c r="G8" i="7"/>
  <c r="G7" i="7"/>
  <c r="G6" i="7"/>
  <c r="G5" i="7"/>
  <c r="G4" i="7"/>
  <c r="G3" i="7"/>
  <c r="G2" i="7"/>
  <c r="G11" i="8" l="1"/>
  <c r="G10" i="8"/>
  <c r="G9" i="8"/>
  <c r="G8" i="8"/>
  <c r="G7" i="8"/>
  <c r="G6" i="8"/>
  <c r="G5" i="8"/>
  <c r="G4" i="8"/>
  <c r="G14" i="8" s="1"/>
  <c r="G3" i="8"/>
  <c r="G2" i="8"/>
  <c r="B11" i="17" l="1"/>
  <c r="B10" i="17"/>
  <c r="B9" i="17"/>
  <c r="B8" i="17"/>
  <c r="B7" i="17"/>
  <c r="B6" i="17"/>
  <c r="B5" i="17"/>
  <c r="B4" i="17"/>
  <c r="B3" i="17"/>
  <c r="B2" i="17"/>
  <c r="B11" i="16"/>
  <c r="B10" i="16"/>
  <c r="B9" i="16"/>
  <c r="B8" i="16"/>
  <c r="B7" i="16"/>
  <c r="B6" i="16"/>
  <c r="B5" i="16"/>
  <c r="B4" i="16"/>
  <c r="B3" i="16"/>
  <c r="B2" i="16"/>
  <c r="G11" i="17"/>
  <c r="G10" i="17"/>
  <c r="G9" i="17"/>
  <c r="G8" i="17"/>
  <c r="G7" i="17"/>
  <c r="G6" i="17"/>
  <c r="G5" i="17"/>
  <c r="G4" i="17"/>
  <c r="G3" i="17"/>
  <c r="G2" i="17"/>
  <c r="G14" i="17" l="1"/>
  <c r="C11" i="17"/>
  <c r="C10" i="17"/>
  <c r="C9" i="17"/>
  <c r="C8" i="17"/>
  <c r="C7" i="17"/>
  <c r="C6" i="17"/>
  <c r="C5" i="17"/>
  <c r="C4" i="17"/>
  <c r="C3" i="17"/>
  <c r="C2" i="17"/>
  <c r="A3" i="17"/>
  <c r="A4" i="17"/>
  <c r="A5" i="17"/>
  <c r="A6" i="17"/>
  <c r="A7" i="17"/>
  <c r="A8" i="17"/>
  <c r="A9" i="17"/>
  <c r="A10" i="17"/>
  <c r="A11" i="17"/>
  <c r="A2" i="17"/>
  <c r="A2" i="16"/>
  <c r="D11" i="16"/>
  <c r="G11" i="16" s="1"/>
  <c r="D10" i="16"/>
  <c r="G10" i="16" s="1"/>
  <c r="D9" i="16"/>
  <c r="G9" i="16" s="1"/>
  <c r="D8" i="16"/>
  <c r="G8" i="16" s="1"/>
  <c r="D7" i="16"/>
  <c r="G7" i="16" s="1"/>
  <c r="D6" i="16"/>
  <c r="G6" i="16" s="1"/>
  <c r="D5" i="16"/>
  <c r="G5" i="16" s="1"/>
  <c r="D4" i="16"/>
  <c r="G4" i="16" s="1"/>
  <c r="D3" i="16"/>
  <c r="G3" i="16" s="1"/>
  <c r="D2" i="16"/>
  <c r="G2" i="16" s="1"/>
  <c r="C11" i="16"/>
  <c r="C10" i="16"/>
  <c r="C9" i="16"/>
  <c r="C8" i="16"/>
  <c r="C7" i="16"/>
  <c r="C6" i="16"/>
  <c r="C5" i="16"/>
  <c r="C4" i="16"/>
  <c r="C3" i="16"/>
  <c r="C2" i="16"/>
  <c r="A11" i="16"/>
  <c r="A3" i="16"/>
  <c r="A4" i="16"/>
  <c r="A5" i="16"/>
  <c r="A6" i="16"/>
  <c r="A7" i="16"/>
  <c r="A8" i="16"/>
  <c r="A9" i="16"/>
  <c r="A10" i="16"/>
  <c r="G13" i="16" l="1"/>
  <c r="B14" i="17" s="1"/>
  <c r="E11" i="8" l="1"/>
  <c r="E10" i="8"/>
  <c r="E9" i="8"/>
  <c r="E8" i="8"/>
  <c r="E7" i="8"/>
  <c r="E6" i="8"/>
  <c r="E5" i="8"/>
  <c r="E4" i="8"/>
  <c r="E3" i="8"/>
  <c r="E2" i="8"/>
  <c r="D11" i="8"/>
  <c r="D10" i="8"/>
  <c r="D9" i="8"/>
  <c r="D8" i="8"/>
  <c r="D7" i="8"/>
  <c r="D6" i="8"/>
  <c r="D5" i="8"/>
  <c r="D4" i="8"/>
  <c r="D3" i="8"/>
  <c r="D2" i="8"/>
  <c r="C11" i="8"/>
  <c r="C10" i="8"/>
  <c r="C9" i="8"/>
  <c r="C8" i="8"/>
  <c r="C7" i="8"/>
  <c r="C6" i="8"/>
  <c r="C5" i="8"/>
  <c r="C4" i="8"/>
  <c r="C3" i="8"/>
  <c r="C2" i="8"/>
  <c r="B11" i="8"/>
  <c r="B10" i="8"/>
  <c r="B9" i="8"/>
  <c r="B8" i="8"/>
  <c r="B7" i="8"/>
  <c r="B6" i="8"/>
  <c r="B5" i="8"/>
  <c r="B4" i="8"/>
  <c r="B3" i="8"/>
  <c r="B2" i="8"/>
  <c r="A3" i="8"/>
  <c r="A4" i="8"/>
  <c r="A5" i="8"/>
  <c r="A6" i="8"/>
  <c r="A7" i="8"/>
  <c r="A8" i="8"/>
  <c r="A9" i="8"/>
  <c r="A10" i="8"/>
  <c r="A11" i="8"/>
  <c r="A2" i="8"/>
  <c r="A2" i="7"/>
  <c r="E11" i="7" l="1"/>
  <c r="E10" i="7"/>
  <c r="E9" i="7"/>
  <c r="E8" i="7"/>
  <c r="E7" i="7"/>
  <c r="E6" i="7"/>
  <c r="E5" i="7"/>
  <c r="E4" i="7"/>
  <c r="E3" i="7"/>
  <c r="E2" i="7"/>
  <c r="D11" i="7"/>
  <c r="F11" i="7" s="1"/>
  <c r="D10" i="7"/>
  <c r="F10" i="7" s="1"/>
  <c r="D9" i="7"/>
  <c r="F9" i="7" s="1"/>
  <c r="D8" i="7"/>
  <c r="F8" i="7" s="1"/>
  <c r="D7" i="7"/>
  <c r="F7" i="7" s="1"/>
  <c r="D6" i="7"/>
  <c r="F6" i="7" s="1"/>
  <c r="D5" i="7"/>
  <c r="F5" i="7" s="1"/>
  <c r="D4" i="7"/>
  <c r="F4" i="7" s="1"/>
  <c r="D3" i="7"/>
  <c r="F3" i="7" s="1"/>
  <c r="D2" i="7"/>
  <c r="F2" i="7" s="1"/>
  <c r="C11" i="7"/>
  <c r="C10" i="7"/>
  <c r="C9" i="7"/>
  <c r="C8" i="7"/>
  <c r="C7" i="7"/>
  <c r="C6" i="7"/>
  <c r="C5" i="7"/>
  <c r="C4" i="7"/>
  <c r="C3" i="7"/>
  <c r="C2" i="7"/>
  <c r="B11" i="7"/>
  <c r="B10" i="7"/>
  <c r="B9" i="7"/>
  <c r="B8" i="7"/>
  <c r="B7" i="7"/>
  <c r="B6" i="7"/>
  <c r="B5" i="7"/>
  <c r="B4" i="7"/>
  <c r="B3" i="7"/>
  <c r="B2" i="7"/>
  <c r="A3" i="7"/>
  <c r="A4" i="7"/>
  <c r="A5" i="7"/>
  <c r="A6" i="7"/>
  <c r="A7" i="7"/>
  <c r="A8" i="7"/>
  <c r="A9" i="7"/>
  <c r="A10" i="7"/>
  <c r="A11" i="7"/>
  <c r="C27" i="5" l="1"/>
  <c r="D27" i="5"/>
  <c r="L32" i="5"/>
  <c r="K32" i="5"/>
  <c r="J32" i="5"/>
  <c r="I32" i="5"/>
  <c r="H32" i="5"/>
  <c r="G32" i="5"/>
  <c r="F32" i="5"/>
  <c r="E32" i="5"/>
  <c r="D32" i="5"/>
  <c r="C32" i="5"/>
  <c r="D70" i="1"/>
  <c r="E70" i="1"/>
  <c r="F70" i="1"/>
  <c r="G70" i="1"/>
  <c r="H70" i="1"/>
  <c r="I70" i="1"/>
  <c r="J70" i="1"/>
  <c r="K70" i="1"/>
  <c r="L70" i="1"/>
  <c r="C70" i="1"/>
  <c r="G13" i="7" l="1"/>
  <c r="B14" i="8" s="1"/>
  <c r="D72" i="1"/>
  <c r="E72" i="1"/>
  <c r="F72" i="1"/>
  <c r="G72" i="1"/>
  <c r="H72" i="1"/>
  <c r="I72" i="1"/>
  <c r="J72" i="1"/>
  <c r="K72" i="1"/>
  <c r="L72" i="1"/>
  <c r="C72" i="1"/>
  <c r="D66" i="1"/>
  <c r="E66" i="1"/>
  <c r="F66" i="1"/>
  <c r="G66" i="1"/>
  <c r="H66" i="1"/>
  <c r="I66" i="1"/>
  <c r="J66" i="1"/>
  <c r="K66" i="1"/>
  <c r="L66" i="1"/>
  <c r="D65" i="1"/>
  <c r="E65" i="1"/>
  <c r="F65" i="1"/>
  <c r="G65" i="1"/>
  <c r="H65" i="1"/>
  <c r="I65" i="1"/>
  <c r="J65" i="1"/>
  <c r="K65" i="1"/>
  <c r="L65" i="1"/>
  <c r="D64" i="1"/>
  <c r="E64" i="1"/>
  <c r="F64" i="1"/>
  <c r="G64" i="1"/>
  <c r="H64" i="1"/>
  <c r="I64" i="1"/>
  <c r="J64" i="1"/>
  <c r="K64" i="1"/>
  <c r="L64" i="1"/>
  <c r="D63" i="1"/>
  <c r="E63" i="1"/>
  <c r="F63" i="1"/>
  <c r="G63" i="1"/>
  <c r="H63" i="1"/>
  <c r="I63" i="1"/>
  <c r="J63" i="1"/>
  <c r="K63" i="1"/>
  <c r="L63" i="1"/>
  <c r="C65" i="1"/>
  <c r="C66" i="1"/>
  <c r="C64" i="1"/>
  <c r="C63" i="1"/>
  <c r="C69" i="1" l="1"/>
  <c r="K69" i="1"/>
  <c r="I69" i="1"/>
  <c r="H69" i="1"/>
  <c r="F69" i="1"/>
  <c r="E69" i="1"/>
  <c r="D69" i="1"/>
  <c r="L69" i="1"/>
  <c r="J69" i="1"/>
  <c r="G69" i="1"/>
  <c r="L44" i="11"/>
  <c r="I44" i="11"/>
  <c r="E44" i="11"/>
  <c r="J44" i="11" s="1"/>
  <c r="D44" i="11"/>
  <c r="K44" i="11" s="1"/>
  <c r="F44" i="11" l="1"/>
  <c r="G44" i="11"/>
  <c r="E27" i="5"/>
  <c r="F27" i="5"/>
  <c r="G27" i="5"/>
  <c r="H27" i="5"/>
  <c r="I27" i="5"/>
  <c r="J27" i="5"/>
  <c r="K27" i="5"/>
  <c r="L27" i="5"/>
</calcChain>
</file>

<file path=xl/comments1.xml><?xml version="1.0" encoding="utf-8"?>
<comments xmlns="http://schemas.openxmlformats.org/spreadsheetml/2006/main">
  <authors>
    <author>BOISSENIN Céline ADJ</author>
  </authors>
  <commentList>
    <comment ref="H1" authorId="0" shapeId="0">
      <text>
        <r>
          <rPr>
            <b/>
            <sz val="16"/>
            <color indexed="53"/>
            <rFont val="Tahoma"/>
            <family val="2"/>
          </rPr>
          <t xml:space="preserve">
A modifier absolument
Impact l'onglet "réfactions"</t>
        </r>
      </text>
    </comment>
    <comment ref="G13" authorId="0" shapeId="0">
      <text>
        <r>
          <rPr>
            <b/>
            <sz val="9"/>
            <color indexed="81"/>
            <rFont val="Tahoma"/>
            <family val="2"/>
          </rPr>
          <t xml:space="preserve">
</t>
        </r>
        <r>
          <rPr>
            <b/>
            <sz val="12"/>
            <color indexed="81"/>
            <rFont val="Tahoma"/>
            <family val="2"/>
          </rPr>
          <t xml:space="preserve">
Somme arrondie sup</t>
        </r>
      </text>
    </comment>
  </commentList>
</comments>
</file>

<file path=xl/comments2.xml><?xml version="1.0" encoding="utf-8"?>
<comments xmlns="http://schemas.openxmlformats.org/spreadsheetml/2006/main">
  <authors>
    <author>BOISSENIN Céline ADJ</author>
  </authors>
  <commentList>
    <comment ref="A38" authorId="0" shapeId="0">
      <text>
        <r>
          <rPr>
            <b/>
            <u/>
            <sz val="14"/>
            <color indexed="81"/>
            <rFont val="Tahoma"/>
            <family val="2"/>
          </rPr>
          <t xml:space="preserve">
Extrait du CCAP :</t>
        </r>
        <r>
          <rPr>
            <b/>
            <sz val="14"/>
            <color indexed="81"/>
            <rFont val="Tahoma"/>
            <family val="2"/>
          </rPr>
          <t xml:space="preserve">
</t>
        </r>
        <r>
          <rPr>
            <sz val="14"/>
            <color indexed="81"/>
            <rFont val="Tahoma"/>
            <family val="2"/>
          </rPr>
          <t>Montant en prix de base, hors variations de prix et hors du champ D’application de la TVA, de la partie de prestations</t>
        </r>
        <r>
          <rPr>
            <b/>
            <sz val="14"/>
            <color indexed="81"/>
            <rFont val="Tahoma"/>
            <family val="2"/>
          </rPr>
          <t xml:space="preserve"> en retard</t>
        </r>
        <r>
          <rPr>
            <sz val="14"/>
            <color indexed="81"/>
            <rFont val="Tahoma"/>
            <family val="2"/>
          </rPr>
          <t xml:space="preserve"> ou de l’ensemble des prestations si le retard d’exécution d’une partie rend l’ensemble inutilisable.</t>
        </r>
      </text>
    </comment>
  </commentList>
</comments>
</file>

<file path=xl/comments3.xml><?xml version="1.0" encoding="utf-8"?>
<comments xmlns="http://schemas.openxmlformats.org/spreadsheetml/2006/main">
  <authors>
    <author>BOISSENIN Céline ADJ</author>
  </authors>
  <commentList>
    <comment ref="H1" authorId="0" shapeId="0">
      <text>
        <r>
          <rPr>
            <b/>
            <sz val="16"/>
            <color indexed="53"/>
            <rFont val="Tahoma"/>
            <family val="2"/>
          </rPr>
          <t xml:space="preserve">
A modifier absolument
Impact l'onglet "réfactions"</t>
        </r>
      </text>
    </comment>
    <comment ref="G13" authorId="0" shapeId="0">
      <text>
        <r>
          <rPr>
            <b/>
            <sz val="9"/>
            <color indexed="81"/>
            <rFont val="Tahoma"/>
            <family val="2"/>
          </rPr>
          <t xml:space="preserve">
</t>
        </r>
        <r>
          <rPr>
            <b/>
            <sz val="12"/>
            <color indexed="81"/>
            <rFont val="Tahoma"/>
            <family val="2"/>
          </rPr>
          <t xml:space="preserve">
Somme arrondie sup</t>
        </r>
      </text>
    </comment>
  </commentList>
</comments>
</file>

<file path=xl/comments4.xml><?xml version="1.0" encoding="utf-8"?>
<comments xmlns="http://schemas.openxmlformats.org/spreadsheetml/2006/main">
  <authors>
    <author>BOISSENIN Céline ADJ</author>
  </authors>
  <commentList>
    <comment ref="A7" authorId="0" shapeId="0">
      <text>
        <r>
          <rPr>
            <b/>
            <sz val="12"/>
            <color indexed="81"/>
            <rFont val="Marianne"/>
            <family val="3"/>
          </rPr>
          <t xml:space="preserve">
</t>
        </r>
        <r>
          <rPr>
            <b/>
            <u/>
            <sz val="12"/>
            <color indexed="81"/>
            <rFont val="Marianne"/>
            <family val="3"/>
          </rPr>
          <t>LEGENDE NOMMAGE PRIX : Presta-."X"."X"</t>
        </r>
        <r>
          <rPr>
            <b/>
            <sz val="12"/>
            <color indexed="81"/>
            <rFont val="Marianne"/>
            <family val="3"/>
          </rPr>
          <t xml:space="preserve">
Presta : Prestation ;
X : Numéro de poste ;
X : Numéro de presta.</t>
        </r>
      </text>
    </comment>
    <comment ref="B21" authorId="0" shapeId="0">
      <text>
        <r>
          <rPr>
            <b/>
            <sz val="9"/>
            <color indexed="81"/>
            <rFont val="Tahoma"/>
            <family val="2"/>
          </rPr>
          <t xml:space="preserve">
Celle de la pièce car il existe aussi une prestation vitrerie (prestation 4)</t>
        </r>
      </text>
    </comment>
  </commentList>
</comments>
</file>

<file path=xl/sharedStrings.xml><?xml version="1.0" encoding="utf-8"?>
<sst xmlns="http://schemas.openxmlformats.org/spreadsheetml/2006/main" count="905" uniqueCount="766">
  <si>
    <t>PIECE</t>
  </si>
  <si>
    <t>Elimination toiles d'arraignées</t>
  </si>
  <si>
    <t>LEGENDE</t>
  </si>
  <si>
    <t>Collecte des poubelles (papiers/cartons) et déchets banals - vidage (changement des sacs plastique des poubelles si nécessaire)</t>
  </si>
  <si>
    <t>Nettoyage et désinfection des interrupteurs,  rampe d’escalier, rampe de sécurité, des poignées de portes et de fenêtres, bouton de sélection des distributeurs de boissons, de confiserie et fontaine à eau</t>
  </si>
  <si>
    <t>Nettoyage des tables de salles de réunions et objet meublants</t>
  </si>
  <si>
    <t xml:space="preserve">Balayage humide des sols thermoplastiques </t>
  </si>
  <si>
    <t>Nettoyage des piétement de meubles, meubles hauts, tableaux et cadres, portes manteaux</t>
  </si>
  <si>
    <t>Essuyage humides des extincteurs, des pointeuses, jardinières, rebords et appuis de fenêtres, radiateurs, plantes artificielles, éclairage de secours, panneaux d’affichages, appliques, capots de boîtes aux lettres et fontaines à eau</t>
  </si>
  <si>
    <t>J</t>
  </si>
  <si>
    <t>H</t>
  </si>
  <si>
    <t>M</t>
  </si>
  <si>
    <t>Aspiration et battage des tapis anti-poussières et anti acariens figurant à l’annexe 4</t>
  </si>
  <si>
    <t>Vidage et nettoyage des cendriers extérieurs</t>
  </si>
  <si>
    <t xml:space="preserve">Aspiration des sols et des rails des ascenseurs </t>
  </si>
  <si>
    <t>Nettoyage des parois inox des ascenseurs</t>
  </si>
  <si>
    <t>Lavage du sol et dépoussiérage de la cabine audio</t>
  </si>
  <si>
    <t>Mise en place des consommables (papier wc, essuies mains, savons ou autres produits à sa charge)</t>
  </si>
  <si>
    <t xml:space="preserve">Nettoyage et application d’un détergeant désinfectant des appareils sanitaires, bacs et siphons de sol et de douche (y compris remplissage), cuvette WC, les urinoirs, les WC à la Turque , les lavabos, les balayettes avec leurs supports, les dévidoirs, etc… </t>
  </si>
  <si>
    <t>Décapage des sols avec désinfection</t>
  </si>
  <si>
    <t>Détartrage des sols</t>
  </si>
  <si>
    <t>Dépoussiérage du mobilier et objets meublants (chaises, bancs, meubles y compris les piètements, radiateurs)</t>
  </si>
  <si>
    <t>Nettoyage des miroirs,</t>
  </si>
  <si>
    <t>Détartrage des canalisations de vidange avec remplissage</t>
  </si>
  <si>
    <t>Récurage des sols et caillebotis ; nettoyage des rideaux de douche (ou remplacement si abimé)</t>
  </si>
  <si>
    <t>H
M</t>
  </si>
  <si>
    <t>H
2/mois</t>
  </si>
  <si>
    <t>Fréquences</t>
  </si>
  <si>
    <t xml:space="preserve">La pièce BX093-N0-006
Aspiration et balayage humide 
Lavage des sols </t>
  </si>
  <si>
    <t>Aspiration et lavage des sols de la pièce BX093-N0-016</t>
  </si>
  <si>
    <t>Elimination des toiles d’araignées du sol au plafond</t>
  </si>
  <si>
    <t>Nettoyage et désinfection des interrupteurs, des poignées de portes et de fenêtres, bouton sélection fontaine à eau</t>
  </si>
  <si>
    <t>BAT contrôlé n° ______</t>
  </si>
  <si>
    <t>Heure</t>
  </si>
  <si>
    <t>m2</t>
  </si>
  <si>
    <t xml:space="preserve">Nettoyage humide des plinthes, tuyauteries accessible jusqu'à 3 m et radiateurs </t>
  </si>
  <si>
    <t xml:space="preserve">Nettoyage humide, tuyauteries et accessoires accessibles &gt;  à 3 m </t>
  </si>
  <si>
    <t>Mètres</t>
  </si>
  <si>
    <t>U</t>
  </si>
  <si>
    <t>Dépoussiérage avec précaution des baies et équipements de la salle des serveurs</t>
  </si>
  <si>
    <t>Nettoyage des locaux selon les préconisations de type "Pandémie" ou autres infections</t>
  </si>
  <si>
    <t>Nettoyage des portes</t>
  </si>
  <si>
    <t>DATE du contrôle : ____/____/20____</t>
  </si>
  <si>
    <t>Lavage des escaliers (intérieur/extérieur), porches couverts, pas de portes et rampes d’accès</t>
  </si>
  <si>
    <t>Nettoyage des portes vitrées</t>
  </si>
  <si>
    <t>Aspiration des sols (toutes surfaces)</t>
  </si>
  <si>
    <t>Nettoyage et détartrage des faïences y compris faïences murales, des parois de douches non faïencées et portes vitrées ou non,</t>
  </si>
  <si>
    <r>
      <rPr>
        <b/>
        <i/>
        <sz val="12"/>
        <color theme="1"/>
        <rFont val="Marianne"/>
        <family val="3"/>
      </rPr>
      <t xml:space="preserve">Particularités de l’infirmerie BX052 </t>
    </r>
    <r>
      <rPr>
        <sz val="12"/>
        <color theme="1"/>
        <rFont val="Marianne"/>
        <family val="3"/>
      </rPr>
      <t xml:space="preserve">
Ces prestations sont attendues entre 12h30 et 13h</t>
    </r>
  </si>
  <si>
    <t>Lavage et désinfection des sols</t>
  </si>
  <si>
    <t>Dépoussiérage du mobilier et objets meublants (bureaux, téléphones, chaises, lampes de bureaux, fauteuils, écrans, meubles bas, carrosseries d’ordinateurs, tables, caissons fixes ou à roulettes, miroir...)</t>
  </si>
  <si>
    <t>Toutes les poignées de porte (y compris la porte vitrée n°001) et les interrupteurs seront désinfectées. L’essuyages des traces de doigts autour des poignées sur les portes vitrées</t>
  </si>
  <si>
    <t>Les essuyages humides avec un détergent désinfectant de tous les mobiliers et objets meublants (y compris les divans et lits d’examens)</t>
  </si>
  <si>
    <r>
      <rPr>
        <b/>
        <i/>
        <sz val="12"/>
        <rFont val="Marianne"/>
        <family val="3"/>
      </rPr>
      <t>Particularités des pièces des bâtiments BX103, BX091 et BX141 (modulaire) de la BGA</t>
    </r>
    <r>
      <rPr>
        <sz val="12"/>
        <rFont val="Marianne"/>
        <family val="3"/>
      </rPr>
      <t xml:space="preserve">
Le personnel doit être constant et toujours le même. Les prestations de 14h15 à 14h30 pour les pièces du BX103 et de 14h à 16h30 pour les BX091 et BX141</t>
    </r>
  </si>
  <si>
    <t>Nettoyage à l’eau sol carrelage, résine, ciments, thermoplastiques…</t>
  </si>
  <si>
    <r>
      <rPr>
        <b/>
        <i/>
        <sz val="12"/>
        <rFont val="Marianne"/>
        <family val="3"/>
      </rPr>
      <t>Particularités de l’infirmerie du bâtiment BX052</t>
    </r>
    <r>
      <rPr>
        <sz val="12"/>
        <rFont val="Marianne"/>
        <family val="3"/>
      </rPr>
      <t xml:space="preserve">
Aspirations et les lavages des sols au détergent avec désinfectants</t>
    </r>
  </si>
  <si>
    <t>Zones passages fréquents : l’application de spray sur les sols plastiques</t>
  </si>
  <si>
    <t>Nettoyage et désinfection des poignées de portes, interrupteurs, appareillages et distributeurs</t>
  </si>
  <si>
    <t>Détartrage des appareils sanitaires (wc, bac douche, défini ci-dessus, etc…), des robinetteries, des siphons de sol et des pommeaux de douches</t>
  </si>
  <si>
    <r>
      <rPr>
        <b/>
        <i/>
        <sz val="12"/>
        <rFont val="Marianne"/>
        <family val="3"/>
      </rPr>
      <t>Particularités du bâtiment BX091</t>
    </r>
    <r>
      <rPr>
        <sz val="12"/>
        <rFont val="Marianne"/>
        <family val="3"/>
      </rPr>
      <t xml:space="preserve">
Les prestations ne pourront être réalisées que de 14h à 16h30 en présence du personnel de la BGA</t>
    </r>
  </si>
  <si>
    <r>
      <rPr>
        <b/>
        <i/>
        <sz val="12"/>
        <rFont val="Marianne"/>
        <family val="3"/>
      </rPr>
      <t>Particularité de l’infirmerie du bâtiment BX052</t>
    </r>
    <r>
      <rPr>
        <sz val="12"/>
        <rFont val="Marianne"/>
        <family val="3"/>
      </rPr>
      <t xml:space="preserve">
Désinfection des sols avec un détergeant/désinfectant. Prestation attendue entre 12h30 et 13h (</t>
    </r>
    <r>
      <rPr>
        <b/>
        <i/>
        <sz val="12"/>
        <rFont val="Marianne"/>
        <family val="3"/>
      </rPr>
      <t>il est interdit d’avoir un sol encore m</t>
    </r>
    <r>
      <rPr>
        <b/>
        <sz val="12"/>
        <rFont val="Marianne"/>
        <family val="3"/>
      </rPr>
      <t>ouillé après 13h30</t>
    </r>
    <r>
      <rPr>
        <sz val="12"/>
        <rFont val="Marianne"/>
        <family val="3"/>
      </rPr>
      <t>).</t>
    </r>
  </si>
  <si>
    <t>Nettoyage des coins cuisines du bâtiment BX091 (poste d’accueil, club house au BX107, (en cours d’acquisition) salle de pause méridienne autorisée par l’AIA de BX (BX053 et autres) : comprend hottes, plaques de cuisson, micro-ondes (intérieur /extérieur), frigos, plans de travail, faïences, éviers…etc
Nettoyage des tables (intérieur /extérieur si nécessaire)</t>
  </si>
  <si>
    <t xml:space="preserve">La pièce BX093-N0-004
Aspiration des sols du 1er novembre à fin mars
Aspiration et lavage des sols du 1er avril à fin octobre </t>
  </si>
  <si>
    <r>
      <t xml:space="preserve">Aspiration et lavage humide des sols 
Le rdc du club house pièces (BX107-N0-001, BX107-N0-003, BX107-N0-004 et BX107-N0-006) - la pièce BX093-N0-002 - la verrière BX093-N0-001
le secteur fitness et celui des machines BX093-N0-005 </t>
    </r>
    <r>
      <rPr>
        <b/>
        <i/>
        <sz val="12"/>
        <rFont val="Marianne"/>
        <family val="3"/>
      </rPr>
      <t>uniquement les mardis, mercredis et jeudis</t>
    </r>
  </si>
  <si>
    <t>FREQUENCES</t>
  </si>
  <si>
    <r>
      <t xml:space="preserve">La pièce BX093-N0-009 
Secteur du Tatami : le port de sur-chaussures est obligatoire dans ce secteur . Aspiration des sols, Désinfection humide pulvérisée des tatamis (par exemple Sanitol) </t>
    </r>
    <r>
      <rPr>
        <b/>
        <i/>
        <sz val="12"/>
        <rFont val="Marianne"/>
        <family val="3"/>
      </rPr>
      <t>uniquement mardis et jeudis</t>
    </r>
    <r>
      <rPr>
        <sz val="12"/>
        <rFont val="Marianne"/>
        <family val="3"/>
      </rPr>
      <t xml:space="preserve">
Secteur couloir : aspiration et lavage des sols </t>
    </r>
    <r>
      <rPr>
        <b/>
        <i/>
        <sz val="12"/>
        <rFont val="Marianne"/>
        <family val="3"/>
      </rPr>
      <t>uniquement mardis et vendredis</t>
    </r>
  </si>
  <si>
    <t>Prestation n° 1</t>
  </si>
  <si>
    <t>Prestation n° 2</t>
  </si>
  <si>
    <t>Prestation n° 3</t>
  </si>
  <si>
    <t>Prestation n° 4</t>
  </si>
  <si>
    <r>
      <rPr>
        <b/>
        <i/>
        <u/>
        <sz val="14"/>
        <color rgb="FFFF0000"/>
        <rFont val="Marianne"/>
        <family val="3"/>
      </rPr>
      <t>Poste 1</t>
    </r>
    <r>
      <rPr>
        <b/>
        <i/>
        <sz val="14"/>
        <color rgb="FFFF0000"/>
        <rFont val="Marianne"/>
        <family val="3"/>
      </rPr>
      <t xml:space="preserve"> : TOUTES PRESTATIONS au forfait</t>
    </r>
  </si>
  <si>
    <r>
      <rPr>
        <b/>
        <i/>
        <u/>
        <sz val="14"/>
        <color rgb="FFFF0000"/>
        <rFont val="Marianne"/>
        <family val="3"/>
      </rPr>
      <t>Poste 2</t>
    </r>
    <r>
      <rPr>
        <b/>
        <i/>
        <sz val="14"/>
        <color rgb="FFFF0000"/>
        <rFont val="Marianne"/>
        <family val="3"/>
      </rPr>
      <t xml:space="preserve"> : TOUTES PRESTATIONS passées par bons de commande (BdC)</t>
    </r>
  </si>
  <si>
    <t>TOTAL des ANOMALIES par PIECES</t>
  </si>
  <si>
    <t>Unité</t>
  </si>
  <si>
    <t>DATES des CONTRÔLES</t>
  </si>
  <si>
    <t>N° Pièce</t>
  </si>
  <si>
    <t>N° Bâtiment</t>
  </si>
  <si>
    <t>Type de pièce</t>
  </si>
  <si>
    <t>Nettoyage des murs, cloisons et plafonds d'une pièce</t>
  </si>
  <si>
    <t>Nettoyage des stores métalliques, plastiques ou bois d'une pièce</t>
  </si>
  <si>
    <t>Dépoussiérage (des stores tissus, des dessus d’armoires) d'une pièce</t>
  </si>
  <si>
    <t>Remise à banc d’un bureau suite départ du personnel</t>
  </si>
  <si>
    <t>Lavage par injection extraction de la moquette pierre du BX74-1 du site de Floirac</t>
  </si>
  <si>
    <t>Aspiration de la moquette d'une pièce</t>
  </si>
  <si>
    <t>Dépoussiérage de la bibliothèque</t>
  </si>
  <si>
    <t>Shampoing des dalles moquettes utilisée pour les manifestation (exemple : BX093-N0-006 - A titre informatif, probablement 2 fois/an)</t>
  </si>
  <si>
    <t>Aspiration Moquette textile murale</t>
  </si>
  <si>
    <r>
      <t xml:space="preserve">Depoussiérage des placards d'une pièce </t>
    </r>
    <r>
      <rPr>
        <i/>
        <sz val="12"/>
        <rFont val="Marianne"/>
        <family val="3"/>
      </rPr>
      <t>(pour information club house et la salle multifonctions - 2 fois par an)</t>
    </r>
  </si>
  <si>
    <r>
      <t xml:space="preserve">Shampoing par injection extraction de la moquette textile </t>
    </r>
    <r>
      <rPr>
        <u/>
        <sz val="12"/>
        <rFont val="Marianne"/>
        <family val="3"/>
      </rPr>
      <t>(exemple</t>
    </r>
    <r>
      <rPr>
        <sz val="12"/>
        <rFont val="Marianne"/>
        <family val="3"/>
      </rPr>
      <t xml:space="preserve"> : BX103 salle RDC)</t>
    </r>
  </si>
  <si>
    <r>
      <t xml:space="preserve">Nettoyage des fauteuils de la bibliothèque par injection extraction </t>
    </r>
    <r>
      <rPr>
        <u/>
        <sz val="12"/>
        <rFont val="Marianne"/>
        <family val="3"/>
      </rPr>
      <t>(à</t>
    </r>
    <r>
      <rPr>
        <sz val="12"/>
        <rFont val="Marianne"/>
        <family val="3"/>
      </rPr>
      <t xml:space="preserve"> titre informatif, probablement une fois par an )</t>
    </r>
  </si>
  <si>
    <t>Nettoyage des bouches VMC et d’extraction ou d’insufflation d’air sans démontage (à titre informatif, potentiellement en Novembre conformément au CCTP ou fermeture AIA)</t>
  </si>
  <si>
    <t xml:space="preserve"> Nettoyage des vitreries intérieures sur 2 faces / Janvier et juillet (cloisonnement et porte)</t>
  </si>
  <si>
    <t>S</t>
  </si>
  <si>
    <t>Nettoyage des vitreries exterieures sur 2 faces / Janvier, avril, juillet et octobre (fenêtre donnant sur l'extérieur)</t>
  </si>
  <si>
    <t>RAPPEL DES PRESTATIONS :</t>
  </si>
  <si>
    <r>
      <rPr>
        <u/>
        <sz val="11"/>
        <color theme="1"/>
        <rFont val="Marianne"/>
        <family val="3"/>
      </rPr>
      <t>Prestation 1</t>
    </r>
    <r>
      <rPr>
        <sz val="11"/>
        <color theme="1"/>
        <rFont val="Marianne"/>
        <family val="3"/>
      </rPr>
      <t xml:space="preserve"> : Nettoyage des bureaux, salles de réunions et de conférences, points rencontres, guérite du personnel de sécurité BXS01, infirmerie du BX052, halls, escaliers, locaux de stockage de tous types, ascenseur du BX103 et circulations.                                                                                                             </t>
    </r>
  </si>
  <si>
    <r>
      <rPr>
        <u/>
        <sz val="11"/>
        <color theme="1"/>
        <rFont val="Marianne"/>
        <family val="3"/>
      </rPr>
      <t>Prestation 2</t>
    </r>
    <r>
      <rPr>
        <sz val="11"/>
        <color theme="1"/>
        <rFont val="Marianne"/>
        <family val="3"/>
      </rPr>
      <t xml:space="preserve"> : Nettoyage des sanitaires, douches, vestiaires et lavabos</t>
    </r>
  </si>
  <si>
    <r>
      <rPr>
        <u/>
        <sz val="11"/>
        <color theme="1"/>
        <rFont val="Marianne"/>
        <family val="3"/>
      </rPr>
      <t>Prestation 3</t>
    </r>
    <r>
      <rPr>
        <sz val="11"/>
        <color theme="1"/>
        <rFont val="Marianne"/>
        <family val="3"/>
      </rPr>
      <t xml:space="preserve"> : Nettoyage du complexe sportif - Bâtiments BX093, BX107, salle multifonctions du bâtiment BX053 et coins "cuisine"</t>
    </r>
  </si>
  <si>
    <r>
      <rPr>
        <u/>
        <sz val="11"/>
        <color theme="1"/>
        <rFont val="Marianne"/>
        <family val="3"/>
      </rPr>
      <t>Prestation 4</t>
    </r>
    <r>
      <rPr>
        <sz val="11"/>
        <color theme="1"/>
        <rFont val="Marianne"/>
        <family val="3"/>
      </rPr>
      <t xml:space="preserve"> : Nettoyage de la vitrerie</t>
    </r>
  </si>
  <si>
    <t>HEBDOMADAIRE</t>
  </si>
  <si>
    <t>BI-HEBDO</t>
  </si>
  <si>
    <t>TRI-HEBDO</t>
  </si>
  <si>
    <t>SEMESTRIEL</t>
  </si>
  <si>
    <t>Semestrielle</t>
  </si>
  <si>
    <t>Nettoyage des vitreries exterieures sur 2 faces (fenêtre donnant sur l'extérieur)</t>
  </si>
  <si>
    <t>Presta-4.2</t>
  </si>
  <si>
    <t>Nettoyage des vitreries intérieures sur 2 faces (cloisonnement et porte)</t>
  </si>
  <si>
    <t>Presta-4.1</t>
  </si>
  <si>
    <t>Prestations n° 4</t>
  </si>
  <si>
    <t>N° Prestations</t>
  </si>
  <si>
    <t>Mensuelle</t>
  </si>
  <si>
    <t>Presta-3.4</t>
  </si>
  <si>
    <t>Hebdomadaire</t>
  </si>
  <si>
    <t>Presta-3.3</t>
  </si>
  <si>
    <t>Quotidienne</t>
  </si>
  <si>
    <t>Nettoyage des miroirs</t>
  </si>
  <si>
    <t>Presta-2.5</t>
  </si>
  <si>
    <t xml:space="preserve">Nettoyage et désinfection des poignées de portes, interrupteurs, appareillages et distributeurs, </t>
  </si>
  <si>
    <t>Presta-2.4</t>
  </si>
  <si>
    <t>Presta-2.3</t>
  </si>
  <si>
    <t>Presta-2.2</t>
  </si>
  <si>
    <t>Presta-2.1</t>
  </si>
  <si>
    <t>Prestations n° 2</t>
  </si>
  <si>
    <r>
      <rPr>
        <b/>
        <sz val="11"/>
        <rFont val="Marianne"/>
        <family val="3"/>
      </rPr>
      <t>Particularités de l’infirmerie BX052 - Ces prestations sont attendues entre 12h30 et 13h.</t>
    </r>
    <r>
      <rPr>
        <sz val="11"/>
        <rFont val="Marianne"/>
        <family val="3"/>
      </rPr>
      <t xml:space="preserve"> Les essuyages humides avec un détergent désinfectant de tous les mobiliers et objets meublants (y compris les divans et lits d’examens).</t>
    </r>
  </si>
  <si>
    <t>Presta-1.14</t>
  </si>
  <si>
    <r>
      <rPr>
        <b/>
        <sz val="11"/>
        <rFont val="Marianne"/>
        <family val="3"/>
      </rPr>
      <t>Particularités de l’infirmerie BX052 - Ces prestations sont attendues entre 12h30 et 13h.</t>
    </r>
    <r>
      <rPr>
        <sz val="11"/>
        <rFont val="Marianne"/>
        <family val="3"/>
      </rPr>
      <t xml:space="preserve"> Toutes les poignées de porte (y compris la porte vitrée n°001) et les interrupteurs seront désinfectées. L’essuyages des traces de doigts autour des poignées sur les portes vitrées.</t>
    </r>
  </si>
  <si>
    <t>Presta-1.13</t>
  </si>
  <si>
    <t>Presta-1.12</t>
  </si>
  <si>
    <t>Nettoyage des portes vitrée</t>
  </si>
  <si>
    <t>Presta-1.11</t>
  </si>
  <si>
    <t>Presta-1.10</t>
  </si>
  <si>
    <t>Presta-1.9</t>
  </si>
  <si>
    <t>Presta-1.8</t>
  </si>
  <si>
    <t>Presta-1.7</t>
  </si>
  <si>
    <t>Presta-1.6</t>
  </si>
  <si>
    <t>Presta-1.5</t>
  </si>
  <si>
    <t>Presta-1.4</t>
  </si>
  <si>
    <t>Presta-1.3</t>
  </si>
  <si>
    <t>Presta-1.2</t>
  </si>
  <si>
    <t>Presta-1.1</t>
  </si>
  <si>
    <t>Prestations n° 1</t>
  </si>
  <si>
    <t>PRESTATIONS RECURRENTES PROGRAMMEES (prestations 1, 2, 3 et 4)</t>
  </si>
  <si>
    <r>
      <t xml:space="preserve">Conforment aux exigences indiquées dans le CCTP pour le poste </t>
    </r>
    <r>
      <rPr>
        <b/>
        <sz val="11"/>
        <color rgb="FFFF0000"/>
        <rFont val="Marianne"/>
        <family val="3"/>
      </rPr>
      <t>1</t>
    </r>
  </si>
  <si>
    <t>Conformément au CCTP (Cf. P.9 à 13)</t>
  </si>
  <si>
    <t>Ne remplir que les cases en surbrillance jaune</t>
  </si>
  <si>
    <t>Aspiration et battage des tapis anti-poussières et anti acariens figurant (Cf. annexe au CCTP)</t>
  </si>
  <si>
    <t>Presta-1.15</t>
  </si>
  <si>
    <t>Presta-1.16</t>
  </si>
  <si>
    <t>Ascenseur : aspiration des sols et des rails</t>
  </si>
  <si>
    <t>Ascenseur : nettoyage des parois inox</t>
  </si>
  <si>
    <t>Balayage, aspiration et nettoyage à l'eau des sols (carrelage, résine, ciment et thermoplastique)</t>
  </si>
  <si>
    <t>Lavage du sol et dépoussiérage de la cabine audio de l'infirmerie</t>
  </si>
  <si>
    <t>Aspirations et lavages des sols au détergent avec désinfectants</t>
  </si>
  <si>
    <t>Application de spray sur les sols plastiques dans les zones de passages fréquents de l'infirmerie</t>
  </si>
  <si>
    <t>Presta-1.17</t>
  </si>
  <si>
    <t>Presta-1.18</t>
  </si>
  <si>
    <t>Presta-1.19</t>
  </si>
  <si>
    <t>Collecte des poubelles (papiers/cartons), choix poubelles suivants les déchets et vidage dans containers (changement des sacs plastique des poubelles si nécessaire)</t>
  </si>
  <si>
    <t>Nettoyage et détartrage des faïences y compris faïences murales, des parois de douches non faïencées et portes vitrées de douche</t>
  </si>
  <si>
    <t>Presta-2.6</t>
  </si>
  <si>
    <t>Presta-2.7</t>
  </si>
  <si>
    <t>Presta-2.8</t>
  </si>
  <si>
    <t>Presta-2.9</t>
  </si>
  <si>
    <t>Presta-2.10</t>
  </si>
  <si>
    <t>Presta-2.11</t>
  </si>
  <si>
    <t>Presta-2.12</t>
  </si>
  <si>
    <t>Presta-2.13</t>
  </si>
  <si>
    <t>Presta-2.14</t>
  </si>
  <si>
    <t>Désinfection des vestiaires avec un détergent/désinfectant (y compris les sols de ces locaux)</t>
  </si>
  <si>
    <t>Presta-2.15</t>
  </si>
  <si>
    <t>Prestations n° 3</t>
  </si>
  <si>
    <t>Presta-3.1</t>
  </si>
  <si>
    <t>Presta-3.2</t>
  </si>
  <si>
    <t xml:space="preserve">Nettoyage des coins cuisines du BX091 (poste d’accueil, du club house au BX107 et en cours d’acquisition en salle de pause méridienne autorisée par l’AIA de BX (BX053 et autres) : comprend hottes, les plaques de cuisson, les micro-ondes (intérieur /extérieur) les frigos, les plans de travail, les faïences et les éviers…etc. </t>
  </si>
  <si>
    <t>Nettoyage des tables (intérieur /extérieur si nécessaire)</t>
  </si>
  <si>
    <t>Dépoussiérage du mobilier et objets meublants (bureaux, téléphones, chaises, lampes de bureaux, fauteuils, écrans, meubles bas, carrosseries d’ordinateurs, tables, caissons fixes ou à roulettes, miroir..)</t>
  </si>
  <si>
    <t>Aspiration et lavage humide des sols (Cf. CCTP)</t>
  </si>
  <si>
    <t>Presta-3.5</t>
  </si>
  <si>
    <t>Presta-3.6</t>
  </si>
  <si>
    <t>Presta-3.7</t>
  </si>
  <si>
    <t>Presta-3.8</t>
  </si>
  <si>
    <t>Presta-3.9</t>
  </si>
  <si>
    <t>Aspiration et lavage des sols pièce BX093-N0-004 du 01/04 au 01/10</t>
  </si>
  <si>
    <t>Aspiration des sols - pièce BX093-N0-004 du 01/11 au 01/03</t>
  </si>
  <si>
    <t>Aspiration et balayage humide - pièce BX093-N0-006</t>
  </si>
  <si>
    <t>Bi-mensuelle</t>
  </si>
  <si>
    <t>Lavage des sols - pièce BX093-N0-006</t>
  </si>
  <si>
    <t>Presta-3.10</t>
  </si>
  <si>
    <t>Aspiration et lavage des sols pièce BX093-N0-016</t>
  </si>
  <si>
    <t>Presta-3.11</t>
  </si>
  <si>
    <t>Aspiration et désinfection humide des sols sur la zone des Tatamis - pièce BX093-N0-009 (Cf. CCTP)</t>
  </si>
  <si>
    <t>Nettoyage et désinfection des interrupteurs,  des poignées de portes et de fenêtres, bouton de sélection de fontaine à eau</t>
  </si>
  <si>
    <t>Nettoyage humide des mobiliers et équipements de sport</t>
  </si>
  <si>
    <t>Presta-3.12</t>
  </si>
  <si>
    <t>Presta-3.13</t>
  </si>
  <si>
    <t>Presta-3.14</t>
  </si>
  <si>
    <t>Presta-3.15</t>
  </si>
  <si>
    <t>Nettoyage de la grille et de la fosse extérieure côté vestiaires de football - pièce BX093/107</t>
  </si>
  <si>
    <t>Presta-3.16</t>
  </si>
  <si>
    <t>Nettoyage des éléments (hauts de meubles, panneaux affichage, extincteurs, éclairages de secours, rebord de fenêtres, plantes artificielles, radiateurs…)</t>
  </si>
  <si>
    <t>Dépoussiérage des plinthes</t>
  </si>
  <si>
    <t>DONNEES à PARAMETRER</t>
  </si>
  <si>
    <r>
      <rPr>
        <b/>
        <u/>
        <sz val="11"/>
        <color theme="1"/>
        <rFont val="Marianne"/>
        <family val="3"/>
      </rPr>
      <t>SEMAINES</t>
    </r>
    <r>
      <rPr>
        <sz val="11"/>
        <color theme="1"/>
        <rFont val="Marianne"/>
        <family val="3"/>
      </rPr>
      <t xml:space="preserve"> : Nombre de semaines du mois en cours</t>
    </r>
  </si>
  <si>
    <r>
      <rPr>
        <b/>
        <u/>
        <sz val="11"/>
        <color theme="1"/>
        <rFont val="Marianne"/>
        <family val="3"/>
      </rPr>
      <t>JOURS</t>
    </r>
    <r>
      <rPr>
        <sz val="11"/>
        <color theme="1"/>
        <rFont val="Marianne"/>
        <family val="3"/>
      </rPr>
      <t xml:space="preserve"> : Nombre de jours ouvrés du mois en cours</t>
    </r>
  </si>
  <si>
    <t>HEBDO + BI-MENS</t>
  </si>
  <si>
    <t>QUOT + HEBDO + MENSUEL</t>
  </si>
  <si>
    <t>MENSUELLE</t>
  </si>
  <si>
    <t>QUOTIDIENNE</t>
  </si>
  <si>
    <t>BI-MENS</t>
  </si>
  <si>
    <r>
      <t xml:space="preserve">CALCUL AUTOMATIQUE du NOMBRE de PRESTATIONS par FREQUENCES (coefficient </t>
    </r>
    <r>
      <rPr>
        <b/>
        <u/>
        <sz val="16"/>
        <color rgb="FFFF0000"/>
        <rFont val="Marianne"/>
        <family val="3"/>
      </rPr>
      <t>MENSUEL)</t>
    </r>
  </si>
  <si>
    <t>NOMBRE D'ANOMALIES CORRIGEES</t>
  </si>
  <si>
    <t>TOTAL DES ANOMALIES RETENUES ou NON CORRIGEES SOUS 48H</t>
  </si>
  <si>
    <r>
      <t xml:space="preserve">TOTAL des ANOMALIES CONSTATEES par PIECES et par PRESTATIONS </t>
    </r>
    <r>
      <rPr>
        <b/>
        <i/>
        <sz val="12"/>
        <color theme="1"/>
        <rFont val="Marianne"/>
        <family val="3"/>
      </rPr>
      <t>(1, 2, 3 ou 4)</t>
    </r>
  </si>
  <si>
    <r>
      <rPr>
        <b/>
        <i/>
        <u/>
        <sz val="11"/>
        <color theme="1"/>
        <rFont val="Marianne"/>
        <family val="3"/>
      </rPr>
      <t>Prestation 1</t>
    </r>
    <r>
      <rPr>
        <i/>
        <sz val="11"/>
        <color theme="1"/>
        <rFont val="Marianne"/>
        <family val="3"/>
      </rPr>
      <t xml:space="preserve"> : Nettoyage des bureaux, salles de réunions et de conférences, les points rencontres,  la guérite du personnel de sécurité BXS01, l’infirmerie du BX052, hall, escaliers, les locaux de stockage, l’ascenseur du BX103 et les circulations</t>
    </r>
  </si>
  <si>
    <r>
      <rPr>
        <b/>
        <i/>
        <u/>
        <sz val="11"/>
        <color theme="1"/>
        <rFont val="Marianne"/>
        <family val="3"/>
      </rPr>
      <t>Prestation 3</t>
    </r>
    <r>
      <rPr>
        <i/>
        <sz val="11"/>
        <color theme="1"/>
        <rFont val="Marianne"/>
        <family val="3"/>
      </rPr>
      <t xml:space="preserve"> : Nettoyage du complexe sportif BX093 - BX107, de la salle multifonctions du BX053 et particularité des coins cuisine</t>
    </r>
  </si>
  <si>
    <t>BATIMENT</t>
  </si>
  <si>
    <t>ETAGE</t>
  </si>
  <si>
    <t>TOTAL DES ANOMALIES RETENUES pour la VITRERIE</t>
  </si>
  <si>
    <t>TYPE</t>
  </si>
  <si>
    <t>Prestation semestrielle = S</t>
  </si>
  <si>
    <t>Prestation journalière = J</t>
  </si>
  <si>
    <t>Prestation hebdomadaire = H</t>
  </si>
  <si>
    <t>Prestation mensuelle = M</t>
  </si>
  <si>
    <r>
      <rPr>
        <b/>
        <i/>
        <u/>
        <sz val="11"/>
        <color theme="1"/>
        <rFont val="Marianne"/>
        <family val="3"/>
      </rPr>
      <t>Prestation 2</t>
    </r>
    <r>
      <rPr>
        <i/>
        <sz val="11"/>
        <color theme="1"/>
        <rFont val="Marianne"/>
        <family val="3"/>
      </rPr>
      <t xml:space="preserve"> : Nettoyage des sanitaires, douches, vestiaires et lavabos</t>
    </r>
  </si>
  <si>
    <r>
      <rPr>
        <b/>
        <i/>
        <u/>
        <sz val="11"/>
        <color theme="1"/>
        <rFont val="Marianne"/>
        <family val="3"/>
      </rPr>
      <t>Prestation 4</t>
    </r>
    <r>
      <rPr>
        <i/>
        <sz val="11"/>
        <color theme="1"/>
        <rFont val="Marianne"/>
        <family val="3"/>
      </rPr>
      <t xml:space="preserve"> : Nettoyage des vitreries</t>
    </r>
  </si>
  <si>
    <r>
      <rPr>
        <b/>
        <u/>
        <sz val="14"/>
        <color theme="1"/>
        <rFont val="Marianne"/>
        <family val="3"/>
      </rPr>
      <t xml:space="preserve"> Observations du titulaire</t>
    </r>
    <r>
      <rPr>
        <sz val="14"/>
        <color theme="1"/>
        <rFont val="Marianne"/>
        <family val="3"/>
      </rPr>
      <t xml:space="preserve"> :</t>
    </r>
  </si>
  <si>
    <r>
      <rPr>
        <b/>
        <u/>
        <sz val="14"/>
        <color theme="1"/>
        <rFont val="Marianne"/>
        <family val="3"/>
      </rPr>
      <t xml:space="preserve"> Observations du bénéficiaire</t>
    </r>
    <r>
      <rPr>
        <sz val="14"/>
        <color theme="1"/>
        <rFont val="Marianne"/>
        <family val="3"/>
      </rPr>
      <t xml:space="preserve"> :</t>
    </r>
  </si>
  <si>
    <r>
      <rPr>
        <b/>
        <u/>
        <sz val="14"/>
        <color theme="1"/>
        <rFont val="Marianne"/>
        <family val="3"/>
      </rPr>
      <t>Bénéficiaire</t>
    </r>
    <r>
      <rPr>
        <sz val="14"/>
        <color theme="1"/>
        <rFont val="Marianne"/>
        <family val="3"/>
      </rPr>
      <t xml:space="preserve"> :</t>
    </r>
  </si>
  <si>
    <r>
      <rPr>
        <b/>
        <u/>
        <sz val="14"/>
        <color theme="1"/>
        <rFont val="Marianne"/>
        <family val="3"/>
      </rPr>
      <t>Titulaire</t>
    </r>
    <r>
      <rPr>
        <sz val="14"/>
        <color theme="1"/>
        <rFont val="Marianne"/>
        <family val="3"/>
      </rPr>
      <t xml:space="preserve"> : (RTEC ou adjoint) :</t>
    </r>
  </si>
  <si>
    <t>BAT 50</t>
  </si>
  <si>
    <t>BAT 52</t>
  </si>
  <si>
    <t>BAT 53</t>
  </si>
  <si>
    <t>BAT 55</t>
  </si>
  <si>
    <t>BAT 57</t>
  </si>
  <si>
    <t>BAT 91</t>
  </si>
  <si>
    <t>BAT 93</t>
  </si>
  <si>
    <t>BAT 95</t>
  </si>
  <si>
    <t>BAT 103</t>
  </si>
  <si>
    <t>BAT 107</t>
  </si>
  <si>
    <t>BAT 141</t>
  </si>
  <si>
    <t>BAT 89/91</t>
  </si>
  <si>
    <t>ILOT 1</t>
  </si>
  <si>
    <t>ILOT 1 Bis</t>
  </si>
  <si>
    <t>ILOT 3</t>
  </si>
  <si>
    <t>ILOT 2</t>
  </si>
  <si>
    <t>ILOT 4</t>
  </si>
  <si>
    <t>ILOT 5</t>
  </si>
  <si>
    <t>ILOT 6</t>
  </si>
  <si>
    <t>ILOT 7</t>
  </si>
  <si>
    <t>ILOT 8</t>
  </si>
  <si>
    <t>ILOT 9</t>
  </si>
  <si>
    <t>ILOT 10</t>
  </si>
  <si>
    <t>RDC</t>
  </si>
  <si>
    <t>1 ER</t>
  </si>
  <si>
    <t>2 EME</t>
  </si>
  <si>
    <t>3 EME</t>
  </si>
  <si>
    <t>Circulation</t>
  </si>
  <si>
    <t>Bureau</t>
  </si>
  <si>
    <t>Salle réunion</t>
  </si>
  <si>
    <t>Point rencontre</t>
  </si>
  <si>
    <t>Local stockage</t>
  </si>
  <si>
    <t>Sanitaire</t>
  </si>
  <si>
    <t>Local médical</t>
  </si>
  <si>
    <t>Vitrerie</t>
  </si>
  <si>
    <t>Salle sportive</t>
  </si>
  <si>
    <t>Local stockage sport</t>
  </si>
  <si>
    <t>Cuisine</t>
  </si>
  <si>
    <t>Vestiaires</t>
  </si>
  <si>
    <t>BX050-N0-001</t>
  </si>
  <si>
    <t>BX050-N0-002</t>
  </si>
  <si>
    <t>BX050-N0-003</t>
  </si>
  <si>
    <t>BX050-N0-004</t>
  </si>
  <si>
    <t>BX050-N0-005</t>
  </si>
  <si>
    <t>BX050-N0-006</t>
  </si>
  <si>
    <t>BX050-N0-007</t>
  </si>
  <si>
    <t>BX050-N0-008</t>
  </si>
  <si>
    <t>BX050-N0-009</t>
  </si>
  <si>
    <t>BX050-N0-010</t>
  </si>
  <si>
    <t>BX050-N0-012</t>
  </si>
  <si>
    <t>BX050-N0-013</t>
  </si>
  <si>
    <t>BX050-N0-015</t>
  </si>
  <si>
    <t>BX050-N0-016</t>
  </si>
  <si>
    <t>BX050-N0-017</t>
  </si>
  <si>
    <t>BX050-N0-018</t>
  </si>
  <si>
    <t>BX050-N0-019</t>
  </si>
  <si>
    <t>BX050-N0-020</t>
  </si>
  <si>
    <t>BX050-N0-021</t>
  </si>
  <si>
    <t>BX050-N0-022</t>
  </si>
  <si>
    <t>BX050-N1-001</t>
  </si>
  <si>
    <t>BX050-N1-002</t>
  </si>
  <si>
    <t>BX050-N1-003</t>
  </si>
  <si>
    <t>BX050-N1-005</t>
  </si>
  <si>
    <t>BX050-N1-006</t>
  </si>
  <si>
    <t>BX050-N1-007</t>
  </si>
  <si>
    <t>BX050-N1-009</t>
  </si>
  <si>
    <t>BX050-N1-010</t>
  </si>
  <si>
    <t>BX050-N1-011</t>
  </si>
  <si>
    <t>BX050-N1-012</t>
  </si>
  <si>
    <t>BX050-N1-013</t>
  </si>
  <si>
    <t>BX050-N1-014</t>
  </si>
  <si>
    <t>BX050-N1-015</t>
  </si>
  <si>
    <t>BX050-N1-016</t>
  </si>
  <si>
    <t>BX050-N1-017</t>
  </si>
  <si>
    <t>BX050-N1-018</t>
  </si>
  <si>
    <t>BX050-N1-019</t>
  </si>
  <si>
    <t>BX050-N2-001</t>
  </si>
  <si>
    <t>BX050-N2-002</t>
  </si>
  <si>
    <t>BX050-N2-003</t>
  </si>
  <si>
    <t>BX050-N2-005</t>
  </si>
  <si>
    <t>BX050-N2-006</t>
  </si>
  <si>
    <t>BX050-N2-007</t>
  </si>
  <si>
    <t>BX050-N2-009</t>
  </si>
  <si>
    <t>BX050-N2-010</t>
  </si>
  <si>
    <t>BX052-N0-001</t>
  </si>
  <si>
    <t>BX052-N0-002</t>
  </si>
  <si>
    <t>BX052-N0-006</t>
  </si>
  <si>
    <t>BX052-N0-007</t>
  </si>
  <si>
    <t>BX052-N0-008</t>
  </si>
  <si>
    <t>BX052-N0-009</t>
  </si>
  <si>
    <t>BX052-N0-010</t>
  </si>
  <si>
    <t>BX052-N0-011</t>
  </si>
  <si>
    <t>BX052-N0-012</t>
  </si>
  <si>
    <t>BX052-N0-013</t>
  </si>
  <si>
    <t>BX052-N0-014</t>
  </si>
  <si>
    <t>BX052-N0-015</t>
  </si>
  <si>
    <t>BX052-N0-016</t>
  </si>
  <si>
    <t>BX052-N0-017</t>
  </si>
  <si>
    <t>BX052-N0-018</t>
  </si>
  <si>
    <t>BX052-N0-019</t>
  </si>
  <si>
    <t>BX052-N0-020</t>
  </si>
  <si>
    <t>BX052-N0-022</t>
  </si>
  <si>
    <t>BX052-N0-023</t>
  </si>
  <si>
    <t>BX052-N0-024</t>
  </si>
  <si>
    <t>BX052-N0-025</t>
  </si>
  <si>
    <t>BX052-N0-026</t>
  </si>
  <si>
    <t>BX052-N1-001</t>
  </si>
  <si>
    <t>BX052-N1-002</t>
  </si>
  <si>
    <t>BX052-N1-003</t>
  </si>
  <si>
    <t>BX052-N1-004</t>
  </si>
  <si>
    <t>BX052-N1-005</t>
  </si>
  <si>
    <t>BX052-N1-006</t>
  </si>
  <si>
    <t>BX052-N1-007</t>
  </si>
  <si>
    <t>BX052-N1-008</t>
  </si>
  <si>
    <t>BX052-N1-009</t>
  </si>
  <si>
    <t>BX052-N1-010</t>
  </si>
  <si>
    <t>BX052-N1-011</t>
  </si>
  <si>
    <t>BX052-N1-012</t>
  </si>
  <si>
    <t>BX052-N1-013</t>
  </si>
  <si>
    <t>BX052-N1-014</t>
  </si>
  <si>
    <t>BX052-N1-015</t>
  </si>
  <si>
    <t>BX052-N1-016</t>
  </si>
  <si>
    <t>BX052-N1-017</t>
  </si>
  <si>
    <t>BX052-N1-018</t>
  </si>
  <si>
    <t>BX052-N1-019</t>
  </si>
  <si>
    <t>BX053-N0-001</t>
  </si>
  <si>
    <t>BX053-N0-002</t>
  </si>
  <si>
    <t>BX053-N0-003</t>
  </si>
  <si>
    <t>BX053-N0-004</t>
  </si>
  <si>
    <t>BX053-N0-005</t>
  </si>
  <si>
    <t>BX053-N0-006</t>
  </si>
  <si>
    <t>BX053-N0-007</t>
  </si>
  <si>
    <t>BX053-N0-008</t>
  </si>
  <si>
    <t>BX053-N0-009</t>
  </si>
  <si>
    <t>BX053-N0-010</t>
  </si>
  <si>
    <t>BX053-N0-011</t>
  </si>
  <si>
    <t>BX053-N0-012</t>
  </si>
  <si>
    <t>BX053-N0-013</t>
  </si>
  <si>
    <t>BX053-N0-014</t>
  </si>
  <si>
    <t>BX053-N0-015</t>
  </si>
  <si>
    <t>BX053-N0-017</t>
  </si>
  <si>
    <t>BX053-N0-019</t>
  </si>
  <si>
    <t>BX053-N0-020</t>
  </si>
  <si>
    <t>BX053-N0-022</t>
  </si>
  <si>
    <t>BX053-N1-001</t>
  </si>
  <si>
    <t>BX053-N1-002</t>
  </si>
  <si>
    <t>BX053-N1-003</t>
  </si>
  <si>
    <t>BX053-N1-004</t>
  </si>
  <si>
    <t>BX053-N1-005</t>
  </si>
  <si>
    <t>BX053-N1-006</t>
  </si>
  <si>
    <t>BX053-N1-007</t>
  </si>
  <si>
    <t>BX053-N1-008</t>
  </si>
  <si>
    <t>BX055-N0-001</t>
  </si>
  <si>
    <t>BX055-N0-003</t>
  </si>
  <si>
    <t>BX055-N0-005</t>
  </si>
  <si>
    <t>BX055-N0-008</t>
  </si>
  <si>
    <t>BX055-N0-009</t>
  </si>
  <si>
    <t>BX055-N0-012</t>
  </si>
  <si>
    <t>BX055-N0-015</t>
  </si>
  <si>
    <t>BX055-N0-022</t>
  </si>
  <si>
    <t>BX055-N0-026</t>
  </si>
  <si>
    <t>BX055-N0-029</t>
  </si>
  <si>
    <t>BX055-N0-030</t>
  </si>
  <si>
    <t>BX055-N0-031</t>
  </si>
  <si>
    <t>BX055-N0-032</t>
  </si>
  <si>
    <t>BX055-N0-033</t>
  </si>
  <si>
    <t>BX055-N0-036</t>
  </si>
  <si>
    <t>BX055-N0-037</t>
  </si>
  <si>
    <t>BX055-N0-038</t>
  </si>
  <si>
    <t>BX055-N0-046</t>
  </si>
  <si>
    <t>BX055-N1-002</t>
  </si>
  <si>
    <t>BX055-N1-004</t>
  </si>
  <si>
    <t>BX055-N1-005</t>
  </si>
  <si>
    <t>BX055-N1-007</t>
  </si>
  <si>
    <t>BX055-N1-008</t>
  </si>
  <si>
    <t>BX055-N1-009</t>
  </si>
  <si>
    <t>BX055-N1-010</t>
  </si>
  <si>
    <t>BX055-N1-011</t>
  </si>
  <si>
    <t>BX055-N1-012</t>
  </si>
  <si>
    <t>BX057-N0-001</t>
  </si>
  <si>
    <t>BX057-N0-002</t>
  </si>
  <si>
    <t>BX057-N0-004</t>
  </si>
  <si>
    <t>BX057-N0-005</t>
  </si>
  <si>
    <t>BX057-N0-006</t>
  </si>
  <si>
    <t>BX057-N0-007</t>
  </si>
  <si>
    <t>BX057-N0-008</t>
  </si>
  <si>
    <t>BX057-N0-009</t>
  </si>
  <si>
    <t>BX057-N0-010</t>
  </si>
  <si>
    <t>BX057-N0-011</t>
  </si>
  <si>
    <t>BX057-N0-012</t>
  </si>
  <si>
    <t>BX057-N0-013</t>
  </si>
  <si>
    <t>BX057-N0-014</t>
  </si>
  <si>
    <t>BX057-N0-015</t>
  </si>
  <si>
    <t>BX057-N0-016</t>
  </si>
  <si>
    <t>BX057-N0-017</t>
  </si>
  <si>
    <t>BX057-N0-018</t>
  </si>
  <si>
    <t>BX057-N0-019</t>
  </si>
  <si>
    <t>BX057-N0-020</t>
  </si>
  <si>
    <t>BX057-N0-021</t>
  </si>
  <si>
    <t>BX057-N0-022</t>
  </si>
  <si>
    <t>BX057-N0-023</t>
  </si>
  <si>
    <t>BX057-N0-024</t>
  </si>
  <si>
    <t>BX057-N0-025</t>
  </si>
  <si>
    <t>BX057-N0-027</t>
  </si>
  <si>
    <t>BX057-N1-001</t>
  </si>
  <si>
    <t>BX057-N1-002</t>
  </si>
  <si>
    <t>BX057-N1-003</t>
  </si>
  <si>
    <t>BX057-N1-004</t>
  </si>
  <si>
    <t>BX057-N1-005</t>
  </si>
  <si>
    <t>BX057-N1-006</t>
  </si>
  <si>
    <t>BX057-N1-007</t>
  </si>
  <si>
    <t>BX057-N1-008</t>
  </si>
  <si>
    <t>BX057-N1-009</t>
  </si>
  <si>
    <t>BX057-N1-010</t>
  </si>
  <si>
    <t>BX057-N1-011</t>
  </si>
  <si>
    <t>BX057-N1-012</t>
  </si>
  <si>
    <t>BX057-N1-013</t>
  </si>
  <si>
    <t>BX057-N1-014</t>
  </si>
  <si>
    <t>BX057-N1-015</t>
  </si>
  <si>
    <t>BX057-N1-016</t>
  </si>
  <si>
    <t>BX057-N1-017</t>
  </si>
  <si>
    <t>BX057-N1-018</t>
  </si>
  <si>
    <t>BX057-N1-019</t>
  </si>
  <si>
    <t>BX057-N1-020</t>
  </si>
  <si>
    <t>BX057-N1-021</t>
  </si>
  <si>
    <t>BX057-N1-022</t>
  </si>
  <si>
    <t>BX057-N1-023</t>
  </si>
  <si>
    <t>BX057-N1-024</t>
  </si>
  <si>
    <t>BX057-N1-025</t>
  </si>
  <si>
    <t>BX057-N1-026</t>
  </si>
  <si>
    <t>BX091-N0-001</t>
  </si>
  <si>
    <t>BX091-N0-002</t>
  </si>
  <si>
    <t>BX091-N0-004</t>
  </si>
  <si>
    <t>BX091-N0-005</t>
  </si>
  <si>
    <t>BX091-N0-006</t>
  </si>
  <si>
    <t>BX091-N0-007</t>
  </si>
  <si>
    <t>BX091-N0-008</t>
  </si>
  <si>
    <t>BX091-N0-009</t>
  </si>
  <si>
    <t>BX091-N0-010</t>
  </si>
  <si>
    <t>BX091-N0-011</t>
  </si>
  <si>
    <t>BX091-N0-012</t>
  </si>
  <si>
    <t>BX091-N0-013</t>
  </si>
  <si>
    <t>BX091-N0-015</t>
  </si>
  <si>
    <t>BX091-N0-017</t>
  </si>
  <si>
    <t>BX091-N0-018</t>
  </si>
  <si>
    <t>BX091-N0-019</t>
  </si>
  <si>
    <t>BX091-N1-001</t>
  </si>
  <si>
    <t>BX091-N1-002</t>
  </si>
  <si>
    <t>BX091-N1-003</t>
  </si>
  <si>
    <t>BX093-N0-001</t>
  </si>
  <si>
    <t>BX093-N0-002</t>
  </si>
  <si>
    <t>BX093-N0-003</t>
  </si>
  <si>
    <t>BX093-N0-004</t>
  </si>
  <si>
    <t>BX093-N0-005</t>
  </si>
  <si>
    <t>BX093-N0-006</t>
  </si>
  <si>
    <t>BX093-N0-007</t>
  </si>
  <si>
    <t>BX093-N0-008</t>
  </si>
  <si>
    <t>BX093-N0-009</t>
  </si>
  <si>
    <t>BX093-N0-010</t>
  </si>
  <si>
    <t>BX093-N0-011</t>
  </si>
  <si>
    <t>BX093-N0-012</t>
  </si>
  <si>
    <t>BX093-N0-013</t>
  </si>
  <si>
    <t>BX093-N0-014</t>
  </si>
  <si>
    <t>BX093-N0-015</t>
  </si>
  <si>
    <t>BX093-N0-016</t>
  </si>
  <si>
    <t>BX093-N0-018</t>
  </si>
  <si>
    <t>BX093-N1-001</t>
  </si>
  <si>
    <t>BX093-N1-002</t>
  </si>
  <si>
    <t>BX093-N1-003</t>
  </si>
  <si>
    <t>BX095-N0-001</t>
  </si>
  <si>
    <t>BX095-N0-003</t>
  </si>
  <si>
    <t>BX095-N0-005</t>
  </si>
  <si>
    <t>BX095-N0-006</t>
  </si>
  <si>
    <t>BX095-N0-007</t>
  </si>
  <si>
    <t>BX095-N0-008</t>
  </si>
  <si>
    <t>BX095-N0-009</t>
  </si>
  <si>
    <t>BX095-N0-010</t>
  </si>
  <si>
    <t>BX095-N0-011</t>
  </si>
  <si>
    <t>BX095-N0-012</t>
  </si>
  <si>
    <t>BX095-N0-013</t>
  </si>
  <si>
    <t>BX095-N0-014</t>
  </si>
  <si>
    <t>BX095-N0-015</t>
  </si>
  <si>
    <t>BX095-N0-016</t>
  </si>
  <si>
    <t>BX095-N0-017</t>
  </si>
  <si>
    <t>BX095-N0-018</t>
  </si>
  <si>
    <t>BX095-N0-019</t>
  </si>
  <si>
    <t>BX095-N0-020</t>
  </si>
  <si>
    <t>BX095-N0-021</t>
  </si>
  <si>
    <t>BX095-N0-022</t>
  </si>
  <si>
    <t>BX095-N1-001</t>
  </si>
  <si>
    <t>BX095-N1-002</t>
  </si>
  <si>
    <t>BX095-N1-003</t>
  </si>
  <si>
    <t>BX095-N1-004</t>
  </si>
  <si>
    <t>BX095-N1-006</t>
  </si>
  <si>
    <t>BX095-N1-007</t>
  </si>
  <si>
    <t>BX095-N1-008</t>
  </si>
  <si>
    <t>BX095-N1-009</t>
  </si>
  <si>
    <t>BX095-N1-010</t>
  </si>
  <si>
    <t>BX095-N1-011</t>
  </si>
  <si>
    <t>BX095-N1-012</t>
  </si>
  <si>
    <t>BX095-N1-013</t>
  </si>
  <si>
    <t>BX095-N1-014</t>
  </si>
  <si>
    <t>BX095-N1-015</t>
  </si>
  <si>
    <t>BX095-N1-016</t>
  </si>
  <si>
    <t>BX095-N1-017</t>
  </si>
  <si>
    <t>BX095-N1-018</t>
  </si>
  <si>
    <t>BX095-N1-019</t>
  </si>
  <si>
    <t>BX095-N1-020</t>
  </si>
  <si>
    <t>BX095-N1-021</t>
  </si>
  <si>
    <t>BX095-N1-022</t>
  </si>
  <si>
    <t>BX095-N1-023</t>
  </si>
  <si>
    <t>BX095-N2-001</t>
  </si>
  <si>
    <t>BX095-N2-002</t>
  </si>
  <si>
    <t>BX095-N2-003</t>
  </si>
  <si>
    <t>BX095-N2-004</t>
  </si>
  <si>
    <t>BX095-N2-006</t>
  </si>
  <si>
    <t>BX095-N2-007</t>
  </si>
  <si>
    <t>BX095-N2-008</t>
  </si>
  <si>
    <t>BX095-N2-009</t>
  </si>
  <si>
    <t>BX095-N2-010</t>
  </si>
  <si>
    <t>BX095-N2-011</t>
  </si>
  <si>
    <t>BX095-N2-012</t>
  </si>
  <si>
    <t>BX095-N2-013</t>
  </si>
  <si>
    <t>BX095-N2-014</t>
  </si>
  <si>
    <t>BX095-N2-015</t>
  </si>
  <si>
    <t>BX095-N2-016</t>
  </si>
  <si>
    <t>BX095-N2-017</t>
  </si>
  <si>
    <t>BX095-N2-018</t>
  </si>
  <si>
    <t>BX095-N2-019</t>
  </si>
  <si>
    <t>BX095-N2-020</t>
  </si>
  <si>
    <t>BX095-N2-021</t>
  </si>
  <si>
    <t>BX095-N2-022</t>
  </si>
  <si>
    <t>BX095-N2-023</t>
  </si>
  <si>
    <t>ASCENSEUR</t>
  </si>
  <si>
    <t>BX103-N0-001</t>
  </si>
  <si>
    <t>BX103-N0-002</t>
  </si>
  <si>
    <t>BX103-N0-004</t>
  </si>
  <si>
    <t>BX103-N0-005</t>
  </si>
  <si>
    <t>BX103-N0-006</t>
  </si>
  <si>
    <t>BX103-N0-007</t>
  </si>
  <si>
    <t>BX103-N0-008</t>
  </si>
  <si>
    <t>BX103-N0-009</t>
  </si>
  <si>
    <t>BX103-N0-013</t>
  </si>
  <si>
    <t>BX103-N0-014</t>
  </si>
  <si>
    <t>BX103-N0-015</t>
  </si>
  <si>
    <t>BX103-N0-016</t>
  </si>
  <si>
    <t>BX103-N0-017</t>
  </si>
  <si>
    <t>BX103-N0-018</t>
  </si>
  <si>
    <t>BX103-N0-019</t>
  </si>
  <si>
    <t>BX103-N0-021</t>
  </si>
  <si>
    <t>BX103-N0-023</t>
  </si>
  <si>
    <t>BX103-N0-024</t>
  </si>
  <si>
    <t>BX103-N0-026</t>
  </si>
  <si>
    <t>BX103-N0-027</t>
  </si>
  <si>
    <t>BX103-N0-028</t>
  </si>
  <si>
    <t>BX103-N0-029</t>
  </si>
  <si>
    <t>BX103-N0-031</t>
  </si>
  <si>
    <t>BX103-N0-033</t>
  </si>
  <si>
    <t>BX103-N0-034</t>
  </si>
  <si>
    <t>BX103-N0-035</t>
  </si>
  <si>
    <t>BX103-N0-036</t>
  </si>
  <si>
    <t>BX103-N0-037</t>
  </si>
  <si>
    <t>BX103-N0-038</t>
  </si>
  <si>
    <t>BX103-N0-040</t>
  </si>
  <si>
    <t>BX103-N0-041</t>
  </si>
  <si>
    <t>BX103-N0-043</t>
  </si>
  <si>
    <t>BX103-N0-044</t>
  </si>
  <si>
    <t>BX103-N0-045</t>
  </si>
  <si>
    <t>BX103-N0-046</t>
  </si>
  <si>
    <t>BX103-N0-047</t>
  </si>
  <si>
    <t>BX103-N0-048</t>
  </si>
  <si>
    <t>BX103-N0-049</t>
  </si>
  <si>
    <t>BX103-N0-051</t>
  </si>
  <si>
    <t>BX103-N0-052</t>
  </si>
  <si>
    <t>BX103-N0-053</t>
  </si>
  <si>
    <t>BX103-N0-054</t>
  </si>
  <si>
    <t>BX103-N0-055</t>
  </si>
  <si>
    <t>BX103-N0-056</t>
  </si>
  <si>
    <t>BX103-N0-057</t>
  </si>
  <si>
    <t>BX103-N0-058</t>
  </si>
  <si>
    <t>BX103-N0-059</t>
  </si>
  <si>
    <t>BX103-N0-060</t>
  </si>
  <si>
    <t>BX103-N0-061</t>
  </si>
  <si>
    <t>BX103-N0-062</t>
  </si>
  <si>
    <t>BX103-N0-063</t>
  </si>
  <si>
    <t>BX103-N0-064</t>
  </si>
  <si>
    <t>BX103-N0-065</t>
  </si>
  <si>
    <t>BX103-N0-066</t>
  </si>
  <si>
    <t>BX103-N0-069</t>
  </si>
  <si>
    <t>BX103-N0-071</t>
  </si>
  <si>
    <t>BX103-N0-072</t>
  </si>
  <si>
    <t>BX103-N0-073</t>
  </si>
  <si>
    <t>BX103-N0-074</t>
  </si>
  <si>
    <t>BX103-N0-076</t>
  </si>
  <si>
    <t>BX103-N0-077</t>
  </si>
  <si>
    <t>BX103-N0-079</t>
  </si>
  <si>
    <t>BX103-N0-081</t>
  </si>
  <si>
    <t>BX103-N0-082</t>
  </si>
  <si>
    <t>BX103-N0-083</t>
  </si>
  <si>
    <t>BX103-N0-084</t>
  </si>
  <si>
    <t>BX103-N0-085</t>
  </si>
  <si>
    <t>BX103-N0-086</t>
  </si>
  <si>
    <t>BX103-N0-088</t>
  </si>
  <si>
    <t>BX103-N0-089</t>
  </si>
  <si>
    <t>BX103-N0-090</t>
  </si>
  <si>
    <t>BX103-N0-091</t>
  </si>
  <si>
    <t>BX103-N0-092</t>
  </si>
  <si>
    <t>BX103-N0-093</t>
  </si>
  <si>
    <t>BX103-N1-001</t>
  </si>
  <si>
    <t>BX103-N1-003</t>
  </si>
  <si>
    <t>BX103-N1-004</t>
  </si>
  <si>
    <t>BX103-N1-005</t>
  </si>
  <si>
    <t>BX103-N1-006</t>
  </si>
  <si>
    <t>BX103-N1-007</t>
  </si>
  <si>
    <t>BX103-N1-008</t>
  </si>
  <si>
    <t>BX103-N1-009</t>
  </si>
  <si>
    <t>BX103-N1-010</t>
  </si>
  <si>
    <t>BX103-N1-011</t>
  </si>
  <si>
    <t>BX103-N1-013</t>
  </si>
  <si>
    <t>BX103-N1-015</t>
  </si>
  <si>
    <t>BX103-N1-016</t>
  </si>
  <si>
    <t>BX103-N1-017</t>
  </si>
  <si>
    <t>BX103-N1-019</t>
  </si>
  <si>
    <t>BX103-N1-021</t>
  </si>
  <si>
    <t>BX103-N1-022</t>
  </si>
  <si>
    <t>BX103-N1-025</t>
  </si>
  <si>
    <t>BX103-N1-027</t>
  </si>
  <si>
    <t>BX103-N1-028</t>
  </si>
  <si>
    <t>BX103-N1-029</t>
  </si>
  <si>
    <t>BX103-N1-030</t>
  </si>
  <si>
    <t>BX103-N1-031</t>
  </si>
  <si>
    <t>BX103-N1-032</t>
  </si>
  <si>
    <t>BX103-N1-033</t>
  </si>
  <si>
    <t>BX103-N1-034</t>
  </si>
  <si>
    <t>BX103-N1-035</t>
  </si>
  <si>
    <t>BX103-N1-036</t>
  </si>
  <si>
    <t>BX103-N1-037</t>
  </si>
  <si>
    <t>BX103-N1-038</t>
  </si>
  <si>
    <t>BX103-N1-039</t>
  </si>
  <si>
    <t>BX103-N1-040</t>
  </si>
  <si>
    <t>BX103-N1-041</t>
  </si>
  <si>
    <t>BX103-N1-042</t>
  </si>
  <si>
    <t>BX103-N1-044</t>
  </si>
  <si>
    <t>BX103-N1-045</t>
  </si>
  <si>
    <t>BX103-N1-046</t>
  </si>
  <si>
    <t>BX103-N1-047</t>
  </si>
  <si>
    <t>BX103-N1-048</t>
  </si>
  <si>
    <t>BX103-N1-049</t>
  </si>
  <si>
    <t>BX103-N1-050</t>
  </si>
  <si>
    <t>BX103-N1-051</t>
  </si>
  <si>
    <t>BX103-N1-052</t>
  </si>
  <si>
    <t>BX103-N1-054</t>
  </si>
  <si>
    <t>BX103-N1-055</t>
  </si>
  <si>
    <t>BX103-N1-056</t>
  </si>
  <si>
    <t>BX103-N1-059</t>
  </si>
  <si>
    <t>BX103-N1-060</t>
  </si>
  <si>
    <t>BX103-N1-061</t>
  </si>
  <si>
    <t>BX103-N1-062</t>
  </si>
  <si>
    <t>BX103-N1-063</t>
  </si>
  <si>
    <t>BX103-N1-064</t>
  </si>
  <si>
    <t>BX103-N1-065</t>
  </si>
  <si>
    <t>BX103-N1-066</t>
  </si>
  <si>
    <t>BX107-N0-001</t>
  </si>
  <si>
    <t>BX107-N0-002</t>
  </si>
  <si>
    <t>BX107-N0-003</t>
  </si>
  <si>
    <t>BX107-N0-004</t>
  </si>
  <si>
    <t>BX107-N0-005</t>
  </si>
  <si>
    <t>BX107-N0-006</t>
  </si>
  <si>
    <t>BX107-N0-007</t>
  </si>
  <si>
    <t>BX107-N0-008</t>
  </si>
  <si>
    <t>BX107-N1-001</t>
  </si>
  <si>
    <t>BX107-N1-002</t>
  </si>
  <si>
    <t>BX141-N0--001</t>
  </si>
  <si>
    <t>BX141-N0--002</t>
  </si>
  <si>
    <t>BXS01-N0--001</t>
  </si>
  <si>
    <t>BXI01-001</t>
  </si>
  <si>
    <t>BXI01bis-001</t>
  </si>
  <si>
    <t>BXI02-001</t>
  </si>
  <si>
    <t>BXI02-002</t>
  </si>
  <si>
    <t>BXI02-003</t>
  </si>
  <si>
    <t>BXI02-004</t>
  </si>
  <si>
    <t>BXI03-001</t>
  </si>
  <si>
    <t>BXI03-002</t>
  </si>
  <si>
    <t>BXI03-003</t>
  </si>
  <si>
    <t>BXI03-004</t>
  </si>
  <si>
    <t>BXI03-005</t>
  </si>
  <si>
    <t>BXI04-001</t>
  </si>
  <si>
    <t>BXI04-002</t>
  </si>
  <si>
    <t>BXI05-001</t>
  </si>
  <si>
    <t>BXI05-002</t>
  </si>
  <si>
    <t>BXI05-003</t>
  </si>
  <si>
    <t>BXI06-001</t>
  </si>
  <si>
    <t>BXI06-002</t>
  </si>
  <si>
    <t>BXI07-001</t>
  </si>
  <si>
    <t>BXI07-002</t>
  </si>
  <si>
    <t>BXI07-003</t>
  </si>
  <si>
    <t>BXI07-004</t>
  </si>
  <si>
    <t>BXI07-005</t>
  </si>
  <si>
    <t>BXI08-001</t>
  </si>
  <si>
    <t>BXI09-001</t>
  </si>
  <si>
    <t>BXI09-002</t>
  </si>
  <si>
    <t>BXI09-003</t>
  </si>
  <si>
    <t>BXI10-001</t>
  </si>
  <si>
    <t>BXI10-002</t>
  </si>
  <si>
    <t>Bénéficiaire :</t>
  </si>
  <si>
    <r>
      <rPr>
        <b/>
        <u/>
        <sz val="16"/>
        <color theme="1"/>
        <rFont val="Marianne"/>
        <family val="3"/>
      </rPr>
      <t>Titulaire</t>
    </r>
    <r>
      <rPr>
        <b/>
        <sz val="16"/>
        <color theme="1"/>
        <rFont val="Marianne"/>
        <family val="3"/>
      </rPr>
      <t xml:space="preserve"> : (RTEC ou adjoint)</t>
    </r>
  </si>
  <si>
    <r>
      <t>VISAS</t>
    </r>
    <r>
      <rPr>
        <b/>
        <sz val="20"/>
        <color theme="1"/>
        <rFont val="Marianne"/>
        <family val="3"/>
      </rPr>
      <t xml:space="preserve"> : </t>
    </r>
  </si>
  <si>
    <t xml:space="preserve">Sanitaires </t>
  </si>
  <si>
    <t>Montant €</t>
  </si>
  <si>
    <t>Surface M2</t>
  </si>
  <si>
    <t>TOTAL PENALITES</t>
  </si>
  <si>
    <t>Appliquer réfaction aussi</t>
  </si>
  <si>
    <r>
      <t xml:space="preserve">BATIMENT  </t>
    </r>
    <r>
      <rPr>
        <i/>
        <sz val="11"/>
        <color theme="0" tint="-0.34998626667073579"/>
        <rFont val="Marianne"/>
        <family val="3"/>
      </rPr>
      <t>(Cf. monographie)</t>
    </r>
  </si>
  <si>
    <r>
      <t xml:space="preserve">ETAGE  </t>
    </r>
    <r>
      <rPr>
        <i/>
        <sz val="11"/>
        <color theme="0" tint="-0.34998626667073579"/>
        <rFont val="Marianne"/>
        <family val="3"/>
      </rPr>
      <t>(Cf. monographie)</t>
    </r>
  </si>
  <si>
    <t>TOTAL REFACTIONS</t>
  </si>
  <si>
    <t>TOTAL PENALITES + REFACTIONS</t>
  </si>
  <si>
    <t>RETARD</t>
  </si>
  <si>
    <t>Jours de retard</t>
  </si>
  <si>
    <t>Sans objet</t>
  </si>
  <si>
    <t>DATE du contrôle : ____</t>
  </si>
  <si>
    <t>Décapage et mise en cire ou émulsion des sols Thermoplastiques (déplacement et remise en place)</t>
  </si>
  <si>
    <t>Détachage manuel de la moquette pierre du BX74-1 du site de Floirac</t>
  </si>
  <si>
    <t xml:space="preserve">Nettoyage et désinfection des vestiaires individuels (Environ 40 casiers - A titre informatif, 1 fois /an, en fermeture AIA ou potentiellement un samedi) </t>
  </si>
  <si>
    <r>
      <rPr>
        <b/>
        <u/>
        <sz val="12"/>
        <rFont val="Marianne"/>
        <family val="3"/>
      </rPr>
      <t>A RENSEIGNER</t>
    </r>
    <r>
      <rPr>
        <b/>
        <sz val="12"/>
        <rFont val="Marianne"/>
        <family val="3"/>
      </rPr>
      <t xml:space="preserve"> - PIECE en SURBRILLANCE : ROUGE = PENALITE + REFACTION et BLANCHE = PENALITE SEULE</t>
    </r>
    <r>
      <rPr>
        <sz val="12"/>
        <rFont val="Marianne"/>
        <family val="3"/>
      </rPr>
      <t xml:space="preserve">                </t>
    </r>
    <r>
      <rPr>
        <i/>
        <sz val="12"/>
        <color rgb="FFFF0000"/>
        <rFont val="Marianne"/>
        <family val="3"/>
      </rPr>
      <t>(conformément à la monographie, à l'onglet des fréquences et au BPU)</t>
    </r>
  </si>
  <si>
    <r>
      <rPr>
        <b/>
        <u/>
        <sz val="12"/>
        <rFont val="Marianne"/>
        <family val="3"/>
      </rPr>
      <t>A RENSEIGNER</t>
    </r>
    <r>
      <rPr>
        <b/>
        <sz val="12"/>
        <rFont val="Marianne"/>
        <family val="3"/>
      </rPr>
      <t xml:space="preserve"> - PIECE en SURBRILLANCE : ROUGE = PENALITE + REFACTION et BLANCHE = PENALITE SEULE                </t>
    </r>
    <r>
      <rPr>
        <sz val="12"/>
        <color rgb="FFFF0000"/>
        <rFont val="Marianne"/>
        <family val="3"/>
      </rPr>
      <t>(conformément à la monographie, à l'onglet des fréquences et au BPU)</t>
    </r>
  </si>
  <si>
    <r>
      <t>NUMERO PIECE</t>
    </r>
    <r>
      <rPr>
        <i/>
        <sz val="11"/>
        <color theme="0" tint="-0.34998626667073579"/>
        <rFont val="Marianne"/>
        <family val="3"/>
      </rPr>
      <t xml:space="preserve"> (Cf. monographie) </t>
    </r>
    <r>
      <rPr>
        <b/>
        <sz val="11"/>
        <color rgb="FFFF0000"/>
        <rFont val="Marianne"/>
        <family val="3"/>
      </rPr>
      <t xml:space="preserve">  ** </t>
    </r>
  </si>
  <si>
    <r>
      <t xml:space="preserve">SURFACE </t>
    </r>
    <r>
      <rPr>
        <i/>
        <sz val="11"/>
        <color theme="1"/>
        <rFont val="Marianne"/>
        <family val="3"/>
      </rPr>
      <t xml:space="preserve">(m2)  </t>
    </r>
    <r>
      <rPr>
        <i/>
        <sz val="11"/>
        <color theme="0" tint="-0.34998626667073579"/>
        <rFont val="Marianne"/>
        <family val="3"/>
      </rPr>
      <t xml:space="preserve">(Cf. monographie)   </t>
    </r>
    <r>
      <rPr>
        <b/>
        <sz val="11"/>
        <color rgb="FFFF0000"/>
        <rFont val="Marianne"/>
        <family val="3"/>
      </rPr>
      <t>**</t>
    </r>
  </si>
  <si>
    <r>
      <t xml:space="preserve">TYPE DE PIECE  </t>
    </r>
    <r>
      <rPr>
        <i/>
        <sz val="11"/>
        <color theme="0" tint="-0.34998626667073579"/>
        <rFont val="Marianne"/>
        <family val="3"/>
      </rPr>
      <t xml:space="preserve">(Cf. monographie)   </t>
    </r>
    <r>
      <rPr>
        <b/>
        <sz val="11"/>
        <color rgb="FFFF0000"/>
        <rFont val="Marianne"/>
        <family val="3"/>
      </rPr>
      <t>**</t>
    </r>
  </si>
  <si>
    <r>
      <t xml:space="preserve">PRIX UNITAIRE au m2  </t>
    </r>
    <r>
      <rPr>
        <i/>
        <sz val="11"/>
        <color theme="0" tint="-0.34998626667073579"/>
        <rFont val="Marianne"/>
        <family val="3"/>
      </rPr>
      <t xml:space="preserve">(Cf. BPU)   </t>
    </r>
    <r>
      <rPr>
        <b/>
        <sz val="11"/>
        <color rgb="FFFF0000"/>
        <rFont val="Marianne"/>
        <family val="3"/>
      </rPr>
      <t>**</t>
    </r>
  </si>
  <si>
    <r>
      <t xml:space="preserve">Nombre de prestations </t>
    </r>
    <r>
      <rPr>
        <b/>
        <sz val="11"/>
        <color rgb="FFFF0000"/>
        <rFont val="Marianne"/>
        <family val="3"/>
      </rPr>
      <t>mensuelles</t>
    </r>
    <r>
      <rPr>
        <sz val="11"/>
        <color theme="1"/>
        <rFont val="Marianne"/>
        <family val="3"/>
      </rPr>
      <t xml:space="preserve"> prévues </t>
    </r>
    <r>
      <rPr>
        <i/>
        <sz val="11"/>
        <color theme="0" tint="-0.34998626667073579"/>
        <rFont val="Marianne"/>
        <family val="3"/>
      </rPr>
      <t xml:space="preserve">(Cf. Onglet : "calculs des fréquences")   </t>
    </r>
    <r>
      <rPr>
        <b/>
        <sz val="11"/>
        <color rgb="FFFF0000"/>
        <rFont val="Marianne"/>
        <family val="3"/>
      </rPr>
      <t>**</t>
    </r>
  </si>
  <si>
    <r>
      <t xml:space="preserve">Nombre de prestations </t>
    </r>
    <r>
      <rPr>
        <b/>
        <sz val="11"/>
        <color rgb="FFFF0000"/>
        <rFont val="Marianne"/>
        <family val="3"/>
      </rPr>
      <t>mensuelles</t>
    </r>
    <r>
      <rPr>
        <sz val="11"/>
        <color theme="1"/>
        <rFont val="Marianne"/>
        <family val="3"/>
      </rPr>
      <t xml:space="preserve"> </t>
    </r>
    <r>
      <rPr>
        <b/>
        <sz val="11"/>
        <color rgb="FFFF0000"/>
        <rFont val="Marianne"/>
        <family val="3"/>
      </rPr>
      <t>non effectuées</t>
    </r>
    <r>
      <rPr>
        <b/>
        <i/>
        <sz val="11"/>
        <color theme="0" tint="-0.34998626667073579"/>
        <rFont val="Marianne"/>
        <family val="3"/>
      </rPr>
      <t xml:space="preserve"> (Cf. remontée de l'agent)   </t>
    </r>
    <r>
      <rPr>
        <b/>
        <sz val="11"/>
        <color rgb="FFFF0000"/>
        <rFont val="Marianne"/>
        <family val="3"/>
      </rPr>
      <t>**</t>
    </r>
  </si>
  <si>
    <r>
      <rPr>
        <b/>
        <sz val="11"/>
        <color rgb="FFFF0000"/>
        <rFont val="Marianne"/>
        <family val="3"/>
      </rPr>
      <t>**</t>
    </r>
    <r>
      <rPr>
        <sz val="11"/>
        <color theme="1"/>
        <rFont val="Marianne"/>
        <family val="3"/>
      </rPr>
      <t xml:space="preserve"> </t>
    </r>
    <r>
      <rPr>
        <i/>
        <sz val="8"/>
        <color theme="1"/>
        <rFont val="Marianne"/>
        <family val="3"/>
      </rPr>
      <t>Renseignements obligatoires</t>
    </r>
  </si>
  <si>
    <r>
      <rPr>
        <b/>
        <sz val="11"/>
        <color rgb="FFFF0000"/>
        <rFont val="Marianne"/>
        <family val="3"/>
      </rPr>
      <t xml:space="preserve">** </t>
    </r>
    <r>
      <rPr>
        <sz val="11"/>
        <color theme="1"/>
        <rFont val="Calibri"/>
        <family val="2"/>
        <scheme val="minor"/>
      </rPr>
      <t>Renseignements obligatoires</t>
    </r>
  </si>
  <si>
    <r>
      <t xml:space="preserve">NUMERO PIECE   </t>
    </r>
    <r>
      <rPr>
        <b/>
        <sz val="11"/>
        <color rgb="FFFF0000"/>
        <rFont val="Marianne"/>
        <family val="3"/>
      </rPr>
      <t>**</t>
    </r>
  </si>
  <si>
    <r>
      <t>VALEUR de la prestation en retard</t>
    </r>
    <r>
      <rPr>
        <i/>
        <sz val="11"/>
        <color theme="1"/>
        <rFont val="Marianne"/>
        <family val="3"/>
      </rPr>
      <t xml:space="preserve"> </t>
    </r>
    <r>
      <rPr>
        <i/>
        <sz val="11"/>
        <color theme="0" tint="-0.34998626667073579"/>
        <rFont val="Marianne"/>
        <family val="3"/>
      </rPr>
      <t xml:space="preserve">(Cf. </t>
    </r>
    <r>
      <rPr>
        <b/>
        <i/>
        <sz val="11"/>
        <color rgb="FFFF0000"/>
        <rFont val="Marianne"/>
        <family val="3"/>
      </rPr>
      <t>DEVIS</t>
    </r>
    <r>
      <rPr>
        <i/>
        <sz val="11"/>
        <color theme="0" tint="-0.34998626667073579"/>
        <rFont val="Marianne"/>
        <family val="3"/>
      </rPr>
      <t>)</t>
    </r>
    <r>
      <rPr>
        <b/>
        <sz val="11"/>
        <color rgb="FFFF0000"/>
        <rFont val="Marianne"/>
        <family val="3"/>
      </rPr>
      <t xml:space="preserve">   **</t>
    </r>
  </si>
  <si>
    <r>
      <t xml:space="preserve">NOMBRE JOURS RETARD </t>
    </r>
    <r>
      <rPr>
        <b/>
        <sz val="11"/>
        <color rgb="FFFF0000"/>
        <rFont val="Marianne"/>
        <family val="3"/>
      </rPr>
      <t xml:space="preserve">  **</t>
    </r>
  </si>
  <si>
    <t>ANOMALIES</t>
  </si>
  <si>
    <t>OUI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</si>
</sst>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 &quot;€&quot;"/>
  </numFmts>
  <fonts count="66" x14ac:knownFonts="1">
    <font>
      <sz val="11"/>
      <color theme="1"/>
      <name val="Calibri"/>
      <family val="2"/>
      <scheme val="minor"/>
    </font>
    <font>
      <b/>
      <sz val="14"/>
      <color theme="1"/>
      <name val="Calibri"/>
      <family val="2"/>
      <scheme val="minor"/>
    </font>
    <font>
      <sz val="11"/>
      <color theme="1"/>
      <name val="Marianne"/>
      <family val="3"/>
    </font>
    <font>
      <b/>
      <sz val="12"/>
      <color theme="1"/>
      <name val="Marianne"/>
      <family val="3"/>
    </font>
    <font>
      <sz val="12"/>
      <color theme="1"/>
      <name val="Marianne"/>
      <family val="3"/>
    </font>
    <font>
      <sz val="14"/>
      <name val="Marianne"/>
      <family val="3"/>
    </font>
    <font>
      <b/>
      <sz val="11"/>
      <color theme="1"/>
      <name val="Marianne"/>
      <family val="3"/>
    </font>
    <font>
      <sz val="16"/>
      <color theme="1"/>
      <name val="Marianne"/>
      <family val="3"/>
    </font>
    <font>
      <i/>
      <sz val="11"/>
      <color theme="1"/>
      <name val="Marianne"/>
      <family val="3"/>
    </font>
    <font>
      <b/>
      <sz val="12"/>
      <color rgb="FFFF0000"/>
      <name val="Marianne"/>
      <family val="3"/>
    </font>
    <font>
      <b/>
      <i/>
      <sz val="20"/>
      <name val="Marianne"/>
      <family val="3"/>
    </font>
    <font>
      <sz val="12"/>
      <name val="Marianne"/>
      <family val="3"/>
    </font>
    <font>
      <b/>
      <sz val="12"/>
      <name val="Marianne"/>
      <family val="3"/>
    </font>
    <font>
      <b/>
      <sz val="10"/>
      <name val="Marianne"/>
      <family val="3"/>
    </font>
    <font>
      <sz val="11"/>
      <name val="Marianne"/>
      <family val="3"/>
    </font>
    <font>
      <b/>
      <i/>
      <sz val="12"/>
      <color theme="1"/>
      <name val="Marianne"/>
      <family val="3"/>
    </font>
    <font>
      <b/>
      <i/>
      <sz val="12"/>
      <name val="Marianne"/>
      <family val="3"/>
    </font>
    <font>
      <b/>
      <i/>
      <sz val="14"/>
      <color rgb="FFFF0000"/>
      <name val="Marianne"/>
      <family val="3"/>
    </font>
    <font>
      <b/>
      <sz val="11"/>
      <color rgb="FFFF0000"/>
      <name val="Marianne"/>
      <family val="3"/>
    </font>
    <font>
      <b/>
      <sz val="10"/>
      <color rgb="FFFF0000"/>
      <name val="Marianne"/>
      <family val="3"/>
    </font>
    <font>
      <sz val="11"/>
      <color rgb="FFFF0000"/>
      <name val="Marianne"/>
      <family val="3"/>
    </font>
    <font>
      <b/>
      <sz val="8"/>
      <name val="Marianne"/>
      <family val="3"/>
    </font>
    <font>
      <b/>
      <i/>
      <u/>
      <sz val="14"/>
      <color theme="1"/>
      <name val="Marianne"/>
      <family val="3"/>
    </font>
    <font>
      <b/>
      <u/>
      <sz val="14"/>
      <color theme="1"/>
      <name val="Marianne"/>
      <family val="3"/>
    </font>
    <font>
      <b/>
      <u/>
      <sz val="20"/>
      <color theme="1"/>
      <name val="Marianne"/>
      <family val="3"/>
    </font>
    <font>
      <b/>
      <u/>
      <sz val="12"/>
      <name val="Marianne"/>
      <family val="3"/>
    </font>
    <font>
      <b/>
      <i/>
      <u/>
      <sz val="14"/>
      <color rgb="FFFF0000"/>
      <name val="Marianne"/>
      <family val="3"/>
    </font>
    <font>
      <b/>
      <sz val="11"/>
      <name val="Marianne"/>
      <family val="3"/>
    </font>
    <font>
      <b/>
      <i/>
      <sz val="16"/>
      <name val="Marianne"/>
      <family val="3"/>
    </font>
    <font>
      <i/>
      <sz val="12"/>
      <name val="Marianne"/>
      <family val="3"/>
    </font>
    <font>
      <u/>
      <sz val="12"/>
      <name val="Marianne"/>
      <family val="3"/>
    </font>
    <font>
      <b/>
      <sz val="11"/>
      <color theme="1"/>
      <name val="Calibri"/>
      <family val="2"/>
      <scheme val="minor"/>
    </font>
    <font>
      <b/>
      <u/>
      <sz val="11"/>
      <color theme="1"/>
      <name val="Marianne"/>
      <family val="3"/>
    </font>
    <font>
      <u/>
      <sz val="11"/>
      <color theme="1"/>
      <name val="Marianne"/>
      <family val="3"/>
    </font>
    <font>
      <b/>
      <sz val="9"/>
      <color indexed="81"/>
      <name val="Tahoma"/>
      <family val="2"/>
    </font>
    <font>
      <b/>
      <sz val="12"/>
      <color indexed="81"/>
      <name val="Marianne"/>
      <family val="3"/>
    </font>
    <font>
      <b/>
      <u/>
      <sz val="12"/>
      <color indexed="81"/>
      <name val="Marianne"/>
      <family val="3"/>
    </font>
    <font>
      <b/>
      <u/>
      <sz val="16"/>
      <color theme="1"/>
      <name val="Marianne"/>
      <family val="3"/>
    </font>
    <font>
      <b/>
      <sz val="11"/>
      <color theme="6" tint="-0.249977111117893"/>
      <name val="Marianne"/>
      <family val="3"/>
    </font>
    <font>
      <b/>
      <i/>
      <sz val="11"/>
      <color theme="6" tint="-0.249977111117893"/>
      <name val="Marianne"/>
      <family val="3"/>
    </font>
    <font>
      <sz val="26"/>
      <color theme="1"/>
      <name val="Marianne"/>
      <family val="3"/>
    </font>
    <font>
      <b/>
      <u/>
      <sz val="16"/>
      <color rgb="FFFF0000"/>
      <name val="Marianne"/>
      <family val="3"/>
    </font>
    <font>
      <u/>
      <sz val="11"/>
      <name val="Marianne"/>
      <family val="3"/>
    </font>
    <font>
      <b/>
      <i/>
      <u/>
      <sz val="11"/>
      <color theme="1"/>
      <name val="Marianne"/>
      <family val="3"/>
    </font>
    <font>
      <sz val="11"/>
      <color theme="2" tint="-0.499984740745262"/>
      <name val="Marianne"/>
      <family val="3"/>
    </font>
    <font>
      <b/>
      <i/>
      <u/>
      <sz val="14"/>
      <name val="Marianne"/>
      <family val="3"/>
    </font>
    <font>
      <sz val="14"/>
      <color theme="1"/>
      <name val="Marianne"/>
      <family val="3"/>
    </font>
    <font>
      <b/>
      <u/>
      <sz val="11"/>
      <color theme="1"/>
      <name val="Calibri"/>
      <family val="2"/>
      <scheme val="minor"/>
    </font>
    <font>
      <sz val="8"/>
      <color theme="1"/>
      <name val="Marianne"/>
      <family val="3"/>
    </font>
    <font>
      <b/>
      <sz val="16"/>
      <color theme="1"/>
      <name val="Marianne"/>
      <family val="3"/>
    </font>
    <font>
      <b/>
      <sz val="16"/>
      <color theme="1"/>
      <name val="Calibri"/>
      <family val="2"/>
      <scheme val="minor"/>
    </font>
    <font>
      <b/>
      <sz val="20"/>
      <color theme="1"/>
      <name val="Marianne"/>
      <family val="3"/>
    </font>
    <font>
      <b/>
      <sz val="14"/>
      <name val="Marianne"/>
      <family val="3"/>
    </font>
    <font>
      <i/>
      <sz val="12"/>
      <color rgb="FFFF0000"/>
      <name val="Marianne"/>
      <family val="3"/>
    </font>
    <font>
      <b/>
      <u/>
      <sz val="14"/>
      <name val="Marianne"/>
      <family val="3"/>
    </font>
    <font>
      <b/>
      <sz val="16"/>
      <color indexed="53"/>
      <name val="Tahoma"/>
      <family val="2"/>
    </font>
    <font>
      <b/>
      <sz val="12"/>
      <color indexed="81"/>
      <name val="Tahoma"/>
      <family val="2"/>
    </font>
    <font>
      <i/>
      <sz val="11"/>
      <color theme="0" tint="-0.34998626667073579"/>
      <name val="Marianne"/>
      <family val="3"/>
    </font>
    <font>
      <b/>
      <i/>
      <sz val="11"/>
      <color theme="0" tint="-0.34998626667073579"/>
      <name val="Marianne"/>
      <family val="3"/>
    </font>
    <font>
      <b/>
      <u/>
      <sz val="14"/>
      <color indexed="81"/>
      <name val="Tahoma"/>
      <family val="2"/>
    </font>
    <font>
      <b/>
      <sz val="14"/>
      <color indexed="81"/>
      <name val="Tahoma"/>
      <family val="2"/>
    </font>
    <font>
      <sz val="14"/>
      <color indexed="81"/>
      <name val="Tahoma"/>
      <family val="2"/>
    </font>
    <font>
      <b/>
      <i/>
      <sz val="11"/>
      <color rgb="FFFF0000"/>
      <name val="Marianne"/>
      <family val="3"/>
    </font>
    <font>
      <b/>
      <sz val="14"/>
      <color theme="1"/>
      <name val="Marianne"/>
      <family val="3"/>
    </font>
    <font>
      <sz val="12"/>
      <color rgb="FFFF0000"/>
      <name val="Marianne"/>
      <family val="3"/>
    </font>
    <font>
      <i/>
      <sz val="8"/>
      <color theme="1"/>
      <name val="Marianne"/>
      <family val="3"/>
    </font>
  </fonts>
  <fills count="11">
    <fill>
      <patternFill patternType="none"/>
    </fill>
    <fill>
      <patternFill patternType="gray125"/>
    </fill>
    <fill>
      <patternFill patternType="solid">
        <fgColor theme="7" tint="0.79998168889431442"/>
        <bgColor indexed="64"/>
      </patternFill>
    </fill>
    <fill>
      <patternFill patternType="solid">
        <fgColor theme="0"/>
        <bgColor indexed="64"/>
      </patternFill>
    </fill>
    <fill>
      <patternFill patternType="solid">
        <fgColor theme="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theme="5" tint="0.79998168889431442"/>
        <bgColor indexed="64"/>
      </patternFill>
    </fill>
    <fill>
      <patternFill patternType="solid">
        <fgColor rgb="FFF9FCF2"/>
        <bgColor indexed="64"/>
      </patternFill>
    </fill>
    <fill>
      <patternFill patternType="solid">
        <fgColor rgb="FFEFF1F5"/>
        <bgColor indexed="64"/>
      </patternFill>
    </fill>
  </fills>
  <borders count="7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medium">
        <color indexed="64"/>
      </top>
      <bottom/>
      <diagonal/>
    </border>
    <border>
      <left style="thin">
        <color indexed="64"/>
      </left>
      <right/>
      <top style="thin">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style="thin">
        <color indexed="64"/>
      </right>
      <top style="mediumDashed">
        <color indexed="64"/>
      </top>
      <bottom style="thin">
        <color indexed="64"/>
      </bottom>
      <diagonal/>
    </border>
    <border>
      <left style="thin">
        <color indexed="64"/>
      </left>
      <right/>
      <top style="mediumDashed">
        <color indexed="64"/>
      </top>
      <bottom style="thin">
        <color indexed="64"/>
      </bottom>
      <diagonal/>
    </border>
    <border diagonalUp="1">
      <left style="thin">
        <color indexed="64"/>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left style="thick">
        <color indexed="64"/>
      </left>
      <right style="thin">
        <color indexed="64"/>
      </right>
      <top style="thick">
        <color indexed="64"/>
      </top>
      <bottom style="thin">
        <color indexed="64"/>
      </bottom>
      <diagonal/>
    </border>
    <border>
      <left style="thin">
        <color indexed="64"/>
      </left>
      <right style="medium">
        <color indexed="64"/>
      </right>
      <top style="thick">
        <color indexed="64"/>
      </top>
      <bottom style="thin">
        <color indexed="64"/>
      </bottom>
      <diagonal/>
    </border>
    <border>
      <left style="medium">
        <color indexed="64"/>
      </left>
      <right style="thin">
        <color indexed="64"/>
      </right>
      <top style="thick">
        <color indexed="64"/>
      </top>
      <bottom style="thin">
        <color indexed="64"/>
      </bottom>
      <diagonal/>
    </border>
    <border>
      <left style="thin">
        <color indexed="64"/>
      </left>
      <right style="thin">
        <color indexed="64"/>
      </right>
      <top style="thick">
        <color indexed="64"/>
      </top>
      <bottom style="thin">
        <color indexed="64"/>
      </bottom>
      <diagonal/>
    </border>
    <border>
      <left style="thin">
        <color indexed="64"/>
      </left>
      <right style="thick">
        <color indexed="64"/>
      </right>
      <top style="thick">
        <color indexed="64"/>
      </top>
      <bottom style="thin">
        <color indexed="64"/>
      </bottom>
      <diagonal/>
    </border>
    <border>
      <left style="thick">
        <color indexed="64"/>
      </left>
      <right style="thin">
        <color indexed="64"/>
      </right>
      <top style="thin">
        <color indexed="64"/>
      </top>
      <bottom style="medium">
        <color indexed="64"/>
      </bottom>
      <diagonal/>
    </border>
    <border>
      <left style="thin">
        <color indexed="64"/>
      </left>
      <right style="thick">
        <color indexed="64"/>
      </right>
      <top style="thin">
        <color indexed="64"/>
      </top>
      <bottom style="medium">
        <color indexed="64"/>
      </bottom>
      <diagonal/>
    </border>
    <border>
      <left style="thick">
        <color indexed="64"/>
      </left>
      <right style="thin">
        <color indexed="64"/>
      </right>
      <top style="medium">
        <color indexed="64"/>
      </top>
      <bottom/>
      <diagonal/>
    </border>
    <border>
      <left style="thin">
        <color indexed="64"/>
      </left>
      <right style="thick">
        <color indexed="64"/>
      </right>
      <top style="medium">
        <color indexed="64"/>
      </top>
      <bottom/>
      <diagonal/>
    </border>
    <border>
      <left style="thick">
        <color indexed="64"/>
      </left>
      <right style="thin">
        <color indexed="64"/>
      </right>
      <top style="thin">
        <color indexed="64"/>
      </top>
      <bottom style="thin">
        <color indexed="64"/>
      </bottom>
      <diagonal/>
    </border>
    <border>
      <left style="thin">
        <color indexed="64"/>
      </left>
      <right style="thick">
        <color indexed="64"/>
      </right>
      <top style="thin">
        <color indexed="64"/>
      </top>
      <bottom style="thin">
        <color indexed="64"/>
      </bottom>
      <diagonal/>
    </border>
    <border>
      <left style="thick">
        <color indexed="64"/>
      </left>
      <right style="thin">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ck">
        <color indexed="64"/>
      </left>
      <right style="thin">
        <color indexed="64"/>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style="thin">
        <color indexed="64"/>
      </left>
      <right/>
      <top style="thin">
        <color indexed="64"/>
      </top>
      <bottom style="thick">
        <color indexed="64"/>
      </bottom>
      <diagonal/>
    </border>
    <border>
      <left style="thin">
        <color indexed="64"/>
      </left>
      <right style="thick">
        <color indexed="64"/>
      </right>
      <top style="thin">
        <color indexed="64"/>
      </top>
      <bottom style="thick">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thin">
        <color indexed="64"/>
      </right>
      <top/>
      <bottom style="medium">
        <color indexed="64"/>
      </bottom>
      <diagonal/>
    </border>
    <border diagonalUp="1">
      <left/>
      <right style="medium">
        <color indexed="64"/>
      </right>
      <top style="thin">
        <color indexed="64"/>
      </top>
      <bottom style="thin">
        <color indexed="64"/>
      </bottom>
      <diagonal style="thin">
        <color indexed="64"/>
      </diagonal>
    </border>
    <border>
      <left style="medium">
        <color indexed="64"/>
      </left>
      <right style="thin">
        <color indexed="64"/>
      </right>
      <top style="thin">
        <color indexed="64"/>
      </top>
      <bottom/>
      <diagonal/>
    </border>
    <border>
      <left style="medium">
        <color indexed="64"/>
      </left>
      <right style="thin">
        <color indexed="64"/>
      </right>
      <top style="mediumDashed">
        <color indexed="64"/>
      </top>
      <bottom style="thin">
        <color indexed="64"/>
      </bottom>
      <diagonal/>
    </border>
    <border>
      <left style="thin">
        <color indexed="64"/>
      </left>
      <right style="medium">
        <color indexed="64"/>
      </right>
      <top style="mediumDashed">
        <color indexed="64"/>
      </top>
      <bottom style="thin">
        <color indexed="64"/>
      </bottom>
      <diagonal/>
    </border>
    <border>
      <left style="thin">
        <color indexed="64"/>
      </left>
      <right/>
      <top style="thin">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
      <left style="medium">
        <color indexed="64"/>
      </left>
      <right/>
      <top style="medium">
        <color indexed="64"/>
      </top>
      <bottom style="thin">
        <color indexed="64"/>
      </bottom>
      <diagonal/>
    </border>
    <border>
      <left style="medium">
        <color indexed="64"/>
      </left>
      <right/>
      <top style="thin">
        <color indexed="64"/>
      </top>
      <bottom style="medium">
        <color indexed="64"/>
      </bottom>
      <diagonal/>
    </border>
    <border>
      <left/>
      <right style="thin">
        <color indexed="64"/>
      </right>
      <top/>
      <bottom/>
      <diagonal/>
    </border>
  </borders>
  <cellStyleXfs count="1">
    <xf numFmtId="0" fontId="0" fillId="0" borderId="0"/>
  </cellStyleXfs>
  <cellXfs count="376">
    <xf numFmtId="0" fontId="0" fillId="0" borderId="0" xfId="0"/>
    <xf numFmtId="0" fontId="0" fillId="0" borderId="0" xfId="0" applyAlignment="1">
      <alignment vertical="center"/>
    </xf>
    <xf numFmtId="0" fontId="0" fillId="0" borderId="0" xfId="0" applyAlignment="1">
      <alignment vertical="center" wrapText="1"/>
    </xf>
    <xf numFmtId="0" fontId="0" fillId="0" borderId="0" xfId="0" applyBorder="1" applyAlignment="1">
      <alignment vertical="center"/>
    </xf>
    <xf numFmtId="0" fontId="0" fillId="0" borderId="0" xfId="0" applyBorder="1" applyAlignment="1" applyProtection="1">
      <alignment vertical="center"/>
    </xf>
    <xf numFmtId="0" fontId="0" fillId="0" borderId="0" xfId="0" applyAlignment="1" applyProtection="1">
      <alignment vertical="center"/>
    </xf>
    <xf numFmtId="0" fontId="2" fillId="0" borderId="7" xfId="0" applyFont="1" applyBorder="1" applyAlignment="1" applyProtection="1">
      <alignment horizontal="center" vertical="center" wrapText="1"/>
    </xf>
    <xf numFmtId="0" fontId="2" fillId="0" borderId="8" xfId="0" applyFont="1" applyBorder="1" applyAlignment="1" applyProtection="1">
      <alignment horizontal="center" vertical="center" wrapText="1"/>
    </xf>
    <xf numFmtId="0" fontId="17" fillId="0" borderId="24" xfId="0" applyFont="1" applyBorder="1" applyAlignment="1" applyProtection="1">
      <alignment horizontal="left" vertical="center" wrapText="1"/>
    </xf>
    <xf numFmtId="0" fontId="9" fillId="0" borderId="4" xfId="0" applyFont="1" applyBorder="1" applyAlignment="1" applyProtection="1">
      <alignment horizontal="center" vertical="center" wrapText="1"/>
    </xf>
    <xf numFmtId="0" fontId="20" fillId="0" borderId="25" xfId="0" applyFont="1" applyBorder="1" applyAlignment="1" applyProtection="1">
      <alignment horizontal="center" vertical="center" textRotation="90" wrapText="1"/>
    </xf>
    <xf numFmtId="0" fontId="0" fillId="0" borderId="0" xfId="0" applyBorder="1" applyAlignment="1" applyProtection="1">
      <alignment horizontal="center" vertical="center" wrapText="1"/>
    </xf>
    <xf numFmtId="0" fontId="0" fillId="0" borderId="0" xfId="0" applyAlignment="1" applyProtection="1">
      <alignment horizontal="center" vertical="center" wrapText="1"/>
    </xf>
    <xf numFmtId="164" fontId="3" fillId="0" borderId="1" xfId="0" applyNumberFormat="1" applyFont="1" applyBorder="1" applyAlignment="1" applyProtection="1">
      <alignment horizontal="center"/>
    </xf>
    <xf numFmtId="0" fontId="0" fillId="3" borderId="0" xfId="0" applyFill="1" applyBorder="1" applyAlignment="1" applyProtection="1">
      <alignment vertical="center"/>
    </xf>
    <xf numFmtId="0" fontId="0" fillId="3" borderId="0" xfId="0" applyFill="1" applyAlignment="1" applyProtection="1">
      <alignment vertical="center"/>
    </xf>
    <xf numFmtId="164" fontId="3" fillId="0" borderId="39" xfId="0" applyNumberFormat="1" applyFont="1" applyBorder="1" applyAlignment="1" applyProtection="1">
      <alignment horizontal="center"/>
    </xf>
    <xf numFmtId="0" fontId="4" fillId="3" borderId="0" xfId="0" applyFont="1" applyFill="1" applyBorder="1" applyAlignment="1" applyProtection="1">
      <alignment horizontal="left" vertical="center" wrapText="1"/>
    </xf>
    <xf numFmtId="0" fontId="13" fillId="3" borderId="0" xfId="0" applyFont="1" applyFill="1" applyBorder="1" applyAlignment="1" applyProtection="1">
      <alignment horizontal="center" vertical="center" wrapText="1"/>
    </xf>
    <xf numFmtId="0" fontId="2" fillId="3" borderId="0" xfId="0" applyFont="1" applyFill="1" applyBorder="1" applyAlignment="1" applyProtection="1">
      <alignment vertical="center"/>
    </xf>
    <xf numFmtId="0" fontId="0" fillId="0" borderId="0" xfId="0" applyBorder="1" applyAlignment="1" applyProtection="1"/>
    <xf numFmtId="0" fontId="0" fillId="0" borderId="0" xfId="0" applyAlignment="1" applyProtection="1"/>
    <xf numFmtId="0" fontId="4" fillId="3" borderId="0" xfId="0" applyFont="1" applyFill="1" applyBorder="1" applyAlignment="1" applyProtection="1">
      <alignment vertical="center" wrapText="1"/>
    </xf>
    <xf numFmtId="1" fontId="2" fillId="3" borderId="0" xfId="0" applyNumberFormat="1" applyFont="1" applyFill="1" applyBorder="1" applyAlignment="1" applyProtection="1">
      <alignment vertical="center"/>
    </xf>
    <xf numFmtId="0" fontId="2" fillId="3" borderId="0" xfId="0" applyNumberFormat="1" applyFont="1" applyFill="1" applyBorder="1" applyAlignment="1" applyProtection="1">
      <alignment vertical="center" textRotation="90"/>
    </xf>
    <xf numFmtId="0" fontId="2" fillId="0" borderId="0" xfId="0" applyFont="1" applyBorder="1" applyAlignment="1" applyProtection="1"/>
    <xf numFmtId="0" fontId="2" fillId="0" borderId="0" xfId="0" applyFont="1" applyProtection="1"/>
    <xf numFmtId="0" fontId="23" fillId="0" borderId="0" xfId="0" applyFont="1" applyBorder="1" applyAlignment="1" applyProtection="1">
      <alignment vertical="top"/>
    </xf>
    <xf numFmtId="0" fontId="0" fillId="0" borderId="0" xfId="0" applyAlignment="1" applyProtection="1">
      <alignment vertical="center" wrapText="1"/>
    </xf>
    <xf numFmtId="0" fontId="1" fillId="0" borderId="0" xfId="0" applyFont="1" applyBorder="1" applyAlignment="1" applyProtection="1">
      <alignment vertical="top" wrapText="1"/>
    </xf>
    <xf numFmtId="0" fontId="14" fillId="0" borderId="0" xfId="0" applyFont="1" applyBorder="1" applyAlignment="1" applyProtection="1">
      <alignment horizontal="left" vertical="top" wrapText="1"/>
    </xf>
    <xf numFmtId="1" fontId="6" fillId="3" borderId="6" xfId="0" applyNumberFormat="1" applyFont="1" applyFill="1" applyBorder="1" applyAlignment="1" applyProtection="1">
      <alignment vertical="center" wrapText="1"/>
    </xf>
    <xf numFmtId="1" fontId="14" fillId="0" borderId="1" xfId="0" applyNumberFormat="1" applyFont="1" applyBorder="1" applyAlignment="1" applyProtection="1">
      <alignment horizontal="center" vertical="center"/>
      <protection locked="0"/>
    </xf>
    <xf numFmtId="1" fontId="14" fillId="0" borderId="2" xfId="0" applyNumberFormat="1" applyFont="1" applyBorder="1" applyAlignment="1" applyProtection="1">
      <alignment horizontal="center" vertical="center"/>
      <protection locked="0"/>
    </xf>
    <xf numFmtId="1" fontId="14" fillId="0" borderId="39" xfId="0" applyNumberFormat="1" applyFont="1" applyBorder="1" applyAlignment="1" applyProtection="1">
      <alignment horizontal="center" vertical="center"/>
      <protection locked="0"/>
    </xf>
    <xf numFmtId="1" fontId="14" fillId="0" borderId="40" xfId="0" applyNumberFormat="1" applyFont="1" applyBorder="1" applyAlignment="1" applyProtection="1">
      <alignment horizontal="center" vertical="center"/>
      <protection locked="0"/>
    </xf>
    <xf numFmtId="1" fontId="14" fillId="0" borderId="3" xfId="0" applyNumberFormat="1" applyFont="1" applyBorder="1" applyAlignment="1" applyProtection="1">
      <alignment horizontal="center" vertical="center"/>
      <protection locked="0"/>
    </xf>
    <xf numFmtId="1" fontId="14" fillId="0" borderId="5" xfId="0" applyNumberFormat="1" applyFont="1" applyBorder="1" applyAlignment="1" applyProtection="1">
      <alignment horizontal="center" vertical="center"/>
      <protection locked="0"/>
    </xf>
    <xf numFmtId="1" fontId="14" fillId="0" borderId="13" xfId="0" applyNumberFormat="1" applyFont="1" applyBorder="1" applyAlignment="1" applyProtection="1">
      <alignment horizontal="center" vertical="center"/>
      <protection locked="0"/>
    </xf>
    <xf numFmtId="1" fontId="14" fillId="0" borderId="14" xfId="0" applyNumberFormat="1" applyFont="1" applyBorder="1" applyAlignment="1" applyProtection="1">
      <alignment horizontal="center" vertical="center"/>
      <protection locked="0"/>
    </xf>
    <xf numFmtId="14" fontId="5" fillId="3" borderId="26" xfId="0" applyNumberFormat="1" applyFont="1" applyFill="1" applyBorder="1" applyAlignment="1" applyProtection="1">
      <alignment wrapText="1"/>
    </xf>
    <xf numFmtId="0" fontId="28" fillId="4" borderId="28" xfId="0" applyFont="1" applyFill="1" applyBorder="1" applyAlignment="1" applyProtection="1">
      <alignment horizontal="left" vertical="center" wrapText="1"/>
    </xf>
    <xf numFmtId="0" fontId="14" fillId="0" borderId="1" xfId="0" applyFont="1" applyFill="1" applyBorder="1" applyAlignment="1" applyProtection="1">
      <alignment horizontal="left" vertical="center" wrapText="1"/>
    </xf>
    <xf numFmtId="0" fontId="6" fillId="0" borderId="0" xfId="0" applyFont="1" applyBorder="1" applyAlignment="1" applyProtection="1">
      <alignment horizontal="left"/>
    </xf>
    <xf numFmtId="0" fontId="6" fillId="0" borderId="0" xfId="0" applyFont="1" applyFill="1" applyBorder="1" applyAlignment="1" applyProtection="1">
      <alignment horizontal="left"/>
    </xf>
    <xf numFmtId="0" fontId="6" fillId="3" borderId="0" xfId="0" applyFont="1" applyFill="1" applyAlignment="1" applyProtection="1">
      <alignment horizontal="left"/>
    </xf>
    <xf numFmtId="0" fontId="2" fillId="0" borderId="0" xfId="0" applyFont="1" applyFill="1" applyBorder="1" applyProtection="1"/>
    <xf numFmtId="0" fontId="6" fillId="0" borderId="0" xfId="0" applyFont="1" applyBorder="1" applyAlignment="1" applyProtection="1"/>
    <xf numFmtId="0" fontId="2" fillId="0" borderId="1" xfId="0" applyFont="1" applyBorder="1" applyAlignment="1" applyProtection="1">
      <alignment horizontal="left" vertical="center"/>
    </xf>
    <xf numFmtId="0" fontId="2" fillId="0" borderId="50" xfId="0" applyFont="1" applyBorder="1" applyAlignment="1" applyProtection="1">
      <alignment horizontal="left" vertical="center" wrapText="1"/>
    </xf>
    <xf numFmtId="0" fontId="14" fillId="3" borderId="1" xfId="0" applyFont="1" applyFill="1" applyBorder="1" applyAlignment="1" applyProtection="1">
      <alignment horizontal="left" vertical="center" wrapText="1"/>
    </xf>
    <xf numFmtId="0" fontId="14" fillId="3" borderId="2" xfId="0" applyFont="1" applyFill="1" applyBorder="1" applyAlignment="1" applyProtection="1">
      <alignment horizontal="left" vertical="center" wrapText="1"/>
    </xf>
    <xf numFmtId="0" fontId="6" fillId="6" borderId="47" xfId="0" applyFont="1" applyFill="1" applyBorder="1" applyAlignment="1" applyProtection="1">
      <alignment horizontal="center" vertical="center" wrapText="1"/>
    </xf>
    <xf numFmtId="0" fontId="6" fillId="6" borderId="48" xfId="0" applyFont="1" applyFill="1" applyBorder="1" applyAlignment="1" applyProtection="1">
      <alignment horizontal="center" vertical="center" wrapText="1"/>
    </xf>
    <xf numFmtId="0" fontId="6" fillId="6" borderId="49" xfId="0" applyFont="1" applyFill="1" applyBorder="1" applyAlignment="1" applyProtection="1">
      <alignment horizontal="center" vertical="center" wrapText="1"/>
    </xf>
    <xf numFmtId="0" fontId="2" fillId="0" borderId="7" xfId="0" applyFont="1" applyBorder="1" applyAlignment="1" applyProtection="1">
      <alignment horizontal="left" vertical="center" wrapText="1"/>
    </xf>
    <xf numFmtId="0" fontId="14" fillId="3" borderId="8" xfId="0" applyFont="1" applyFill="1" applyBorder="1" applyAlignment="1" applyProtection="1">
      <alignment horizontal="left" vertical="center" wrapText="1"/>
    </xf>
    <xf numFmtId="0" fontId="2" fillId="0" borderId="47" xfId="0" applyFont="1" applyBorder="1" applyAlignment="1" applyProtection="1">
      <alignment horizontal="left" vertical="center" wrapText="1"/>
    </xf>
    <xf numFmtId="0" fontId="14" fillId="3" borderId="48" xfId="0" applyFont="1" applyFill="1" applyBorder="1" applyAlignment="1" applyProtection="1">
      <alignment horizontal="left" vertical="center" wrapText="1"/>
    </xf>
    <xf numFmtId="0" fontId="14" fillId="0" borderId="8" xfId="0" applyFont="1" applyFill="1" applyBorder="1" applyAlignment="1" applyProtection="1">
      <alignment horizontal="left" vertical="center" wrapText="1"/>
    </xf>
    <xf numFmtId="0" fontId="2" fillId="0" borderId="44" xfId="0" applyFont="1" applyBorder="1" applyAlignment="1" applyProtection="1">
      <alignment horizontal="left" vertical="center" wrapText="1"/>
    </xf>
    <xf numFmtId="0" fontId="2" fillId="0" borderId="57" xfId="0" applyFont="1" applyBorder="1" applyAlignment="1" applyProtection="1">
      <alignment horizontal="center" vertical="center"/>
    </xf>
    <xf numFmtId="0" fontId="14" fillId="0" borderId="45" xfId="0" applyFont="1" applyFill="1" applyBorder="1" applyAlignment="1" applyProtection="1">
      <alignment horizontal="left" vertical="center" wrapText="1"/>
    </xf>
    <xf numFmtId="0" fontId="14" fillId="0" borderId="48" xfId="0" applyFont="1" applyFill="1" applyBorder="1" applyAlignment="1" applyProtection="1">
      <alignment horizontal="left" vertical="center" wrapText="1"/>
    </xf>
    <xf numFmtId="0" fontId="6" fillId="6" borderId="58" xfId="0" applyFont="1" applyFill="1" applyBorder="1" applyAlignment="1" applyProtection="1">
      <alignment horizontal="center" vertical="center" wrapText="1"/>
    </xf>
    <xf numFmtId="0" fontId="6" fillId="6" borderId="4" xfId="0" applyFont="1" applyFill="1" applyBorder="1" applyAlignment="1" applyProtection="1">
      <alignment horizontal="center" vertical="center" wrapText="1"/>
    </xf>
    <xf numFmtId="0" fontId="6" fillId="6" borderId="59" xfId="0" applyFont="1" applyFill="1" applyBorder="1" applyAlignment="1" applyProtection="1">
      <alignment horizontal="center" vertical="center" wrapText="1"/>
    </xf>
    <xf numFmtId="0" fontId="6" fillId="6" borderId="44" xfId="0" applyFont="1" applyFill="1" applyBorder="1" applyAlignment="1" applyProtection="1">
      <alignment horizontal="center" vertical="center" wrapText="1"/>
    </xf>
    <xf numFmtId="0" fontId="6" fillId="6" borderId="45" xfId="0" applyFont="1" applyFill="1" applyBorder="1" applyAlignment="1" applyProtection="1">
      <alignment horizontal="center" vertical="center" wrapText="1"/>
    </xf>
    <xf numFmtId="0" fontId="6" fillId="6" borderId="46" xfId="0" applyFont="1" applyFill="1" applyBorder="1" applyAlignment="1" applyProtection="1">
      <alignment horizontal="center" vertical="center" wrapText="1"/>
    </xf>
    <xf numFmtId="0" fontId="2" fillId="0" borderId="52" xfId="0" applyFont="1" applyBorder="1" applyAlignment="1" applyProtection="1">
      <alignment horizontal="left" vertical="center" wrapText="1"/>
    </xf>
    <xf numFmtId="0" fontId="14" fillId="3" borderId="53" xfId="0" applyFont="1" applyFill="1" applyBorder="1" applyAlignment="1" applyProtection="1">
      <alignment horizontal="left" vertical="center" wrapText="1"/>
    </xf>
    <xf numFmtId="0" fontId="2" fillId="0" borderId="54" xfId="0" applyFont="1" applyBorder="1" applyAlignment="1" applyProtection="1">
      <alignment horizontal="center" vertical="center"/>
    </xf>
    <xf numFmtId="0" fontId="14" fillId="0" borderId="60" xfId="0" applyFont="1" applyFill="1" applyBorder="1" applyAlignment="1" applyProtection="1">
      <alignment horizontal="left" vertical="center" wrapText="1"/>
    </xf>
    <xf numFmtId="0" fontId="2" fillId="3" borderId="0" xfId="0" applyFont="1" applyFill="1" applyBorder="1" applyProtection="1"/>
    <xf numFmtId="0" fontId="2" fillId="0" borderId="0" xfId="0" applyFont="1" applyBorder="1" applyProtection="1"/>
    <xf numFmtId="0" fontId="2" fillId="0" borderId="0" xfId="0" applyFont="1" applyBorder="1" applyAlignment="1" applyProtection="1">
      <alignment horizontal="left" vertical="center"/>
    </xf>
    <xf numFmtId="0" fontId="2" fillId="0" borderId="8" xfId="0" applyFont="1" applyBorder="1" applyAlignment="1" applyProtection="1">
      <alignment wrapText="1"/>
    </xf>
    <xf numFmtId="0" fontId="2" fillId="0" borderId="48" xfId="0" applyFont="1" applyBorder="1" applyAlignment="1" applyProtection="1">
      <alignment horizontal="left" vertical="center"/>
    </xf>
    <xf numFmtId="0" fontId="2" fillId="0" borderId="8" xfId="0" applyFont="1" applyBorder="1" applyProtection="1"/>
    <xf numFmtId="0" fontId="6" fillId="5" borderId="47" xfId="0" applyFont="1" applyFill="1" applyBorder="1" applyAlignment="1" applyProtection="1">
      <alignment horizontal="center" vertical="center" wrapText="1"/>
    </xf>
    <xf numFmtId="0" fontId="6" fillId="5" borderId="48" xfId="0" applyFont="1" applyFill="1" applyBorder="1" applyAlignment="1" applyProtection="1">
      <alignment horizontal="center" vertical="center" wrapText="1"/>
    </xf>
    <xf numFmtId="0" fontId="6" fillId="5" borderId="49" xfId="0" applyFont="1" applyFill="1" applyBorder="1" applyAlignment="1" applyProtection="1">
      <alignment horizontal="center" vertical="center" wrapText="1"/>
    </xf>
    <xf numFmtId="0" fontId="13" fillId="0" borderId="1" xfId="0" applyFont="1" applyFill="1" applyBorder="1" applyAlignment="1" applyProtection="1">
      <alignment horizontal="center" vertical="center" wrapText="1"/>
    </xf>
    <xf numFmtId="0" fontId="2" fillId="0" borderId="16" xfId="0" applyFont="1" applyBorder="1" applyAlignment="1" applyProtection="1">
      <alignment vertical="center"/>
    </xf>
    <xf numFmtId="1" fontId="14" fillId="0" borderId="15" xfId="0" applyNumberFormat="1" applyFont="1" applyBorder="1" applyAlignment="1" applyProtection="1">
      <alignment horizontal="center" vertical="center"/>
    </xf>
    <xf numFmtId="1" fontId="14" fillId="0" borderId="16" xfId="0" applyNumberFormat="1" applyFont="1" applyBorder="1" applyAlignment="1" applyProtection="1">
      <alignment horizontal="center" vertical="center"/>
    </xf>
    <xf numFmtId="0" fontId="13" fillId="0" borderId="3" xfId="0" applyFont="1" applyFill="1" applyBorder="1" applyAlignment="1" applyProtection="1">
      <alignment horizontal="center" vertical="center" wrapText="1"/>
    </xf>
    <xf numFmtId="0" fontId="13" fillId="0" borderId="13" xfId="0" applyFont="1" applyFill="1" applyBorder="1" applyAlignment="1" applyProtection="1">
      <alignment horizontal="center" vertical="center" wrapText="1"/>
    </xf>
    <xf numFmtId="0" fontId="21" fillId="0" borderId="1" xfId="0" applyFont="1" applyFill="1" applyBorder="1" applyAlignment="1" applyProtection="1">
      <alignment horizontal="center" vertical="center" wrapText="1"/>
    </xf>
    <xf numFmtId="0" fontId="3" fillId="3" borderId="6" xfId="0" applyFont="1" applyFill="1" applyBorder="1" applyAlignment="1" applyProtection="1">
      <alignment horizontal="center" vertical="center" wrapText="1"/>
    </xf>
    <xf numFmtId="0" fontId="7" fillId="0" borderId="0" xfId="0" applyFont="1" applyBorder="1" applyAlignment="1" applyProtection="1">
      <alignment vertical="top" wrapText="1"/>
    </xf>
    <xf numFmtId="0" fontId="19" fillId="0" borderId="48" xfId="0" applyFont="1" applyBorder="1" applyAlignment="1" applyProtection="1">
      <alignment horizontal="center" vertical="center" textRotation="90" wrapText="1"/>
    </xf>
    <xf numFmtId="0" fontId="17" fillId="0" borderId="47" xfId="0" applyFont="1" applyBorder="1" applyAlignment="1" applyProtection="1">
      <alignment horizontal="left" vertical="center" wrapText="1"/>
    </xf>
    <xf numFmtId="0" fontId="20" fillId="0" borderId="49" xfId="0" applyFont="1" applyBorder="1" applyAlignment="1" applyProtection="1">
      <alignment horizontal="center" vertical="center" textRotation="90" wrapText="1"/>
    </xf>
    <xf numFmtId="1" fontId="27" fillId="0" borderId="51" xfId="0" applyNumberFormat="1" applyFont="1" applyBorder="1" applyAlignment="1" applyProtection="1">
      <alignment horizontal="center" vertical="center"/>
    </xf>
    <xf numFmtId="1" fontId="27" fillId="0" borderId="61" xfId="0" applyNumberFormat="1" applyFont="1" applyBorder="1" applyAlignment="1" applyProtection="1">
      <alignment horizontal="center" vertical="center"/>
    </xf>
    <xf numFmtId="1" fontId="27" fillId="0" borderId="55" xfId="0" applyNumberFormat="1" applyFont="1" applyBorder="1" applyAlignment="1" applyProtection="1">
      <alignment horizontal="center" vertical="center"/>
    </xf>
    <xf numFmtId="1" fontId="27" fillId="0" borderId="64" xfId="0" applyNumberFormat="1" applyFont="1" applyBorder="1" applyAlignment="1" applyProtection="1">
      <alignment horizontal="center" vertical="center"/>
    </xf>
    <xf numFmtId="0" fontId="13" fillId="0" borderId="8" xfId="0" applyFont="1" applyFill="1" applyBorder="1" applyAlignment="1" applyProtection="1">
      <alignment horizontal="center" vertical="center" wrapText="1"/>
    </xf>
    <xf numFmtId="1" fontId="14" fillId="0" borderId="8" xfId="0" applyNumberFormat="1" applyFont="1" applyBorder="1" applyAlignment="1" applyProtection="1">
      <alignment horizontal="center" vertical="center"/>
      <protection locked="0"/>
    </xf>
    <xf numFmtId="1" fontId="14" fillId="0" borderId="65" xfId="0" applyNumberFormat="1" applyFont="1" applyBorder="1" applyAlignment="1" applyProtection="1">
      <alignment horizontal="center" vertical="center"/>
      <protection locked="0"/>
    </xf>
    <xf numFmtId="1" fontId="27" fillId="0" borderId="9" xfId="0" applyNumberFormat="1" applyFont="1" applyBorder="1" applyAlignment="1" applyProtection="1">
      <alignment horizontal="center" vertical="center"/>
    </xf>
    <xf numFmtId="0" fontId="13" fillId="0" borderId="48" xfId="0" applyFont="1" applyFill="1" applyBorder="1" applyAlignment="1" applyProtection="1">
      <alignment horizontal="center" vertical="center" wrapText="1"/>
    </xf>
    <xf numFmtId="1" fontId="14" fillId="0" borderId="48" xfId="0" applyNumberFormat="1" applyFont="1" applyBorder="1" applyAlignment="1" applyProtection="1">
      <alignment horizontal="center" vertical="center"/>
      <protection locked="0"/>
    </xf>
    <xf numFmtId="1" fontId="27" fillId="0" borderId="49" xfId="0" applyNumberFormat="1" applyFont="1" applyBorder="1" applyAlignment="1" applyProtection="1">
      <alignment horizontal="center" vertical="center"/>
    </xf>
    <xf numFmtId="1" fontId="2" fillId="3" borderId="1" xfId="0" applyNumberFormat="1" applyFont="1" applyFill="1" applyBorder="1" applyAlignment="1" applyProtection="1">
      <alignment vertical="center"/>
    </xf>
    <xf numFmtId="1" fontId="2" fillId="3" borderId="7" xfId="0" applyNumberFormat="1" applyFont="1" applyFill="1" applyBorder="1" applyAlignment="1" applyProtection="1">
      <alignment vertical="center"/>
    </xf>
    <xf numFmtId="0" fontId="9" fillId="8" borderId="66" xfId="0" applyFont="1" applyFill="1" applyBorder="1" applyAlignment="1" applyProtection="1">
      <alignment horizontal="right" vertical="center" wrapText="1"/>
    </xf>
    <xf numFmtId="1" fontId="2" fillId="3" borderId="0" xfId="0" applyNumberFormat="1" applyFont="1" applyFill="1" applyBorder="1" applyAlignment="1" applyProtection="1">
      <alignment vertical="center" textRotation="90"/>
    </xf>
    <xf numFmtId="1" fontId="14" fillId="3" borderId="0" xfId="0" applyNumberFormat="1" applyFont="1" applyFill="1" applyBorder="1" applyAlignment="1" applyProtection="1">
      <alignment vertical="center"/>
    </xf>
    <xf numFmtId="0" fontId="14" fillId="3" borderId="0" xfId="0" applyNumberFormat="1" applyFont="1" applyFill="1" applyBorder="1" applyAlignment="1" applyProtection="1">
      <alignment vertical="center"/>
    </xf>
    <xf numFmtId="0" fontId="42" fillId="3" borderId="0" xfId="0" applyFont="1" applyFill="1" applyBorder="1" applyAlignment="1" applyProtection="1">
      <alignment vertical="center" wrapText="1"/>
    </xf>
    <xf numFmtId="0" fontId="0" fillId="3" borderId="0" xfId="0" applyFont="1" applyFill="1" applyBorder="1" applyAlignment="1" applyProtection="1">
      <alignment vertical="center"/>
    </xf>
    <xf numFmtId="0" fontId="2" fillId="5" borderId="7" xfId="0" applyFont="1" applyFill="1" applyBorder="1" applyAlignment="1" applyProtection="1">
      <alignment horizontal="center" vertical="center" wrapText="1"/>
    </xf>
    <xf numFmtId="0" fontId="2" fillId="5" borderId="8" xfId="0" applyFont="1" applyFill="1" applyBorder="1" applyAlignment="1" applyProtection="1">
      <alignment horizontal="center" vertical="center" wrapText="1"/>
    </xf>
    <xf numFmtId="0" fontId="11" fillId="5" borderId="50" xfId="0" applyFont="1" applyFill="1" applyBorder="1" applyAlignment="1" applyProtection="1">
      <alignment horizontal="left" vertical="center" wrapText="1"/>
    </xf>
    <xf numFmtId="0" fontId="11" fillId="5" borderId="50" xfId="0" applyFont="1" applyFill="1" applyBorder="1" applyAlignment="1" applyProtection="1">
      <alignment horizontal="center" vertical="center" wrapText="1"/>
    </xf>
    <xf numFmtId="0" fontId="11" fillId="5" borderId="62" xfId="0" applyFont="1" applyFill="1" applyBorder="1" applyAlignment="1" applyProtection="1">
      <alignment horizontal="left" vertical="center" wrapText="1"/>
    </xf>
    <xf numFmtId="0" fontId="4" fillId="5" borderId="50" xfId="0" applyFont="1" applyFill="1" applyBorder="1" applyAlignment="1" applyProtection="1">
      <alignment horizontal="center" vertical="center" wrapText="1"/>
    </xf>
    <xf numFmtId="0" fontId="4" fillId="5" borderId="50" xfId="0" applyFont="1" applyFill="1" applyBorder="1" applyAlignment="1" applyProtection="1">
      <alignment horizontal="left" vertical="center" wrapText="1"/>
    </xf>
    <xf numFmtId="0" fontId="4" fillId="5" borderId="6" xfId="0" applyFont="1" applyFill="1" applyBorder="1" applyAlignment="1" applyProtection="1">
      <alignment horizontal="right" vertical="center" wrapText="1"/>
    </xf>
    <xf numFmtId="0" fontId="4" fillId="7" borderId="63" xfId="0" applyFont="1" applyFill="1" applyBorder="1" applyAlignment="1" applyProtection="1">
      <alignment horizontal="left" vertical="center" wrapText="1"/>
    </xf>
    <xf numFmtId="0" fontId="4" fillId="7" borderId="7" xfId="0" applyFont="1" applyFill="1" applyBorder="1" applyAlignment="1" applyProtection="1">
      <alignment horizontal="left" vertical="center" wrapText="1"/>
    </xf>
    <xf numFmtId="0" fontId="4" fillId="7" borderId="10" xfId="0" applyFont="1" applyFill="1" applyBorder="1" applyAlignment="1" applyProtection="1">
      <alignment horizontal="right" vertical="center" wrapText="1"/>
    </xf>
    <xf numFmtId="0" fontId="11" fillId="9" borderId="63" xfId="0" applyFont="1" applyFill="1" applyBorder="1" applyAlignment="1" applyProtection="1">
      <alignment horizontal="left" vertical="center" wrapText="1"/>
    </xf>
    <xf numFmtId="0" fontId="11" fillId="9" borderId="50" xfId="0" applyFont="1" applyFill="1" applyBorder="1" applyAlignment="1" applyProtection="1">
      <alignment horizontal="left" vertical="center" wrapText="1"/>
    </xf>
    <xf numFmtId="0" fontId="11" fillId="9" borderId="7" xfId="0" applyFont="1" applyFill="1" applyBorder="1" applyAlignment="1" applyProtection="1">
      <alignment horizontal="left" vertical="center" wrapText="1"/>
    </xf>
    <xf numFmtId="0" fontId="11" fillId="9" borderId="47" xfId="0" applyFont="1" applyFill="1" applyBorder="1" applyAlignment="1" applyProtection="1">
      <alignment horizontal="left" vertical="center" wrapText="1"/>
    </xf>
    <xf numFmtId="0" fontId="11" fillId="9" borderId="50" xfId="0" applyFont="1" applyFill="1" applyBorder="1" applyAlignment="1" applyProtection="1">
      <alignment horizontal="center" vertical="center" wrapText="1"/>
    </xf>
    <xf numFmtId="0" fontId="11" fillId="9" borderId="62" xfId="0" applyFont="1" applyFill="1" applyBorder="1" applyAlignment="1" applyProtection="1">
      <alignment horizontal="left" vertical="center" wrapText="1"/>
    </xf>
    <xf numFmtId="0" fontId="4" fillId="9" borderId="29" xfId="0" applyFont="1" applyFill="1" applyBorder="1" applyAlignment="1" applyProtection="1">
      <alignment horizontal="right" vertical="center" wrapText="1"/>
    </xf>
    <xf numFmtId="0" fontId="11" fillId="10" borderId="63" xfId="0" applyFont="1" applyFill="1" applyBorder="1" applyAlignment="1" applyProtection="1">
      <alignment horizontal="left" vertical="center" wrapText="1"/>
    </xf>
    <xf numFmtId="0" fontId="11" fillId="10" borderId="50" xfId="0" applyFont="1" applyFill="1" applyBorder="1" applyAlignment="1" applyProtection="1">
      <alignment horizontal="left" vertical="center" wrapText="1"/>
    </xf>
    <xf numFmtId="0" fontId="11" fillId="10" borderId="62" xfId="0" applyFont="1" applyFill="1" applyBorder="1" applyAlignment="1" applyProtection="1">
      <alignment horizontal="left" vertical="center" wrapText="1"/>
    </xf>
    <xf numFmtId="0" fontId="4" fillId="10" borderId="12" xfId="0" applyFont="1" applyFill="1" applyBorder="1" applyAlignment="1" applyProtection="1">
      <alignment horizontal="right" vertical="center" wrapText="1"/>
    </xf>
    <xf numFmtId="0" fontId="2" fillId="0" borderId="12" xfId="0" applyFont="1" applyBorder="1" applyAlignment="1" applyProtection="1">
      <alignment horizontal="right" vertical="center"/>
    </xf>
    <xf numFmtId="0" fontId="2" fillId="0" borderId="67" xfId="0" applyFont="1" applyBorder="1" applyAlignment="1" applyProtection="1">
      <alignment horizontal="right" vertical="center"/>
    </xf>
    <xf numFmtId="0" fontId="2" fillId="0" borderId="10" xfId="0" applyFont="1" applyBorder="1" applyAlignment="1" applyProtection="1">
      <alignment horizontal="right" vertical="center"/>
    </xf>
    <xf numFmtId="0" fontId="2" fillId="0" borderId="48" xfId="0" applyFont="1" applyFill="1" applyBorder="1" applyAlignment="1" applyProtection="1">
      <alignment horizontal="center" vertical="center" wrapText="1"/>
      <protection locked="0"/>
    </xf>
    <xf numFmtId="0" fontId="2" fillId="3" borderId="47" xfId="0" applyNumberFormat="1" applyFont="1" applyFill="1" applyBorder="1" applyAlignment="1" applyProtection="1">
      <alignment vertical="center"/>
    </xf>
    <xf numFmtId="0" fontId="2" fillId="3" borderId="48" xfId="0" applyNumberFormat="1" applyFont="1" applyFill="1" applyBorder="1" applyAlignment="1" applyProtection="1">
      <alignment vertical="center"/>
    </xf>
    <xf numFmtId="0" fontId="2" fillId="3" borderId="49" xfId="0" applyNumberFormat="1" applyFont="1" applyFill="1" applyBorder="1" applyAlignment="1" applyProtection="1">
      <alignment vertical="center"/>
    </xf>
    <xf numFmtId="0" fontId="12" fillId="3" borderId="1" xfId="0" applyFont="1" applyFill="1" applyBorder="1" applyAlignment="1" applyProtection="1">
      <alignment horizontal="right" vertical="center" wrapText="1"/>
    </xf>
    <xf numFmtId="0" fontId="44" fillId="3" borderId="3" xfId="0" applyNumberFormat="1" applyFont="1" applyFill="1" applyBorder="1" applyAlignment="1" applyProtection="1">
      <alignment vertical="center"/>
      <protection locked="0"/>
    </xf>
    <xf numFmtId="0" fontId="6" fillId="3" borderId="0" xfId="0" applyFont="1" applyFill="1" applyBorder="1" applyAlignment="1" applyProtection="1">
      <alignment horizontal="center" vertical="center" wrapText="1"/>
    </xf>
    <xf numFmtId="0" fontId="22" fillId="3" borderId="0" xfId="0" applyFont="1" applyFill="1" applyBorder="1" applyAlignment="1" applyProtection="1">
      <alignment horizontal="left" vertical="center" wrapText="1"/>
    </xf>
    <xf numFmtId="0" fontId="8" fillId="3" borderId="0" xfId="0" applyFont="1" applyFill="1" applyBorder="1" applyAlignment="1" applyProtection="1">
      <alignment horizontal="left" vertical="center" wrapText="1"/>
    </xf>
    <xf numFmtId="0" fontId="47" fillId="0" borderId="0" xfId="0" applyFont="1" applyBorder="1" applyAlignment="1" applyProtection="1">
      <alignment vertical="top"/>
    </xf>
    <xf numFmtId="0" fontId="4" fillId="0" borderId="0" xfId="0" applyFont="1" applyAlignment="1" applyProtection="1">
      <alignment vertical="top"/>
    </xf>
    <xf numFmtId="0" fontId="0" fillId="0" borderId="0" xfId="0" applyAlignment="1" applyProtection="1">
      <alignment horizontal="left" vertical="top"/>
    </xf>
    <xf numFmtId="0" fontId="0" fillId="0" borderId="0" xfId="0" applyAlignment="1" applyProtection="1">
      <alignment horizontal="left" vertical="top" wrapText="1"/>
    </xf>
    <xf numFmtId="0" fontId="48" fillId="0" borderId="1" xfId="0" applyFont="1" applyBorder="1" applyAlignment="1" applyProtection="1">
      <alignment wrapText="1"/>
      <protection locked="0"/>
    </xf>
    <xf numFmtId="0" fontId="48" fillId="0" borderId="1" xfId="0" applyFont="1" applyBorder="1" applyAlignment="1" applyProtection="1">
      <alignment vertical="center" wrapText="1"/>
      <protection locked="0"/>
    </xf>
    <xf numFmtId="0" fontId="6" fillId="0" borderId="1" xfId="0" applyFont="1" applyBorder="1" applyAlignment="1">
      <alignment horizontal="center"/>
    </xf>
    <xf numFmtId="0" fontId="2" fillId="0" borderId="1" xfId="0" applyFont="1" applyBorder="1"/>
    <xf numFmtId="0" fontId="2" fillId="0" borderId="68" xfId="0" applyFont="1" applyBorder="1"/>
    <xf numFmtId="0" fontId="2" fillId="0" borderId="0" xfId="0" applyFont="1" applyBorder="1"/>
    <xf numFmtId="0" fontId="6" fillId="3" borderId="1" xfId="0" applyFont="1" applyFill="1" applyBorder="1" applyAlignment="1">
      <alignment horizontal="center"/>
    </xf>
    <xf numFmtId="0" fontId="0" fillId="3" borderId="0" xfId="0" applyFill="1"/>
    <xf numFmtId="1" fontId="6" fillId="3" borderId="33" xfId="0" applyNumberFormat="1" applyFont="1" applyFill="1" applyBorder="1" applyAlignment="1" applyProtection="1">
      <alignment vertical="center" wrapText="1"/>
    </xf>
    <xf numFmtId="1" fontId="6" fillId="3" borderId="0" xfId="0" applyNumberFormat="1" applyFont="1" applyFill="1" applyBorder="1" applyAlignment="1" applyProtection="1">
      <alignment vertical="center" wrapText="1"/>
    </xf>
    <xf numFmtId="0" fontId="3" fillId="3" borderId="0" xfId="0" applyFont="1" applyFill="1" applyBorder="1" applyAlignment="1" applyProtection="1">
      <alignment horizontal="right" vertical="center" wrapText="1"/>
    </xf>
    <xf numFmtId="0" fontId="0" fillId="3" borderId="0" xfId="0" applyFill="1" applyBorder="1" applyAlignment="1" applyProtection="1"/>
    <xf numFmtId="0" fontId="0" fillId="3" borderId="0" xfId="0" applyFill="1" applyAlignment="1" applyProtection="1"/>
    <xf numFmtId="164" fontId="3" fillId="0" borderId="0" xfId="0" applyNumberFormat="1" applyFont="1" applyBorder="1" applyAlignment="1" applyProtection="1">
      <alignment horizontal="center"/>
    </xf>
    <xf numFmtId="0" fontId="11" fillId="0" borderId="26" xfId="0" applyFont="1" applyBorder="1" applyAlignment="1" applyProtection="1">
      <alignment wrapText="1"/>
    </xf>
    <xf numFmtId="1" fontId="27" fillId="0" borderId="27" xfId="0" applyNumberFormat="1" applyFont="1" applyBorder="1" applyAlignment="1" applyProtection="1">
      <alignment horizontal="center" vertical="center"/>
    </xf>
    <xf numFmtId="0" fontId="11" fillId="0" borderId="26" xfId="0" applyFont="1" applyBorder="1" applyAlignment="1" applyProtection="1"/>
    <xf numFmtId="0" fontId="11" fillId="3" borderId="26" xfId="0" applyFont="1" applyFill="1" applyBorder="1" applyAlignment="1" applyProtection="1">
      <alignment wrapText="1"/>
    </xf>
    <xf numFmtId="0" fontId="11" fillId="0" borderId="38" xfId="0" applyFont="1" applyBorder="1" applyAlignment="1" applyProtection="1">
      <alignment wrapText="1"/>
    </xf>
    <xf numFmtId="1" fontId="27" fillId="0" borderId="41" xfId="0" applyNumberFormat="1" applyFont="1" applyBorder="1" applyAlignment="1" applyProtection="1">
      <alignment horizontal="center" vertical="center"/>
    </xf>
    <xf numFmtId="0" fontId="11" fillId="0" borderId="0" xfId="0" applyFont="1" applyBorder="1" applyAlignment="1" applyProtection="1">
      <alignment wrapText="1"/>
    </xf>
    <xf numFmtId="1" fontId="14" fillId="0" borderId="0" xfId="0" applyNumberFormat="1" applyFont="1" applyBorder="1" applyAlignment="1" applyProtection="1">
      <alignment horizontal="center" vertical="center"/>
    </xf>
    <xf numFmtId="1" fontId="27" fillId="0" borderId="0" xfId="0" applyNumberFormat="1" applyFont="1" applyBorder="1" applyAlignment="1" applyProtection="1">
      <alignment horizontal="center" vertical="center"/>
    </xf>
    <xf numFmtId="0" fontId="2" fillId="0" borderId="4" xfId="0" applyFont="1" applyBorder="1" applyAlignment="1" applyProtection="1">
      <alignment horizontal="center" vertical="center" wrapText="1"/>
      <protection locked="0"/>
    </xf>
    <xf numFmtId="0" fontId="9" fillId="8" borderId="6" xfId="0" applyFont="1" applyFill="1" applyBorder="1" applyAlignment="1" applyProtection="1">
      <alignment horizontal="right" vertical="center" wrapText="1"/>
    </xf>
    <xf numFmtId="0" fontId="46" fillId="0" borderId="0" xfId="0" applyFont="1" applyBorder="1" applyAlignment="1" applyProtection="1">
      <alignment vertical="top"/>
    </xf>
    <xf numFmtId="0" fontId="46" fillId="0" borderId="0" xfId="0" applyFont="1" applyBorder="1" applyAlignment="1" applyProtection="1">
      <alignment horizontal="left" vertical="top"/>
    </xf>
    <xf numFmtId="0" fontId="50" fillId="0" borderId="0" xfId="0" applyFont="1" applyAlignment="1" applyProtection="1">
      <alignment horizontal="left" vertical="center"/>
    </xf>
    <xf numFmtId="0" fontId="0" fillId="0" borderId="0" xfId="0" applyFill="1" applyBorder="1" applyAlignment="1" applyProtection="1">
      <alignment vertical="center"/>
    </xf>
    <xf numFmtId="0" fontId="0" fillId="0" borderId="0" xfId="0" applyFill="1" applyAlignment="1" applyProtection="1">
      <alignment vertical="center"/>
    </xf>
    <xf numFmtId="2" fontId="48" fillId="0" borderId="1" xfId="0" applyNumberFormat="1" applyFont="1" applyBorder="1" applyAlignment="1" applyProtection="1">
      <alignment wrapText="1"/>
      <protection locked="0"/>
    </xf>
    <xf numFmtId="0" fontId="5" fillId="0" borderId="0" xfId="0" applyNumberFormat="1" applyFont="1" applyFill="1" applyBorder="1" applyAlignment="1" applyProtection="1">
      <alignment wrapText="1"/>
    </xf>
    <xf numFmtId="0" fontId="28" fillId="4" borderId="58" xfId="0" applyFont="1" applyFill="1" applyBorder="1" applyAlignment="1" applyProtection="1">
      <alignment horizontal="left" vertical="center" wrapText="1"/>
    </xf>
    <xf numFmtId="0" fontId="5" fillId="3" borderId="50" xfId="0" applyNumberFormat="1" applyFont="1" applyFill="1" applyBorder="1" applyAlignment="1" applyProtection="1">
      <alignment horizontal="left" vertical="center" wrapText="1"/>
    </xf>
    <xf numFmtId="0" fontId="5" fillId="3" borderId="7" xfId="0" applyNumberFormat="1" applyFont="1" applyFill="1" applyBorder="1" applyAlignment="1" applyProtection="1">
      <alignment horizontal="left" vertical="center" wrapText="1"/>
    </xf>
    <xf numFmtId="0" fontId="52" fillId="0" borderId="0" xfId="0" applyNumberFormat="1" applyFont="1" applyFill="1" applyBorder="1" applyAlignment="1" applyProtection="1">
      <alignment vertical="center" wrapText="1"/>
    </xf>
    <xf numFmtId="1" fontId="5" fillId="4" borderId="48" xfId="0" applyNumberFormat="1" applyFont="1" applyFill="1" applyBorder="1" applyAlignment="1" applyProtection="1">
      <alignment horizontal="center" vertical="center" wrapText="1"/>
    </xf>
    <xf numFmtId="1" fontId="52" fillId="4" borderId="48" xfId="0" applyNumberFormat="1" applyFont="1" applyFill="1" applyBorder="1" applyAlignment="1" applyProtection="1">
      <alignment horizontal="center" vertical="center" wrapText="1"/>
    </xf>
    <xf numFmtId="1" fontId="5" fillId="4" borderId="49" xfId="0" applyNumberFormat="1" applyFont="1" applyFill="1" applyBorder="1" applyAlignment="1" applyProtection="1">
      <alignment horizontal="center" vertical="center" wrapText="1"/>
    </xf>
    <xf numFmtId="1" fontId="5" fillId="0" borderId="1" xfId="0" applyNumberFormat="1" applyFont="1" applyBorder="1" applyAlignment="1" applyProtection="1">
      <alignment horizontal="center" vertical="center" wrapText="1"/>
    </xf>
    <xf numFmtId="2" fontId="5" fillId="3" borderId="1" xfId="0" applyNumberFormat="1" applyFont="1" applyFill="1" applyBorder="1" applyAlignment="1" applyProtection="1">
      <alignment horizontal="center" vertical="center" wrapText="1"/>
    </xf>
    <xf numFmtId="4" fontId="52" fillId="0" borderId="1" xfId="0" applyNumberFormat="1" applyFont="1" applyBorder="1" applyAlignment="1" applyProtection="1">
      <alignment horizontal="center" vertical="center" wrapText="1"/>
    </xf>
    <xf numFmtId="1" fontId="5" fillId="0" borderId="8" xfId="0" applyNumberFormat="1" applyFont="1" applyBorder="1" applyAlignment="1" applyProtection="1">
      <alignment horizontal="center" vertical="center" wrapText="1"/>
    </xf>
    <xf numFmtId="2" fontId="5" fillId="3" borderId="8" xfId="0" applyNumberFormat="1" applyFont="1" applyFill="1" applyBorder="1" applyAlignment="1" applyProtection="1">
      <alignment horizontal="center" vertical="center" wrapText="1"/>
    </xf>
    <xf numFmtId="1" fontId="5" fillId="0" borderId="0" xfId="0" applyNumberFormat="1" applyFont="1" applyFill="1" applyBorder="1" applyAlignment="1" applyProtection="1">
      <alignment horizontal="center" vertical="center"/>
    </xf>
    <xf numFmtId="1" fontId="5" fillId="3" borderId="0" xfId="0" applyNumberFormat="1" applyFont="1" applyFill="1" applyBorder="1" applyAlignment="1" applyProtection="1">
      <alignment horizontal="center" vertical="center"/>
    </xf>
    <xf numFmtId="1" fontId="5" fillId="2" borderId="51" xfId="0" applyNumberFormat="1" applyFont="1" applyFill="1" applyBorder="1" applyAlignment="1" applyProtection="1">
      <alignment horizontal="center" vertical="center" wrapText="1"/>
      <protection locked="0"/>
    </xf>
    <xf numFmtId="1" fontId="5" fillId="2" borderId="9" xfId="0" applyNumberFormat="1" applyFont="1" applyFill="1" applyBorder="1" applyAlignment="1" applyProtection="1">
      <alignment horizontal="center" vertical="center" wrapText="1"/>
      <protection locked="0"/>
    </xf>
    <xf numFmtId="2" fontId="48" fillId="0" borderId="1" xfId="0" applyNumberFormat="1" applyFont="1" applyBorder="1" applyAlignment="1" applyProtection="1">
      <alignment vertical="center" wrapText="1"/>
      <protection locked="0"/>
    </xf>
    <xf numFmtId="1" fontId="5" fillId="4" borderId="1" xfId="0" applyNumberFormat="1" applyFont="1" applyFill="1" applyBorder="1" applyAlignment="1" applyProtection="1">
      <alignment horizontal="center" vertical="center" wrapText="1"/>
    </xf>
    <xf numFmtId="0" fontId="0" fillId="0" borderId="1" xfId="0" applyBorder="1"/>
    <xf numFmtId="1" fontId="52" fillId="4" borderId="1" xfId="0" applyNumberFormat="1" applyFont="1" applyFill="1" applyBorder="1" applyAlignment="1" applyProtection="1">
      <alignment horizontal="center" vertical="center" wrapText="1"/>
    </xf>
    <xf numFmtId="2" fontId="52" fillId="0" borderId="1" xfId="0" applyNumberFormat="1" applyFont="1" applyBorder="1" applyAlignment="1" applyProtection="1">
      <alignment horizontal="center" vertical="center" wrapText="1"/>
    </xf>
    <xf numFmtId="0" fontId="23" fillId="3" borderId="0" xfId="0" applyFont="1" applyFill="1" applyBorder="1" applyAlignment="1" applyProtection="1">
      <alignment vertical="center"/>
    </xf>
    <xf numFmtId="0" fontId="8" fillId="0" borderId="12" xfId="0" applyFont="1" applyBorder="1" applyAlignment="1" applyProtection="1">
      <alignment horizontal="right" vertical="center"/>
    </xf>
    <xf numFmtId="0" fontId="48" fillId="0" borderId="70" xfId="0" applyFont="1" applyBorder="1" applyAlignment="1" applyProtection="1">
      <alignment wrapText="1"/>
    </xf>
    <xf numFmtId="0" fontId="0" fillId="3" borderId="1" xfId="0" applyFill="1" applyBorder="1" applyAlignment="1">
      <alignment horizontal="left" vertical="center"/>
    </xf>
    <xf numFmtId="0" fontId="0" fillId="3" borderId="1" xfId="0" applyFill="1" applyBorder="1" applyAlignment="1">
      <alignment horizontal="left"/>
    </xf>
    <xf numFmtId="0" fontId="2" fillId="0" borderId="0" xfId="0" applyFont="1" applyBorder="1" applyAlignment="1" applyProtection="1">
      <alignment horizontal="left" vertical="top"/>
    </xf>
    <xf numFmtId="0" fontId="10" fillId="0" borderId="47" xfId="0" applyFont="1" applyBorder="1" applyAlignment="1" applyProtection="1">
      <alignment horizontal="left" vertical="center" wrapText="1"/>
      <protection locked="0"/>
    </xf>
    <xf numFmtId="0" fontId="10" fillId="0" borderId="49" xfId="0" applyFont="1" applyBorder="1" applyAlignment="1" applyProtection="1">
      <alignment horizontal="left" vertical="center" wrapText="1"/>
      <protection locked="0"/>
    </xf>
    <xf numFmtId="0" fontId="10" fillId="0" borderId="7" xfId="0" applyFont="1" applyBorder="1" applyAlignment="1" applyProtection="1">
      <alignment horizontal="left" vertical="center" wrapText="1"/>
      <protection locked="0"/>
    </xf>
    <xf numFmtId="0" fontId="10" fillId="0" borderId="9" xfId="0" applyFont="1" applyBorder="1" applyAlignment="1" applyProtection="1">
      <alignment horizontal="left" vertical="center" wrapText="1"/>
      <protection locked="0"/>
    </xf>
    <xf numFmtId="0" fontId="10" fillId="0" borderId="47" xfId="0" applyFont="1" applyBorder="1" applyAlignment="1" applyProtection="1">
      <alignment horizontal="center" vertical="center"/>
      <protection locked="0"/>
    </xf>
    <xf numFmtId="0" fontId="10" fillId="0" borderId="48" xfId="0" applyFont="1" applyBorder="1" applyAlignment="1" applyProtection="1">
      <alignment horizontal="center" vertical="center"/>
      <protection locked="0"/>
    </xf>
    <xf numFmtId="0" fontId="2" fillId="0" borderId="49" xfId="0" applyFont="1" applyBorder="1" applyAlignment="1" applyProtection="1">
      <alignment horizontal="center" vertical="center"/>
    </xf>
    <xf numFmtId="0" fontId="2" fillId="0" borderId="9" xfId="0" applyFont="1" applyBorder="1" applyAlignment="1" applyProtection="1">
      <alignment horizontal="center" vertical="center"/>
    </xf>
    <xf numFmtId="0" fontId="12" fillId="2" borderId="11" xfId="0" applyFont="1" applyFill="1" applyBorder="1" applyAlignment="1" applyProtection="1">
      <alignment horizontal="center" vertical="center" wrapText="1"/>
    </xf>
    <xf numFmtId="0" fontId="12" fillId="2" borderId="12" xfId="0" applyFont="1" applyFill="1" applyBorder="1" applyAlignment="1" applyProtection="1">
      <alignment horizontal="center" vertical="center" wrapText="1"/>
    </xf>
    <xf numFmtId="0" fontId="0" fillId="0" borderId="1" xfId="0" applyBorder="1" applyAlignment="1" applyProtection="1">
      <alignment horizontal="center" vertical="center" wrapText="1"/>
    </xf>
    <xf numFmtId="0" fontId="45" fillId="3" borderId="0" xfId="0" applyFont="1" applyFill="1" applyBorder="1" applyAlignment="1" applyProtection="1">
      <alignment horizontal="right" vertical="center" wrapText="1"/>
    </xf>
    <xf numFmtId="0" fontId="13" fillId="3" borderId="0" xfId="0" applyFont="1" applyFill="1" applyBorder="1" applyAlignment="1" applyProtection="1">
      <alignment horizontal="right" vertical="center" wrapText="1"/>
    </xf>
    <xf numFmtId="0" fontId="13" fillId="3" borderId="0" xfId="0" applyFont="1" applyFill="1" applyBorder="1" applyAlignment="1" applyProtection="1">
      <alignment horizontal="left" vertical="center" wrapText="1"/>
    </xf>
    <xf numFmtId="0" fontId="46" fillId="0" borderId="1" xfId="0" applyFont="1" applyBorder="1" applyAlignment="1" applyProtection="1">
      <alignment vertical="top"/>
      <protection locked="0"/>
    </xf>
    <xf numFmtId="0" fontId="4" fillId="0" borderId="1" xfId="0" applyFont="1" applyBorder="1" applyAlignment="1" applyProtection="1">
      <alignment vertical="top"/>
      <protection locked="0"/>
    </xf>
    <xf numFmtId="0" fontId="46" fillId="0" borderId="30" xfId="0" applyFont="1" applyBorder="1" applyAlignment="1" applyProtection="1">
      <alignment horizontal="left" vertical="top"/>
      <protection locked="0"/>
    </xf>
    <xf numFmtId="0" fontId="0" fillId="0" borderId="31" xfId="0" applyBorder="1" applyAlignment="1" applyProtection="1">
      <alignment horizontal="left" vertical="top"/>
      <protection locked="0"/>
    </xf>
    <xf numFmtId="0" fontId="0" fillId="0" borderId="32" xfId="0" applyBorder="1" applyAlignment="1" applyProtection="1">
      <alignment horizontal="left" vertical="top"/>
      <protection locked="0"/>
    </xf>
    <xf numFmtId="0" fontId="0" fillId="0" borderId="33" xfId="0" applyBorder="1" applyAlignment="1" applyProtection="1">
      <alignment horizontal="left" vertical="top"/>
      <protection locked="0"/>
    </xf>
    <xf numFmtId="0" fontId="0" fillId="0" borderId="0" xfId="0" applyBorder="1" applyAlignment="1" applyProtection="1">
      <alignment horizontal="left" vertical="top"/>
      <protection locked="0"/>
    </xf>
    <xf numFmtId="0" fontId="0" fillId="0" borderId="34" xfId="0" applyBorder="1" applyAlignment="1" applyProtection="1">
      <alignment horizontal="left" vertical="top"/>
      <protection locked="0"/>
    </xf>
    <xf numFmtId="0" fontId="0" fillId="0" borderId="35" xfId="0" applyBorder="1" applyAlignment="1" applyProtection="1">
      <alignment horizontal="left" vertical="top"/>
      <protection locked="0"/>
    </xf>
    <xf numFmtId="0" fontId="0" fillId="0" borderId="36" xfId="0" applyBorder="1" applyAlignment="1" applyProtection="1">
      <alignment horizontal="left" vertical="top"/>
      <protection locked="0"/>
    </xf>
    <xf numFmtId="0" fontId="0" fillId="0" borderId="37" xfId="0" applyBorder="1" applyAlignment="1" applyProtection="1">
      <alignment horizontal="left" vertical="top"/>
      <protection locked="0"/>
    </xf>
    <xf numFmtId="0" fontId="46" fillId="0" borderId="31" xfId="0" applyFont="1" applyBorder="1" applyAlignment="1" applyProtection="1">
      <alignment horizontal="left" vertical="top"/>
      <protection locked="0"/>
    </xf>
    <xf numFmtId="0" fontId="46" fillId="0" borderId="32" xfId="0" applyFont="1" applyBorder="1" applyAlignment="1" applyProtection="1">
      <alignment horizontal="left" vertical="top"/>
      <protection locked="0"/>
    </xf>
    <xf numFmtId="0" fontId="46" fillId="0" borderId="33" xfId="0" applyFont="1" applyBorder="1" applyAlignment="1" applyProtection="1">
      <alignment horizontal="left" vertical="top"/>
      <protection locked="0"/>
    </xf>
    <xf numFmtId="0" fontId="46" fillId="0" borderId="0" xfId="0" applyFont="1" applyBorder="1" applyAlignment="1" applyProtection="1">
      <alignment horizontal="left" vertical="top"/>
      <protection locked="0"/>
    </xf>
    <xf numFmtId="0" fontId="46" fillId="0" borderId="34" xfId="0" applyFont="1" applyBorder="1" applyAlignment="1" applyProtection="1">
      <alignment horizontal="left" vertical="top"/>
      <protection locked="0"/>
    </xf>
    <xf numFmtId="0" fontId="46" fillId="0" borderId="35" xfId="0" applyFont="1" applyBorder="1" applyAlignment="1" applyProtection="1">
      <alignment horizontal="left" vertical="top"/>
      <protection locked="0"/>
    </xf>
    <xf numFmtId="0" fontId="46" fillId="0" borderId="36" xfId="0" applyFont="1" applyBorder="1" applyAlignment="1" applyProtection="1">
      <alignment horizontal="left" vertical="top"/>
      <protection locked="0"/>
    </xf>
    <xf numFmtId="0" fontId="46" fillId="0" borderId="37" xfId="0" applyFont="1" applyBorder="1" applyAlignment="1" applyProtection="1">
      <alignment horizontal="left" vertical="top"/>
      <protection locked="0"/>
    </xf>
    <xf numFmtId="0" fontId="24" fillId="3" borderId="30" xfId="0" applyFont="1" applyFill="1" applyBorder="1" applyAlignment="1" applyProtection="1">
      <alignment horizontal="center" vertical="center"/>
    </xf>
    <xf numFmtId="0" fontId="24" fillId="3" borderId="32" xfId="0" applyFont="1" applyFill="1" applyBorder="1" applyAlignment="1" applyProtection="1">
      <alignment horizontal="center" vertical="center"/>
    </xf>
    <xf numFmtId="0" fontId="24" fillId="3" borderId="33" xfId="0" applyFont="1" applyFill="1" applyBorder="1" applyAlignment="1" applyProtection="1">
      <alignment horizontal="center" vertical="center"/>
    </xf>
    <xf numFmtId="0" fontId="24" fillId="3" borderId="34" xfId="0" applyFont="1" applyFill="1" applyBorder="1" applyAlignment="1" applyProtection="1">
      <alignment horizontal="center" vertical="center"/>
    </xf>
    <xf numFmtId="0" fontId="24" fillId="3" borderId="35" xfId="0" applyFont="1" applyFill="1" applyBorder="1" applyAlignment="1" applyProtection="1">
      <alignment horizontal="center" vertical="center"/>
    </xf>
    <xf numFmtId="0" fontId="24" fillId="3" borderId="37" xfId="0" applyFont="1" applyFill="1" applyBorder="1" applyAlignment="1" applyProtection="1">
      <alignment horizontal="center" vertical="center"/>
    </xf>
    <xf numFmtId="0" fontId="24" fillId="3" borderId="0" xfId="0" applyFont="1" applyFill="1" applyBorder="1" applyAlignment="1" applyProtection="1">
      <alignment horizontal="center" vertical="center"/>
    </xf>
    <xf numFmtId="2" fontId="52" fillId="8" borderId="48" xfId="0" applyNumberFormat="1" applyFont="1" applyFill="1" applyBorder="1" applyAlignment="1" applyProtection="1">
      <alignment horizontal="center" vertical="center"/>
    </xf>
    <xf numFmtId="2" fontId="52" fillId="8" borderId="49" xfId="0" applyNumberFormat="1" applyFont="1" applyFill="1" applyBorder="1" applyAlignment="1" applyProtection="1">
      <alignment horizontal="center" vertical="center"/>
    </xf>
    <xf numFmtId="2" fontId="52" fillId="8" borderId="8" xfId="0" applyNumberFormat="1" applyFont="1" applyFill="1" applyBorder="1" applyAlignment="1" applyProtection="1">
      <alignment horizontal="center" vertical="center"/>
    </xf>
    <xf numFmtId="2" fontId="52" fillId="8" borderId="9" xfId="0" applyNumberFormat="1" applyFont="1" applyFill="1" applyBorder="1" applyAlignment="1" applyProtection="1">
      <alignment horizontal="center" vertical="center"/>
    </xf>
    <xf numFmtId="0" fontId="54" fillId="0" borderId="47" xfId="0" applyNumberFormat="1" applyFont="1" applyFill="1" applyBorder="1" applyAlignment="1" applyProtection="1">
      <alignment horizontal="right" vertical="center" wrapText="1"/>
    </xf>
    <xf numFmtId="0" fontId="54" fillId="0" borderId="48" xfId="0" applyNumberFormat="1" applyFont="1" applyFill="1" applyBorder="1" applyAlignment="1" applyProtection="1">
      <alignment horizontal="right" vertical="center" wrapText="1"/>
    </xf>
    <xf numFmtId="0" fontId="54" fillId="0" borderId="7" xfId="0" applyNumberFormat="1" applyFont="1" applyFill="1" applyBorder="1" applyAlignment="1" applyProtection="1">
      <alignment horizontal="right" vertical="center" wrapText="1"/>
    </xf>
    <xf numFmtId="0" fontId="54" fillId="0" borderId="8" xfId="0" applyNumberFormat="1" applyFont="1" applyFill="1" applyBorder="1" applyAlignment="1" applyProtection="1">
      <alignment horizontal="right" vertical="center" wrapText="1"/>
    </xf>
    <xf numFmtId="0" fontId="23" fillId="0" borderId="71" xfId="0" applyFont="1" applyBorder="1" applyAlignment="1" applyProtection="1">
      <alignment horizontal="right" vertical="center" wrapText="1"/>
    </xf>
    <xf numFmtId="0" fontId="23" fillId="0" borderId="72" xfId="0" applyFont="1" applyBorder="1" applyAlignment="1" applyProtection="1">
      <alignment horizontal="right" vertical="center" wrapText="1"/>
    </xf>
    <xf numFmtId="1" fontId="52" fillId="4" borderId="2" xfId="0" applyNumberFormat="1" applyFont="1" applyFill="1" applyBorder="1" applyAlignment="1" applyProtection="1">
      <alignment horizontal="center" vertical="center" wrapText="1"/>
    </xf>
    <xf numFmtId="1" fontId="52" fillId="4" borderId="69" xfId="0" applyNumberFormat="1" applyFont="1" applyFill="1" applyBorder="1" applyAlignment="1" applyProtection="1">
      <alignment horizontal="center" vertical="center" wrapText="1"/>
    </xf>
    <xf numFmtId="1" fontId="5" fillId="0" borderId="2" xfId="0" applyNumberFormat="1" applyFont="1" applyBorder="1" applyAlignment="1" applyProtection="1">
      <alignment horizontal="center" vertical="center"/>
    </xf>
    <xf numFmtId="1" fontId="5" fillId="0" borderId="69" xfId="0" applyNumberFormat="1" applyFont="1" applyBorder="1" applyAlignment="1" applyProtection="1">
      <alignment horizontal="center" vertical="center"/>
    </xf>
    <xf numFmtId="2" fontId="23" fillId="3" borderId="47" xfId="0" applyNumberFormat="1" applyFont="1" applyFill="1" applyBorder="1" applyAlignment="1" applyProtection="1">
      <alignment horizontal="right" vertical="center"/>
    </xf>
    <xf numFmtId="2" fontId="23" fillId="3" borderId="48" xfId="0" applyNumberFormat="1" applyFont="1" applyFill="1" applyBorder="1" applyAlignment="1" applyProtection="1">
      <alignment horizontal="right" vertical="center"/>
    </xf>
    <xf numFmtId="2" fontId="23" fillId="3" borderId="7" xfId="0" applyNumberFormat="1" applyFont="1" applyFill="1" applyBorder="1" applyAlignment="1" applyProtection="1">
      <alignment horizontal="right" vertical="center"/>
    </xf>
    <xf numFmtId="2" fontId="23" fillId="3" borderId="8" xfId="0" applyNumberFormat="1" applyFont="1" applyFill="1" applyBorder="1" applyAlignment="1" applyProtection="1">
      <alignment horizontal="right" vertical="center"/>
    </xf>
    <xf numFmtId="2" fontId="23" fillId="0" borderId="47" xfId="0" applyNumberFormat="1" applyFont="1" applyBorder="1" applyAlignment="1" applyProtection="1">
      <alignment horizontal="center" vertical="center" wrapText="1"/>
    </xf>
    <xf numFmtId="2" fontId="23" fillId="0" borderId="49" xfId="0" applyNumberFormat="1" applyFont="1" applyBorder="1" applyAlignment="1" applyProtection="1">
      <alignment horizontal="center" vertical="center" wrapText="1"/>
    </xf>
    <xf numFmtId="2" fontId="23" fillId="0" borderId="7" xfId="0" applyNumberFormat="1" applyFont="1" applyBorder="1" applyAlignment="1" applyProtection="1">
      <alignment horizontal="center" vertical="center" wrapText="1"/>
    </xf>
    <xf numFmtId="2" fontId="23" fillId="0" borderId="9" xfId="0" applyNumberFormat="1" applyFont="1" applyBorder="1" applyAlignment="1" applyProtection="1">
      <alignment horizontal="center" vertical="center" wrapText="1"/>
    </xf>
    <xf numFmtId="2" fontId="63" fillId="8" borderId="48" xfId="0" applyNumberFormat="1" applyFont="1" applyFill="1" applyBorder="1" applyAlignment="1" applyProtection="1">
      <alignment horizontal="center" vertical="center"/>
    </xf>
    <xf numFmtId="0" fontId="63" fillId="8" borderId="49" xfId="0" applyFont="1" applyFill="1" applyBorder="1" applyAlignment="1" applyProtection="1">
      <alignment horizontal="center" vertical="center"/>
    </xf>
    <xf numFmtId="0" fontId="63" fillId="8" borderId="8" xfId="0" applyFont="1" applyFill="1" applyBorder="1" applyAlignment="1" applyProtection="1">
      <alignment horizontal="center" vertical="center"/>
    </xf>
    <xf numFmtId="0" fontId="63" fillId="8" borderId="9" xfId="0" applyFont="1" applyFill="1" applyBorder="1" applyAlignment="1" applyProtection="1">
      <alignment horizontal="center" vertical="center"/>
    </xf>
    <xf numFmtId="0" fontId="49" fillId="0" borderId="31" xfId="0" applyFont="1" applyBorder="1" applyAlignment="1" applyProtection="1">
      <alignment horizontal="left" vertical="top"/>
      <protection locked="0"/>
    </xf>
    <xf numFmtId="0" fontId="49" fillId="0" borderId="32" xfId="0" applyFont="1" applyBorder="1" applyAlignment="1" applyProtection="1">
      <alignment horizontal="left" vertical="top"/>
      <protection locked="0"/>
    </xf>
    <xf numFmtId="0" fontId="49" fillId="0" borderId="0" xfId="0" applyFont="1" applyBorder="1" applyAlignment="1" applyProtection="1">
      <alignment horizontal="left" vertical="top"/>
      <protection locked="0"/>
    </xf>
    <xf numFmtId="0" fontId="49" fillId="0" borderId="34" xfId="0" applyFont="1" applyBorder="1" applyAlignment="1" applyProtection="1">
      <alignment horizontal="left" vertical="top"/>
      <protection locked="0"/>
    </xf>
    <xf numFmtId="0" fontId="49" fillId="0" borderId="36" xfId="0" applyFont="1" applyBorder="1" applyAlignment="1" applyProtection="1">
      <alignment horizontal="left" vertical="top"/>
      <protection locked="0"/>
    </xf>
    <xf numFmtId="0" fontId="49" fillId="0" borderId="37" xfId="0" applyFont="1" applyBorder="1" applyAlignment="1" applyProtection="1">
      <alignment horizontal="left" vertical="top"/>
      <protection locked="0"/>
    </xf>
    <xf numFmtId="0" fontId="37" fillId="0" borderId="30" xfId="0" applyFont="1" applyBorder="1" applyAlignment="1" applyProtection="1">
      <alignment horizontal="left" vertical="top"/>
      <protection locked="0"/>
    </xf>
    <xf numFmtId="0" fontId="37" fillId="0" borderId="31" xfId="0" applyFont="1" applyBorder="1" applyAlignment="1" applyProtection="1">
      <alignment horizontal="left" vertical="top"/>
      <protection locked="0"/>
    </xf>
    <xf numFmtId="0" fontId="37" fillId="0" borderId="32" xfId="0" applyFont="1" applyBorder="1" applyAlignment="1" applyProtection="1">
      <alignment horizontal="left" vertical="top"/>
      <protection locked="0"/>
    </xf>
    <xf numFmtId="0" fontId="37" fillId="0" borderId="33" xfId="0" applyFont="1" applyBorder="1" applyAlignment="1" applyProtection="1">
      <alignment horizontal="left" vertical="top"/>
      <protection locked="0"/>
    </xf>
    <xf numFmtId="0" fontId="37" fillId="0" borderId="0" xfId="0" applyFont="1" applyBorder="1" applyAlignment="1" applyProtection="1">
      <alignment horizontal="left" vertical="top"/>
      <protection locked="0"/>
    </xf>
    <xf numFmtId="0" fontId="37" fillId="0" borderId="34" xfId="0" applyFont="1" applyBorder="1" applyAlignment="1" applyProtection="1">
      <alignment horizontal="left" vertical="top"/>
      <protection locked="0"/>
    </xf>
    <xf numFmtId="0" fontId="37" fillId="0" borderId="35" xfId="0" applyFont="1" applyBorder="1" applyAlignment="1" applyProtection="1">
      <alignment horizontal="left" vertical="top"/>
      <protection locked="0"/>
    </xf>
    <xf numFmtId="0" fontId="37" fillId="0" borderId="36" xfId="0" applyFont="1" applyBorder="1" applyAlignment="1" applyProtection="1">
      <alignment horizontal="left" vertical="top"/>
      <protection locked="0"/>
    </xf>
    <xf numFmtId="0" fontId="37" fillId="0" borderId="37" xfId="0" applyFont="1" applyBorder="1" applyAlignment="1" applyProtection="1">
      <alignment horizontal="left" vertical="top"/>
      <protection locked="0"/>
    </xf>
    <xf numFmtId="0" fontId="10" fillId="0" borderId="17" xfId="0" applyFont="1" applyBorder="1" applyAlignment="1" applyProtection="1">
      <alignment horizontal="left" vertical="center" wrapText="1"/>
      <protection locked="0"/>
    </xf>
    <xf numFmtId="0" fontId="10" fillId="0" borderId="18" xfId="0" applyFont="1" applyBorder="1" applyAlignment="1" applyProtection="1">
      <alignment horizontal="left" vertical="center" wrapText="1"/>
      <protection locked="0"/>
    </xf>
    <xf numFmtId="0" fontId="10" fillId="0" borderId="22" xfId="0" applyFont="1" applyBorder="1" applyAlignment="1" applyProtection="1">
      <alignment horizontal="left" vertical="center" wrapText="1"/>
      <protection locked="0"/>
    </xf>
    <xf numFmtId="0" fontId="10" fillId="0" borderId="19" xfId="0" applyFont="1" applyBorder="1" applyAlignment="1" applyProtection="1">
      <alignment horizontal="center" vertical="center"/>
      <protection locked="0"/>
    </xf>
    <xf numFmtId="0" fontId="10" fillId="0" borderId="20" xfId="0" applyFont="1" applyBorder="1" applyAlignment="1" applyProtection="1">
      <alignment horizontal="center" vertical="center"/>
      <protection locked="0"/>
    </xf>
    <xf numFmtId="0" fontId="2" fillId="0" borderId="21" xfId="0" applyFont="1" applyBorder="1" applyAlignment="1" applyProtection="1">
      <alignment horizontal="center" vertical="center"/>
    </xf>
    <xf numFmtId="0" fontId="2" fillId="0" borderId="23" xfId="0" applyFont="1" applyBorder="1" applyAlignment="1" applyProtection="1">
      <alignment horizontal="center" vertical="center"/>
    </xf>
    <xf numFmtId="0" fontId="46" fillId="0" borderId="1" xfId="0" applyFont="1" applyBorder="1" applyAlignment="1" applyProtection="1">
      <alignment horizontal="left" vertical="top"/>
      <protection locked="0"/>
    </xf>
    <xf numFmtId="0" fontId="0" fillId="0" borderId="1" xfId="0" applyBorder="1" applyAlignment="1" applyProtection="1">
      <alignment horizontal="center" vertical="center"/>
    </xf>
    <xf numFmtId="0" fontId="24" fillId="3" borderId="47" xfId="0" applyFont="1" applyFill="1" applyBorder="1" applyAlignment="1" applyProtection="1">
      <alignment horizontal="center" vertical="center"/>
    </xf>
    <xf numFmtId="0" fontId="24" fillId="3" borderId="49" xfId="0" applyFont="1" applyFill="1" applyBorder="1" applyAlignment="1" applyProtection="1">
      <alignment horizontal="center" vertical="center"/>
    </xf>
    <xf numFmtId="0" fontId="24" fillId="3" borderId="50" xfId="0" applyFont="1" applyFill="1" applyBorder="1" applyAlignment="1" applyProtection="1">
      <alignment horizontal="center" vertical="center"/>
    </xf>
    <xf numFmtId="0" fontId="24" fillId="3" borderId="51" xfId="0" applyFont="1" applyFill="1" applyBorder="1" applyAlignment="1" applyProtection="1">
      <alignment horizontal="center" vertical="center"/>
    </xf>
    <xf numFmtId="0" fontId="24" fillId="3" borderId="7" xfId="0" applyFont="1" applyFill="1" applyBorder="1" applyAlignment="1" applyProtection="1">
      <alignment horizontal="center" vertical="center"/>
    </xf>
    <xf numFmtId="0" fontId="24" fillId="3" borderId="9" xfId="0" applyFont="1" applyFill="1" applyBorder="1" applyAlignment="1" applyProtection="1">
      <alignment horizontal="center" vertical="center"/>
    </xf>
    <xf numFmtId="0" fontId="23" fillId="0" borderId="47" xfId="0" applyFont="1" applyBorder="1" applyAlignment="1" applyProtection="1">
      <alignment horizontal="right" vertical="center" wrapText="1"/>
    </xf>
    <xf numFmtId="0" fontId="23" fillId="0" borderId="7" xfId="0" applyFont="1" applyBorder="1" applyAlignment="1" applyProtection="1">
      <alignment horizontal="right" vertical="center" wrapText="1"/>
    </xf>
    <xf numFmtId="2" fontId="63" fillId="8" borderId="49" xfId="0" applyNumberFormat="1" applyFont="1" applyFill="1" applyBorder="1" applyAlignment="1" applyProtection="1">
      <alignment horizontal="center" vertical="center"/>
    </xf>
    <xf numFmtId="2" fontId="63" fillId="8" borderId="8" xfId="0" applyNumberFormat="1" applyFont="1" applyFill="1" applyBorder="1" applyAlignment="1" applyProtection="1">
      <alignment horizontal="center" vertical="center"/>
    </xf>
    <xf numFmtId="2" fontId="63" fillId="8" borderId="9" xfId="0" applyNumberFormat="1" applyFont="1" applyFill="1" applyBorder="1" applyAlignment="1" applyProtection="1">
      <alignment horizontal="center" vertical="center"/>
    </xf>
    <xf numFmtId="0" fontId="23" fillId="3" borderId="47" xfId="0" applyFont="1" applyFill="1" applyBorder="1" applyAlignment="1" applyProtection="1">
      <alignment horizontal="right" vertical="center"/>
    </xf>
    <xf numFmtId="0" fontId="23" fillId="3" borderId="48" xfId="0" applyFont="1" applyFill="1" applyBorder="1" applyAlignment="1" applyProtection="1">
      <alignment horizontal="right" vertical="center"/>
    </xf>
    <xf numFmtId="0" fontId="23" fillId="3" borderId="7" xfId="0" applyFont="1" applyFill="1" applyBorder="1" applyAlignment="1" applyProtection="1">
      <alignment horizontal="right" vertical="center"/>
    </xf>
    <xf numFmtId="0" fontId="23" fillId="3" borderId="8" xfId="0" applyFont="1" applyFill="1" applyBorder="1" applyAlignment="1" applyProtection="1">
      <alignment horizontal="right" vertical="center"/>
    </xf>
    <xf numFmtId="2" fontId="63" fillId="0" borderId="48" xfId="0" applyNumberFormat="1" applyFont="1" applyBorder="1" applyAlignment="1" applyProtection="1">
      <alignment horizontal="center" vertical="center" wrapText="1"/>
    </xf>
    <xf numFmtId="2" fontId="63" fillId="0" borderId="49" xfId="0" applyNumberFormat="1" applyFont="1" applyBorder="1" applyAlignment="1" applyProtection="1">
      <alignment horizontal="center" vertical="center" wrapText="1"/>
    </xf>
    <xf numFmtId="2" fontId="63" fillId="0" borderId="8" xfId="0" applyNumberFormat="1" applyFont="1" applyBorder="1" applyAlignment="1" applyProtection="1">
      <alignment horizontal="center" vertical="center" wrapText="1"/>
    </xf>
    <xf numFmtId="2" fontId="63" fillId="0" borderId="9" xfId="0" applyNumberFormat="1" applyFont="1" applyBorder="1" applyAlignment="1" applyProtection="1">
      <alignment horizontal="center" vertical="center" wrapText="1"/>
    </xf>
    <xf numFmtId="1" fontId="52" fillId="0" borderId="2" xfId="0" applyNumberFormat="1" applyFont="1" applyBorder="1" applyAlignment="1" applyProtection="1">
      <alignment horizontal="center" vertical="center"/>
    </xf>
    <xf numFmtId="1" fontId="52" fillId="0" borderId="69" xfId="0" applyNumberFormat="1" applyFont="1" applyBorder="1" applyAlignment="1" applyProtection="1">
      <alignment horizontal="center" vertical="center"/>
    </xf>
    <xf numFmtId="0" fontId="6" fillId="0" borderId="30" xfId="0" applyFont="1" applyBorder="1" applyAlignment="1" applyProtection="1">
      <alignment horizontal="left"/>
    </xf>
    <xf numFmtId="0" fontId="6" fillId="0" borderId="32" xfId="0" applyFont="1" applyBorder="1" applyAlignment="1" applyProtection="1">
      <alignment horizontal="left"/>
    </xf>
    <xf numFmtId="0" fontId="6" fillId="0" borderId="35" xfId="0" applyFont="1" applyBorder="1" applyAlignment="1" applyProtection="1">
      <alignment horizontal="left"/>
    </xf>
    <xf numFmtId="0" fontId="6" fillId="0" borderId="37" xfId="0" applyFont="1" applyBorder="1" applyAlignment="1" applyProtection="1">
      <alignment horizontal="left"/>
    </xf>
    <xf numFmtId="0" fontId="2" fillId="0" borderId="51" xfId="0" applyFont="1" applyBorder="1" applyAlignment="1" applyProtection="1">
      <alignment horizontal="center" vertical="center"/>
    </xf>
    <xf numFmtId="0" fontId="32" fillId="5" borderId="47" xfId="0" applyFont="1" applyFill="1" applyBorder="1" applyAlignment="1" applyProtection="1">
      <alignment horizontal="center" vertical="center" wrapText="1"/>
    </xf>
    <xf numFmtId="0" fontId="32" fillId="5" borderId="48" xfId="0" applyFont="1" applyFill="1" applyBorder="1" applyAlignment="1" applyProtection="1">
      <alignment horizontal="center" vertical="center" wrapText="1"/>
    </xf>
    <xf numFmtId="0" fontId="32" fillId="5" borderId="49" xfId="0" applyFont="1" applyFill="1" applyBorder="1" applyAlignment="1" applyProtection="1">
      <alignment horizontal="center" vertical="center" wrapText="1"/>
    </xf>
    <xf numFmtId="0" fontId="2" fillId="0" borderId="50" xfId="0" applyFont="1" applyBorder="1" applyAlignment="1" applyProtection="1">
      <alignment horizontal="left" vertical="center" wrapText="1"/>
    </xf>
    <xf numFmtId="0" fontId="2" fillId="0" borderId="1" xfId="0" applyFont="1" applyBorder="1" applyAlignment="1" applyProtection="1">
      <alignment horizontal="left" vertical="center" wrapText="1"/>
    </xf>
    <xf numFmtId="0" fontId="2" fillId="0" borderId="51" xfId="0" applyFont="1" applyBorder="1" applyAlignment="1" applyProtection="1">
      <alignment horizontal="left" vertical="center" wrapText="1"/>
    </xf>
    <xf numFmtId="0" fontId="2" fillId="0" borderId="59" xfId="0" applyFont="1" applyBorder="1" applyAlignment="1" applyProtection="1">
      <alignment horizontal="center" vertical="center"/>
    </xf>
    <xf numFmtId="0" fontId="2" fillId="0" borderId="56" xfId="0" applyFont="1" applyBorder="1" applyAlignment="1" applyProtection="1">
      <alignment horizontal="center" vertical="center"/>
    </xf>
    <xf numFmtId="0" fontId="2" fillId="0" borderId="57" xfId="0" applyFont="1" applyBorder="1" applyAlignment="1" applyProtection="1">
      <alignment horizontal="center" vertical="center"/>
    </xf>
    <xf numFmtId="0" fontId="6" fillId="4" borderId="42" xfId="0" applyFont="1" applyFill="1" applyBorder="1" applyAlignment="1" applyProtection="1">
      <alignment horizontal="left" vertical="center"/>
    </xf>
    <xf numFmtId="0" fontId="6" fillId="4" borderId="43" xfId="0" applyFont="1" applyFill="1" applyBorder="1" applyAlignment="1" applyProtection="1">
      <alignment horizontal="left" vertical="center"/>
    </xf>
    <xf numFmtId="0" fontId="31" fillId="0" borderId="0" xfId="0" applyFont="1" applyFill="1" applyBorder="1" applyAlignment="1" applyProtection="1">
      <alignment horizontal="center"/>
    </xf>
    <xf numFmtId="0" fontId="2" fillId="0" borderId="50" xfId="0" applyFont="1" applyBorder="1" applyAlignment="1" applyProtection="1">
      <alignment horizontal="left" vertical="center"/>
    </xf>
    <xf numFmtId="0" fontId="2" fillId="0" borderId="1" xfId="0" applyFont="1" applyBorder="1" applyAlignment="1" applyProtection="1">
      <alignment horizontal="left" vertical="center"/>
    </xf>
    <xf numFmtId="0" fontId="2" fillId="0" borderId="51" xfId="0" applyFont="1" applyBorder="1" applyAlignment="1" applyProtection="1">
      <alignment horizontal="left" vertical="center"/>
    </xf>
    <xf numFmtId="0" fontId="2" fillId="0" borderId="7" xfId="0" applyFont="1" applyBorder="1" applyAlignment="1" applyProtection="1">
      <alignment horizontal="left" vertical="center"/>
    </xf>
    <xf numFmtId="0" fontId="2" fillId="0" borderId="8" xfId="0" applyFont="1" applyBorder="1" applyAlignment="1" applyProtection="1">
      <alignment horizontal="left" vertical="center"/>
    </xf>
    <xf numFmtId="0" fontId="2" fillId="0" borderId="9" xfId="0" applyFont="1" applyBorder="1" applyAlignment="1" applyProtection="1">
      <alignment horizontal="left" vertical="center"/>
    </xf>
    <xf numFmtId="0" fontId="39" fillId="2" borderId="0" xfId="0" applyFont="1" applyFill="1" applyBorder="1" applyAlignment="1" applyProtection="1">
      <alignment horizontal="left" vertical="center"/>
    </xf>
    <xf numFmtId="0" fontId="37" fillId="7" borderId="52" xfId="0" applyFont="1" applyFill="1" applyBorder="1" applyAlignment="1" applyProtection="1">
      <alignment horizontal="center" vertical="center"/>
    </xf>
    <xf numFmtId="0" fontId="37" fillId="7" borderId="53" xfId="0" applyFont="1" applyFill="1" applyBorder="1" applyAlignment="1" applyProtection="1">
      <alignment horizontal="center" vertical="center"/>
    </xf>
    <xf numFmtId="0" fontId="37" fillId="7" borderId="54" xfId="0" applyFont="1" applyFill="1" applyBorder="1" applyAlignment="1" applyProtection="1">
      <alignment horizontal="center" vertical="center"/>
    </xf>
    <xf numFmtId="0" fontId="2" fillId="0" borderId="47" xfId="0" applyFont="1" applyBorder="1" applyAlignment="1" applyProtection="1">
      <alignment horizontal="center" vertical="center" wrapText="1"/>
    </xf>
    <xf numFmtId="0" fontId="2" fillId="0" borderId="48" xfId="0" applyFont="1" applyBorder="1" applyAlignment="1" applyProtection="1">
      <alignment horizontal="center" vertical="center" wrapText="1"/>
    </xf>
    <xf numFmtId="0" fontId="2" fillId="0" borderId="49" xfId="0" applyFont="1" applyBorder="1" applyAlignment="1" applyProtection="1">
      <alignment horizontal="center" vertical="center" wrapText="1"/>
    </xf>
    <xf numFmtId="0" fontId="2" fillId="0" borderId="55" xfId="0" applyFont="1" applyBorder="1" applyAlignment="1" applyProtection="1">
      <alignment horizontal="center" vertical="center"/>
    </xf>
    <xf numFmtId="0" fontId="38" fillId="2" borderId="50" xfId="0" applyFont="1" applyFill="1" applyBorder="1" applyAlignment="1" applyProtection="1">
      <alignment horizontal="center" vertical="center"/>
      <protection locked="0"/>
    </xf>
    <xf numFmtId="0" fontId="38" fillId="2" borderId="1" xfId="0" applyFont="1" applyFill="1" applyBorder="1" applyAlignment="1" applyProtection="1">
      <alignment horizontal="center" vertical="center"/>
      <protection locked="0"/>
    </xf>
    <xf numFmtId="0" fontId="38" fillId="2" borderId="51" xfId="0" applyFont="1" applyFill="1" applyBorder="1" applyAlignment="1" applyProtection="1">
      <alignment horizontal="center" vertical="center"/>
      <protection locked="0"/>
    </xf>
    <xf numFmtId="0" fontId="38" fillId="2" borderId="7" xfId="0" applyFont="1" applyFill="1" applyBorder="1" applyAlignment="1" applyProtection="1">
      <alignment horizontal="center" vertical="center"/>
      <protection locked="0"/>
    </xf>
    <xf numFmtId="0" fontId="38" fillId="2" borderId="8" xfId="0" applyFont="1" applyFill="1" applyBorder="1" applyAlignment="1" applyProtection="1">
      <alignment horizontal="center" vertical="center"/>
      <protection locked="0"/>
    </xf>
    <xf numFmtId="0" fontId="38" fillId="2" borderId="9" xfId="0" applyFont="1" applyFill="1" applyBorder="1" applyAlignment="1" applyProtection="1">
      <alignment horizontal="center" vertical="center"/>
      <protection locked="0"/>
    </xf>
    <xf numFmtId="0" fontId="37" fillId="7" borderId="30" xfId="0" applyFont="1" applyFill="1" applyBorder="1" applyAlignment="1" applyProtection="1">
      <alignment horizontal="center" vertical="center"/>
    </xf>
    <xf numFmtId="0" fontId="37" fillId="7" borderId="31" xfId="0" applyFont="1" applyFill="1" applyBorder="1" applyAlignment="1" applyProtection="1">
      <alignment horizontal="center" vertical="center"/>
    </xf>
    <xf numFmtId="0" fontId="37" fillId="7" borderId="32" xfId="0" applyFont="1" applyFill="1" applyBorder="1" applyAlignment="1" applyProtection="1">
      <alignment horizontal="center" vertical="center"/>
    </xf>
    <xf numFmtId="0" fontId="37" fillId="7" borderId="35" xfId="0" applyFont="1" applyFill="1" applyBorder="1" applyAlignment="1" applyProtection="1">
      <alignment horizontal="center" vertical="center"/>
    </xf>
    <xf numFmtId="0" fontId="37" fillId="7" borderId="36" xfId="0" applyFont="1" applyFill="1" applyBorder="1" applyAlignment="1" applyProtection="1">
      <alignment horizontal="center" vertical="center"/>
    </xf>
    <xf numFmtId="0" fontId="37" fillId="7" borderId="37" xfId="0" applyFont="1" applyFill="1" applyBorder="1" applyAlignment="1" applyProtection="1">
      <alignment horizontal="center" vertical="center"/>
    </xf>
    <xf numFmtId="0" fontId="40" fillId="0" borderId="50" xfId="0" applyFont="1" applyBorder="1" applyAlignment="1" applyProtection="1">
      <alignment horizontal="center" vertical="center"/>
    </xf>
    <xf numFmtId="0" fontId="40" fillId="0" borderId="7" xfId="0" applyFont="1" applyBorder="1" applyAlignment="1" applyProtection="1">
      <alignment horizontal="center" vertical="center"/>
    </xf>
    <xf numFmtId="0" fontId="40" fillId="0" borderId="1" xfId="0" applyFont="1" applyBorder="1" applyAlignment="1" applyProtection="1">
      <alignment horizontal="center" vertical="center"/>
    </xf>
    <xf numFmtId="0" fontId="40" fillId="0" borderId="8" xfId="0" applyFont="1" applyBorder="1" applyAlignment="1" applyProtection="1">
      <alignment horizontal="center" vertical="center"/>
    </xf>
    <xf numFmtId="0" fontId="40" fillId="0" borderId="51" xfId="0" applyFont="1" applyBorder="1" applyAlignment="1" applyProtection="1">
      <alignment horizontal="center" vertical="center"/>
    </xf>
    <xf numFmtId="0" fontId="40" fillId="0" borderId="9" xfId="0" applyFont="1" applyBorder="1" applyAlignment="1" applyProtection="1">
      <alignment horizontal="center" vertical="center"/>
    </xf>
    <xf numFmtId="0" fontId="6" fillId="0" borderId="2" xfId="0" applyFont="1" applyBorder="1" applyAlignment="1">
      <alignment horizontal="center"/>
    </xf>
    <xf numFmtId="0" fontId="6" fillId="0" borderId="73" xfId="0" applyFont="1" applyFill="1" applyBorder="1" applyAlignment="1">
      <alignment horizontal="center"/>
    </xf>
    <xf numFmtId="0" fontId="0" fillId="0" borderId="0" xfId="0" applyBorder="1"/>
    <xf numFmtId="0" fontId="6" fillId="0" borderId="1" xfId="0" applyFont="1" applyFill="1" applyBorder="1" applyAlignment="1">
      <alignment horizontal="center"/>
    </xf>
    <xf numFmtId="0" fontId="0" fillId="0" borderId="2" xfId="0" applyBorder="1"/>
  </cellXfs>
  <cellStyles count="1">
    <cellStyle name="Normal" xfId="0" builtinId="0"/>
  </cellStyles>
  <dxfs count="71">
    <dxf>
      <font>
        <color theme="0"/>
      </font>
      <fill>
        <patternFill>
          <bgColor theme="0"/>
        </patternFill>
      </fill>
    </dxf>
    <dxf>
      <font>
        <color theme="0"/>
      </font>
      <fill>
        <patternFill>
          <bgColor theme="0"/>
        </patternFill>
      </fill>
    </dxf>
    <dxf>
      <font>
        <color theme="0"/>
      </font>
      <fill>
        <patternFill>
          <bgColor theme="0"/>
        </patternFill>
      </fill>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b/>
        <i val="0"/>
        <color rgb="FFFF0000"/>
      </font>
      <fill>
        <patternFill>
          <bgColor theme="5"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font>
      <fill>
        <patternFill>
          <bgColor theme="9" tint="0.79998168889431442"/>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b/>
        <i val="0"/>
        <color rgb="FFFF0000"/>
      </font>
      <fill>
        <patternFill>
          <bgColor theme="5"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s>
  <tableStyles count="0" defaultTableStyle="TableStyleMedium2" defaultPivotStyle="PivotStyleLight16"/>
  <colors>
    <mruColors>
      <color rgb="FFE8F2D8"/>
      <color rgb="FFEFF1F5"/>
      <color rgb="FFE8EBF0"/>
      <color rgb="FFF9FCF2"/>
      <color rgb="FFFEC6EF"/>
      <color rgb="FFFF99FF"/>
      <color rgb="FF66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39997558519241921"/>
    <pageSetUpPr fitToPage="1"/>
  </sheetPr>
  <dimension ref="A1:N94"/>
  <sheetViews>
    <sheetView showGridLines="0" tabSelected="1" view="pageLayout" zoomScale="108" zoomScaleNormal="90" zoomScaleSheetLayoutView="68" zoomScalePageLayoutView="108" workbookViewId="0">
      <selection sqref="A1:B2"/>
    </sheetView>
  </sheetViews>
  <sheetFormatPr baseColWidth="10" defaultColWidth="10.81640625" defaultRowHeight="14.5" x14ac:dyDescent="0.35"/>
  <cols>
    <col min="1" max="1" width="124.1796875" style="2" customWidth="1"/>
    <col min="2" max="2" width="5.90625" style="2" customWidth="1"/>
    <col min="3" max="12" width="7.7265625" style="1" customWidth="1"/>
    <col min="13" max="13" width="8.26953125" style="1" customWidth="1"/>
    <col min="14" max="14" width="10.81640625" style="3"/>
    <col min="15" max="16384" width="10.81640625" style="1"/>
  </cols>
  <sheetData>
    <row r="1" spans="1:14" s="5" customFormat="1" ht="25.5" x14ac:dyDescent="0.35">
      <c r="A1" s="211" t="s">
        <v>747</v>
      </c>
      <c r="B1" s="212"/>
      <c r="C1" s="215" t="s">
        <v>32</v>
      </c>
      <c r="D1" s="216"/>
      <c r="E1" s="216"/>
      <c r="F1" s="216"/>
      <c r="G1" s="216"/>
      <c r="H1" s="216"/>
      <c r="I1" s="216"/>
      <c r="J1" s="216"/>
      <c r="K1" s="216"/>
      <c r="L1" s="216"/>
      <c r="M1" s="217"/>
      <c r="N1" s="4"/>
    </row>
    <row r="2" spans="1:14" s="5" customFormat="1" ht="15" customHeight="1" thickBot="1" x14ac:dyDescent="0.4">
      <c r="A2" s="213"/>
      <c r="B2" s="214"/>
      <c r="C2" s="114" t="s">
        <v>0</v>
      </c>
      <c r="D2" s="115" t="s">
        <v>0</v>
      </c>
      <c r="E2" s="115" t="s">
        <v>0</v>
      </c>
      <c r="F2" s="115" t="s">
        <v>0</v>
      </c>
      <c r="G2" s="115" t="s">
        <v>0</v>
      </c>
      <c r="H2" s="115" t="s">
        <v>0</v>
      </c>
      <c r="I2" s="115" t="s">
        <v>0</v>
      </c>
      <c r="J2" s="115" t="s">
        <v>0</v>
      </c>
      <c r="K2" s="115" t="s">
        <v>0</v>
      </c>
      <c r="L2" s="115" t="s">
        <v>0</v>
      </c>
      <c r="M2" s="218"/>
      <c r="N2" s="4"/>
    </row>
    <row r="3" spans="1:14" s="12" customFormat="1" ht="72" customHeight="1" x14ac:dyDescent="0.35">
      <c r="A3" s="93" t="s">
        <v>69</v>
      </c>
      <c r="B3" s="92" t="s">
        <v>27</v>
      </c>
      <c r="C3" s="139"/>
      <c r="D3" s="139"/>
      <c r="E3" s="139"/>
      <c r="F3" s="139"/>
      <c r="G3" s="139"/>
      <c r="H3" s="139"/>
      <c r="I3" s="139"/>
      <c r="J3" s="139"/>
      <c r="K3" s="139"/>
      <c r="L3" s="139"/>
      <c r="M3" s="94"/>
      <c r="N3" s="11"/>
    </row>
    <row r="4" spans="1:14" s="5" customFormat="1" ht="31" x14ac:dyDescent="0.35">
      <c r="A4" s="116" t="s">
        <v>3</v>
      </c>
      <c r="B4" s="83" t="s">
        <v>9</v>
      </c>
      <c r="C4" s="32"/>
      <c r="D4" s="32"/>
      <c r="E4" s="32"/>
      <c r="F4" s="32"/>
      <c r="G4" s="32"/>
      <c r="H4" s="32"/>
      <c r="I4" s="32"/>
      <c r="J4" s="32"/>
      <c r="K4" s="32"/>
      <c r="L4" s="33"/>
      <c r="M4" s="95"/>
      <c r="N4" s="4"/>
    </row>
    <row r="5" spans="1:14" s="5" customFormat="1" ht="31" x14ac:dyDescent="0.35">
      <c r="A5" s="116" t="s">
        <v>4</v>
      </c>
      <c r="B5" s="83" t="s">
        <v>10</v>
      </c>
      <c r="C5" s="32"/>
      <c r="D5" s="32"/>
      <c r="E5" s="32"/>
      <c r="F5" s="32"/>
      <c r="G5" s="32"/>
      <c r="H5" s="32"/>
      <c r="I5" s="32"/>
      <c r="J5" s="32"/>
      <c r="K5" s="32"/>
      <c r="L5" s="33"/>
      <c r="M5" s="95"/>
      <c r="N5" s="4"/>
    </row>
    <row r="6" spans="1:14" s="5" customFormat="1" ht="15.5" x14ac:dyDescent="0.35">
      <c r="A6" s="116" t="s">
        <v>13</v>
      </c>
      <c r="B6" s="83" t="s">
        <v>10</v>
      </c>
      <c r="C6" s="32"/>
      <c r="D6" s="32"/>
      <c r="E6" s="32"/>
      <c r="F6" s="32"/>
      <c r="G6" s="32"/>
      <c r="H6" s="32"/>
      <c r="I6" s="32"/>
      <c r="J6" s="32"/>
      <c r="K6" s="32"/>
      <c r="L6" s="33"/>
      <c r="M6" s="95"/>
      <c r="N6" s="4"/>
    </row>
    <row r="7" spans="1:14" s="5" customFormat="1" ht="15.5" x14ac:dyDescent="0.35">
      <c r="A7" s="116" t="s">
        <v>5</v>
      </c>
      <c r="B7" s="83" t="s">
        <v>10</v>
      </c>
      <c r="C7" s="32"/>
      <c r="D7" s="32"/>
      <c r="E7" s="32"/>
      <c r="F7" s="32"/>
      <c r="G7" s="32"/>
      <c r="H7" s="32"/>
      <c r="I7" s="32"/>
      <c r="J7" s="32"/>
      <c r="K7" s="32"/>
      <c r="L7" s="33"/>
      <c r="M7" s="95"/>
      <c r="N7" s="4"/>
    </row>
    <row r="8" spans="1:14" s="5" customFormat="1" ht="15.5" x14ac:dyDescent="0.35">
      <c r="A8" s="116" t="s">
        <v>12</v>
      </c>
      <c r="B8" s="83" t="s">
        <v>10</v>
      </c>
      <c r="C8" s="32"/>
      <c r="D8" s="32"/>
      <c r="E8" s="32"/>
      <c r="F8" s="32"/>
      <c r="G8" s="32"/>
      <c r="H8" s="32"/>
      <c r="I8" s="32"/>
      <c r="J8" s="32"/>
      <c r="K8" s="32"/>
      <c r="L8" s="33"/>
      <c r="M8" s="95"/>
      <c r="N8" s="4"/>
    </row>
    <row r="9" spans="1:14" s="5" customFormat="1" ht="15.5" x14ac:dyDescent="0.35">
      <c r="A9" s="116" t="s">
        <v>15</v>
      </c>
      <c r="B9" s="83" t="s">
        <v>11</v>
      </c>
      <c r="C9" s="32"/>
      <c r="D9" s="32"/>
      <c r="E9" s="32"/>
      <c r="F9" s="32"/>
      <c r="G9" s="32"/>
      <c r="H9" s="32"/>
      <c r="I9" s="32"/>
      <c r="J9" s="32"/>
      <c r="K9" s="32"/>
      <c r="L9" s="33"/>
      <c r="M9" s="95"/>
      <c r="N9" s="4"/>
    </row>
    <row r="10" spans="1:14" s="5" customFormat="1" ht="15.5" x14ac:dyDescent="0.35">
      <c r="A10" s="116" t="s">
        <v>1</v>
      </c>
      <c r="B10" s="83" t="s">
        <v>11</v>
      </c>
      <c r="C10" s="32"/>
      <c r="D10" s="32"/>
      <c r="E10" s="32"/>
      <c r="F10" s="32"/>
      <c r="G10" s="32"/>
      <c r="H10" s="32"/>
      <c r="I10" s="32"/>
      <c r="J10" s="32"/>
      <c r="K10" s="32"/>
      <c r="L10" s="33"/>
      <c r="M10" s="95"/>
      <c r="N10" s="4"/>
    </row>
    <row r="11" spans="1:14" s="5" customFormat="1" ht="15.5" x14ac:dyDescent="0.35">
      <c r="A11" s="116" t="s">
        <v>7</v>
      </c>
      <c r="B11" s="83" t="s">
        <v>11</v>
      </c>
      <c r="C11" s="32"/>
      <c r="D11" s="32"/>
      <c r="E11" s="32"/>
      <c r="F11" s="32"/>
      <c r="G11" s="32"/>
      <c r="H11" s="32"/>
      <c r="I11" s="32"/>
      <c r="J11" s="32"/>
      <c r="K11" s="32"/>
      <c r="L11" s="33"/>
      <c r="M11" s="95"/>
      <c r="N11" s="4"/>
    </row>
    <row r="12" spans="1:14" s="5" customFormat="1" ht="31" x14ac:dyDescent="0.35">
      <c r="A12" s="116" t="s">
        <v>8</v>
      </c>
      <c r="B12" s="83" t="s">
        <v>11</v>
      </c>
      <c r="C12" s="32"/>
      <c r="D12" s="32"/>
      <c r="E12" s="32"/>
      <c r="F12" s="32"/>
      <c r="G12" s="32"/>
      <c r="H12" s="32"/>
      <c r="I12" s="32"/>
      <c r="J12" s="32"/>
      <c r="K12" s="32"/>
      <c r="L12" s="33"/>
      <c r="M12" s="95"/>
      <c r="N12" s="4"/>
    </row>
    <row r="13" spans="1:14" s="5" customFormat="1" ht="31" x14ac:dyDescent="0.35">
      <c r="A13" s="116" t="s">
        <v>49</v>
      </c>
      <c r="B13" s="83" t="s">
        <v>11</v>
      </c>
      <c r="C13" s="32"/>
      <c r="D13" s="32"/>
      <c r="E13" s="32"/>
      <c r="F13" s="32"/>
      <c r="G13" s="32"/>
      <c r="H13" s="32"/>
      <c r="I13" s="32"/>
      <c r="J13" s="32"/>
      <c r="K13" s="32"/>
      <c r="L13" s="33"/>
      <c r="M13" s="95"/>
      <c r="N13" s="4"/>
    </row>
    <row r="14" spans="1:14" s="5" customFormat="1" ht="15.5" x14ac:dyDescent="0.35">
      <c r="A14" s="116" t="s">
        <v>44</v>
      </c>
      <c r="B14" s="83" t="s">
        <v>11</v>
      </c>
      <c r="C14" s="32"/>
      <c r="D14" s="32"/>
      <c r="E14" s="32"/>
      <c r="F14" s="32"/>
      <c r="G14" s="32"/>
      <c r="H14" s="32"/>
      <c r="I14" s="32"/>
      <c r="J14" s="32"/>
      <c r="K14" s="32"/>
      <c r="L14" s="33"/>
      <c r="M14" s="95"/>
      <c r="N14" s="4"/>
    </row>
    <row r="15" spans="1:14" s="5" customFormat="1" ht="15.5" x14ac:dyDescent="0.35">
      <c r="A15" s="116" t="s">
        <v>43</v>
      </c>
      <c r="B15" s="83" t="s">
        <v>11</v>
      </c>
      <c r="C15" s="32"/>
      <c r="D15" s="32"/>
      <c r="E15" s="32"/>
      <c r="F15" s="32"/>
      <c r="G15" s="32"/>
      <c r="H15" s="32"/>
      <c r="I15" s="32"/>
      <c r="J15" s="32"/>
      <c r="K15" s="32"/>
      <c r="L15" s="33"/>
      <c r="M15" s="95"/>
      <c r="N15" s="4"/>
    </row>
    <row r="16" spans="1:14" s="5" customFormat="1" ht="31" x14ac:dyDescent="0.35">
      <c r="A16" s="119" t="s">
        <v>47</v>
      </c>
      <c r="B16" s="84"/>
      <c r="C16" s="85"/>
      <c r="D16" s="86"/>
      <c r="E16" s="86"/>
      <c r="F16" s="86"/>
      <c r="G16" s="86"/>
      <c r="H16" s="86"/>
      <c r="I16" s="86"/>
      <c r="J16" s="86"/>
      <c r="K16" s="86"/>
      <c r="L16" s="86"/>
      <c r="M16" s="96"/>
      <c r="N16" s="4"/>
    </row>
    <row r="17" spans="1:14" s="5" customFormat="1" ht="31" x14ac:dyDescent="0.35">
      <c r="A17" s="116" t="s">
        <v>50</v>
      </c>
      <c r="B17" s="83" t="s">
        <v>9</v>
      </c>
      <c r="C17" s="32"/>
      <c r="D17" s="32"/>
      <c r="E17" s="32"/>
      <c r="F17" s="32"/>
      <c r="G17" s="32"/>
      <c r="H17" s="32"/>
      <c r="I17" s="32"/>
      <c r="J17" s="32"/>
      <c r="K17" s="32"/>
      <c r="L17" s="33"/>
      <c r="M17" s="95"/>
      <c r="N17" s="4"/>
    </row>
    <row r="18" spans="1:14" s="5" customFormat="1" ht="31" x14ac:dyDescent="0.35">
      <c r="A18" s="116" t="s">
        <v>51</v>
      </c>
      <c r="B18" s="83" t="s">
        <v>9</v>
      </c>
      <c r="C18" s="32"/>
      <c r="D18" s="32"/>
      <c r="E18" s="32"/>
      <c r="F18" s="32"/>
      <c r="G18" s="32"/>
      <c r="H18" s="32"/>
      <c r="I18" s="32"/>
      <c r="J18" s="32"/>
      <c r="K18" s="32"/>
      <c r="L18" s="33"/>
      <c r="M18" s="95"/>
      <c r="N18" s="4"/>
    </row>
    <row r="19" spans="1:14" s="5" customFormat="1" ht="46.5" x14ac:dyDescent="0.35">
      <c r="A19" s="117" t="s">
        <v>52</v>
      </c>
      <c r="B19" s="84"/>
      <c r="C19" s="85"/>
      <c r="D19" s="86"/>
      <c r="E19" s="86"/>
      <c r="F19" s="86"/>
      <c r="G19" s="86"/>
      <c r="H19" s="86"/>
      <c r="I19" s="86"/>
      <c r="J19" s="86"/>
      <c r="K19" s="86"/>
      <c r="L19" s="86"/>
      <c r="M19" s="96"/>
      <c r="N19" s="4"/>
    </row>
    <row r="20" spans="1:14" s="5" customFormat="1" ht="15.5" x14ac:dyDescent="0.35">
      <c r="A20" s="116" t="s">
        <v>6</v>
      </c>
      <c r="B20" s="83" t="s">
        <v>10</v>
      </c>
      <c r="C20" s="32"/>
      <c r="D20" s="32"/>
      <c r="E20" s="32"/>
      <c r="F20" s="32"/>
      <c r="G20" s="32"/>
      <c r="H20" s="32"/>
      <c r="I20" s="32"/>
      <c r="J20" s="32"/>
      <c r="K20" s="32"/>
      <c r="L20" s="33"/>
      <c r="M20" s="95"/>
      <c r="N20" s="4"/>
    </row>
    <row r="21" spans="1:14" s="5" customFormat="1" ht="15.5" x14ac:dyDescent="0.35">
      <c r="A21" s="116" t="s">
        <v>45</v>
      </c>
      <c r="B21" s="83" t="s">
        <v>10</v>
      </c>
      <c r="C21" s="32"/>
      <c r="D21" s="32"/>
      <c r="E21" s="32"/>
      <c r="F21" s="32"/>
      <c r="G21" s="32"/>
      <c r="H21" s="32"/>
      <c r="I21" s="32"/>
      <c r="J21" s="32"/>
      <c r="K21" s="32"/>
      <c r="L21" s="33"/>
      <c r="M21" s="95"/>
      <c r="N21" s="4"/>
    </row>
    <row r="22" spans="1:14" s="5" customFormat="1" ht="15.5" x14ac:dyDescent="0.35">
      <c r="A22" s="116" t="s">
        <v>53</v>
      </c>
      <c r="B22" s="83" t="s">
        <v>10</v>
      </c>
      <c r="C22" s="32"/>
      <c r="D22" s="32"/>
      <c r="E22" s="32"/>
      <c r="F22" s="32"/>
      <c r="G22" s="32"/>
      <c r="H22" s="32"/>
      <c r="I22" s="32"/>
      <c r="J22" s="32"/>
      <c r="K22" s="32"/>
      <c r="L22" s="33"/>
      <c r="M22" s="95"/>
      <c r="N22" s="4"/>
    </row>
    <row r="23" spans="1:14" s="5" customFormat="1" ht="15.5" x14ac:dyDescent="0.35">
      <c r="A23" s="116" t="s">
        <v>14</v>
      </c>
      <c r="B23" s="83" t="s">
        <v>10</v>
      </c>
      <c r="C23" s="32"/>
      <c r="D23" s="32"/>
      <c r="E23" s="32"/>
      <c r="F23" s="32"/>
      <c r="G23" s="32"/>
      <c r="H23" s="32"/>
      <c r="I23" s="32"/>
      <c r="J23" s="32"/>
      <c r="K23" s="32"/>
      <c r="L23" s="33"/>
      <c r="M23" s="95"/>
      <c r="N23" s="4"/>
    </row>
    <row r="24" spans="1:14" s="5" customFormat="1" ht="31" x14ac:dyDescent="0.35">
      <c r="A24" s="116" t="s">
        <v>54</v>
      </c>
      <c r="B24" s="83" t="s">
        <v>9</v>
      </c>
      <c r="C24" s="32"/>
      <c r="D24" s="32"/>
      <c r="E24" s="32"/>
      <c r="F24" s="32"/>
      <c r="G24" s="32"/>
      <c r="H24" s="32"/>
      <c r="I24" s="32"/>
      <c r="J24" s="32"/>
      <c r="K24" s="32"/>
      <c r="L24" s="33"/>
      <c r="M24" s="95"/>
      <c r="N24" s="4"/>
    </row>
    <row r="25" spans="1:14" s="5" customFormat="1" ht="15.5" x14ac:dyDescent="0.35">
      <c r="A25" s="120" t="s">
        <v>55</v>
      </c>
      <c r="B25" s="83" t="s">
        <v>10</v>
      </c>
      <c r="C25" s="32"/>
      <c r="D25" s="32"/>
      <c r="E25" s="32"/>
      <c r="F25" s="32"/>
      <c r="G25" s="32"/>
      <c r="H25" s="32"/>
      <c r="I25" s="32"/>
      <c r="J25" s="32"/>
      <c r="K25" s="32"/>
      <c r="L25" s="33"/>
      <c r="M25" s="95"/>
      <c r="N25" s="4"/>
    </row>
    <row r="26" spans="1:14" s="5" customFormat="1" ht="16" thickBot="1" x14ac:dyDescent="0.4">
      <c r="A26" s="118" t="s">
        <v>16</v>
      </c>
      <c r="B26" s="87" t="s">
        <v>11</v>
      </c>
      <c r="C26" s="36"/>
      <c r="D26" s="36"/>
      <c r="E26" s="36"/>
      <c r="F26" s="36"/>
      <c r="G26" s="36"/>
      <c r="H26" s="36"/>
      <c r="I26" s="36"/>
      <c r="J26" s="36"/>
      <c r="K26" s="36"/>
      <c r="L26" s="37"/>
      <c r="M26" s="97"/>
      <c r="N26" s="4"/>
    </row>
    <row r="27" spans="1:14" s="5" customFormat="1" ht="15.5" x14ac:dyDescent="0.35">
      <c r="A27" s="125" t="s">
        <v>17</v>
      </c>
      <c r="B27" s="88" t="s">
        <v>9</v>
      </c>
      <c r="C27" s="38"/>
      <c r="D27" s="38"/>
      <c r="E27" s="38"/>
      <c r="F27" s="38"/>
      <c r="G27" s="38"/>
      <c r="H27" s="38"/>
      <c r="I27" s="38"/>
      <c r="J27" s="38"/>
      <c r="K27" s="38"/>
      <c r="L27" s="39"/>
      <c r="M27" s="98"/>
      <c r="N27" s="4"/>
    </row>
    <row r="28" spans="1:14" s="5" customFormat="1" ht="31" x14ac:dyDescent="0.35">
      <c r="A28" s="126" t="s">
        <v>3</v>
      </c>
      <c r="B28" s="83" t="s">
        <v>9</v>
      </c>
      <c r="C28" s="32"/>
      <c r="D28" s="32"/>
      <c r="E28" s="32"/>
      <c r="F28" s="32"/>
      <c r="G28" s="32"/>
      <c r="H28" s="32"/>
      <c r="I28" s="32"/>
      <c r="J28" s="32"/>
      <c r="K28" s="32"/>
      <c r="L28" s="33"/>
      <c r="M28" s="95"/>
      <c r="N28" s="4"/>
    </row>
    <row r="29" spans="1:14" s="5" customFormat="1" ht="46.5" x14ac:dyDescent="0.35">
      <c r="A29" s="126" t="s">
        <v>18</v>
      </c>
      <c r="B29" s="83" t="s">
        <v>9</v>
      </c>
      <c r="C29" s="32"/>
      <c r="D29" s="32"/>
      <c r="E29" s="32"/>
      <c r="F29" s="32"/>
      <c r="G29" s="32"/>
      <c r="H29" s="32"/>
      <c r="I29" s="32"/>
      <c r="J29" s="32"/>
      <c r="K29" s="32"/>
      <c r="L29" s="33"/>
      <c r="M29" s="95"/>
      <c r="N29" s="4"/>
    </row>
    <row r="30" spans="1:14" s="5" customFormat="1" ht="15.5" x14ac:dyDescent="0.35">
      <c r="A30" s="126" t="s">
        <v>56</v>
      </c>
      <c r="B30" s="83" t="s">
        <v>9</v>
      </c>
      <c r="C30" s="32"/>
      <c r="D30" s="32"/>
      <c r="E30" s="32"/>
      <c r="F30" s="32"/>
      <c r="G30" s="32"/>
      <c r="H30" s="32"/>
      <c r="I30" s="32"/>
      <c r="J30" s="32"/>
      <c r="K30" s="32"/>
      <c r="L30" s="33"/>
      <c r="M30" s="95"/>
      <c r="N30" s="4"/>
    </row>
    <row r="31" spans="1:14" s="5" customFormat="1" ht="15.5" x14ac:dyDescent="0.35">
      <c r="A31" s="126" t="s">
        <v>22</v>
      </c>
      <c r="B31" s="83" t="s">
        <v>10</v>
      </c>
      <c r="C31" s="32"/>
      <c r="D31" s="32"/>
      <c r="E31" s="32"/>
      <c r="F31" s="32"/>
      <c r="G31" s="32"/>
      <c r="H31" s="32"/>
      <c r="I31" s="32"/>
      <c r="J31" s="32"/>
      <c r="K31" s="32"/>
      <c r="L31" s="33"/>
      <c r="M31" s="95"/>
      <c r="N31" s="4"/>
    </row>
    <row r="32" spans="1:14" s="5" customFormat="1" ht="31" x14ac:dyDescent="0.35">
      <c r="A32" s="126" t="s">
        <v>46</v>
      </c>
      <c r="B32" s="83" t="s">
        <v>10</v>
      </c>
      <c r="C32" s="32"/>
      <c r="D32" s="32"/>
      <c r="E32" s="32"/>
      <c r="F32" s="32"/>
      <c r="G32" s="32"/>
      <c r="H32" s="32"/>
      <c r="I32" s="32"/>
      <c r="J32" s="32"/>
      <c r="K32" s="32"/>
      <c r="L32" s="33"/>
      <c r="M32" s="95"/>
      <c r="N32" s="4"/>
    </row>
    <row r="33" spans="1:14" s="5" customFormat="1" ht="15.5" x14ac:dyDescent="0.35">
      <c r="A33" s="126" t="s">
        <v>1</v>
      </c>
      <c r="B33" s="83" t="s">
        <v>11</v>
      </c>
      <c r="C33" s="32"/>
      <c r="D33" s="32"/>
      <c r="E33" s="32"/>
      <c r="F33" s="32"/>
      <c r="G33" s="32"/>
      <c r="H33" s="32"/>
      <c r="I33" s="32"/>
      <c r="J33" s="32"/>
      <c r="K33" s="32"/>
      <c r="L33" s="33"/>
      <c r="M33" s="95"/>
      <c r="N33" s="4"/>
    </row>
    <row r="34" spans="1:14" s="5" customFormat="1" ht="16" thickBot="1" x14ac:dyDescent="0.4">
      <c r="A34" s="127" t="s">
        <v>21</v>
      </c>
      <c r="B34" s="99" t="s">
        <v>11</v>
      </c>
      <c r="C34" s="100"/>
      <c r="D34" s="100"/>
      <c r="E34" s="100"/>
      <c r="F34" s="100"/>
      <c r="G34" s="100"/>
      <c r="H34" s="100"/>
      <c r="I34" s="100"/>
      <c r="J34" s="100"/>
      <c r="K34" s="100"/>
      <c r="L34" s="101"/>
      <c r="M34" s="102"/>
      <c r="N34" s="4"/>
    </row>
    <row r="35" spans="1:14" s="5" customFormat="1" ht="31" x14ac:dyDescent="0.35">
      <c r="A35" s="128" t="s">
        <v>57</v>
      </c>
      <c r="B35" s="103" t="s">
        <v>11</v>
      </c>
      <c r="C35" s="104"/>
      <c r="D35" s="104"/>
      <c r="E35" s="104"/>
      <c r="F35" s="104"/>
      <c r="G35" s="104"/>
      <c r="H35" s="104"/>
      <c r="I35" s="104"/>
      <c r="J35" s="104"/>
      <c r="K35" s="104"/>
      <c r="L35" s="104"/>
      <c r="M35" s="105"/>
      <c r="N35" s="4"/>
    </row>
    <row r="36" spans="1:14" s="5" customFormat="1" ht="15.5" x14ac:dyDescent="0.35">
      <c r="A36" s="126" t="s">
        <v>23</v>
      </c>
      <c r="B36" s="83" t="s">
        <v>11</v>
      </c>
      <c r="C36" s="32"/>
      <c r="D36" s="32"/>
      <c r="E36" s="32"/>
      <c r="F36" s="32"/>
      <c r="G36" s="32"/>
      <c r="H36" s="32"/>
      <c r="I36" s="32"/>
      <c r="J36" s="32"/>
      <c r="K36" s="32"/>
      <c r="L36" s="33"/>
      <c r="M36" s="95"/>
      <c r="N36" s="4"/>
    </row>
    <row r="37" spans="1:14" s="5" customFormat="1" ht="15.5" x14ac:dyDescent="0.35">
      <c r="A37" s="126" t="s">
        <v>24</v>
      </c>
      <c r="B37" s="83" t="s">
        <v>11</v>
      </c>
      <c r="C37" s="32"/>
      <c r="D37" s="32"/>
      <c r="E37" s="32"/>
      <c r="F37" s="32"/>
      <c r="G37" s="32"/>
      <c r="H37" s="32"/>
      <c r="I37" s="32"/>
      <c r="J37" s="32"/>
      <c r="K37" s="32"/>
      <c r="L37" s="33"/>
      <c r="M37" s="95"/>
      <c r="N37" s="4"/>
    </row>
    <row r="38" spans="1:14" s="5" customFormat="1" ht="31" x14ac:dyDescent="0.35">
      <c r="A38" s="129" t="s">
        <v>58</v>
      </c>
      <c r="B38" s="84"/>
      <c r="C38" s="85"/>
      <c r="D38" s="86"/>
      <c r="E38" s="86"/>
      <c r="F38" s="86"/>
      <c r="G38" s="86"/>
      <c r="H38" s="86"/>
      <c r="I38" s="86"/>
      <c r="J38" s="86"/>
      <c r="K38" s="86"/>
      <c r="L38" s="86"/>
      <c r="M38" s="96"/>
      <c r="N38" s="4"/>
    </row>
    <row r="39" spans="1:14" s="5" customFormat="1" ht="15.5" x14ac:dyDescent="0.35">
      <c r="A39" s="126" t="s">
        <v>48</v>
      </c>
      <c r="B39" s="83" t="s">
        <v>9</v>
      </c>
      <c r="C39" s="32"/>
      <c r="D39" s="32"/>
      <c r="E39" s="32"/>
      <c r="F39" s="32"/>
      <c r="G39" s="32"/>
      <c r="H39" s="32"/>
      <c r="I39" s="32"/>
      <c r="J39" s="32"/>
      <c r="K39" s="32"/>
      <c r="L39" s="33"/>
      <c r="M39" s="95"/>
      <c r="N39" s="4"/>
    </row>
    <row r="40" spans="1:14" s="5" customFormat="1" ht="15.5" x14ac:dyDescent="0.35">
      <c r="A40" s="126" t="s">
        <v>20</v>
      </c>
      <c r="B40" s="83" t="s">
        <v>10</v>
      </c>
      <c r="C40" s="32"/>
      <c r="D40" s="32"/>
      <c r="E40" s="32"/>
      <c r="F40" s="32"/>
      <c r="G40" s="32"/>
      <c r="H40" s="32"/>
      <c r="I40" s="32"/>
      <c r="J40" s="32"/>
      <c r="K40" s="32"/>
      <c r="L40" s="33"/>
      <c r="M40" s="95"/>
      <c r="N40" s="4"/>
    </row>
    <row r="41" spans="1:14" s="5" customFormat="1" ht="15.5" x14ac:dyDescent="0.35">
      <c r="A41" s="126" t="s">
        <v>19</v>
      </c>
      <c r="B41" s="83" t="s">
        <v>11</v>
      </c>
      <c r="C41" s="32"/>
      <c r="D41" s="32"/>
      <c r="E41" s="32"/>
      <c r="F41" s="32"/>
      <c r="G41" s="32"/>
      <c r="H41" s="32"/>
      <c r="I41" s="32"/>
      <c r="J41" s="32"/>
      <c r="K41" s="32"/>
      <c r="L41" s="33"/>
      <c r="M41" s="95"/>
      <c r="N41" s="4"/>
    </row>
    <row r="42" spans="1:14" s="5" customFormat="1" ht="47" thickBot="1" x14ac:dyDescent="0.4">
      <c r="A42" s="130" t="s">
        <v>59</v>
      </c>
      <c r="B42" s="87" t="s">
        <v>9</v>
      </c>
      <c r="C42" s="36"/>
      <c r="D42" s="36"/>
      <c r="E42" s="36"/>
      <c r="F42" s="36"/>
      <c r="G42" s="36"/>
      <c r="H42" s="36"/>
      <c r="I42" s="36"/>
      <c r="J42" s="36"/>
      <c r="K42" s="36"/>
      <c r="L42" s="37"/>
      <c r="M42" s="97"/>
      <c r="N42" s="4"/>
    </row>
    <row r="43" spans="1:14" s="5" customFormat="1" ht="31" x14ac:dyDescent="0.35">
      <c r="A43" s="132" t="s">
        <v>3</v>
      </c>
      <c r="B43" s="88" t="s">
        <v>9</v>
      </c>
      <c r="C43" s="38"/>
      <c r="D43" s="38"/>
      <c r="E43" s="38"/>
      <c r="F43" s="38"/>
      <c r="G43" s="38"/>
      <c r="H43" s="38"/>
      <c r="I43" s="38"/>
      <c r="J43" s="38"/>
      <c r="K43" s="38"/>
      <c r="L43" s="39"/>
      <c r="M43" s="98"/>
      <c r="N43" s="4"/>
    </row>
    <row r="44" spans="1:14" s="5" customFormat="1" ht="62" x14ac:dyDescent="0.35">
      <c r="A44" s="133" t="s">
        <v>60</v>
      </c>
      <c r="B44" s="83" t="s">
        <v>9</v>
      </c>
      <c r="C44" s="32"/>
      <c r="D44" s="32"/>
      <c r="E44" s="32"/>
      <c r="F44" s="32"/>
      <c r="G44" s="32"/>
      <c r="H44" s="32"/>
      <c r="I44" s="32"/>
      <c r="J44" s="32"/>
      <c r="K44" s="32"/>
      <c r="L44" s="33"/>
      <c r="M44" s="95"/>
      <c r="N44" s="4"/>
    </row>
    <row r="45" spans="1:14" s="5" customFormat="1" ht="31" x14ac:dyDescent="0.35">
      <c r="A45" s="133" t="s">
        <v>31</v>
      </c>
      <c r="B45" s="83" t="s">
        <v>10</v>
      </c>
      <c r="C45" s="32"/>
      <c r="D45" s="32"/>
      <c r="E45" s="32"/>
      <c r="F45" s="32"/>
      <c r="G45" s="32"/>
      <c r="H45" s="32"/>
      <c r="I45" s="32"/>
      <c r="J45" s="32"/>
      <c r="K45" s="32"/>
      <c r="L45" s="33"/>
      <c r="M45" s="95"/>
      <c r="N45" s="4"/>
    </row>
    <row r="46" spans="1:14" s="5" customFormat="1" ht="15.5" x14ac:dyDescent="0.35">
      <c r="A46" s="133" t="s">
        <v>30</v>
      </c>
      <c r="B46" s="83" t="s">
        <v>11</v>
      </c>
      <c r="C46" s="32"/>
      <c r="D46" s="32"/>
      <c r="E46" s="32"/>
      <c r="F46" s="32"/>
      <c r="G46" s="32"/>
      <c r="H46" s="32"/>
      <c r="I46" s="32"/>
      <c r="J46" s="32"/>
      <c r="K46" s="32"/>
      <c r="L46" s="33"/>
      <c r="M46" s="95"/>
      <c r="N46" s="4"/>
    </row>
    <row r="47" spans="1:14" s="5" customFormat="1" ht="62" x14ac:dyDescent="0.35">
      <c r="A47" s="133" t="s">
        <v>62</v>
      </c>
      <c r="B47" s="83" t="s">
        <v>9</v>
      </c>
      <c r="C47" s="32"/>
      <c r="D47" s="32"/>
      <c r="E47" s="32"/>
      <c r="F47" s="32"/>
      <c r="G47" s="32"/>
      <c r="H47" s="32"/>
      <c r="I47" s="32"/>
      <c r="J47" s="32"/>
      <c r="K47" s="32"/>
      <c r="L47" s="33"/>
      <c r="M47" s="95"/>
      <c r="N47" s="4"/>
    </row>
    <row r="48" spans="1:14" s="5" customFormat="1" ht="46.5" x14ac:dyDescent="0.35">
      <c r="A48" s="133" t="s">
        <v>61</v>
      </c>
      <c r="B48" s="83" t="s">
        <v>25</v>
      </c>
      <c r="C48" s="32"/>
      <c r="D48" s="32"/>
      <c r="E48" s="32"/>
      <c r="F48" s="32"/>
      <c r="G48" s="32"/>
      <c r="H48" s="32"/>
      <c r="I48" s="32"/>
      <c r="J48" s="32"/>
      <c r="K48" s="32"/>
      <c r="L48" s="33"/>
      <c r="M48" s="95"/>
      <c r="N48" s="4"/>
    </row>
    <row r="49" spans="1:14" s="5" customFormat="1" ht="46.5" x14ac:dyDescent="0.35">
      <c r="A49" s="133" t="s">
        <v>28</v>
      </c>
      <c r="B49" s="89" t="s">
        <v>26</v>
      </c>
      <c r="C49" s="32"/>
      <c r="D49" s="32"/>
      <c r="E49" s="32"/>
      <c r="F49" s="32"/>
      <c r="G49" s="32"/>
      <c r="H49" s="32"/>
      <c r="I49" s="32"/>
      <c r="J49" s="32"/>
      <c r="K49" s="32"/>
      <c r="L49" s="33"/>
      <c r="M49" s="95"/>
      <c r="N49" s="4"/>
    </row>
    <row r="50" spans="1:14" s="5" customFormat="1" ht="62" x14ac:dyDescent="0.35">
      <c r="A50" s="133" t="s">
        <v>64</v>
      </c>
      <c r="B50" s="83" t="s">
        <v>9</v>
      </c>
      <c r="C50" s="32"/>
      <c r="D50" s="32"/>
      <c r="E50" s="32"/>
      <c r="F50" s="32"/>
      <c r="G50" s="32"/>
      <c r="H50" s="32"/>
      <c r="I50" s="32"/>
      <c r="J50" s="32"/>
      <c r="K50" s="32"/>
      <c r="L50" s="33"/>
      <c r="M50" s="95"/>
      <c r="N50" s="4"/>
    </row>
    <row r="51" spans="1:14" s="5" customFormat="1" ht="16" thickBot="1" x14ac:dyDescent="0.4">
      <c r="A51" s="134" t="s">
        <v>29</v>
      </c>
      <c r="B51" s="83" t="s">
        <v>11</v>
      </c>
      <c r="C51" s="32"/>
      <c r="D51" s="32"/>
      <c r="E51" s="32"/>
      <c r="F51" s="32"/>
      <c r="G51" s="32"/>
      <c r="H51" s="32"/>
      <c r="I51" s="32"/>
      <c r="J51" s="32"/>
      <c r="K51" s="32"/>
      <c r="L51" s="33"/>
      <c r="M51" s="95"/>
      <c r="N51" s="4"/>
    </row>
    <row r="52" spans="1:14" s="5" customFormat="1" ht="15.5" x14ac:dyDescent="0.35">
      <c r="A52" s="122" t="s">
        <v>90</v>
      </c>
      <c r="B52" s="88" t="s">
        <v>91</v>
      </c>
      <c r="C52" s="38"/>
      <c r="D52" s="38"/>
      <c r="E52" s="38"/>
      <c r="F52" s="38"/>
      <c r="G52" s="38"/>
      <c r="H52" s="38"/>
      <c r="I52" s="38"/>
      <c r="J52" s="38"/>
      <c r="K52" s="38"/>
      <c r="L52" s="38"/>
      <c r="M52" s="98"/>
      <c r="N52" s="4"/>
    </row>
    <row r="53" spans="1:14" s="5" customFormat="1" ht="16" thickBot="1" x14ac:dyDescent="0.4">
      <c r="A53" s="123" t="s">
        <v>92</v>
      </c>
      <c r="B53" s="99" t="s">
        <v>91</v>
      </c>
      <c r="C53" s="100"/>
      <c r="D53" s="100"/>
      <c r="E53" s="100"/>
      <c r="F53" s="100"/>
      <c r="G53" s="100"/>
      <c r="H53" s="100"/>
      <c r="I53" s="100"/>
      <c r="J53" s="100"/>
      <c r="K53" s="100"/>
      <c r="L53" s="100"/>
      <c r="M53" s="102"/>
      <c r="N53" s="4"/>
    </row>
    <row r="54" spans="1:14" s="15" customFormat="1" ht="15.5" x14ac:dyDescent="0.35">
      <c r="A54" s="17"/>
      <c r="B54" s="18"/>
      <c r="C54" s="19"/>
      <c r="D54" s="19"/>
      <c r="E54" s="19"/>
      <c r="F54" s="19"/>
      <c r="G54" s="19"/>
      <c r="H54" s="19"/>
      <c r="I54" s="19"/>
      <c r="J54" s="19"/>
      <c r="K54" s="19"/>
      <c r="L54" s="19"/>
      <c r="M54" s="19"/>
      <c r="N54" s="14"/>
    </row>
    <row r="55" spans="1:14" s="15" customFormat="1" ht="18" x14ac:dyDescent="0.35">
      <c r="A55" s="146" t="s">
        <v>2</v>
      </c>
      <c r="B55" s="222" t="s">
        <v>63</v>
      </c>
      <c r="C55" s="222"/>
      <c r="D55" s="222"/>
      <c r="E55" s="222"/>
      <c r="F55" s="222"/>
      <c r="G55" s="222"/>
      <c r="H55" s="222"/>
      <c r="I55" s="222"/>
      <c r="J55" s="222"/>
      <c r="K55" s="222"/>
      <c r="L55" s="222"/>
      <c r="M55" s="222"/>
      <c r="N55" s="14"/>
    </row>
    <row r="56" spans="1:14" s="15" customFormat="1" ht="29" x14ac:dyDescent="0.35">
      <c r="A56" s="147" t="s">
        <v>212</v>
      </c>
      <c r="B56" s="223" t="s">
        <v>219</v>
      </c>
      <c r="C56" s="223"/>
      <c r="D56" s="223"/>
      <c r="E56" s="223"/>
      <c r="F56" s="223"/>
      <c r="G56" s="223"/>
      <c r="H56" s="223"/>
      <c r="I56" s="223"/>
      <c r="J56" s="223"/>
      <c r="K56" s="223"/>
      <c r="L56" s="223"/>
      <c r="M56" s="223"/>
      <c r="N56" s="14"/>
    </row>
    <row r="57" spans="1:14" s="15" customFormat="1" x14ac:dyDescent="0.35">
      <c r="A57" s="147" t="s">
        <v>222</v>
      </c>
      <c r="B57" s="223" t="s">
        <v>220</v>
      </c>
      <c r="C57" s="223"/>
      <c r="D57" s="223"/>
      <c r="E57" s="223"/>
      <c r="F57" s="223"/>
      <c r="G57" s="223"/>
      <c r="H57" s="223"/>
      <c r="I57" s="223"/>
      <c r="J57" s="223"/>
      <c r="K57" s="223"/>
      <c r="L57" s="223"/>
      <c r="M57" s="223"/>
      <c r="N57" s="14"/>
    </row>
    <row r="58" spans="1:14" s="15" customFormat="1" ht="29" x14ac:dyDescent="0.35">
      <c r="A58" s="147" t="s">
        <v>213</v>
      </c>
      <c r="B58" s="223" t="s">
        <v>221</v>
      </c>
      <c r="C58" s="223"/>
      <c r="D58" s="223"/>
      <c r="E58" s="223"/>
      <c r="F58" s="223"/>
      <c r="G58" s="223"/>
      <c r="H58" s="223"/>
      <c r="I58" s="223"/>
      <c r="J58" s="223"/>
      <c r="K58" s="223"/>
      <c r="L58" s="223"/>
      <c r="M58" s="223"/>
      <c r="N58" s="14"/>
    </row>
    <row r="59" spans="1:14" s="15" customFormat="1" x14ac:dyDescent="0.35">
      <c r="A59" s="147" t="s">
        <v>223</v>
      </c>
      <c r="B59" s="223" t="s">
        <v>218</v>
      </c>
      <c r="C59" s="223"/>
      <c r="D59" s="223"/>
      <c r="E59" s="223"/>
      <c r="F59" s="223"/>
      <c r="G59" s="223"/>
      <c r="H59" s="223"/>
      <c r="I59" s="223"/>
      <c r="J59" s="223"/>
      <c r="K59" s="223"/>
      <c r="L59" s="223"/>
      <c r="M59" s="223"/>
      <c r="N59" s="14"/>
    </row>
    <row r="60" spans="1:14" s="15" customFormat="1" ht="15.5" x14ac:dyDescent="0.35">
      <c r="A60" s="17"/>
      <c r="B60" s="224"/>
      <c r="C60" s="224"/>
      <c r="D60" s="224"/>
      <c r="E60" s="224"/>
      <c r="F60" s="224"/>
      <c r="G60" s="224"/>
      <c r="H60" s="224"/>
      <c r="I60" s="224"/>
      <c r="J60" s="224"/>
      <c r="K60" s="224"/>
      <c r="L60" s="224"/>
      <c r="M60" s="224"/>
      <c r="N60" s="14"/>
    </row>
    <row r="61" spans="1:14" s="15" customFormat="1" ht="16" thickBot="1" x14ac:dyDescent="0.4">
      <c r="A61" s="17"/>
      <c r="B61" s="18"/>
      <c r="C61" s="19"/>
      <c r="D61" s="19"/>
      <c r="E61" s="19"/>
      <c r="F61" s="19"/>
      <c r="G61" s="19"/>
      <c r="H61" s="19"/>
      <c r="I61" s="19"/>
      <c r="J61" s="19"/>
      <c r="K61" s="19"/>
      <c r="L61" s="19"/>
      <c r="M61" s="19"/>
      <c r="N61" s="14"/>
    </row>
    <row r="62" spans="1:14" s="15" customFormat="1" ht="46" customHeight="1" thickBot="1" x14ac:dyDescent="0.4">
      <c r="A62" s="90" t="s">
        <v>211</v>
      </c>
      <c r="B62" s="18"/>
      <c r="C62" s="145"/>
      <c r="D62" s="145"/>
      <c r="E62" s="145"/>
      <c r="F62" s="145"/>
      <c r="G62" s="145"/>
      <c r="H62" s="145"/>
      <c r="I62" s="145"/>
      <c r="J62" s="145"/>
      <c r="K62" s="145"/>
      <c r="L62" s="145"/>
      <c r="M62" s="112"/>
      <c r="N62" s="113"/>
    </row>
    <row r="63" spans="1:14" s="15" customFormat="1" ht="16" thickBot="1" x14ac:dyDescent="0.4">
      <c r="A63" s="121" t="s">
        <v>65</v>
      </c>
      <c r="B63" s="18"/>
      <c r="C63" s="106">
        <f>SUM(C$4:C$26)</f>
        <v>0</v>
      </c>
      <c r="D63" s="106">
        <f t="shared" ref="D63:L63" si="0">SUM(D$4:D$26)</f>
        <v>0</v>
      </c>
      <c r="E63" s="106">
        <f t="shared" si="0"/>
        <v>0</v>
      </c>
      <c r="F63" s="106">
        <f t="shared" si="0"/>
        <v>0</v>
      </c>
      <c r="G63" s="106">
        <f t="shared" si="0"/>
        <v>0</v>
      </c>
      <c r="H63" s="106">
        <f t="shared" si="0"/>
        <v>0</v>
      </c>
      <c r="I63" s="106">
        <f t="shared" si="0"/>
        <v>0</v>
      </c>
      <c r="J63" s="106">
        <f t="shared" si="0"/>
        <v>0</v>
      </c>
      <c r="K63" s="106">
        <f t="shared" si="0"/>
        <v>0</v>
      </c>
      <c r="L63" s="106">
        <f t="shared" si="0"/>
        <v>0</v>
      </c>
      <c r="M63" s="110"/>
      <c r="N63" s="113"/>
    </row>
    <row r="64" spans="1:14" s="15" customFormat="1" ht="15.5" x14ac:dyDescent="0.35">
      <c r="A64" s="131" t="s">
        <v>66</v>
      </c>
      <c r="B64" s="18"/>
      <c r="C64" s="106">
        <f>SUM(C$27:C$42)</f>
        <v>0</v>
      </c>
      <c r="D64" s="106">
        <f t="shared" ref="D64:L64" si="1">SUM(D$27:D$42)</f>
        <v>0</v>
      </c>
      <c r="E64" s="106">
        <f t="shared" si="1"/>
        <v>0</v>
      </c>
      <c r="F64" s="106">
        <f t="shared" si="1"/>
        <v>0</v>
      </c>
      <c r="G64" s="106">
        <f t="shared" si="1"/>
        <v>0</v>
      </c>
      <c r="H64" s="106">
        <f t="shared" si="1"/>
        <v>0</v>
      </c>
      <c r="I64" s="106">
        <f t="shared" si="1"/>
        <v>0</v>
      </c>
      <c r="J64" s="106">
        <f t="shared" si="1"/>
        <v>0</v>
      </c>
      <c r="K64" s="106">
        <f t="shared" si="1"/>
        <v>0</v>
      </c>
      <c r="L64" s="106">
        <f t="shared" si="1"/>
        <v>0</v>
      </c>
      <c r="M64" s="110"/>
      <c r="N64" s="113"/>
    </row>
    <row r="65" spans="1:14" s="15" customFormat="1" ht="15.5" x14ac:dyDescent="0.35">
      <c r="A65" s="135" t="s">
        <v>67</v>
      </c>
      <c r="B65" s="18"/>
      <c r="C65" s="106">
        <f>SUM(C$43:C$51)</f>
        <v>0</v>
      </c>
      <c r="D65" s="106">
        <f t="shared" ref="D65:L65" si="2">SUM(D$43:D$51)</f>
        <v>0</v>
      </c>
      <c r="E65" s="106">
        <f t="shared" si="2"/>
        <v>0</v>
      </c>
      <c r="F65" s="106">
        <f t="shared" si="2"/>
        <v>0</v>
      </c>
      <c r="G65" s="106">
        <f t="shared" si="2"/>
        <v>0</v>
      </c>
      <c r="H65" s="106">
        <f t="shared" si="2"/>
        <v>0</v>
      </c>
      <c r="I65" s="106">
        <f t="shared" si="2"/>
        <v>0</v>
      </c>
      <c r="J65" s="106">
        <f t="shared" si="2"/>
        <v>0</v>
      </c>
      <c r="K65" s="106">
        <f t="shared" si="2"/>
        <v>0</v>
      </c>
      <c r="L65" s="106">
        <f t="shared" si="2"/>
        <v>0</v>
      </c>
      <c r="M65" s="110"/>
      <c r="N65" s="113"/>
    </row>
    <row r="66" spans="1:14" s="15" customFormat="1" ht="16" thickBot="1" x14ac:dyDescent="0.4">
      <c r="A66" s="124" t="s">
        <v>68</v>
      </c>
      <c r="B66" s="18"/>
      <c r="C66" s="106">
        <f>SUM(C$52:C$53)</f>
        <v>0</v>
      </c>
      <c r="D66" s="106">
        <f t="shared" ref="D66:L66" si="3">SUM(D$52:D$53)</f>
        <v>0</v>
      </c>
      <c r="E66" s="106">
        <f t="shared" si="3"/>
        <v>0</v>
      </c>
      <c r="F66" s="106">
        <f t="shared" si="3"/>
        <v>0</v>
      </c>
      <c r="G66" s="106">
        <f t="shared" si="3"/>
        <v>0</v>
      </c>
      <c r="H66" s="106">
        <f t="shared" si="3"/>
        <v>0</v>
      </c>
      <c r="I66" s="106">
        <f t="shared" si="3"/>
        <v>0</v>
      </c>
      <c r="J66" s="106">
        <f t="shared" si="3"/>
        <v>0</v>
      </c>
      <c r="K66" s="106">
        <f t="shared" si="3"/>
        <v>0</v>
      </c>
      <c r="L66" s="106">
        <f t="shared" si="3"/>
        <v>0</v>
      </c>
      <c r="M66" s="111"/>
      <c r="N66" s="113"/>
    </row>
    <row r="67" spans="1:14" s="15" customFormat="1" x14ac:dyDescent="0.35">
      <c r="B67" s="18"/>
      <c r="C67" s="23"/>
      <c r="D67" s="23"/>
      <c r="E67" s="23"/>
      <c r="F67" s="23"/>
      <c r="G67" s="23"/>
      <c r="H67" s="23"/>
      <c r="I67" s="23"/>
      <c r="J67" s="23"/>
      <c r="K67" s="23"/>
      <c r="L67" s="23"/>
      <c r="M67" s="24"/>
      <c r="N67" s="113"/>
    </row>
    <row r="68" spans="1:14" s="15" customFormat="1" ht="16" thickBot="1" x14ac:dyDescent="0.4">
      <c r="A68" s="143" t="s">
        <v>209</v>
      </c>
      <c r="B68" s="18"/>
      <c r="C68" s="144">
        <v>0</v>
      </c>
      <c r="D68" s="144">
        <v>0</v>
      </c>
      <c r="E68" s="144">
        <v>0</v>
      </c>
      <c r="F68" s="144">
        <v>0</v>
      </c>
      <c r="G68" s="144">
        <v>0</v>
      </c>
      <c r="H68" s="144">
        <v>0</v>
      </c>
      <c r="I68" s="144">
        <v>0</v>
      </c>
      <c r="J68" s="144">
        <v>0</v>
      </c>
      <c r="K68" s="144">
        <v>0</v>
      </c>
      <c r="L68" s="144">
        <v>0</v>
      </c>
      <c r="M68" s="24"/>
      <c r="N68" s="14"/>
    </row>
    <row r="69" spans="1:14" s="15" customFormat="1" ht="16" thickBot="1" x14ac:dyDescent="0.4">
      <c r="A69" s="108" t="s">
        <v>210</v>
      </c>
      <c r="B69" s="18"/>
      <c r="C69" s="140">
        <f>IF(AND(OR(C$63,C$64),OR(C$63,C$65),OR(C$63,C$66),OR(C$64,C$65),OR(C$64,C$66),OR(C$65,C$66)),"TROP",(SUM(C$63:C$65)-C$68))</f>
        <v>0</v>
      </c>
      <c r="D69" s="141">
        <f t="shared" ref="D69:L69" si="4">IF(AND(OR(D$63,D$64),OR(D$63,D$65),OR(D$63,D$66),OR(D$64,D$65),OR(D$64,D$66),OR(D$65,D$66)),"TROP",(SUM(D$63:D$65)-D$68))</f>
        <v>0</v>
      </c>
      <c r="E69" s="141">
        <f t="shared" si="4"/>
        <v>0</v>
      </c>
      <c r="F69" s="141">
        <f t="shared" si="4"/>
        <v>0</v>
      </c>
      <c r="G69" s="141">
        <f t="shared" si="4"/>
        <v>0</v>
      </c>
      <c r="H69" s="141">
        <f t="shared" si="4"/>
        <v>0</v>
      </c>
      <c r="I69" s="141">
        <f t="shared" si="4"/>
        <v>0</v>
      </c>
      <c r="J69" s="141">
        <f t="shared" si="4"/>
        <v>0</v>
      </c>
      <c r="K69" s="141">
        <f t="shared" si="4"/>
        <v>0</v>
      </c>
      <c r="L69" s="142">
        <f t="shared" si="4"/>
        <v>0</v>
      </c>
      <c r="M69" s="109"/>
      <c r="N69" s="14"/>
    </row>
    <row r="70" spans="1:14" s="15" customFormat="1" ht="16" thickBot="1" x14ac:dyDescent="0.4">
      <c r="A70" s="108" t="s">
        <v>216</v>
      </c>
      <c r="B70" s="18"/>
      <c r="C70" s="107">
        <f>SUM(C$52:C$53)</f>
        <v>0</v>
      </c>
      <c r="D70" s="107">
        <f t="shared" ref="D70:L70" si="5">SUM(D$52:D$53)</f>
        <v>0</v>
      </c>
      <c r="E70" s="107">
        <f t="shared" si="5"/>
        <v>0</v>
      </c>
      <c r="F70" s="107">
        <f t="shared" si="5"/>
        <v>0</v>
      </c>
      <c r="G70" s="107">
        <f t="shared" si="5"/>
        <v>0</v>
      </c>
      <c r="H70" s="107">
        <f t="shared" si="5"/>
        <v>0</v>
      </c>
      <c r="I70" s="107">
        <f t="shared" si="5"/>
        <v>0</v>
      </c>
      <c r="J70" s="107">
        <f t="shared" si="5"/>
        <v>0</v>
      </c>
      <c r="K70" s="107">
        <f t="shared" si="5"/>
        <v>0</v>
      </c>
      <c r="L70" s="107">
        <f t="shared" si="5"/>
        <v>0</v>
      </c>
      <c r="M70" s="24"/>
      <c r="N70" s="14"/>
    </row>
    <row r="71" spans="1:14" s="5" customFormat="1" ht="18.5" customHeight="1" thickBot="1" x14ac:dyDescent="0.4">
      <c r="M71" s="91"/>
      <c r="N71" s="4"/>
    </row>
    <row r="72" spans="1:14" s="5" customFormat="1" ht="20.5" x14ac:dyDescent="0.35">
      <c r="A72" s="219" t="s">
        <v>751</v>
      </c>
      <c r="C72" s="221">
        <f>C$3</f>
        <v>0</v>
      </c>
      <c r="D72" s="221">
        <f t="shared" ref="D72:L72" si="6">D$3</f>
        <v>0</v>
      </c>
      <c r="E72" s="221">
        <f t="shared" si="6"/>
        <v>0</v>
      </c>
      <c r="F72" s="221">
        <f t="shared" si="6"/>
        <v>0</v>
      </c>
      <c r="G72" s="221">
        <f t="shared" si="6"/>
        <v>0</v>
      </c>
      <c r="H72" s="221">
        <f t="shared" si="6"/>
        <v>0</v>
      </c>
      <c r="I72" s="221">
        <f t="shared" si="6"/>
        <v>0</v>
      </c>
      <c r="J72" s="221">
        <f t="shared" si="6"/>
        <v>0</v>
      </c>
      <c r="K72" s="221">
        <f t="shared" si="6"/>
        <v>0</v>
      </c>
      <c r="L72" s="221">
        <f t="shared" si="6"/>
        <v>0</v>
      </c>
      <c r="M72" s="91"/>
      <c r="N72" s="4"/>
    </row>
    <row r="73" spans="1:14" s="21" customFormat="1" ht="13" customHeight="1" x14ac:dyDescent="0.35">
      <c r="A73" s="220"/>
      <c r="C73" s="221"/>
      <c r="D73" s="221"/>
      <c r="E73" s="221"/>
      <c r="F73" s="221"/>
      <c r="G73" s="221"/>
      <c r="H73" s="221"/>
      <c r="I73" s="221"/>
      <c r="J73" s="221"/>
      <c r="K73" s="221"/>
      <c r="L73" s="221"/>
      <c r="M73" s="91"/>
      <c r="N73" s="20"/>
    </row>
    <row r="74" spans="1:14" s="21" customFormat="1" ht="28.25" customHeight="1" x14ac:dyDescent="0.35">
      <c r="A74" s="136" t="s">
        <v>753</v>
      </c>
      <c r="C74" s="152"/>
      <c r="D74" s="152"/>
      <c r="E74" s="152"/>
      <c r="F74" s="152"/>
      <c r="G74" s="152"/>
      <c r="H74" s="152"/>
      <c r="I74" s="152"/>
      <c r="J74" s="152"/>
      <c r="K74" s="152"/>
      <c r="L74" s="152"/>
      <c r="M74" s="91"/>
      <c r="N74" s="20"/>
    </row>
    <row r="75" spans="1:14" s="21" customFormat="1" ht="28.25" customHeight="1" x14ac:dyDescent="0.35">
      <c r="A75" s="136" t="s">
        <v>754</v>
      </c>
      <c r="C75" s="182"/>
      <c r="D75" s="182"/>
      <c r="E75" s="182"/>
      <c r="F75" s="182"/>
      <c r="G75" s="182"/>
      <c r="H75" s="182"/>
      <c r="I75" s="182"/>
      <c r="J75" s="182"/>
      <c r="K75" s="182"/>
      <c r="L75" s="182"/>
      <c r="M75" s="91"/>
      <c r="N75" s="20"/>
    </row>
    <row r="76" spans="1:14" s="21" customFormat="1" ht="28.25" customHeight="1" x14ac:dyDescent="0.35">
      <c r="A76" s="136" t="s">
        <v>740</v>
      </c>
      <c r="C76" s="152"/>
      <c r="D76" s="152"/>
      <c r="E76" s="152"/>
      <c r="F76" s="152"/>
      <c r="G76" s="152"/>
      <c r="H76" s="152"/>
      <c r="I76" s="152"/>
      <c r="J76" s="152"/>
      <c r="K76" s="152"/>
      <c r="L76" s="152"/>
      <c r="M76" s="25"/>
      <c r="N76" s="20"/>
    </row>
    <row r="77" spans="1:14" s="21" customFormat="1" ht="28.25" customHeight="1" x14ac:dyDescent="0.35">
      <c r="A77" s="136" t="s">
        <v>741</v>
      </c>
      <c r="C77" s="152"/>
      <c r="D77" s="152"/>
      <c r="E77" s="152"/>
      <c r="F77" s="152"/>
      <c r="G77" s="152"/>
      <c r="H77" s="152"/>
      <c r="I77" s="152"/>
      <c r="J77" s="152"/>
      <c r="K77" s="152"/>
      <c r="L77" s="152"/>
      <c r="M77" s="25"/>
      <c r="N77" s="20"/>
    </row>
    <row r="78" spans="1:14" s="5" customFormat="1" ht="28.25" customHeight="1" x14ac:dyDescent="0.35">
      <c r="A78" s="136" t="s">
        <v>755</v>
      </c>
      <c r="C78" s="153"/>
      <c r="D78" s="153"/>
      <c r="E78" s="153"/>
      <c r="F78" s="153"/>
      <c r="G78" s="153"/>
      <c r="H78" s="153"/>
      <c r="I78" s="153"/>
      <c r="J78" s="153"/>
      <c r="K78" s="153"/>
      <c r="L78" s="153"/>
      <c r="M78" s="27"/>
      <c r="N78" s="4"/>
    </row>
    <row r="79" spans="1:14" s="5" customFormat="1" ht="28.25" customHeight="1" x14ac:dyDescent="0.35">
      <c r="A79" s="136" t="s">
        <v>756</v>
      </c>
      <c r="C79" s="200"/>
      <c r="D79" s="200"/>
      <c r="E79" s="200"/>
      <c r="F79" s="200"/>
      <c r="G79" s="200"/>
      <c r="H79" s="200"/>
      <c r="I79" s="200"/>
      <c r="J79" s="200"/>
      <c r="K79" s="200"/>
      <c r="L79" s="200"/>
      <c r="M79" s="27"/>
      <c r="N79" s="4"/>
    </row>
    <row r="80" spans="1:14" s="5" customFormat="1" ht="28.25" customHeight="1" x14ac:dyDescent="0.35">
      <c r="A80" s="136" t="s">
        <v>757</v>
      </c>
      <c r="C80" s="200"/>
      <c r="D80" s="200"/>
      <c r="E80" s="200"/>
      <c r="F80" s="200"/>
      <c r="G80" s="200"/>
      <c r="H80" s="200"/>
      <c r="I80" s="200"/>
      <c r="J80" s="200"/>
      <c r="K80" s="200"/>
      <c r="L80" s="200"/>
      <c r="M80" s="27"/>
      <c r="N80" s="4"/>
    </row>
    <row r="81" spans="1:14" s="5" customFormat="1" ht="28.25" customHeight="1" thickBot="1" x14ac:dyDescent="0.4">
      <c r="A81" s="138" t="s">
        <v>758</v>
      </c>
      <c r="C81" s="200"/>
      <c r="D81" s="200"/>
      <c r="E81" s="200"/>
      <c r="F81" s="200"/>
      <c r="G81" s="200"/>
      <c r="H81" s="200"/>
      <c r="I81" s="200"/>
      <c r="J81" s="200"/>
      <c r="K81" s="200"/>
      <c r="L81" s="200"/>
      <c r="M81" s="27"/>
      <c r="N81" s="4"/>
    </row>
    <row r="82" spans="1:14" s="5" customFormat="1" ht="42.5" customHeight="1" thickBot="1" x14ac:dyDescent="0.4">
      <c r="A82" s="210" t="s">
        <v>759</v>
      </c>
      <c r="M82" s="27"/>
      <c r="N82" s="4"/>
    </row>
    <row r="83" spans="1:14" s="5" customFormat="1" ht="14.5" customHeight="1" x14ac:dyDescent="0.35">
      <c r="A83" s="225" t="s">
        <v>225</v>
      </c>
      <c r="D83" s="244" t="s">
        <v>734</v>
      </c>
      <c r="E83" s="245"/>
      <c r="F83" s="14"/>
      <c r="G83" s="250"/>
      <c r="H83" s="250"/>
    </row>
    <row r="84" spans="1:14" s="5" customFormat="1" ht="15" customHeight="1" x14ac:dyDescent="0.35">
      <c r="A84" s="225"/>
      <c r="D84" s="246"/>
      <c r="E84" s="247"/>
      <c r="F84" s="14"/>
      <c r="G84" s="250"/>
      <c r="H84" s="250"/>
    </row>
    <row r="85" spans="1:14" s="5" customFormat="1" ht="14.5" customHeight="1" thickBot="1" x14ac:dyDescent="0.4">
      <c r="A85" s="225"/>
      <c r="D85" s="248"/>
      <c r="E85" s="249"/>
      <c r="F85" s="14"/>
    </row>
    <row r="86" spans="1:14" s="5" customFormat="1" ht="14.5" customHeight="1" x14ac:dyDescent="0.35">
      <c r="A86" s="225"/>
      <c r="D86" s="227" t="s">
        <v>226</v>
      </c>
      <c r="E86" s="228"/>
      <c r="F86" s="228"/>
      <c r="G86" s="228"/>
      <c r="H86" s="229"/>
      <c r="I86" s="227" t="s">
        <v>227</v>
      </c>
      <c r="J86" s="236"/>
      <c r="K86" s="236"/>
      <c r="L86" s="236"/>
      <c r="M86" s="237"/>
    </row>
    <row r="87" spans="1:14" s="5" customFormat="1" ht="14.5" customHeight="1" x14ac:dyDescent="0.35">
      <c r="A87" s="225"/>
      <c r="D87" s="230"/>
      <c r="E87" s="231"/>
      <c r="F87" s="231"/>
      <c r="G87" s="231"/>
      <c r="H87" s="232"/>
      <c r="I87" s="238"/>
      <c r="J87" s="239"/>
      <c r="K87" s="239"/>
      <c r="L87" s="239"/>
      <c r="M87" s="240"/>
    </row>
    <row r="88" spans="1:14" s="5" customFormat="1" ht="15" customHeight="1" x14ac:dyDescent="0.35">
      <c r="A88" s="148"/>
      <c r="D88" s="230"/>
      <c r="E88" s="231"/>
      <c r="F88" s="231"/>
      <c r="G88" s="231"/>
      <c r="H88" s="232"/>
      <c r="I88" s="238"/>
      <c r="J88" s="239"/>
      <c r="K88" s="239"/>
      <c r="L88" s="239"/>
      <c r="M88" s="240"/>
    </row>
    <row r="89" spans="1:14" s="5" customFormat="1" ht="15" customHeight="1" x14ac:dyDescent="0.35">
      <c r="A89" s="225" t="s">
        <v>224</v>
      </c>
      <c r="D89" s="230"/>
      <c r="E89" s="231"/>
      <c r="F89" s="231"/>
      <c r="G89" s="231"/>
      <c r="H89" s="232"/>
      <c r="I89" s="238"/>
      <c r="J89" s="239"/>
      <c r="K89" s="239"/>
      <c r="L89" s="239"/>
      <c r="M89" s="240"/>
    </row>
    <row r="90" spans="1:14" s="5" customFormat="1" ht="15" customHeight="1" x14ac:dyDescent="0.35">
      <c r="A90" s="226"/>
      <c r="D90" s="230"/>
      <c r="E90" s="231"/>
      <c r="F90" s="231"/>
      <c r="G90" s="231"/>
      <c r="H90" s="232"/>
      <c r="I90" s="238"/>
      <c r="J90" s="239"/>
      <c r="K90" s="239"/>
      <c r="L90" s="239"/>
      <c r="M90" s="240"/>
    </row>
    <row r="91" spans="1:14" s="5" customFormat="1" ht="15" customHeight="1" x14ac:dyDescent="0.35">
      <c r="A91" s="226"/>
      <c r="D91" s="230"/>
      <c r="E91" s="231"/>
      <c r="F91" s="231"/>
      <c r="G91" s="231"/>
      <c r="H91" s="232"/>
      <c r="I91" s="238"/>
      <c r="J91" s="239"/>
      <c r="K91" s="239"/>
      <c r="L91" s="239"/>
      <c r="M91" s="240"/>
    </row>
    <row r="92" spans="1:14" s="5" customFormat="1" ht="15" customHeight="1" thickBot="1" x14ac:dyDescent="0.4">
      <c r="A92" s="226"/>
      <c r="D92" s="233"/>
      <c r="E92" s="234"/>
      <c r="F92" s="234"/>
      <c r="G92" s="234"/>
      <c r="H92" s="235"/>
      <c r="I92" s="241"/>
      <c r="J92" s="242"/>
      <c r="K92" s="242"/>
      <c r="L92" s="242"/>
      <c r="M92" s="243"/>
    </row>
    <row r="93" spans="1:14" s="5" customFormat="1" ht="15" customHeight="1" x14ac:dyDescent="0.35">
      <c r="A93" s="226"/>
      <c r="D93" s="150"/>
      <c r="E93" s="150"/>
      <c r="F93" s="150"/>
      <c r="G93" s="150"/>
      <c r="H93" s="150"/>
      <c r="I93" s="150"/>
      <c r="J93" s="150"/>
      <c r="K93" s="150"/>
      <c r="L93" s="150"/>
      <c r="M93" s="150"/>
    </row>
    <row r="94" spans="1:14" s="5" customFormat="1" ht="14.5" customHeight="1" x14ac:dyDescent="0.35">
      <c r="A94" s="149"/>
      <c r="D94" s="150"/>
      <c r="E94" s="150"/>
      <c r="F94" s="150"/>
      <c r="G94" s="150"/>
      <c r="H94" s="150"/>
      <c r="I94" s="150"/>
      <c r="J94" s="150"/>
      <c r="K94" s="150"/>
      <c r="L94" s="150"/>
      <c r="M94" s="151"/>
      <c r="N94" s="28"/>
    </row>
  </sheetData>
  <sheetProtection algorithmName="SHA-512" hashValue="BVB+mt8WGlA/1++bM4NXPqjfeegcdUHRLK6q5c/paLN05JQp/FWAv65f+hRNZi5Eq9slfH0rByzdOEwmOQuH5Q==" saltValue="QEzXxWb1x7w/4etcXkAtPA==" spinCount="100000" sheet="1" objects="1" scenarios="1"/>
  <mergeCells count="26">
    <mergeCell ref="B58:M58"/>
    <mergeCell ref="B59:M59"/>
    <mergeCell ref="B60:M60"/>
    <mergeCell ref="H72:H73"/>
    <mergeCell ref="A89:A93"/>
    <mergeCell ref="A83:A87"/>
    <mergeCell ref="D86:H92"/>
    <mergeCell ref="I86:M92"/>
    <mergeCell ref="D83:E85"/>
    <mergeCell ref="G83:H84"/>
    <mergeCell ref="A1:B2"/>
    <mergeCell ref="C1:L1"/>
    <mergeCell ref="M1:M2"/>
    <mergeCell ref="A72:A73"/>
    <mergeCell ref="C72:C73"/>
    <mergeCell ref="D72:D73"/>
    <mergeCell ref="E72:E73"/>
    <mergeCell ref="F72:F73"/>
    <mergeCell ref="G72:G73"/>
    <mergeCell ref="B55:M55"/>
    <mergeCell ref="B56:M56"/>
    <mergeCell ref="B57:M57"/>
    <mergeCell ref="I72:I73"/>
    <mergeCell ref="J72:J73"/>
    <mergeCell ref="K72:K73"/>
    <mergeCell ref="L72:L73"/>
  </mergeCells>
  <conditionalFormatting sqref="C63:L66">
    <cfRule type="cellIs" dxfId="70" priority="33" operator="equal">
      <formula>"TROP"</formula>
    </cfRule>
  </conditionalFormatting>
  <conditionalFormatting sqref="C69:L69">
    <cfRule type="cellIs" dxfId="69" priority="31" operator="greaterThanOrEqual">
      <formula>3</formula>
    </cfRule>
  </conditionalFormatting>
  <conditionalFormatting sqref="C72:C73">
    <cfRule type="expression" dxfId="68" priority="20">
      <formula>OR($C$69&gt;=3,$C$70&gt;0)</formula>
    </cfRule>
  </conditionalFormatting>
  <conditionalFormatting sqref="D72:D73">
    <cfRule type="expression" dxfId="67" priority="19">
      <formula>OR($D$69&gt;=3,$D$70&gt;0)</formula>
    </cfRule>
  </conditionalFormatting>
  <conditionalFormatting sqref="E72:E73">
    <cfRule type="expression" dxfId="66" priority="18">
      <formula>OR($E$69&gt;=3,$E$70&gt;0)</formula>
    </cfRule>
  </conditionalFormatting>
  <conditionalFormatting sqref="F72:F73">
    <cfRule type="expression" dxfId="65" priority="17">
      <formula>OR($F$69&gt;=3,$F$70&gt;0)</formula>
    </cfRule>
  </conditionalFormatting>
  <conditionalFormatting sqref="G72:G73">
    <cfRule type="expression" dxfId="64" priority="16">
      <formula>OR($G$69&gt;=3,$G$70&gt;0)</formula>
    </cfRule>
  </conditionalFormatting>
  <conditionalFormatting sqref="H72:H73">
    <cfRule type="expression" dxfId="63" priority="15">
      <formula>OR($H$69&gt;=3,$H$70&gt;0)</formula>
    </cfRule>
  </conditionalFormatting>
  <conditionalFormatting sqref="I72:I73">
    <cfRule type="expression" dxfId="62" priority="14">
      <formula>OR($I$69&gt;=3,$I$70&gt;0)</formula>
    </cfRule>
  </conditionalFormatting>
  <conditionalFormatting sqref="J72:J73">
    <cfRule type="expression" dxfId="61" priority="13">
      <formula>OR($J$69&gt;=3,$J$70&gt;0)</formula>
    </cfRule>
  </conditionalFormatting>
  <conditionalFormatting sqref="K72:K73">
    <cfRule type="expression" dxfId="60" priority="12">
      <formula>OR($K$69&gt;=3,$K$70&gt;0)</formula>
    </cfRule>
  </conditionalFormatting>
  <conditionalFormatting sqref="L72:L73">
    <cfRule type="expression" dxfId="59" priority="11">
      <formula>OR($L$69&gt;=3,$L$70&gt;0)</formula>
    </cfRule>
  </conditionalFormatting>
  <conditionalFormatting sqref="C70:L70">
    <cfRule type="cellIs" dxfId="58" priority="10" operator="greaterThanOrEqual">
      <formula>1</formula>
    </cfRule>
  </conditionalFormatting>
  <dataValidations count="2">
    <dataValidation type="list" allowBlank="1" showInputMessage="1" showErrorMessage="1" sqref="C3:L3">
      <formula1>PIECES</formula1>
    </dataValidation>
    <dataValidation type="list" allowBlank="1" showInputMessage="1" showErrorMessage="1" sqref="C4:L18 C20:L34 C35:L37 C39:L53 C68:L68">
      <formula1>ANOMALIES</formula1>
    </dataValidation>
  </dataValidations>
  <pageMargins left="3.937007874015748E-2" right="4.0347222222222222E-2" top="0.74803149606299213" bottom="7.0564516129032265E-2" header="0.31496062992125984" footer="0.31496062992125984"/>
  <pageSetup paperSize="9" scale="63" fitToHeight="0" orientation="landscape" r:id="rId1"/>
  <headerFooter>
    <oddHeader>&amp;L&amp;D&amp;C&amp;"Marianne,Gras"&amp;22FICHE DE CONTROLE&amp;R&amp;P</oddHeader>
  </headerFooter>
  <extLst>
    <ext xmlns:x14="http://schemas.microsoft.com/office/spreadsheetml/2009/9/main" uri="{CCE6A557-97BC-4b89-ADB6-D9C93CAAB3DF}">
      <x14:dataValidations xmlns:xm="http://schemas.microsoft.com/office/excel/2006/main" count="4">
        <x14:dataValidation type="list" allowBlank="1" showInputMessage="1" showErrorMessage="1">
          <x14:formula1>
            <xm:f>INFOS!$A$2:$A$25</xm:f>
          </x14:formula1>
          <xm:sqref>C76:L76</xm:sqref>
        </x14:dataValidation>
        <x14:dataValidation type="list" allowBlank="1" showInputMessage="1" showErrorMessage="1">
          <x14:formula1>
            <xm:f>INFOS!$B$2:$B$5</xm:f>
          </x14:formula1>
          <xm:sqref>C77:L77</xm:sqref>
        </x14:dataValidation>
        <x14:dataValidation type="list" allowBlank="1" showInputMessage="1" showErrorMessage="1">
          <x14:formula1>
            <xm:f>INFOS!$D$2:$D$13</xm:f>
          </x14:formula1>
          <xm:sqref>C78:L78</xm:sqref>
        </x14:dataValidation>
        <x14:dataValidation type="list" allowBlank="1" showInputMessage="1" showErrorMessage="1">
          <x14:formula1>
            <xm:f>INFOS!$C$2:$C$466</xm:f>
          </x14:formula1>
          <xm:sqref>C74:L74</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9" tint="0.59999389629810485"/>
    <pageSetUpPr fitToPage="1"/>
  </sheetPr>
  <dimension ref="A1:J14"/>
  <sheetViews>
    <sheetView showGridLines="0" view="pageLayout" zoomScale="95" zoomScaleNormal="90" zoomScaleSheetLayoutView="68" zoomScalePageLayoutView="95" workbookViewId="0">
      <selection activeCell="G13" sqref="G13:H14"/>
    </sheetView>
  </sheetViews>
  <sheetFormatPr baseColWidth="10" defaultColWidth="10.6328125" defaultRowHeight="14.5" x14ac:dyDescent="0.35"/>
  <cols>
    <col min="1" max="1" width="48.26953125" style="28" bestFit="1" customWidth="1"/>
    <col min="2" max="2" width="12.54296875" style="5" customWidth="1"/>
    <col min="3" max="3" width="14.08984375" style="5" customWidth="1"/>
    <col min="4" max="4" width="12.54296875" style="5" customWidth="1"/>
    <col min="5" max="8" width="15.08984375" style="5" customWidth="1"/>
    <col min="9" max="9" width="10.6328125" style="4"/>
    <col min="10" max="16384" width="10.6328125" style="5"/>
  </cols>
  <sheetData>
    <row r="1" spans="1:10" ht="54" x14ac:dyDescent="0.35">
      <c r="A1" s="184" t="s">
        <v>73</v>
      </c>
      <c r="B1" s="188" t="s">
        <v>74</v>
      </c>
      <c r="C1" s="188" t="s">
        <v>75</v>
      </c>
      <c r="D1" s="188" t="s">
        <v>76</v>
      </c>
      <c r="E1" s="188" t="s">
        <v>737</v>
      </c>
      <c r="F1" s="188" t="s">
        <v>735</v>
      </c>
      <c r="G1" s="189" t="s">
        <v>736</v>
      </c>
      <c r="H1" s="190" t="s">
        <v>739</v>
      </c>
    </row>
    <row r="2" spans="1:10" ht="18" x14ac:dyDescent="0.35">
      <c r="A2" s="185" t="str">
        <f>'Contrôle POSTE 1 (Forfait)'!$A$1</f>
        <v>DATE du contrôle : ____</v>
      </c>
      <c r="B2" s="191">
        <f>'Contrôle POSTE 1 (Forfait)'!$C$74</f>
        <v>0</v>
      </c>
      <c r="C2" s="191">
        <f>'Contrôle POSTE 1 (Forfait)'!$C$76</f>
        <v>0</v>
      </c>
      <c r="D2" s="191">
        <f>'Contrôle POSTE 1 (Forfait)'!$C$78</f>
        <v>0</v>
      </c>
      <c r="E2" s="192">
        <f>'Contrôle POSTE 1 (Forfait)'!$C$75</f>
        <v>0</v>
      </c>
      <c r="F2" s="191" t="str">
        <f>IF($D2="Sanitaire","Coeff 4","Coeff 2")</f>
        <v>Coeff 2</v>
      </c>
      <c r="G2" s="193" t="str">
        <f>IF('Contrôle POSTE 1 (Forfait)'!$C$80=0,"0",(IF($F2="Coeff 2",(('Contrôle POSTE 1 (Forfait)'!$C$79/'Contrôle POSTE 1 (Forfait)'!$C$80)*'Contrôle POSTE 1 (Forfait)'!$C$81*'Calcul de pénalités - Poste 1'!$E2*2),(('Contrôle POSTE 1 (Forfait)'!$C$79/'Contrôle POSTE 1 (Forfait)'!$C$80)*'Contrôle POSTE 1 (Forfait)'!$C$81*'Calcul de pénalités - Poste 1'!$E2*4))))</f>
        <v>0</v>
      </c>
      <c r="H2" s="198"/>
    </row>
    <row r="3" spans="1:10" ht="18" x14ac:dyDescent="0.35">
      <c r="A3" s="185" t="str">
        <f>'Contrôle POSTE 1 (Forfait)'!$A$1</f>
        <v>DATE du contrôle : ____</v>
      </c>
      <c r="B3" s="191">
        <f>'Contrôle POSTE 1 (Forfait)'!$D$74</f>
        <v>0</v>
      </c>
      <c r="C3" s="191">
        <f>'Contrôle POSTE 1 (Forfait)'!$D$76</f>
        <v>0</v>
      </c>
      <c r="D3" s="191">
        <f>'Contrôle POSTE 1 (Forfait)'!$D$78</f>
        <v>0</v>
      </c>
      <c r="E3" s="192">
        <f>'Contrôle POSTE 1 (Forfait)'!$D$75</f>
        <v>0</v>
      </c>
      <c r="F3" s="191" t="str">
        <f t="shared" ref="F3:F11" si="0">IF($D3="Sanitaire","Coeff 4","Coeff 2")</f>
        <v>Coeff 2</v>
      </c>
      <c r="G3" s="193" t="str">
        <f>IF('Contrôle POSTE 1 (Forfait)'!$D$80=0,"0",(IF($F3="Coeff 2",(('Contrôle POSTE 1 (Forfait)'!$D$79/'Contrôle POSTE 1 (Forfait)'!$D$80)*'Contrôle POSTE 1 (Forfait)'!$D$81*'Calcul de pénalités - Poste 1'!$E3*2),(('Contrôle POSTE 1 (Forfait)'!$D$79/'Contrôle POSTE 1 (Forfait)'!$D$80)*'Contrôle POSTE 1 (Forfait)'!$D$81*'Calcul de pénalités - Poste 1'!$E3*4))))</f>
        <v>0</v>
      </c>
      <c r="H3" s="198"/>
    </row>
    <row r="4" spans="1:10" ht="18" x14ac:dyDescent="0.35">
      <c r="A4" s="185" t="str">
        <f>'Contrôle POSTE 1 (Forfait)'!$A$1</f>
        <v>DATE du contrôle : ____</v>
      </c>
      <c r="B4" s="191">
        <f>'Contrôle POSTE 1 (Forfait)'!$E$74</f>
        <v>0</v>
      </c>
      <c r="C4" s="191">
        <f>'Contrôle POSTE 1 (Forfait)'!$EC$76</f>
        <v>0</v>
      </c>
      <c r="D4" s="191">
        <f>'Contrôle POSTE 1 (Forfait)'!$E$78</f>
        <v>0</v>
      </c>
      <c r="E4" s="192">
        <f>'Contrôle POSTE 1 (Forfait)'!$E$75</f>
        <v>0</v>
      </c>
      <c r="F4" s="191" t="str">
        <f t="shared" si="0"/>
        <v>Coeff 2</v>
      </c>
      <c r="G4" s="193" t="str">
        <f>IF('Contrôle POSTE 1 (Forfait)'!$E$80=0,"0",(IF($F4="Coeff 2",(('Contrôle POSTE 1 (Forfait)'!$E$79/'Contrôle POSTE 1 (Forfait)'!$E$80)*'Contrôle POSTE 1 (Forfait)'!$E$81*'Calcul de pénalités - Poste 1'!$E4*2),(('Contrôle POSTE 1 (Forfait)'!$E$79/'Contrôle POSTE 1 (Forfait)'!$E$80)*'Contrôle POSTE 1 (Forfait)'!$E$81*'Calcul de pénalités - Poste 1'!$E4*4))))</f>
        <v>0</v>
      </c>
      <c r="H4" s="198"/>
    </row>
    <row r="5" spans="1:10" ht="18" x14ac:dyDescent="0.35">
      <c r="A5" s="185" t="str">
        <f>'Contrôle POSTE 1 (Forfait)'!$A$1</f>
        <v>DATE du contrôle : ____</v>
      </c>
      <c r="B5" s="191">
        <f>'Contrôle POSTE 1 (Forfait)'!$F$74</f>
        <v>0</v>
      </c>
      <c r="C5" s="191">
        <f>'Contrôle POSTE 1 (Forfait)'!$F$76</f>
        <v>0</v>
      </c>
      <c r="D5" s="191">
        <f>'Contrôle POSTE 1 (Forfait)'!$F$78</f>
        <v>0</v>
      </c>
      <c r="E5" s="192">
        <f>'Contrôle POSTE 1 (Forfait)'!$F$75</f>
        <v>0</v>
      </c>
      <c r="F5" s="191" t="str">
        <f t="shared" si="0"/>
        <v>Coeff 2</v>
      </c>
      <c r="G5" s="193" t="str">
        <f>IF('Contrôle POSTE 1 (Forfait)'!$F$80=0,"0",(IF($F5="Coeff 2",(('Contrôle POSTE 1 (Forfait)'!$F$79/'Contrôle POSTE 1 (Forfait)'!$F$80)*'Contrôle POSTE 1 (Forfait)'!$F$81*'Calcul de pénalités - Poste 1'!$E5*2),(('Contrôle POSTE 1 (Forfait)'!$F$79/'Contrôle POSTE 1 (Forfait)'!$F$80)*'Contrôle POSTE 1 (Forfait)'!$F$81*'Calcul de pénalités - Poste 1'!$E5*4))))</f>
        <v>0</v>
      </c>
      <c r="H5" s="198"/>
    </row>
    <row r="6" spans="1:10" ht="18" x14ac:dyDescent="0.35">
      <c r="A6" s="185" t="str">
        <f>'Contrôle POSTE 1 (Forfait)'!$A$1</f>
        <v>DATE du contrôle : ____</v>
      </c>
      <c r="B6" s="191">
        <f>'Contrôle POSTE 1 (Forfait)'!$G$74</f>
        <v>0</v>
      </c>
      <c r="C6" s="191">
        <f>'Contrôle POSTE 1 (Forfait)'!$G$76</f>
        <v>0</v>
      </c>
      <c r="D6" s="191">
        <f>'Contrôle POSTE 1 (Forfait)'!$G$78</f>
        <v>0</v>
      </c>
      <c r="E6" s="192">
        <f>'Contrôle POSTE 1 (Forfait)'!$G$75</f>
        <v>0</v>
      </c>
      <c r="F6" s="191" t="str">
        <f t="shared" si="0"/>
        <v>Coeff 2</v>
      </c>
      <c r="G6" s="193" t="str">
        <f>IF('Contrôle POSTE 1 (Forfait)'!$G$80=0,"0",(IF($F6="Coeff 2",(('Contrôle POSTE 1 (Forfait)'!$G$79/'Contrôle POSTE 1 (Forfait)'!$G$80)*'Contrôle POSTE 1 (Forfait)'!$G$81*'Calcul de pénalités - Poste 1'!$E6*2),(('Contrôle POSTE 1 (Forfait)'!$G$79/'Contrôle POSTE 1 (Forfait)'!$G$80)*'Contrôle POSTE 1 (Forfait)'!$G$81*'Calcul de pénalités - Poste 1'!$E6*4))))</f>
        <v>0</v>
      </c>
      <c r="H6" s="198"/>
      <c r="J6" s="15"/>
    </row>
    <row r="7" spans="1:10" ht="18" x14ac:dyDescent="0.35">
      <c r="A7" s="185" t="str">
        <f>'Contrôle POSTE 1 (Forfait)'!$A$1</f>
        <v>DATE du contrôle : ____</v>
      </c>
      <c r="B7" s="191">
        <f>'Contrôle POSTE 1 (Forfait)'!$H$74</f>
        <v>0</v>
      </c>
      <c r="C7" s="191">
        <f>'Contrôle POSTE 1 (Forfait)'!$H$76</f>
        <v>0</v>
      </c>
      <c r="D7" s="191">
        <f>'Contrôle POSTE 1 (Forfait)'!$H$78</f>
        <v>0</v>
      </c>
      <c r="E7" s="192">
        <f>'Contrôle POSTE 1 (Forfait)'!$H$75</f>
        <v>0</v>
      </c>
      <c r="F7" s="191" t="str">
        <f t="shared" si="0"/>
        <v>Coeff 2</v>
      </c>
      <c r="G7" s="193" t="str">
        <f>IF('Contrôle POSTE 1 (Forfait)'!$H$80=0,"0",(IF($F7="Coeff 2",(('Contrôle POSTE 1 (Forfait)'!$H$79/'Contrôle POSTE 1 (Forfait)'!$H$80)*'Contrôle POSTE 1 (Forfait)'!$H$81*'Calcul de pénalités - Poste 1'!$E7*2),(('Contrôle POSTE 1 (Forfait)'!$H$79/'Contrôle POSTE 1 (Forfait)'!$H$80)*'Contrôle POSTE 1 (Forfait)'!$H$81*'Calcul de pénalités - Poste 1'!$E7*4))))</f>
        <v>0</v>
      </c>
      <c r="H7" s="198"/>
    </row>
    <row r="8" spans="1:10" ht="18" x14ac:dyDescent="0.35">
      <c r="A8" s="185" t="str">
        <f>'Contrôle POSTE 1 (Forfait)'!$A$1</f>
        <v>DATE du contrôle : ____</v>
      </c>
      <c r="B8" s="191">
        <f>'Contrôle POSTE 1 (Forfait)'!$I$74</f>
        <v>0</v>
      </c>
      <c r="C8" s="191">
        <f>'Contrôle POSTE 1 (Forfait)'!$I$76</f>
        <v>0</v>
      </c>
      <c r="D8" s="191">
        <f>'Contrôle POSTE 1 (Forfait)'!$I$78</f>
        <v>0</v>
      </c>
      <c r="E8" s="192">
        <f>'Contrôle POSTE 1 (Forfait)'!$I$75</f>
        <v>0</v>
      </c>
      <c r="F8" s="191" t="str">
        <f t="shared" si="0"/>
        <v>Coeff 2</v>
      </c>
      <c r="G8" s="193" t="str">
        <f>IF('Contrôle POSTE 1 (Forfait)'!$I$80=0,"0",(IF($F8="Coeff 2",(('Contrôle POSTE 1 (Forfait)'!$I$79/'Contrôle POSTE 1 (Forfait)'!$I$80)*'Contrôle POSTE 1 (Forfait)'!$I$81*'Calcul de pénalités - Poste 1'!$E8*2),(('Contrôle POSTE 1 (Forfait)'!$I$79/'Contrôle POSTE 1 (Forfait)'!$I$80)*'Contrôle POSTE 1 (Forfait)'!$I$81*'Calcul de pénalités - Poste 1'!$E8*4))))</f>
        <v>0</v>
      </c>
      <c r="H8" s="198"/>
    </row>
    <row r="9" spans="1:10" ht="18" x14ac:dyDescent="0.35">
      <c r="A9" s="185" t="str">
        <f>'Contrôle POSTE 1 (Forfait)'!$A$1</f>
        <v>DATE du contrôle : ____</v>
      </c>
      <c r="B9" s="191">
        <f>'Contrôle POSTE 1 (Forfait)'!$J$74</f>
        <v>0</v>
      </c>
      <c r="C9" s="191">
        <f>'Contrôle POSTE 1 (Forfait)'!$J$76</f>
        <v>0</v>
      </c>
      <c r="D9" s="191">
        <f>'Contrôle POSTE 1 (Forfait)'!$J$78</f>
        <v>0</v>
      </c>
      <c r="E9" s="192">
        <f>'Contrôle POSTE 1 (Forfait)'!$J$75</f>
        <v>0</v>
      </c>
      <c r="F9" s="191" t="str">
        <f t="shared" si="0"/>
        <v>Coeff 2</v>
      </c>
      <c r="G9" s="193" t="str">
        <f>IF('Contrôle POSTE 1 (Forfait)'!$J$80=0,"0",(IF($F9="Coeff 2",(('Contrôle POSTE 1 (Forfait)'!$J$79/'Contrôle POSTE 1 (Forfait)'!$J$80)*'Contrôle POSTE 1 (Forfait)'!$J$81*'Calcul de pénalités - Poste 1'!$E9*2),(('Contrôle POSTE 1 (Forfait)'!$J$79/'Contrôle POSTE 1 (Forfait)'!$J$80)*'Contrôle POSTE 1 (Forfait)'!$J$81*'Calcul de pénalités - Poste 1'!$E9*4))))</f>
        <v>0</v>
      </c>
      <c r="H9" s="198"/>
    </row>
    <row r="10" spans="1:10" ht="18" x14ac:dyDescent="0.35">
      <c r="A10" s="185" t="str">
        <f>'Contrôle POSTE 1 (Forfait)'!$A$1</f>
        <v>DATE du contrôle : ____</v>
      </c>
      <c r="B10" s="191">
        <f>'Contrôle POSTE 1 (Forfait)'!$K$74</f>
        <v>0</v>
      </c>
      <c r="C10" s="191">
        <f>'Contrôle POSTE 1 (Forfait)'!$K$76</f>
        <v>0</v>
      </c>
      <c r="D10" s="191">
        <f>'Contrôle POSTE 1 (Forfait)'!$K$78</f>
        <v>0</v>
      </c>
      <c r="E10" s="192">
        <f>'Contrôle POSTE 1 (Forfait)'!$K$75</f>
        <v>0</v>
      </c>
      <c r="F10" s="191" t="str">
        <f t="shared" si="0"/>
        <v>Coeff 2</v>
      </c>
      <c r="G10" s="193" t="str">
        <f>IF('Contrôle POSTE 1 (Forfait)'!$K$80=0,"0",(IF($F10="Coeff 2",(('Contrôle POSTE 1 (Forfait)'!$K$79/'Contrôle POSTE 1 (Forfait)'!$K$80)*'Contrôle POSTE 1 (Forfait)'!$K$81*'Calcul de pénalités - Poste 1'!$E10*2),(('Contrôle POSTE 1 (Forfait)'!$K$79/'Contrôle POSTE 1 (Forfait)'!$K$80)*'Contrôle POSTE 1 (Forfait)'!$K$81*'Calcul de pénalités - Poste 1'!$E10*4))))</f>
        <v>0</v>
      </c>
      <c r="H10" s="198"/>
    </row>
    <row r="11" spans="1:10" ht="18.5" thickBot="1" x14ac:dyDescent="0.4">
      <c r="A11" s="186" t="str">
        <f>'Contrôle POSTE 1 (Forfait)'!$A$1</f>
        <v>DATE du contrôle : ____</v>
      </c>
      <c r="B11" s="194">
        <f>'Contrôle POSTE 1 (Forfait)'!$L$74</f>
        <v>0</v>
      </c>
      <c r="C11" s="194">
        <f>'Contrôle POSTE 1 (Forfait)'!$L$76</f>
        <v>0</v>
      </c>
      <c r="D11" s="194">
        <f>'Contrôle POSTE 1 (Forfait)'!$L$78</f>
        <v>0</v>
      </c>
      <c r="E11" s="195">
        <f>'Contrôle POSTE 1 (Forfait)'!$L$75</f>
        <v>0</v>
      </c>
      <c r="F11" s="194" t="str">
        <f t="shared" si="0"/>
        <v>Coeff 2</v>
      </c>
      <c r="G11" s="193" t="str">
        <f>IF('Contrôle POSTE 1 (Forfait)'!$L$80=0,"0",(IF($F11="Coeff 2",(('Contrôle POSTE 1 (Forfait)'!$L$79/'Contrôle POSTE 1 (Forfait)'!$L$80)*'Contrôle POSTE 1 (Forfait)'!$L$81*'Calcul de pénalités - Poste 1'!$E11*2),(('Contrôle POSTE 1 (Forfait)'!$L$79/'Contrôle POSTE 1 (Forfait)'!$L$80)*'Contrôle POSTE 1 (Forfait)'!$L$81*'Calcul de pénalités - Poste 1'!$E11*4))))</f>
        <v>0</v>
      </c>
      <c r="H11" s="199"/>
    </row>
    <row r="12" spans="1:10" s="180" customFormat="1" ht="18.5" thickBot="1" x14ac:dyDescent="0.45">
      <c r="A12" s="183"/>
      <c r="B12" s="196"/>
      <c r="C12" s="196"/>
      <c r="D12" s="196"/>
      <c r="E12" s="197"/>
      <c r="F12" s="196"/>
      <c r="G12" s="196"/>
      <c r="H12" s="196"/>
    </row>
    <row r="13" spans="1:10" s="180" customFormat="1" ht="18" customHeight="1" x14ac:dyDescent="0.35">
      <c r="A13" s="187"/>
      <c r="B13" s="187"/>
      <c r="C13" s="187"/>
      <c r="D13" s="255" t="s">
        <v>738</v>
      </c>
      <c r="E13" s="256"/>
      <c r="F13" s="256"/>
      <c r="G13" s="251">
        <f>ROUND(SUM(G2:G11),2)</f>
        <v>0</v>
      </c>
      <c r="H13" s="252"/>
    </row>
    <row r="14" spans="1:10" s="181" customFormat="1" ht="18" customHeight="1" thickBot="1" x14ac:dyDescent="0.4">
      <c r="A14" s="187"/>
      <c r="B14" s="187"/>
      <c r="C14" s="187"/>
      <c r="D14" s="257"/>
      <c r="E14" s="258"/>
      <c r="F14" s="258"/>
      <c r="G14" s="253"/>
      <c r="H14" s="254"/>
      <c r="I14" s="180"/>
    </row>
  </sheetData>
  <sheetProtection algorithmName="SHA-512" hashValue="y39E6PJUOW+7DGB0qYlE991fOYVsVKOo1qZQT51d1ykbAiCiejNrvDxx898aav5G4dLa6aJ7Zgk4qUdL5ABvqA==" saltValue="ChKf5jAXe3y3gH5c685FxQ==" spinCount="100000" sheet="1" objects="1" scenarios="1"/>
  <mergeCells count="2">
    <mergeCell ref="G13:H14"/>
    <mergeCell ref="D13:F14"/>
  </mergeCells>
  <conditionalFormatting sqref="F2">
    <cfRule type="expression" dxfId="57" priority="13">
      <formula>$D$2=0</formula>
    </cfRule>
  </conditionalFormatting>
  <conditionalFormatting sqref="F3">
    <cfRule type="expression" dxfId="56" priority="11">
      <formula>$D$3=0</formula>
    </cfRule>
  </conditionalFormatting>
  <conditionalFormatting sqref="F4">
    <cfRule type="expression" dxfId="55" priority="10">
      <formula>$D$4=0</formula>
    </cfRule>
  </conditionalFormatting>
  <conditionalFormatting sqref="F5">
    <cfRule type="expression" dxfId="54" priority="9">
      <formula>$D$5=0</formula>
    </cfRule>
  </conditionalFormatting>
  <conditionalFormatting sqref="F6">
    <cfRule type="expression" dxfId="53" priority="8">
      <formula>$D$6=0</formula>
    </cfRule>
  </conditionalFormatting>
  <conditionalFormatting sqref="F7">
    <cfRule type="expression" dxfId="52" priority="7">
      <formula>$D$7=0</formula>
    </cfRule>
  </conditionalFormatting>
  <conditionalFormatting sqref="F8">
    <cfRule type="expression" dxfId="51" priority="6">
      <formula>$D$8=0</formula>
    </cfRule>
  </conditionalFormatting>
  <conditionalFormatting sqref="F9">
    <cfRule type="expression" dxfId="50" priority="5">
      <formula>$D$9=0</formula>
    </cfRule>
  </conditionalFormatting>
  <conditionalFormatting sqref="F10">
    <cfRule type="expression" dxfId="49" priority="4">
      <formula>$D$10=0</formula>
    </cfRule>
  </conditionalFormatting>
  <conditionalFormatting sqref="F11">
    <cfRule type="expression" dxfId="48" priority="3">
      <formula>$D$11=0</formula>
    </cfRule>
  </conditionalFormatting>
  <conditionalFormatting sqref="G13">
    <cfRule type="containsErrors" dxfId="47" priority="14">
      <formula>ISERROR(G13)</formula>
    </cfRule>
  </conditionalFormatting>
  <dataValidations count="1">
    <dataValidation type="list" allowBlank="1" showInputMessage="1" showErrorMessage="1" sqref="H2:H11">
      <formula1>"OUI,NON"</formula1>
    </dataValidation>
  </dataValidations>
  <pageMargins left="3.937007874015748E-2" right="4.0347222222222222E-2" top="0.91540404040404044" bottom="7.0564516129032265E-2" header="0.31496062992125984" footer="0.31496062992125984"/>
  <pageSetup paperSize="9" scale="85" fitToHeight="0" orientation="landscape" r:id="rId1"/>
  <headerFooter>
    <oddHeader>&amp;L&amp;D&amp;C&amp;"Marianne,Gras"&amp;22CALCUL de PENALITES (poste 1)&amp;R&amp;P</oddHeader>
  </headerFooter>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79998168889431442"/>
    <pageSetUpPr fitToPage="1"/>
  </sheetPr>
  <dimension ref="A1:I15"/>
  <sheetViews>
    <sheetView showGridLines="0" view="pageLayout" zoomScale="95" zoomScaleNormal="90" zoomScaleSheetLayoutView="68" zoomScalePageLayoutView="95" workbookViewId="0">
      <selection activeCell="B14" sqref="B14:C15"/>
    </sheetView>
  </sheetViews>
  <sheetFormatPr baseColWidth="10" defaultColWidth="10.6328125" defaultRowHeight="14.5" x14ac:dyDescent="0.35"/>
  <cols>
    <col min="1" max="1" width="48.26953125" style="28" bestFit="1" customWidth="1"/>
    <col min="2" max="2" width="12.54296875" style="5" customWidth="1"/>
    <col min="3" max="3" width="14.08984375" style="5" customWidth="1"/>
    <col min="4" max="4" width="12.54296875" style="5" customWidth="1"/>
    <col min="5" max="7" width="15.08984375" style="5" customWidth="1"/>
    <col min="8" max="8" width="13.26953125" style="5" customWidth="1"/>
    <col min="9" max="9" width="10.6328125" style="4"/>
    <col min="10" max="16384" width="10.6328125" style="5"/>
  </cols>
  <sheetData>
    <row r="1" spans="1:9" ht="36" x14ac:dyDescent="0.35">
      <c r="A1" s="41" t="s">
        <v>73</v>
      </c>
      <c r="B1" s="201" t="s">
        <v>74</v>
      </c>
      <c r="C1" s="201" t="s">
        <v>75</v>
      </c>
      <c r="D1" s="201" t="s">
        <v>76</v>
      </c>
      <c r="E1" s="201" t="s">
        <v>737</v>
      </c>
      <c r="F1" s="203"/>
      <c r="G1" s="261" t="s">
        <v>736</v>
      </c>
      <c r="H1" s="262"/>
    </row>
    <row r="2" spans="1:9" ht="18" x14ac:dyDescent="0.4">
      <c r="A2" s="40" t="str">
        <f>'Contrôle POSTE 1 (Forfait)'!$A$1</f>
        <v>DATE du contrôle : ____</v>
      </c>
      <c r="B2" s="191">
        <f>'Contrôle POSTE 1 (Forfait)'!$C$74</f>
        <v>0</v>
      </c>
      <c r="C2" s="191">
        <f>'Contrôle POSTE 1 (Forfait)'!$C$76</f>
        <v>0</v>
      </c>
      <c r="D2" s="191">
        <f>'Contrôle POSTE 1 (Forfait)'!$C$78</f>
        <v>0</v>
      </c>
      <c r="E2" s="192">
        <f>'Contrôle POSTE 1 (Forfait)'!$C$75</f>
        <v>0</v>
      </c>
      <c r="F2" s="204"/>
      <c r="G2" s="263" t="str">
        <f>IF('Calcul de pénalités - Poste 1'!$H2="OUI",$E2*'Contrôle POSTE 1 (Forfait)'!$C$79,(IF('Calcul de pénalités - Poste 1'!$H2="NON","Pas de réfaction","0")))</f>
        <v>0</v>
      </c>
      <c r="H2" s="264"/>
    </row>
    <row r="3" spans="1:9" ht="18" x14ac:dyDescent="0.4">
      <c r="A3" s="40" t="str">
        <f>'Contrôle POSTE 1 (Forfait)'!$A$1</f>
        <v>DATE du contrôle : ____</v>
      </c>
      <c r="B3" s="191">
        <f>'Contrôle POSTE 1 (Forfait)'!$D$74</f>
        <v>0</v>
      </c>
      <c r="C3" s="191">
        <f>'Contrôle POSTE 1 (Forfait)'!$D$76</f>
        <v>0</v>
      </c>
      <c r="D3" s="191">
        <f>'Contrôle POSTE 1 (Forfait)'!$D$78</f>
        <v>0</v>
      </c>
      <c r="E3" s="192">
        <f>'Contrôle POSTE 1 (Forfait)'!$D$75</f>
        <v>0</v>
      </c>
      <c r="F3" s="204"/>
      <c r="G3" s="263" t="str">
        <f>IF('Calcul de pénalités - Poste 1'!$H3="OUI",$E3*'Contrôle POSTE 1 (Forfait)'!$D$79,(IF('Calcul de pénalités - Poste 1'!$H3="NON","Pas de réfaction","0")))</f>
        <v>0</v>
      </c>
      <c r="H3" s="264"/>
    </row>
    <row r="4" spans="1:9" ht="18" x14ac:dyDescent="0.4">
      <c r="A4" s="40" t="str">
        <f>'Contrôle POSTE 1 (Forfait)'!$A$1</f>
        <v>DATE du contrôle : ____</v>
      </c>
      <c r="B4" s="191">
        <f>'Contrôle POSTE 1 (Forfait)'!$E$74</f>
        <v>0</v>
      </c>
      <c r="C4" s="191">
        <f>'Contrôle POSTE 1 (Forfait)'!$EC$76</f>
        <v>0</v>
      </c>
      <c r="D4" s="191">
        <f>'Contrôle POSTE 1 (Forfait)'!$E$78</f>
        <v>0</v>
      </c>
      <c r="E4" s="192">
        <f>'Contrôle POSTE 1 (Forfait)'!$E$75</f>
        <v>0</v>
      </c>
      <c r="F4" s="204"/>
      <c r="G4" s="263" t="str">
        <f>IF('Calcul de pénalités - Poste 1'!$H4="OUI",$E4*'Contrôle POSTE 1 (Forfait)'!$E$79,(IF('Calcul de pénalités - Poste 1'!$H4="NON","Pas de réfaction","0")))</f>
        <v>0</v>
      </c>
      <c r="H4" s="264"/>
    </row>
    <row r="5" spans="1:9" ht="18" x14ac:dyDescent="0.4">
      <c r="A5" s="40" t="str">
        <f>'Contrôle POSTE 1 (Forfait)'!$A$1</f>
        <v>DATE du contrôle : ____</v>
      </c>
      <c r="B5" s="191">
        <f>'Contrôle POSTE 1 (Forfait)'!$F$74</f>
        <v>0</v>
      </c>
      <c r="C5" s="191">
        <f>'Contrôle POSTE 1 (Forfait)'!$F$76</f>
        <v>0</v>
      </c>
      <c r="D5" s="191">
        <f>'Contrôle POSTE 1 (Forfait)'!$F$78</f>
        <v>0</v>
      </c>
      <c r="E5" s="192">
        <f>'Contrôle POSTE 1 (Forfait)'!$F$75</f>
        <v>0</v>
      </c>
      <c r="F5" s="204"/>
      <c r="G5" s="263" t="str">
        <f>IF('Calcul de pénalités - Poste 1'!$H5="OUI",$E5*'Contrôle POSTE 1 (Forfait)'!$F$79,(IF('Calcul de pénalités - Poste 1'!$H5="NON","Pas de réfaction","0")))</f>
        <v>0</v>
      </c>
      <c r="H5" s="264"/>
    </row>
    <row r="6" spans="1:9" ht="18" x14ac:dyDescent="0.4">
      <c r="A6" s="40" t="str">
        <f>'Contrôle POSTE 1 (Forfait)'!$A$1</f>
        <v>DATE du contrôle : ____</v>
      </c>
      <c r="B6" s="191">
        <f>'Contrôle POSTE 1 (Forfait)'!$G$74</f>
        <v>0</v>
      </c>
      <c r="C6" s="191">
        <f>'Contrôle POSTE 1 (Forfait)'!$G$76</f>
        <v>0</v>
      </c>
      <c r="D6" s="191">
        <f>'Contrôle POSTE 1 (Forfait)'!$G$78</f>
        <v>0</v>
      </c>
      <c r="E6" s="192">
        <f>'Contrôle POSTE 1 (Forfait)'!$G$75</f>
        <v>0</v>
      </c>
      <c r="F6" s="204"/>
      <c r="G6" s="263" t="str">
        <f>IF('Calcul de pénalités - Poste 1'!$H6="OUI",$E6*'Contrôle POSTE 1 (Forfait)'!$G$79,(IF('Calcul de pénalités - Poste 1'!$H6="NON","Pas de réfaction","0")))</f>
        <v>0</v>
      </c>
      <c r="H6" s="264"/>
    </row>
    <row r="7" spans="1:9" ht="18" x14ac:dyDescent="0.4">
      <c r="A7" s="40" t="str">
        <f>'Contrôle POSTE 1 (Forfait)'!$A$1</f>
        <v>DATE du contrôle : ____</v>
      </c>
      <c r="B7" s="191">
        <f>'Contrôle POSTE 1 (Forfait)'!$H$74</f>
        <v>0</v>
      </c>
      <c r="C7" s="191">
        <f>'Contrôle POSTE 1 (Forfait)'!$H$76</f>
        <v>0</v>
      </c>
      <c r="D7" s="191">
        <f>'Contrôle POSTE 1 (Forfait)'!$H$78</f>
        <v>0</v>
      </c>
      <c r="E7" s="192">
        <f>'Contrôle POSTE 1 (Forfait)'!$H$75</f>
        <v>0</v>
      </c>
      <c r="F7" s="204"/>
      <c r="G7" s="263" t="str">
        <f>IF('Calcul de pénalités - Poste 1'!$H7="OUI",$E7*'Contrôle POSTE 1 (Forfait)'!$H$79,(IF('Calcul de pénalités - Poste 1'!$H7="NON","Pas de réfaction","0")))</f>
        <v>0</v>
      </c>
      <c r="H7" s="264"/>
    </row>
    <row r="8" spans="1:9" ht="18" x14ac:dyDescent="0.4">
      <c r="A8" s="40" t="str">
        <f>'Contrôle POSTE 1 (Forfait)'!$A$1</f>
        <v>DATE du contrôle : ____</v>
      </c>
      <c r="B8" s="191">
        <f>'Contrôle POSTE 1 (Forfait)'!$I$74</f>
        <v>0</v>
      </c>
      <c r="C8" s="191">
        <f>'Contrôle POSTE 1 (Forfait)'!$I$76</f>
        <v>0</v>
      </c>
      <c r="D8" s="191">
        <f>'Contrôle POSTE 1 (Forfait)'!$I$78</f>
        <v>0</v>
      </c>
      <c r="E8" s="192">
        <f>'Contrôle POSTE 1 (Forfait)'!$I$75</f>
        <v>0</v>
      </c>
      <c r="F8" s="204"/>
      <c r="G8" s="263" t="str">
        <f>IF('Calcul de pénalités - Poste 1'!$H8="OUI",$E8*'Contrôle POSTE 1 (Forfait)'!$I$79,(IF('Calcul de pénalités - Poste 1'!$H8="NON","Pas de réfaction","0")))</f>
        <v>0</v>
      </c>
      <c r="H8" s="264"/>
    </row>
    <row r="9" spans="1:9" ht="18" x14ac:dyDescent="0.4">
      <c r="A9" s="40" t="str">
        <f>'Contrôle POSTE 1 (Forfait)'!$A$1</f>
        <v>DATE du contrôle : ____</v>
      </c>
      <c r="B9" s="191">
        <f>'Contrôle POSTE 1 (Forfait)'!$J$74</f>
        <v>0</v>
      </c>
      <c r="C9" s="191">
        <f>'Contrôle POSTE 1 (Forfait)'!$J$76</f>
        <v>0</v>
      </c>
      <c r="D9" s="191">
        <f>'Contrôle POSTE 1 (Forfait)'!$J$78</f>
        <v>0</v>
      </c>
      <c r="E9" s="192">
        <f>'Contrôle POSTE 1 (Forfait)'!$J$75</f>
        <v>0</v>
      </c>
      <c r="F9" s="204"/>
      <c r="G9" s="263" t="str">
        <f>IF('Calcul de pénalités - Poste 1'!$H9="OUI",$E9*'Contrôle POSTE 1 (Forfait)'!$J$79,(IF('Calcul de pénalités - Poste 1'!$H9="NON","Pas de réfaction","0")))</f>
        <v>0</v>
      </c>
      <c r="H9" s="264"/>
    </row>
    <row r="10" spans="1:9" ht="18" x14ac:dyDescent="0.4">
      <c r="A10" s="40" t="str">
        <f>'Contrôle POSTE 1 (Forfait)'!$A$1</f>
        <v>DATE du contrôle : ____</v>
      </c>
      <c r="B10" s="191">
        <f>'Contrôle POSTE 1 (Forfait)'!$K$74</f>
        <v>0</v>
      </c>
      <c r="C10" s="191">
        <f>'Contrôle POSTE 1 (Forfait)'!$K$76</f>
        <v>0</v>
      </c>
      <c r="D10" s="191">
        <f>'Contrôle POSTE 1 (Forfait)'!$K$78</f>
        <v>0</v>
      </c>
      <c r="E10" s="192">
        <f>'Contrôle POSTE 1 (Forfait)'!$K$75</f>
        <v>0</v>
      </c>
      <c r="F10" s="204"/>
      <c r="G10" s="263" t="str">
        <f>IF('Calcul de pénalités - Poste 1'!$H10="OUI",$E10*'Contrôle POSTE 1 (Forfait)'!$K$79,(IF('Calcul de pénalités - Poste 1'!$H10="NON","Pas de réfaction","0")))</f>
        <v>0</v>
      </c>
      <c r="H10" s="264"/>
    </row>
    <row r="11" spans="1:9" ht="18.5" thickBot="1" x14ac:dyDescent="0.45">
      <c r="A11" s="40" t="str">
        <f>'Contrôle POSTE 1 (Forfait)'!$A$1</f>
        <v>DATE du contrôle : ____</v>
      </c>
      <c r="B11" s="194">
        <f>'Contrôle POSTE 1 (Forfait)'!$L$74</f>
        <v>0</v>
      </c>
      <c r="C11" s="194">
        <f>'Contrôle POSTE 1 (Forfait)'!$L$76</f>
        <v>0</v>
      </c>
      <c r="D11" s="194">
        <f>'Contrôle POSTE 1 (Forfait)'!$L$78</f>
        <v>0</v>
      </c>
      <c r="E11" s="195">
        <f>'Contrôle POSTE 1 (Forfait)'!$L$75</f>
        <v>0</v>
      </c>
      <c r="F11" s="204"/>
      <c r="G11" s="263" t="str">
        <f>IF('Calcul de pénalités - Poste 1'!$H11="OUI",$E11*'Contrôle POSTE 1 (Forfait)'!$L$79,(IF('Calcul de pénalités - Poste 1'!$H11="NON","Pas de réfaction","0")))</f>
        <v>0</v>
      </c>
      <c r="H11" s="264"/>
    </row>
    <row r="12" spans="1:9" ht="11.25" customHeight="1" x14ac:dyDescent="0.35">
      <c r="A12" s="30"/>
      <c r="I12" s="29"/>
    </row>
    <row r="13" spans="1:9" ht="11.5" customHeight="1" thickBot="1" x14ac:dyDescent="0.4"/>
    <row r="14" spans="1:9" ht="14.5" customHeight="1" x14ac:dyDescent="0.35">
      <c r="A14" s="259" t="s">
        <v>743</v>
      </c>
      <c r="B14" s="269">
        <f>$G$14+'Calcul de pénalités - Poste 1'!$G$13</f>
        <v>0</v>
      </c>
      <c r="C14" s="270"/>
      <c r="D14" s="205"/>
      <c r="E14" s="265" t="s">
        <v>742</v>
      </c>
      <c r="F14" s="266"/>
      <c r="G14" s="273">
        <f>ROUND(SUM(G2:G11),2)</f>
        <v>0</v>
      </c>
      <c r="H14" s="274"/>
    </row>
    <row r="15" spans="1:9" ht="15" customHeight="1" thickBot="1" x14ac:dyDescent="0.4">
      <c r="A15" s="260"/>
      <c r="B15" s="271"/>
      <c r="C15" s="272"/>
      <c r="D15" s="205"/>
      <c r="E15" s="267"/>
      <c r="F15" s="268"/>
      <c r="G15" s="275"/>
      <c r="H15" s="276"/>
    </row>
  </sheetData>
  <sheetProtection algorithmName="SHA-512" hashValue="hjw3DmJMxtl2X0p0Nf6k+UVsJkSq3Jr7SK/JRUjeWXjObhYL0ym5H3vS2N/Bl3KMBatbJ2Yat2vGOoeqF1ns3A==" saltValue="7IEiEVzr9f3VpYDvtfNgwA==" spinCount="100000" sheet="1" objects="1" scenarios="1"/>
  <mergeCells count="15">
    <mergeCell ref="A14:A15"/>
    <mergeCell ref="G1:H1"/>
    <mergeCell ref="G2:H2"/>
    <mergeCell ref="G3:H3"/>
    <mergeCell ref="G4:H4"/>
    <mergeCell ref="G5:H5"/>
    <mergeCell ref="G11:H11"/>
    <mergeCell ref="E14:F15"/>
    <mergeCell ref="B14:C15"/>
    <mergeCell ref="G6:H6"/>
    <mergeCell ref="G7:H7"/>
    <mergeCell ref="G8:H8"/>
    <mergeCell ref="G9:H9"/>
    <mergeCell ref="G10:H10"/>
    <mergeCell ref="G14:H15"/>
  </mergeCells>
  <conditionalFormatting sqref="B14">
    <cfRule type="containsErrors" dxfId="46" priority="2">
      <formula>ISERROR(B14)</formula>
    </cfRule>
  </conditionalFormatting>
  <conditionalFormatting sqref="G14">
    <cfRule type="containsErrors" dxfId="45" priority="1">
      <formula>ISERROR(G14)</formula>
    </cfRule>
  </conditionalFormatting>
  <pageMargins left="3.937007874015748E-2" right="4.0347222222222222E-2" top="0.91540404040404044" bottom="7.0564516129032265E-2" header="0.31496062992125984" footer="0.31496062992125984"/>
  <pageSetup paperSize="9" scale="99" fitToHeight="0" orientation="landscape" r:id="rId1"/>
  <headerFooter>
    <oddHeader>&amp;L&amp;D&amp;C&amp;"Marianne,Gras"&amp;22CALCUL de REFACTIONS (poste 1)&amp;R&amp;P</oddHead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8" tint="0.39997558519241921"/>
    <pageSetUpPr fitToPage="1"/>
  </sheetPr>
  <dimension ref="A1:N71"/>
  <sheetViews>
    <sheetView showGridLines="0" view="pageLayout" topLeftCell="A28" zoomScale="96" zoomScaleNormal="90" zoomScaleSheetLayoutView="68" zoomScalePageLayoutView="96" workbookViewId="0">
      <selection activeCell="C38" sqref="C38"/>
    </sheetView>
  </sheetViews>
  <sheetFormatPr baseColWidth="10" defaultColWidth="10.81640625" defaultRowHeight="14.5" x14ac:dyDescent="0.35"/>
  <cols>
    <col min="1" max="1" width="124.1796875" style="28" customWidth="1"/>
    <col min="2" max="2" width="8.1796875" style="28" customWidth="1"/>
    <col min="3" max="12" width="7.7265625" style="5" customWidth="1"/>
    <col min="13" max="13" width="9.7265625" style="5" customWidth="1"/>
    <col min="14" max="14" width="10.81640625" style="4"/>
    <col min="15" max="16384" width="10.81640625" style="5"/>
  </cols>
  <sheetData>
    <row r="1" spans="1:14" ht="26" thickTop="1" x14ac:dyDescent="0.35">
      <c r="A1" s="292" t="s">
        <v>42</v>
      </c>
      <c r="B1" s="293"/>
      <c r="C1" s="295" t="s">
        <v>32</v>
      </c>
      <c r="D1" s="296"/>
      <c r="E1" s="296"/>
      <c r="F1" s="296"/>
      <c r="G1" s="296"/>
      <c r="H1" s="296"/>
      <c r="I1" s="296"/>
      <c r="J1" s="296"/>
      <c r="K1" s="296"/>
      <c r="L1" s="296"/>
      <c r="M1" s="297"/>
    </row>
    <row r="2" spans="1:14" ht="13.5" customHeight="1" thickBot="1" x14ac:dyDescent="0.4">
      <c r="A2" s="294"/>
      <c r="B2" s="214"/>
      <c r="C2" s="6" t="s">
        <v>0</v>
      </c>
      <c r="D2" s="7" t="s">
        <v>0</v>
      </c>
      <c r="E2" s="7" t="s">
        <v>0</v>
      </c>
      <c r="F2" s="7" t="s">
        <v>0</v>
      </c>
      <c r="G2" s="7" t="s">
        <v>0</v>
      </c>
      <c r="H2" s="7" t="s">
        <v>0</v>
      </c>
      <c r="I2" s="7" t="s">
        <v>0</v>
      </c>
      <c r="J2" s="7" t="s">
        <v>0</v>
      </c>
      <c r="K2" s="7" t="s">
        <v>0</v>
      </c>
      <c r="L2" s="7" t="s">
        <v>0</v>
      </c>
      <c r="M2" s="298"/>
    </row>
    <row r="3" spans="1:14" s="12" customFormat="1" ht="72" customHeight="1" x14ac:dyDescent="0.35">
      <c r="A3" s="8" t="s">
        <v>70</v>
      </c>
      <c r="B3" s="9" t="s">
        <v>72</v>
      </c>
      <c r="C3" s="175"/>
      <c r="D3" s="175"/>
      <c r="E3" s="175"/>
      <c r="F3" s="175"/>
      <c r="G3" s="175"/>
      <c r="H3" s="175"/>
      <c r="I3" s="175"/>
      <c r="J3" s="175"/>
      <c r="K3" s="175"/>
      <c r="L3" s="175"/>
      <c r="M3" s="10"/>
      <c r="N3" s="11"/>
    </row>
    <row r="4" spans="1:14" ht="31.25" customHeight="1" x14ac:dyDescent="0.35">
      <c r="A4" s="166" t="s">
        <v>86</v>
      </c>
      <c r="B4" s="13" t="s">
        <v>33</v>
      </c>
      <c r="C4" s="32"/>
      <c r="D4" s="32"/>
      <c r="E4" s="32"/>
      <c r="F4" s="32"/>
      <c r="G4" s="32"/>
      <c r="H4" s="32"/>
      <c r="I4" s="32"/>
      <c r="J4" s="32"/>
      <c r="K4" s="32"/>
      <c r="L4" s="33"/>
      <c r="M4" s="167"/>
    </row>
    <row r="5" spans="1:14" ht="31.25" customHeight="1" x14ac:dyDescent="0.35">
      <c r="A5" s="166" t="s">
        <v>77</v>
      </c>
      <c r="B5" s="13" t="s">
        <v>33</v>
      </c>
      <c r="C5" s="32"/>
      <c r="D5" s="32"/>
      <c r="E5" s="32"/>
      <c r="F5" s="32"/>
      <c r="G5" s="32"/>
      <c r="H5" s="32"/>
      <c r="I5" s="32"/>
      <c r="J5" s="32"/>
      <c r="K5" s="32"/>
      <c r="L5" s="33"/>
      <c r="M5" s="167"/>
    </row>
    <row r="6" spans="1:14" ht="31.25" customHeight="1" x14ac:dyDescent="0.35">
      <c r="A6" s="166" t="s">
        <v>78</v>
      </c>
      <c r="B6" s="13" t="s">
        <v>33</v>
      </c>
      <c r="C6" s="32"/>
      <c r="D6" s="32"/>
      <c r="E6" s="32"/>
      <c r="F6" s="32"/>
      <c r="G6" s="32"/>
      <c r="H6" s="32"/>
      <c r="I6" s="32"/>
      <c r="J6" s="32"/>
      <c r="K6" s="32"/>
      <c r="L6" s="33"/>
      <c r="M6" s="167"/>
    </row>
    <row r="7" spans="1:14" ht="31.25" customHeight="1" x14ac:dyDescent="0.35">
      <c r="A7" s="166" t="s">
        <v>79</v>
      </c>
      <c r="B7" s="13" t="s">
        <v>33</v>
      </c>
      <c r="C7" s="32"/>
      <c r="D7" s="32"/>
      <c r="E7" s="32"/>
      <c r="F7" s="32"/>
      <c r="G7" s="32"/>
      <c r="H7" s="32"/>
      <c r="I7" s="32"/>
      <c r="J7" s="32"/>
      <c r="K7" s="32"/>
      <c r="L7" s="33"/>
      <c r="M7" s="167"/>
    </row>
    <row r="8" spans="1:14" ht="31.25" customHeight="1" x14ac:dyDescent="0.35">
      <c r="A8" s="168" t="s">
        <v>35</v>
      </c>
      <c r="B8" s="13" t="s">
        <v>33</v>
      </c>
      <c r="C8" s="32"/>
      <c r="D8" s="32"/>
      <c r="E8" s="32"/>
      <c r="F8" s="32"/>
      <c r="G8" s="32"/>
      <c r="H8" s="32"/>
      <c r="I8" s="32"/>
      <c r="J8" s="32"/>
      <c r="K8" s="32"/>
      <c r="L8" s="33"/>
      <c r="M8" s="167"/>
    </row>
    <row r="9" spans="1:14" ht="31.25" customHeight="1" x14ac:dyDescent="0.35">
      <c r="A9" s="166" t="s">
        <v>36</v>
      </c>
      <c r="B9" s="13" t="s">
        <v>37</v>
      </c>
      <c r="C9" s="32"/>
      <c r="D9" s="32"/>
      <c r="E9" s="32"/>
      <c r="F9" s="32"/>
      <c r="G9" s="32"/>
      <c r="H9" s="32"/>
      <c r="I9" s="32"/>
      <c r="J9" s="32"/>
      <c r="K9" s="32"/>
      <c r="L9" s="33"/>
      <c r="M9" s="167"/>
    </row>
    <row r="10" spans="1:14" ht="31.25" customHeight="1" x14ac:dyDescent="0.35">
      <c r="A10" s="166" t="s">
        <v>80</v>
      </c>
      <c r="B10" s="13" t="s">
        <v>33</v>
      </c>
      <c r="C10" s="32"/>
      <c r="D10" s="32"/>
      <c r="E10" s="32"/>
      <c r="F10" s="32"/>
      <c r="G10" s="32"/>
      <c r="H10" s="32"/>
      <c r="I10" s="32"/>
      <c r="J10" s="32"/>
      <c r="K10" s="32"/>
      <c r="L10" s="33"/>
      <c r="M10" s="167"/>
    </row>
    <row r="11" spans="1:14" ht="31.25" customHeight="1" x14ac:dyDescent="0.35">
      <c r="A11" s="166" t="s">
        <v>748</v>
      </c>
      <c r="B11" s="13" t="s">
        <v>34</v>
      </c>
      <c r="C11" s="32"/>
      <c r="D11" s="32"/>
      <c r="E11" s="32"/>
      <c r="F11" s="32"/>
      <c r="G11" s="32"/>
      <c r="H11" s="32"/>
      <c r="I11" s="32"/>
      <c r="J11" s="32"/>
      <c r="K11" s="32"/>
      <c r="L11" s="33"/>
      <c r="M11" s="167"/>
    </row>
    <row r="12" spans="1:14" ht="31.25" customHeight="1" x14ac:dyDescent="0.35">
      <c r="A12" s="166" t="s">
        <v>81</v>
      </c>
      <c r="B12" s="13" t="s">
        <v>34</v>
      </c>
      <c r="C12" s="32"/>
      <c r="D12" s="32"/>
      <c r="E12" s="32"/>
      <c r="F12" s="32"/>
      <c r="G12" s="32"/>
      <c r="H12" s="32"/>
      <c r="I12" s="32"/>
      <c r="J12" s="32"/>
      <c r="K12" s="32"/>
      <c r="L12" s="33"/>
      <c r="M12" s="167"/>
    </row>
    <row r="13" spans="1:14" ht="31.25" customHeight="1" x14ac:dyDescent="0.35">
      <c r="A13" s="166" t="s">
        <v>749</v>
      </c>
      <c r="B13" s="13" t="s">
        <v>34</v>
      </c>
      <c r="C13" s="32"/>
      <c r="D13" s="32"/>
      <c r="E13" s="32"/>
      <c r="F13" s="32"/>
      <c r="G13" s="32"/>
      <c r="H13" s="32"/>
      <c r="I13" s="32"/>
      <c r="J13" s="32"/>
      <c r="K13" s="32"/>
      <c r="L13" s="33"/>
      <c r="M13" s="167"/>
    </row>
    <row r="14" spans="1:14" ht="31.25" customHeight="1" x14ac:dyDescent="0.35">
      <c r="A14" s="166" t="s">
        <v>87</v>
      </c>
      <c r="B14" s="13" t="s">
        <v>33</v>
      </c>
      <c r="C14" s="32"/>
      <c r="D14" s="32"/>
      <c r="E14" s="32"/>
      <c r="F14" s="32"/>
      <c r="G14" s="32"/>
      <c r="H14" s="32"/>
      <c r="I14" s="32"/>
      <c r="J14" s="32"/>
      <c r="K14" s="32"/>
      <c r="L14" s="33"/>
      <c r="M14" s="167"/>
    </row>
    <row r="15" spans="1:14" s="4" customFormat="1" ht="31.25" customHeight="1" x14ac:dyDescent="0.35">
      <c r="A15" s="169" t="s">
        <v>82</v>
      </c>
      <c r="B15" s="13" t="s">
        <v>33</v>
      </c>
      <c r="C15" s="32"/>
      <c r="D15" s="32"/>
      <c r="E15" s="32"/>
      <c r="F15" s="32"/>
      <c r="G15" s="32"/>
      <c r="H15" s="32"/>
      <c r="I15" s="32"/>
      <c r="J15" s="32"/>
      <c r="K15" s="32"/>
      <c r="L15" s="33"/>
      <c r="M15" s="167"/>
    </row>
    <row r="16" spans="1:14" ht="31.25" customHeight="1" x14ac:dyDescent="0.35">
      <c r="A16" s="166" t="s">
        <v>39</v>
      </c>
      <c r="B16" s="13" t="s">
        <v>33</v>
      </c>
      <c r="C16" s="32"/>
      <c r="D16" s="32"/>
      <c r="E16" s="32"/>
      <c r="F16" s="32"/>
      <c r="G16" s="32"/>
      <c r="H16" s="32"/>
      <c r="I16" s="32"/>
      <c r="J16" s="32"/>
      <c r="K16" s="32"/>
      <c r="L16" s="33"/>
      <c r="M16" s="167"/>
    </row>
    <row r="17" spans="1:14" s="15" customFormat="1" ht="31.25" customHeight="1" x14ac:dyDescent="0.35">
      <c r="A17" s="166" t="s">
        <v>88</v>
      </c>
      <c r="B17" s="13" t="s">
        <v>33</v>
      </c>
      <c r="C17" s="32"/>
      <c r="D17" s="32"/>
      <c r="E17" s="32"/>
      <c r="F17" s="32"/>
      <c r="G17" s="32"/>
      <c r="H17" s="32"/>
      <c r="I17" s="32"/>
      <c r="J17" s="32"/>
      <c r="K17" s="32"/>
      <c r="L17" s="33"/>
      <c r="M17" s="167"/>
      <c r="N17" s="14"/>
    </row>
    <row r="18" spans="1:14" s="15" customFormat="1" ht="31.25" customHeight="1" x14ac:dyDescent="0.35">
      <c r="A18" s="166" t="s">
        <v>83</v>
      </c>
      <c r="B18" s="13" t="s">
        <v>33</v>
      </c>
      <c r="C18" s="32"/>
      <c r="D18" s="32"/>
      <c r="E18" s="32"/>
      <c r="F18" s="32"/>
      <c r="G18" s="32"/>
      <c r="H18" s="32"/>
      <c r="I18" s="32"/>
      <c r="J18" s="32"/>
      <c r="K18" s="32"/>
      <c r="L18" s="33"/>
      <c r="M18" s="167"/>
      <c r="N18" s="14"/>
    </row>
    <row r="19" spans="1:14" s="15" customFormat="1" ht="31.25" customHeight="1" x14ac:dyDescent="0.35">
      <c r="A19" s="166" t="s">
        <v>84</v>
      </c>
      <c r="B19" s="13" t="s">
        <v>33</v>
      </c>
      <c r="C19" s="32"/>
      <c r="D19" s="32"/>
      <c r="E19" s="32"/>
      <c r="F19" s="32"/>
      <c r="G19" s="32"/>
      <c r="H19" s="32"/>
      <c r="I19" s="32"/>
      <c r="J19" s="32"/>
      <c r="K19" s="32"/>
      <c r="L19" s="33"/>
      <c r="M19" s="167"/>
      <c r="N19" s="14"/>
    </row>
    <row r="20" spans="1:14" s="15" customFormat="1" ht="31.25" customHeight="1" x14ac:dyDescent="0.35">
      <c r="A20" s="169" t="s">
        <v>85</v>
      </c>
      <c r="B20" s="13" t="s">
        <v>33</v>
      </c>
      <c r="C20" s="32"/>
      <c r="D20" s="32"/>
      <c r="E20" s="32"/>
      <c r="F20" s="32"/>
      <c r="G20" s="32"/>
      <c r="H20" s="32"/>
      <c r="I20" s="32"/>
      <c r="J20" s="32"/>
      <c r="K20" s="32"/>
      <c r="L20" s="33"/>
      <c r="M20" s="167"/>
      <c r="N20" s="14"/>
    </row>
    <row r="21" spans="1:14" s="15" customFormat="1" ht="31.25" customHeight="1" x14ac:dyDescent="0.35">
      <c r="A21" s="166" t="s">
        <v>750</v>
      </c>
      <c r="B21" s="13" t="s">
        <v>38</v>
      </c>
      <c r="C21" s="32"/>
      <c r="D21" s="32"/>
      <c r="E21" s="32"/>
      <c r="F21" s="32"/>
      <c r="G21" s="32"/>
      <c r="H21" s="32"/>
      <c r="I21" s="32"/>
      <c r="J21" s="32"/>
      <c r="K21" s="32"/>
      <c r="L21" s="33"/>
      <c r="M21" s="167"/>
      <c r="N21" s="14"/>
    </row>
    <row r="22" spans="1:14" s="15" customFormat="1" ht="31.25" customHeight="1" x14ac:dyDescent="0.35">
      <c r="A22" s="166" t="s">
        <v>89</v>
      </c>
      <c r="B22" s="13" t="s">
        <v>33</v>
      </c>
      <c r="C22" s="32"/>
      <c r="D22" s="32"/>
      <c r="E22" s="32"/>
      <c r="F22" s="32"/>
      <c r="G22" s="32"/>
      <c r="H22" s="32"/>
      <c r="I22" s="32"/>
      <c r="J22" s="32"/>
      <c r="K22" s="32"/>
      <c r="L22" s="33"/>
      <c r="M22" s="167"/>
      <c r="N22" s="14"/>
    </row>
    <row r="23" spans="1:14" s="15" customFormat="1" ht="31.25" customHeight="1" x14ac:dyDescent="0.35">
      <c r="A23" s="166" t="s">
        <v>40</v>
      </c>
      <c r="B23" s="13" t="s">
        <v>33</v>
      </c>
      <c r="C23" s="32"/>
      <c r="D23" s="32"/>
      <c r="E23" s="32"/>
      <c r="F23" s="32"/>
      <c r="G23" s="32"/>
      <c r="H23" s="32"/>
      <c r="I23" s="32"/>
      <c r="J23" s="32"/>
      <c r="K23" s="32"/>
      <c r="L23" s="33"/>
      <c r="M23" s="167"/>
      <c r="N23" s="14"/>
    </row>
    <row r="24" spans="1:14" s="15" customFormat="1" ht="31.25" customHeight="1" thickBot="1" x14ac:dyDescent="0.4">
      <c r="A24" s="170" t="s">
        <v>41</v>
      </c>
      <c r="B24" s="16" t="s">
        <v>33</v>
      </c>
      <c r="C24" s="34"/>
      <c r="D24" s="34"/>
      <c r="E24" s="34"/>
      <c r="F24" s="34"/>
      <c r="G24" s="34"/>
      <c r="H24" s="34"/>
      <c r="I24" s="34"/>
      <c r="J24" s="34"/>
      <c r="K24" s="34"/>
      <c r="L24" s="35"/>
      <c r="M24" s="171"/>
      <c r="N24" s="14"/>
    </row>
    <row r="25" spans="1:14" s="15" customFormat="1" ht="31.25" customHeight="1" thickTop="1" x14ac:dyDescent="0.35">
      <c r="A25" s="172"/>
      <c r="B25" s="165"/>
      <c r="C25" s="173"/>
      <c r="D25" s="173"/>
      <c r="E25" s="173"/>
      <c r="F25" s="173"/>
      <c r="G25" s="173"/>
      <c r="H25" s="173"/>
      <c r="I25" s="173"/>
      <c r="J25" s="173"/>
      <c r="K25" s="173"/>
      <c r="L25" s="173"/>
      <c r="M25" s="174"/>
      <c r="N25" s="14"/>
    </row>
    <row r="26" spans="1:14" s="21" customFormat="1" ht="16" thickBot="1" x14ac:dyDescent="0.4">
      <c r="A26" s="17"/>
      <c r="B26" s="18"/>
      <c r="C26" s="19"/>
      <c r="D26" s="19"/>
      <c r="E26" s="19"/>
      <c r="F26" s="19"/>
      <c r="G26" s="19"/>
      <c r="H26" s="19"/>
      <c r="I26" s="19"/>
      <c r="J26" s="19"/>
      <c r="K26" s="19"/>
      <c r="L26" s="19"/>
      <c r="M26" s="19"/>
      <c r="N26" s="20"/>
    </row>
    <row r="27" spans="1:14" s="21" customFormat="1" ht="16.5" thickTop="1" thickBot="1" x14ac:dyDescent="0.4">
      <c r="A27" s="176" t="s">
        <v>71</v>
      </c>
      <c r="B27" s="18"/>
      <c r="C27" s="31">
        <f>SUM(C$4:C$24)</f>
        <v>0</v>
      </c>
      <c r="D27" s="31">
        <f t="shared" ref="D27:L27" si="0">SUM(D$4:D$24)</f>
        <v>0</v>
      </c>
      <c r="E27" s="31">
        <f t="shared" si="0"/>
        <v>0</v>
      </c>
      <c r="F27" s="31">
        <f t="shared" si="0"/>
        <v>0</v>
      </c>
      <c r="G27" s="31">
        <f t="shared" si="0"/>
        <v>0</v>
      </c>
      <c r="H27" s="31">
        <f t="shared" si="0"/>
        <v>0</v>
      </c>
      <c r="I27" s="31">
        <f t="shared" si="0"/>
        <v>0</v>
      </c>
      <c r="J27" s="31">
        <f t="shared" si="0"/>
        <v>0</v>
      </c>
      <c r="K27" s="31">
        <f t="shared" si="0"/>
        <v>0</v>
      </c>
      <c r="L27" s="31">
        <f t="shared" si="0"/>
        <v>0</v>
      </c>
      <c r="M27" s="160"/>
      <c r="N27" s="20"/>
    </row>
    <row r="28" spans="1:14" s="164" customFormat="1" ht="15.5" x14ac:dyDescent="0.35">
      <c r="A28" s="162"/>
      <c r="B28" s="18"/>
      <c r="C28" s="161"/>
      <c r="D28" s="161"/>
      <c r="E28" s="161"/>
      <c r="F28" s="161"/>
      <c r="G28" s="161"/>
      <c r="H28" s="161"/>
      <c r="I28" s="161"/>
      <c r="J28" s="161"/>
      <c r="K28" s="161"/>
      <c r="L28" s="161"/>
      <c r="M28" s="161"/>
      <c r="N28" s="163"/>
    </row>
    <row r="29" spans="1:14" s="164" customFormat="1" ht="15.5" x14ac:dyDescent="0.35">
      <c r="A29" s="162"/>
      <c r="B29" s="18"/>
      <c r="C29" s="161"/>
      <c r="D29" s="161"/>
      <c r="E29" s="161"/>
      <c r="F29" s="161"/>
      <c r="G29" s="161"/>
      <c r="H29" s="161"/>
      <c r="I29" s="161"/>
      <c r="J29" s="161"/>
      <c r="K29" s="161"/>
      <c r="L29" s="161"/>
      <c r="M29" s="161"/>
      <c r="N29" s="163"/>
    </row>
    <row r="30" spans="1:14" s="15" customFormat="1" ht="15" customHeight="1" x14ac:dyDescent="0.35">
      <c r="A30" s="22"/>
      <c r="B30" s="18"/>
      <c r="C30" s="23"/>
      <c r="D30" s="23"/>
      <c r="E30" s="23"/>
      <c r="F30" s="23"/>
      <c r="G30" s="23"/>
      <c r="H30" s="23"/>
      <c r="I30" s="23"/>
      <c r="J30" s="23"/>
      <c r="K30" s="23"/>
      <c r="L30" s="23"/>
      <c r="M30" s="24"/>
      <c r="N30" s="14"/>
    </row>
    <row r="31" spans="1:14" ht="15" thickBot="1" x14ac:dyDescent="0.4"/>
    <row r="32" spans="1:14" ht="20.5" x14ac:dyDescent="0.35">
      <c r="A32" s="219" t="s">
        <v>752</v>
      </c>
      <c r="B32" s="5"/>
      <c r="C32" s="300">
        <f t="shared" ref="C32:L32" si="1">C$3</f>
        <v>0</v>
      </c>
      <c r="D32" s="300">
        <f t="shared" si="1"/>
        <v>0</v>
      </c>
      <c r="E32" s="300">
        <f t="shared" si="1"/>
        <v>0</v>
      </c>
      <c r="F32" s="300">
        <f t="shared" si="1"/>
        <v>0</v>
      </c>
      <c r="G32" s="300">
        <f t="shared" si="1"/>
        <v>0</v>
      </c>
      <c r="H32" s="300">
        <f t="shared" si="1"/>
        <v>0</v>
      </c>
      <c r="I32" s="300">
        <f t="shared" si="1"/>
        <v>0</v>
      </c>
      <c r="J32" s="300">
        <f t="shared" si="1"/>
        <v>0</v>
      </c>
      <c r="K32" s="300">
        <f t="shared" si="1"/>
        <v>0</v>
      </c>
      <c r="L32" s="300">
        <f t="shared" si="1"/>
        <v>0</v>
      </c>
      <c r="M32" s="91"/>
    </row>
    <row r="33" spans="1:14" s="21" customFormat="1" ht="13" customHeight="1" x14ac:dyDescent="0.35">
      <c r="A33" s="220"/>
      <c r="C33" s="300"/>
      <c r="D33" s="300"/>
      <c r="E33" s="300"/>
      <c r="F33" s="300"/>
      <c r="G33" s="300"/>
      <c r="H33" s="300"/>
      <c r="I33" s="300"/>
      <c r="J33" s="300"/>
      <c r="K33" s="300"/>
      <c r="L33" s="300"/>
      <c r="M33" s="91"/>
      <c r="N33" s="20"/>
    </row>
    <row r="34" spans="1:14" s="21" customFormat="1" ht="28.25" customHeight="1" x14ac:dyDescent="0.35">
      <c r="A34" s="206" t="s">
        <v>746</v>
      </c>
      <c r="C34" s="207"/>
      <c r="D34" s="207"/>
      <c r="E34" s="207"/>
      <c r="F34" s="207"/>
      <c r="G34" s="207"/>
      <c r="H34" s="207"/>
      <c r="I34" s="207"/>
      <c r="J34" s="207"/>
      <c r="K34" s="207"/>
      <c r="L34" s="207"/>
      <c r="M34" s="91"/>
      <c r="N34" s="20"/>
    </row>
    <row r="35" spans="1:14" s="21" customFormat="1" ht="28.25" customHeight="1" x14ac:dyDescent="0.35">
      <c r="A35" s="136" t="s">
        <v>761</v>
      </c>
      <c r="C35" s="152"/>
      <c r="D35" s="152"/>
      <c r="E35" s="152"/>
      <c r="F35" s="152"/>
      <c r="G35" s="152"/>
      <c r="H35" s="152"/>
      <c r="I35" s="152"/>
      <c r="J35" s="152"/>
      <c r="K35" s="152"/>
      <c r="L35" s="152"/>
      <c r="M35" s="91"/>
      <c r="N35" s="20"/>
    </row>
    <row r="36" spans="1:14" s="21" customFormat="1" ht="28.25" customHeight="1" x14ac:dyDescent="0.35">
      <c r="A36" s="136" t="s">
        <v>214</v>
      </c>
      <c r="C36" s="152"/>
      <c r="D36" s="152"/>
      <c r="E36" s="152"/>
      <c r="F36" s="152"/>
      <c r="G36" s="152"/>
      <c r="H36" s="152"/>
      <c r="I36" s="152"/>
      <c r="J36" s="152"/>
      <c r="K36" s="152"/>
      <c r="L36" s="152"/>
      <c r="M36" s="25"/>
      <c r="N36" s="20"/>
    </row>
    <row r="37" spans="1:14" s="21" customFormat="1" ht="28.25" customHeight="1" x14ac:dyDescent="0.35">
      <c r="A37" s="137" t="s">
        <v>763</v>
      </c>
      <c r="C37" s="152"/>
      <c r="D37" s="152"/>
      <c r="E37" s="152"/>
      <c r="F37" s="152"/>
      <c r="G37" s="152"/>
      <c r="H37" s="152"/>
      <c r="I37" s="152"/>
      <c r="J37" s="152"/>
      <c r="K37" s="152"/>
      <c r="L37" s="152"/>
      <c r="M37" s="25"/>
      <c r="N37" s="20"/>
    </row>
    <row r="38" spans="1:14" ht="28.25" customHeight="1" thickBot="1" x14ac:dyDescent="0.4">
      <c r="A38" s="138" t="s">
        <v>762</v>
      </c>
      <c r="B38" s="5"/>
      <c r="C38" s="200"/>
      <c r="D38" s="200"/>
      <c r="E38" s="200"/>
      <c r="F38" s="200"/>
      <c r="G38" s="200"/>
      <c r="H38" s="200"/>
      <c r="I38" s="200"/>
      <c r="J38" s="200"/>
      <c r="K38" s="200"/>
      <c r="L38" s="200"/>
      <c r="M38" s="27"/>
    </row>
    <row r="39" spans="1:14" ht="17.75" customHeight="1" x14ac:dyDescent="0.35">
      <c r="A39" s="151" t="s">
        <v>760</v>
      </c>
    </row>
    <row r="42" spans="1:14" ht="18" customHeight="1" x14ac:dyDescent="0.35">
      <c r="A42" s="299" t="s">
        <v>225</v>
      </c>
    </row>
    <row r="43" spans="1:14" ht="14.5" customHeight="1" x14ac:dyDescent="0.35">
      <c r="A43" s="299"/>
      <c r="B43" s="5"/>
      <c r="M43" s="27"/>
    </row>
    <row r="44" spans="1:14" ht="14.5" customHeight="1" x14ac:dyDescent="0.35">
      <c r="A44" s="299"/>
      <c r="B44" s="5"/>
      <c r="F44" s="14"/>
      <c r="G44" s="250"/>
      <c r="H44" s="250"/>
      <c r="N44" s="5"/>
    </row>
    <row r="45" spans="1:14" ht="15" customHeight="1" x14ac:dyDescent="0.35">
      <c r="A45" s="299"/>
      <c r="B45" s="5"/>
      <c r="F45" s="14"/>
      <c r="G45" s="250"/>
      <c r="H45" s="250"/>
      <c r="N45" s="5"/>
    </row>
    <row r="46" spans="1:14" ht="14.5" customHeight="1" x14ac:dyDescent="0.35">
      <c r="A46" s="299"/>
      <c r="B46" s="5"/>
      <c r="F46" s="14"/>
      <c r="N46" s="5"/>
    </row>
    <row r="47" spans="1:14" ht="14.5" customHeight="1" x14ac:dyDescent="0.35">
      <c r="A47" s="299"/>
      <c r="B47" s="5"/>
      <c r="N47" s="5"/>
    </row>
    <row r="48" spans="1:14" ht="24.5" customHeight="1" x14ac:dyDescent="0.35">
      <c r="A48" s="299"/>
      <c r="B48" s="5"/>
      <c r="D48" s="177"/>
      <c r="E48" s="177"/>
      <c r="F48" s="177"/>
      <c r="G48" s="177"/>
      <c r="H48" s="177"/>
      <c r="I48" s="177"/>
      <c r="J48" s="177"/>
      <c r="K48" s="177"/>
      <c r="L48" s="177"/>
      <c r="M48" s="177"/>
      <c r="N48" s="5"/>
    </row>
    <row r="49" spans="1:14" ht="14.5" customHeight="1" x14ac:dyDescent="0.35">
      <c r="A49" s="299"/>
      <c r="B49" s="5"/>
      <c r="D49" s="177"/>
      <c r="E49" s="177"/>
      <c r="F49" s="177"/>
      <c r="G49" s="177"/>
      <c r="H49" s="177"/>
      <c r="I49" s="177"/>
      <c r="J49" s="177"/>
      <c r="K49" s="177"/>
      <c r="L49" s="177"/>
      <c r="M49" s="177"/>
      <c r="N49" s="5"/>
    </row>
    <row r="50" spans="1:14" ht="14.5" customHeight="1" thickBot="1" x14ac:dyDescent="0.4">
      <c r="A50" s="299"/>
      <c r="B50" s="5"/>
      <c r="D50" s="177"/>
      <c r="E50" s="177"/>
      <c r="F50" s="177"/>
      <c r="G50" s="177"/>
      <c r="H50" s="177"/>
      <c r="I50" s="177"/>
      <c r="J50" s="177"/>
      <c r="K50" s="177"/>
      <c r="L50" s="177"/>
      <c r="M50" s="177"/>
      <c r="N50" s="5"/>
    </row>
    <row r="51" spans="1:14" ht="14.5" customHeight="1" x14ac:dyDescent="0.35">
      <c r="A51" s="299"/>
      <c r="B51" s="5"/>
      <c r="D51" s="301" t="s">
        <v>734</v>
      </c>
      <c r="E51" s="302"/>
      <c r="F51" s="177"/>
      <c r="G51" s="177"/>
      <c r="H51" s="177"/>
      <c r="I51" s="177"/>
      <c r="J51" s="177"/>
      <c r="K51" s="177"/>
      <c r="L51" s="177"/>
      <c r="M51" s="177"/>
      <c r="N51" s="5"/>
    </row>
    <row r="52" spans="1:14" ht="15" customHeight="1" x14ac:dyDescent="0.35">
      <c r="A52" s="299"/>
      <c r="B52" s="5"/>
      <c r="D52" s="303"/>
      <c r="E52" s="304"/>
      <c r="F52" s="177"/>
      <c r="G52" s="177"/>
      <c r="H52" s="177"/>
      <c r="I52" s="177"/>
      <c r="J52" s="177"/>
      <c r="K52" s="177"/>
      <c r="L52" s="177"/>
      <c r="M52" s="177"/>
      <c r="N52" s="5"/>
    </row>
    <row r="53" spans="1:14" ht="15" customHeight="1" thickBot="1" x14ac:dyDescent="0.4">
      <c r="A53" s="299"/>
      <c r="B53" s="5"/>
      <c r="D53" s="305"/>
      <c r="E53" s="306"/>
      <c r="F53" s="177"/>
      <c r="G53" s="177"/>
      <c r="H53" s="177"/>
      <c r="I53" s="177"/>
      <c r="J53" s="177"/>
      <c r="K53" s="177"/>
      <c r="L53" s="177"/>
      <c r="M53" s="177"/>
      <c r="N53" s="5"/>
    </row>
    <row r="54" spans="1:14" ht="15" customHeight="1" thickBot="1" x14ac:dyDescent="0.4">
      <c r="A54" s="299"/>
      <c r="B54" s="5"/>
      <c r="D54" s="177"/>
      <c r="E54" s="177"/>
      <c r="F54" s="177"/>
      <c r="G54" s="177"/>
      <c r="H54" s="177"/>
      <c r="I54" s="177"/>
      <c r="J54" s="177"/>
      <c r="K54" s="177"/>
      <c r="L54" s="177"/>
      <c r="M54" s="177"/>
      <c r="N54" s="5"/>
    </row>
    <row r="55" spans="1:14" ht="15" customHeight="1" x14ac:dyDescent="0.35">
      <c r="B55" s="5"/>
      <c r="D55" s="283" t="s">
        <v>732</v>
      </c>
      <c r="E55" s="284"/>
      <c r="F55" s="284"/>
      <c r="G55" s="284"/>
      <c r="H55" s="285"/>
      <c r="I55" s="277" t="s">
        <v>733</v>
      </c>
      <c r="J55" s="277"/>
      <c r="K55" s="277"/>
      <c r="L55" s="277"/>
      <c r="M55" s="278"/>
      <c r="N55" s="5"/>
    </row>
    <row r="56" spans="1:14" ht="15" customHeight="1" x14ac:dyDescent="0.35">
      <c r="A56" s="299" t="s">
        <v>224</v>
      </c>
      <c r="B56" s="5"/>
      <c r="D56" s="286"/>
      <c r="E56" s="287"/>
      <c r="F56" s="287"/>
      <c r="G56" s="287"/>
      <c r="H56" s="288"/>
      <c r="I56" s="279"/>
      <c r="J56" s="279"/>
      <c r="K56" s="279"/>
      <c r="L56" s="279"/>
      <c r="M56" s="280"/>
      <c r="N56" s="5"/>
    </row>
    <row r="57" spans="1:14" ht="15" customHeight="1" x14ac:dyDescent="0.35">
      <c r="A57" s="299"/>
      <c r="B57" s="5"/>
      <c r="D57" s="286"/>
      <c r="E57" s="287"/>
      <c r="F57" s="287"/>
      <c r="G57" s="287"/>
      <c r="H57" s="288"/>
      <c r="I57" s="279"/>
      <c r="J57" s="279"/>
      <c r="K57" s="279"/>
      <c r="L57" s="279"/>
      <c r="M57" s="280"/>
      <c r="N57" s="5"/>
    </row>
    <row r="58" spans="1:14" ht="15" customHeight="1" x14ac:dyDescent="0.35">
      <c r="A58" s="299"/>
      <c r="B58" s="5"/>
      <c r="D58" s="286"/>
      <c r="E58" s="287"/>
      <c r="F58" s="287"/>
      <c r="G58" s="287"/>
      <c r="H58" s="288"/>
      <c r="I58" s="279"/>
      <c r="J58" s="279"/>
      <c r="K58" s="279"/>
      <c r="L58" s="279"/>
      <c r="M58" s="280"/>
      <c r="N58" s="5"/>
    </row>
    <row r="59" spans="1:14" ht="15" customHeight="1" x14ac:dyDescent="0.35">
      <c r="A59" s="299"/>
      <c r="B59" s="5"/>
      <c r="D59" s="286"/>
      <c r="E59" s="287"/>
      <c r="F59" s="287"/>
      <c r="G59" s="287"/>
      <c r="H59" s="288"/>
      <c r="I59" s="279"/>
      <c r="J59" s="279"/>
      <c r="K59" s="279"/>
      <c r="L59" s="279"/>
      <c r="M59" s="280"/>
      <c r="N59" s="5"/>
    </row>
    <row r="60" spans="1:14" ht="15" customHeight="1" x14ac:dyDescent="0.35">
      <c r="A60" s="299"/>
      <c r="B60" s="5"/>
      <c r="D60" s="286"/>
      <c r="E60" s="287"/>
      <c r="F60" s="287"/>
      <c r="G60" s="287"/>
      <c r="H60" s="288"/>
      <c r="I60" s="279"/>
      <c r="J60" s="279"/>
      <c r="K60" s="279"/>
      <c r="L60" s="279"/>
      <c r="M60" s="280"/>
      <c r="N60" s="5"/>
    </row>
    <row r="61" spans="1:14" ht="15" customHeight="1" x14ac:dyDescent="0.35">
      <c r="A61" s="299"/>
      <c r="B61" s="5"/>
      <c r="D61" s="286"/>
      <c r="E61" s="287"/>
      <c r="F61" s="287"/>
      <c r="G61" s="287"/>
      <c r="H61" s="288"/>
      <c r="I61" s="279"/>
      <c r="J61" s="279"/>
      <c r="K61" s="279"/>
      <c r="L61" s="279"/>
      <c r="M61" s="280"/>
      <c r="N61" s="5"/>
    </row>
    <row r="62" spans="1:14" s="1" customFormat="1" ht="14.5" customHeight="1" x14ac:dyDescent="0.35">
      <c r="A62" s="299"/>
      <c r="B62" s="2"/>
      <c r="D62" s="286"/>
      <c r="E62" s="287"/>
      <c r="F62" s="287"/>
      <c r="G62" s="287"/>
      <c r="H62" s="288"/>
      <c r="I62" s="279"/>
      <c r="J62" s="279"/>
      <c r="K62" s="279"/>
      <c r="L62" s="279"/>
      <c r="M62" s="280"/>
      <c r="N62" s="3"/>
    </row>
    <row r="63" spans="1:14" ht="14.5" customHeight="1" x14ac:dyDescent="0.35">
      <c r="A63" s="299"/>
      <c r="D63" s="286"/>
      <c r="E63" s="287"/>
      <c r="F63" s="287"/>
      <c r="G63" s="287"/>
      <c r="H63" s="288"/>
      <c r="I63" s="279"/>
      <c r="J63" s="279"/>
      <c r="K63" s="279"/>
      <c r="L63" s="279"/>
      <c r="M63" s="280"/>
    </row>
    <row r="64" spans="1:14" ht="14.5" customHeight="1" x14ac:dyDescent="0.35">
      <c r="A64" s="299"/>
      <c r="D64" s="286"/>
      <c r="E64" s="287"/>
      <c r="F64" s="287"/>
      <c r="G64" s="287"/>
      <c r="H64" s="288"/>
      <c r="I64" s="279"/>
      <c r="J64" s="279"/>
      <c r="K64" s="279"/>
      <c r="L64" s="279"/>
      <c r="M64" s="280"/>
    </row>
    <row r="65" spans="1:13" ht="14.5" customHeight="1" x14ac:dyDescent="0.35">
      <c r="A65" s="299"/>
      <c r="D65" s="286"/>
      <c r="E65" s="287"/>
      <c r="F65" s="287"/>
      <c r="G65" s="287"/>
      <c r="H65" s="288"/>
      <c r="I65" s="279"/>
      <c r="J65" s="279"/>
      <c r="K65" s="279"/>
      <c r="L65" s="279"/>
      <c r="M65" s="280"/>
    </row>
    <row r="66" spans="1:13" ht="14.5" customHeight="1" x14ac:dyDescent="0.35">
      <c r="A66" s="299"/>
      <c r="D66" s="286"/>
      <c r="E66" s="287"/>
      <c r="F66" s="287"/>
      <c r="G66" s="287"/>
      <c r="H66" s="288"/>
      <c r="I66" s="279"/>
      <c r="J66" s="279"/>
      <c r="K66" s="279"/>
      <c r="L66" s="279"/>
      <c r="M66" s="280"/>
    </row>
    <row r="67" spans="1:13" ht="14.5" customHeight="1" thickBot="1" x14ac:dyDescent="0.4">
      <c r="A67" s="299"/>
      <c r="D67" s="289"/>
      <c r="E67" s="290"/>
      <c r="F67" s="290"/>
      <c r="G67" s="290"/>
      <c r="H67" s="291"/>
      <c r="I67" s="281"/>
      <c r="J67" s="281"/>
      <c r="K67" s="281"/>
      <c r="L67" s="281"/>
      <c r="M67" s="282"/>
    </row>
    <row r="68" spans="1:13" ht="14.5" customHeight="1" x14ac:dyDescent="0.35">
      <c r="A68" s="299"/>
      <c r="D68" s="4"/>
      <c r="E68" s="4"/>
      <c r="F68" s="4"/>
      <c r="G68" s="4"/>
      <c r="H68" s="4"/>
      <c r="I68" s="179"/>
      <c r="J68" s="179"/>
      <c r="K68" s="179"/>
      <c r="L68" s="179"/>
      <c r="M68" s="179"/>
    </row>
    <row r="69" spans="1:13" ht="14.5" customHeight="1" x14ac:dyDescent="0.35">
      <c r="A69" s="299"/>
      <c r="D69" s="4"/>
      <c r="E69" s="4"/>
      <c r="F69" s="4"/>
      <c r="G69" s="4"/>
      <c r="H69" s="4"/>
      <c r="I69" s="179"/>
      <c r="J69" s="179"/>
      <c r="K69" s="179"/>
      <c r="L69" s="179"/>
      <c r="M69" s="179"/>
    </row>
    <row r="70" spans="1:13" ht="14.5" customHeight="1" x14ac:dyDescent="0.35">
      <c r="A70" s="178"/>
      <c r="D70" s="4"/>
      <c r="E70" s="4"/>
      <c r="F70" s="4"/>
      <c r="G70" s="4"/>
      <c r="H70" s="4"/>
      <c r="I70" s="179"/>
      <c r="J70" s="179"/>
      <c r="K70" s="179"/>
      <c r="L70" s="179"/>
      <c r="M70" s="179"/>
    </row>
    <row r="71" spans="1:13" ht="14.5" customHeight="1" x14ac:dyDescent="0.35">
      <c r="A71" s="178"/>
    </row>
  </sheetData>
  <sheetProtection algorithmName="SHA-512" hashValue="MpcoYpYVS0gFr3J1aI2Zjdq0LPbYrsyBTFKF0AXsItjJOUDSG3ZR5vfqbdwExGaNmYLFqiB//c+XIt13dSpfwQ==" saltValue="rqBzPgbNwRBY4Y9hcdO3jg==" spinCount="100000" sheet="1" objects="1" scenarios="1"/>
  <mergeCells count="20">
    <mergeCell ref="E32:E33"/>
    <mergeCell ref="F32:F33"/>
    <mergeCell ref="D51:E53"/>
    <mergeCell ref="G44:H45"/>
    <mergeCell ref="I55:M67"/>
    <mergeCell ref="D55:H67"/>
    <mergeCell ref="A1:B2"/>
    <mergeCell ref="C1:L1"/>
    <mergeCell ref="M1:M2"/>
    <mergeCell ref="A42:A54"/>
    <mergeCell ref="A56:A69"/>
    <mergeCell ref="L32:L33"/>
    <mergeCell ref="G32:G33"/>
    <mergeCell ref="H32:H33"/>
    <mergeCell ref="I32:I33"/>
    <mergeCell ref="J32:J33"/>
    <mergeCell ref="K32:K33"/>
    <mergeCell ref="A32:A33"/>
    <mergeCell ref="C32:C33"/>
    <mergeCell ref="D32:D33"/>
  </mergeCells>
  <conditionalFormatting sqref="M27:M29">
    <cfRule type="cellIs" dxfId="44" priority="51" operator="greaterThan">
      <formula>0</formula>
    </cfRule>
  </conditionalFormatting>
  <conditionalFormatting sqref="C27:C29">
    <cfRule type="cellIs" dxfId="43" priority="40" operator="greaterThanOrEqual">
      <formula>3</formula>
    </cfRule>
  </conditionalFormatting>
  <conditionalFormatting sqref="D27:D29">
    <cfRule type="cellIs" dxfId="42" priority="39" operator="greaterThanOrEqual">
      <formula>3</formula>
    </cfRule>
  </conditionalFormatting>
  <conditionalFormatting sqref="E27:E29">
    <cfRule type="cellIs" dxfId="41" priority="38" operator="greaterThanOrEqual">
      <formula>3</formula>
    </cfRule>
  </conditionalFormatting>
  <conditionalFormatting sqref="F27:F29">
    <cfRule type="cellIs" dxfId="40" priority="37" operator="greaterThanOrEqual">
      <formula>3</formula>
    </cfRule>
  </conditionalFormatting>
  <conditionalFormatting sqref="G27:G29">
    <cfRule type="cellIs" dxfId="39" priority="36" operator="greaterThanOrEqual">
      <formula>3</formula>
    </cfRule>
  </conditionalFormatting>
  <conditionalFormatting sqref="H27:H29">
    <cfRule type="cellIs" dxfId="38" priority="35" operator="greaterThanOrEqual">
      <formula>3</formula>
    </cfRule>
  </conditionalFormatting>
  <conditionalFormatting sqref="I27:I29">
    <cfRule type="cellIs" dxfId="37" priority="34" operator="greaterThanOrEqual">
      <formula>3</formula>
    </cfRule>
  </conditionalFormatting>
  <conditionalFormatting sqref="J27:J29">
    <cfRule type="cellIs" dxfId="36" priority="33" operator="greaterThanOrEqual">
      <formula>3</formula>
    </cfRule>
  </conditionalFormatting>
  <conditionalFormatting sqref="K27:K29">
    <cfRule type="cellIs" dxfId="35" priority="32" operator="greaterThanOrEqual">
      <formula>3</formula>
    </cfRule>
  </conditionalFormatting>
  <conditionalFormatting sqref="L27:L29">
    <cfRule type="cellIs" dxfId="34" priority="31" operator="greaterThanOrEqual">
      <formula>3</formula>
    </cfRule>
  </conditionalFormatting>
  <conditionalFormatting sqref="C3">
    <cfRule type="expression" dxfId="33" priority="30">
      <formula>$C$27&gt;=3</formula>
    </cfRule>
  </conditionalFormatting>
  <conditionalFormatting sqref="D3">
    <cfRule type="expression" dxfId="32" priority="29">
      <formula>$D$27&gt;=3</formula>
    </cfRule>
  </conditionalFormatting>
  <conditionalFormatting sqref="E3">
    <cfRule type="expression" dxfId="31" priority="28">
      <formula>$E$27&gt;=3</formula>
    </cfRule>
  </conditionalFormatting>
  <conditionalFormatting sqref="F3">
    <cfRule type="expression" dxfId="30" priority="27">
      <formula>$F$27&gt;=3</formula>
    </cfRule>
  </conditionalFormatting>
  <conditionalFormatting sqref="G3">
    <cfRule type="expression" dxfId="29" priority="26">
      <formula>$G$27&gt;=3</formula>
    </cfRule>
  </conditionalFormatting>
  <conditionalFormatting sqref="H3">
    <cfRule type="expression" dxfId="28" priority="25">
      <formula>$H$27&gt;=3</formula>
    </cfRule>
  </conditionalFormatting>
  <conditionalFormatting sqref="I3">
    <cfRule type="expression" dxfId="27" priority="24">
      <formula>$I$27&gt;=3</formula>
    </cfRule>
  </conditionalFormatting>
  <conditionalFormatting sqref="J3">
    <cfRule type="expression" dxfId="26" priority="23">
      <formula>$J$27&gt;=3</formula>
    </cfRule>
  </conditionalFormatting>
  <conditionalFormatting sqref="K3">
    <cfRule type="expression" dxfId="25" priority="22">
      <formula>$K$27&gt;=3</formula>
    </cfRule>
  </conditionalFormatting>
  <conditionalFormatting sqref="L3">
    <cfRule type="expression" dxfId="24" priority="21">
      <formula>$L$27&gt;=3</formula>
    </cfRule>
  </conditionalFormatting>
  <conditionalFormatting sqref="C32:C33">
    <cfRule type="expression" dxfId="23" priority="10">
      <formula>$C$27&gt;=3</formula>
    </cfRule>
  </conditionalFormatting>
  <conditionalFormatting sqref="F32:F33">
    <cfRule type="expression" dxfId="22" priority="7">
      <formula>$F$27&gt;=3</formula>
    </cfRule>
  </conditionalFormatting>
  <conditionalFormatting sqref="G32:G33">
    <cfRule type="expression" dxfId="21" priority="6">
      <formula>$G$27&gt;=3</formula>
    </cfRule>
  </conditionalFormatting>
  <conditionalFormatting sqref="H32:H33">
    <cfRule type="expression" dxfId="20" priority="5">
      <formula>$H$27&gt;=3</formula>
    </cfRule>
  </conditionalFormatting>
  <conditionalFormatting sqref="I32:I33">
    <cfRule type="expression" dxfId="19" priority="4">
      <formula>$I$27&gt;=3</formula>
    </cfRule>
  </conditionalFormatting>
  <conditionalFormatting sqref="J32:J33">
    <cfRule type="expression" dxfId="18" priority="3">
      <formula>$J$27&gt;=3</formula>
    </cfRule>
  </conditionalFormatting>
  <conditionalFormatting sqref="K32:K33">
    <cfRule type="expression" dxfId="17" priority="2">
      <formula>$K$27&gt;=3</formula>
    </cfRule>
  </conditionalFormatting>
  <conditionalFormatting sqref="L32:L33">
    <cfRule type="expression" dxfId="16" priority="1">
      <formula>$L$27&gt;=3</formula>
    </cfRule>
  </conditionalFormatting>
  <conditionalFormatting sqref="D32:D33">
    <cfRule type="expression" dxfId="15" priority="9">
      <formula>$D$27&gt;=3</formula>
    </cfRule>
  </conditionalFormatting>
  <conditionalFormatting sqref="E32:E33">
    <cfRule type="expression" dxfId="14" priority="8">
      <formula>$E$27&gt;=3</formula>
    </cfRule>
  </conditionalFormatting>
  <dataValidations count="4">
    <dataValidation type="list" allowBlank="1" showInputMessage="1" showErrorMessage="1" sqref="B4:B25">
      <formula1>"Heure,m2,Mètres,U"</formula1>
    </dataValidation>
    <dataValidation type="list" allowBlank="1" showInputMessage="1" showErrorMessage="1" sqref="C3:L3">
      <formula1>PIECES</formula1>
    </dataValidation>
    <dataValidation type="list" allowBlank="1" showInputMessage="1" showErrorMessage="1" sqref="C37:L37">
      <formula1>RETARD</formula1>
    </dataValidation>
    <dataValidation type="list" allowBlank="1" showInputMessage="1" showErrorMessage="1" sqref="C4:L24">
      <formula1>ANOMALIES</formula1>
    </dataValidation>
  </dataValidations>
  <pageMargins left="3.937007874015748E-2" right="4.0347222222222222E-2" top="0.74803149606299213" bottom="4.7138047138047139E-2" header="0.31496062992125984" footer="0.31496062992125984"/>
  <pageSetup paperSize="9" scale="62" fitToHeight="0" orientation="landscape" r:id="rId1"/>
  <headerFooter>
    <oddHeader>&amp;L&amp;D&amp;C&amp;"Marianne,Gras"&amp;22FICHE  CONTRÔLE  PRESTATIONS&amp;R&amp;P</oddHeader>
  </headerFooter>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14:formula1>
            <xm:f>INFOS!$C$2:$C$466</xm:f>
          </x14:formula1>
          <xm:sqref>C35:L35</xm:sqref>
        </x14:dataValidation>
        <x14:dataValidation type="list" allowBlank="1" showInputMessage="1" showErrorMessage="1">
          <x14:formula1>
            <xm:f>INFOS!$A$2:$A$25</xm:f>
          </x14:formula1>
          <xm:sqref>C36:L36</xm:sqref>
        </x14:dataValidation>
      </x14:dataValidations>
    </ext>
  </extLs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8" tint="0.59999389629810485"/>
    <pageSetUpPr fitToPage="1"/>
  </sheetPr>
  <dimension ref="A1:J14"/>
  <sheetViews>
    <sheetView showGridLines="0" view="pageLayout" zoomScale="99" zoomScaleNormal="90" zoomScaleSheetLayoutView="68" zoomScalePageLayoutView="99" workbookViewId="0">
      <selection activeCell="G2" sqref="G2"/>
    </sheetView>
  </sheetViews>
  <sheetFormatPr baseColWidth="10" defaultColWidth="10.6328125" defaultRowHeight="14.5" x14ac:dyDescent="0.35"/>
  <cols>
    <col min="1" max="1" width="48.26953125" style="28" bestFit="1" customWidth="1"/>
    <col min="2" max="2" width="19.36328125" style="5" bestFit="1" customWidth="1"/>
    <col min="3" max="3" width="14.08984375" style="5" customWidth="1"/>
    <col min="4" max="4" width="12.54296875" style="5" customWidth="1"/>
    <col min="5" max="8" width="15.08984375" style="5" customWidth="1"/>
    <col min="9" max="9" width="10.6328125" style="4"/>
    <col min="10" max="16384" width="10.6328125" style="5"/>
  </cols>
  <sheetData>
    <row r="1" spans="1:10" ht="54" x14ac:dyDescent="0.35">
      <c r="A1" s="184" t="s">
        <v>73</v>
      </c>
      <c r="B1" s="188" t="s">
        <v>74</v>
      </c>
      <c r="C1" s="188" t="s">
        <v>75</v>
      </c>
      <c r="D1" s="188" t="s">
        <v>745</v>
      </c>
      <c r="E1" s="188"/>
      <c r="F1" s="188"/>
      <c r="G1" s="189" t="s">
        <v>736</v>
      </c>
      <c r="H1" s="190" t="s">
        <v>739</v>
      </c>
    </row>
    <row r="2" spans="1:10" ht="18" x14ac:dyDescent="0.35">
      <c r="A2" s="185" t="str">
        <f>'Contrôle POSTE 2 (BdC)'!$A$1</f>
        <v>DATE du contrôle : ____/____/20____</v>
      </c>
      <c r="B2" s="191">
        <f>'Contrôle POSTE 2 (BdC)'!$C$35</f>
        <v>0</v>
      </c>
      <c r="C2" s="191">
        <f>'Contrôle POSTE 2 (BdC)'!$C$36</f>
        <v>0</v>
      </c>
      <c r="D2" s="191">
        <f>'Contrôle POSTE 2 (BdC)'!$C$37</f>
        <v>0</v>
      </c>
      <c r="E2" s="192"/>
      <c r="F2" s="191"/>
      <c r="G2" s="193">
        <f>('Contrôle POSTE 2 (BdC)'!$C$38*$D2)/50</f>
        <v>0</v>
      </c>
      <c r="H2" s="198" t="s">
        <v>765</v>
      </c>
    </row>
    <row r="3" spans="1:10" ht="18" x14ac:dyDescent="0.35">
      <c r="A3" s="185" t="str">
        <f>'Contrôle POSTE 2 (BdC)'!$A$1</f>
        <v>DATE du contrôle : ____/____/20____</v>
      </c>
      <c r="B3" s="191">
        <f>'Contrôle POSTE 2 (BdC)'!$D$35</f>
        <v>0</v>
      </c>
      <c r="C3" s="191">
        <f>'Contrôle POSTE 2 (BdC)'!$D$36</f>
        <v>0</v>
      </c>
      <c r="D3" s="191">
        <f>'Contrôle POSTE 2 (BdC)'!$D$37</f>
        <v>0</v>
      </c>
      <c r="E3" s="192"/>
      <c r="F3" s="191"/>
      <c r="G3" s="193">
        <f>('Contrôle POSTE 2 (BdC)'!$D$38*$D3)/50</f>
        <v>0</v>
      </c>
      <c r="H3" s="198"/>
    </row>
    <row r="4" spans="1:10" ht="18" x14ac:dyDescent="0.35">
      <c r="A4" s="185" t="str">
        <f>'Contrôle POSTE 2 (BdC)'!$A$1</f>
        <v>DATE du contrôle : ____/____/20____</v>
      </c>
      <c r="B4" s="191">
        <f>'Contrôle POSTE 2 (BdC)'!$E$35</f>
        <v>0</v>
      </c>
      <c r="C4" s="191">
        <f>'Contrôle POSTE 2 (BdC)'!$E$36</f>
        <v>0</v>
      </c>
      <c r="D4" s="191">
        <f>'Contrôle POSTE 2 (BdC)'!$E$37</f>
        <v>0</v>
      </c>
      <c r="E4" s="192"/>
      <c r="F4" s="191"/>
      <c r="G4" s="193">
        <f>('Contrôle POSTE 2 (BdC)'!$E$38*$D4)/50</f>
        <v>0</v>
      </c>
      <c r="H4" s="198"/>
    </row>
    <row r="5" spans="1:10" ht="18" x14ac:dyDescent="0.35">
      <c r="A5" s="185" t="str">
        <f>'Contrôle POSTE 2 (BdC)'!$A$1</f>
        <v>DATE du contrôle : ____/____/20____</v>
      </c>
      <c r="B5" s="191">
        <f>'Contrôle POSTE 2 (BdC)'!$F$35</f>
        <v>0</v>
      </c>
      <c r="C5" s="191">
        <f>'Contrôle POSTE 2 (BdC)'!$F$36</f>
        <v>0</v>
      </c>
      <c r="D5" s="191">
        <f>'Contrôle POSTE 2 (BdC)'!$F$37</f>
        <v>0</v>
      </c>
      <c r="E5" s="192"/>
      <c r="F5" s="191"/>
      <c r="G5" s="193">
        <f>('Contrôle POSTE 2 (BdC)'!$F$38*$D5)/50</f>
        <v>0</v>
      </c>
      <c r="H5" s="198"/>
    </row>
    <row r="6" spans="1:10" ht="18" x14ac:dyDescent="0.35">
      <c r="A6" s="185" t="str">
        <f>'Contrôle POSTE 2 (BdC)'!$A$1</f>
        <v>DATE du contrôle : ____/____/20____</v>
      </c>
      <c r="B6" s="191">
        <f>'Contrôle POSTE 2 (BdC)'!$G$35</f>
        <v>0</v>
      </c>
      <c r="C6" s="191">
        <f>'Contrôle POSTE 2 (BdC)'!$G$36</f>
        <v>0</v>
      </c>
      <c r="D6" s="191">
        <f>'Contrôle POSTE 2 (BdC)'!$G$37</f>
        <v>0</v>
      </c>
      <c r="E6" s="192"/>
      <c r="F6" s="191"/>
      <c r="G6" s="193">
        <f>('Contrôle POSTE 2 (BdC)'!$G$38*$D6)/50</f>
        <v>0</v>
      </c>
      <c r="H6" s="198"/>
      <c r="J6" s="15"/>
    </row>
    <row r="7" spans="1:10" ht="18" x14ac:dyDescent="0.35">
      <c r="A7" s="185" t="str">
        <f>'Contrôle POSTE 2 (BdC)'!$A$1</f>
        <v>DATE du contrôle : ____/____/20____</v>
      </c>
      <c r="B7" s="191">
        <f>'Contrôle POSTE 2 (BdC)'!$H$35</f>
        <v>0</v>
      </c>
      <c r="C7" s="191">
        <f>'Contrôle POSTE 2 (BdC)'!$H$36</f>
        <v>0</v>
      </c>
      <c r="D7" s="191">
        <f>'Contrôle POSTE 2 (BdC)'!$H$37</f>
        <v>0</v>
      </c>
      <c r="E7" s="192"/>
      <c r="F7" s="191"/>
      <c r="G7" s="193">
        <f>('Contrôle POSTE 2 (BdC)'!$H$38*$D7)/50</f>
        <v>0</v>
      </c>
      <c r="H7" s="198"/>
    </row>
    <row r="8" spans="1:10" ht="18" x14ac:dyDescent="0.35">
      <c r="A8" s="185" t="str">
        <f>'Contrôle POSTE 2 (BdC)'!$A$1</f>
        <v>DATE du contrôle : ____/____/20____</v>
      </c>
      <c r="B8" s="191">
        <f>'Contrôle POSTE 2 (BdC)'!$I$35</f>
        <v>0</v>
      </c>
      <c r="C8" s="191">
        <f>'Contrôle POSTE 2 (BdC)'!$I$36</f>
        <v>0</v>
      </c>
      <c r="D8" s="191">
        <f>'Contrôle POSTE 2 (BdC)'!$I$37</f>
        <v>0</v>
      </c>
      <c r="E8" s="192"/>
      <c r="F8" s="191"/>
      <c r="G8" s="193">
        <f>('Contrôle POSTE 2 (BdC)'!$I$38*$D8)/50</f>
        <v>0</v>
      </c>
      <c r="H8" s="198"/>
    </row>
    <row r="9" spans="1:10" ht="18" x14ac:dyDescent="0.35">
      <c r="A9" s="185" t="str">
        <f>'Contrôle POSTE 2 (BdC)'!$A$1</f>
        <v>DATE du contrôle : ____/____/20____</v>
      </c>
      <c r="B9" s="191">
        <f>'Contrôle POSTE 2 (BdC)'!$J$35</f>
        <v>0</v>
      </c>
      <c r="C9" s="191">
        <f>'Contrôle POSTE 2 (BdC)'!$J$36</f>
        <v>0</v>
      </c>
      <c r="D9" s="191">
        <f>'Contrôle POSTE 2 (BdC)'!$J$37</f>
        <v>0</v>
      </c>
      <c r="E9" s="192"/>
      <c r="F9" s="191"/>
      <c r="G9" s="193">
        <f>('Contrôle POSTE 2 (BdC)'!$J$38*$D9)/50</f>
        <v>0</v>
      </c>
      <c r="H9" s="198"/>
    </row>
    <row r="10" spans="1:10" ht="18" x14ac:dyDescent="0.35">
      <c r="A10" s="185" t="str">
        <f>'Contrôle POSTE 2 (BdC)'!$A$1</f>
        <v>DATE du contrôle : ____/____/20____</v>
      </c>
      <c r="B10" s="191">
        <f>'Contrôle POSTE 2 (BdC)'!$K$35</f>
        <v>0</v>
      </c>
      <c r="C10" s="191">
        <f>'Contrôle POSTE 2 (BdC)'!$K$36</f>
        <v>0</v>
      </c>
      <c r="D10" s="191">
        <f>'Contrôle POSTE 2 (BdC)'!$K$37</f>
        <v>0</v>
      </c>
      <c r="E10" s="192"/>
      <c r="F10" s="191"/>
      <c r="G10" s="193">
        <f>('Contrôle POSTE 2 (BdC)'!$K$38*$D10)/50</f>
        <v>0</v>
      </c>
      <c r="H10" s="198"/>
    </row>
    <row r="11" spans="1:10" ht="18.5" thickBot="1" x14ac:dyDescent="0.4">
      <c r="A11" s="185" t="str">
        <f>'Contrôle POSTE 2 (BdC)'!$A$1</f>
        <v>DATE du contrôle : ____/____/20____</v>
      </c>
      <c r="B11" s="191">
        <f>'Contrôle POSTE 2 (BdC)'!$L$35</f>
        <v>0</v>
      </c>
      <c r="C11" s="191">
        <f>'Contrôle POSTE 2 (BdC)'!$L$36</f>
        <v>0</v>
      </c>
      <c r="D11" s="191">
        <f>'Contrôle POSTE 2 (BdC)'!$L$37</f>
        <v>0</v>
      </c>
      <c r="E11" s="195"/>
      <c r="F11" s="194"/>
      <c r="G11" s="193">
        <f>('Contrôle POSTE 2 (BdC)'!$L$38*$D11)/50</f>
        <v>0</v>
      </c>
      <c r="H11" s="199"/>
    </row>
    <row r="12" spans="1:10" s="180" customFormat="1" ht="18.5" thickBot="1" x14ac:dyDescent="0.45">
      <c r="A12" s="183"/>
      <c r="B12" s="196"/>
      <c r="C12" s="196"/>
      <c r="D12" s="196"/>
      <c r="E12" s="197"/>
      <c r="F12" s="196"/>
      <c r="G12" s="196"/>
      <c r="H12" s="196"/>
    </row>
    <row r="13" spans="1:10" s="180" customFormat="1" ht="18" customHeight="1" x14ac:dyDescent="0.35">
      <c r="A13" s="187"/>
      <c r="B13" s="187"/>
      <c r="C13" s="187"/>
      <c r="D13" s="255" t="s">
        <v>738</v>
      </c>
      <c r="E13" s="256"/>
      <c r="F13" s="256"/>
      <c r="G13" s="251">
        <f>ROUND(SUM(G2:G11),2)</f>
        <v>0</v>
      </c>
      <c r="H13" s="252"/>
    </row>
    <row r="14" spans="1:10" s="181" customFormat="1" ht="18" customHeight="1" thickBot="1" x14ac:dyDescent="0.4">
      <c r="A14" s="187"/>
      <c r="B14" s="187"/>
      <c r="C14" s="187"/>
      <c r="D14" s="257"/>
      <c r="E14" s="258"/>
      <c r="F14" s="258"/>
      <c r="G14" s="253"/>
      <c r="H14" s="254"/>
      <c r="I14" s="180"/>
    </row>
  </sheetData>
  <sheetProtection algorithmName="SHA-512" hashValue="gQ4kxTDAxEFFBJImTVRORXeZpZiyjhxk0KYtPbPgxk9VNCzckJTFPpV26vJtAvv5kL7d4Lj1NdSvGHeFw/cTjw==" saltValue="6VwN/mj2ZnLnPyo3DDnGRA==" spinCount="100000" sheet="1" objects="1" scenarios="1"/>
  <mergeCells count="2">
    <mergeCell ref="D13:F14"/>
    <mergeCell ref="G13:H14"/>
  </mergeCells>
  <conditionalFormatting sqref="F2">
    <cfRule type="expression" dxfId="13" priority="13">
      <formula>$D$2=0</formula>
    </cfRule>
  </conditionalFormatting>
  <conditionalFormatting sqref="G2:G11">
    <cfRule type="containsErrors" dxfId="12" priority="12">
      <formula>ISERROR(G2)</formula>
    </cfRule>
  </conditionalFormatting>
  <conditionalFormatting sqref="F3">
    <cfRule type="expression" dxfId="11" priority="11">
      <formula>$D$3=0</formula>
    </cfRule>
  </conditionalFormatting>
  <conditionalFormatting sqref="F4">
    <cfRule type="expression" dxfId="10" priority="10">
      <formula>$D$4=0</formula>
    </cfRule>
  </conditionalFormatting>
  <conditionalFormatting sqref="F5">
    <cfRule type="expression" dxfId="9" priority="9">
      <formula>$D$5=0</formula>
    </cfRule>
  </conditionalFormatting>
  <conditionalFormatting sqref="F6">
    <cfRule type="expression" dxfId="8" priority="8">
      <formula>$D$6=0</formula>
    </cfRule>
  </conditionalFormatting>
  <conditionalFormatting sqref="F7">
    <cfRule type="expression" dxfId="7" priority="7">
      <formula>$D$7=0</formula>
    </cfRule>
  </conditionalFormatting>
  <conditionalFormatting sqref="F8">
    <cfRule type="expression" dxfId="6" priority="6">
      <formula>$D$8=0</formula>
    </cfRule>
  </conditionalFormatting>
  <conditionalFormatting sqref="F9">
    <cfRule type="expression" dxfId="5" priority="5">
      <formula>$D$9=0</formula>
    </cfRule>
  </conditionalFormatting>
  <conditionalFormatting sqref="F10">
    <cfRule type="expression" dxfId="4" priority="4">
      <formula>$D$10=0</formula>
    </cfRule>
  </conditionalFormatting>
  <conditionalFormatting sqref="F11">
    <cfRule type="expression" dxfId="3" priority="3">
      <formula>$D$11=0</formula>
    </cfRule>
  </conditionalFormatting>
  <conditionalFormatting sqref="G13">
    <cfRule type="containsErrors" dxfId="2" priority="1">
      <formula>ISERROR(G13)</formula>
    </cfRule>
  </conditionalFormatting>
  <dataValidations count="1">
    <dataValidation type="list" allowBlank="1" showInputMessage="1" showErrorMessage="1" sqref="H2:H11">
      <formula1>"OUI,NON"</formula1>
    </dataValidation>
  </dataValidations>
  <pageMargins left="3.937007874015748E-2" right="4.0347222222222222E-2" top="0.91540404040404044" bottom="7.0564516129032265E-2" header="0.31496062992125984" footer="0.31496062992125984"/>
  <pageSetup paperSize="9" scale="82" fitToHeight="0" orientation="landscape" r:id="rId1"/>
  <headerFooter>
    <oddHeader>&amp;L&amp;D&amp;C&amp;"Marianne,Gras"&amp;22CALCUL de PENALITES  (poste 2)&amp;R&amp;P</oddHeader>
  </headerFooter>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79998168889431442"/>
    <pageSetUpPr fitToPage="1"/>
  </sheetPr>
  <dimension ref="A1:I15"/>
  <sheetViews>
    <sheetView showGridLines="0" view="pageLayout" zoomScale="112" zoomScaleNormal="90" zoomScaleSheetLayoutView="68" zoomScalePageLayoutView="112" workbookViewId="0">
      <selection activeCell="G2" sqref="G2:H2"/>
    </sheetView>
  </sheetViews>
  <sheetFormatPr baseColWidth="10" defaultColWidth="10.6328125" defaultRowHeight="14.5" x14ac:dyDescent="0.35"/>
  <cols>
    <col min="1" max="1" width="48.26953125" style="28" bestFit="1" customWidth="1"/>
    <col min="2" max="2" width="12.54296875" style="5" customWidth="1"/>
    <col min="3" max="3" width="14.08984375" style="5" customWidth="1"/>
    <col min="4" max="4" width="9.7265625" style="5" customWidth="1"/>
    <col min="5" max="5" width="14.90625" style="5" customWidth="1"/>
    <col min="6" max="8" width="15.08984375" style="5" customWidth="1"/>
    <col min="9" max="9" width="10.6328125" style="4"/>
    <col min="10" max="16384" width="10.6328125" style="5"/>
  </cols>
  <sheetData>
    <row r="1" spans="1:9" ht="36" x14ac:dyDescent="0.35">
      <c r="A1" s="41" t="s">
        <v>73</v>
      </c>
      <c r="B1" s="201" t="s">
        <v>74</v>
      </c>
      <c r="C1" s="201" t="s">
        <v>75</v>
      </c>
      <c r="D1" s="201"/>
      <c r="E1" s="201"/>
      <c r="F1" s="203"/>
      <c r="G1" s="261" t="s">
        <v>736</v>
      </c>
      <c r="H1" s="262"/>
    </row>
    <row r="2" spans="1:9" ht="18" x14ac:dyDescent="0.4">
      <c r="A2" s="40" t="str">
        <f>'Contrôle POSTE 2 (BdC)'!$A$1</f>
        <v>DATE du contrôle : ____/____/20____</v>
      </c>
      <c r="B2" s="191">
        <f>'Contrôle POSTE 2 (BdC)'!$C$35</f>
        <v>0</v>
      </c>
      <c r="C2" s="191">
        <f>'Contrôle POSTE 2 (BdC)'!$C$36</f>
        <v>0</v>
      </c>
      <c r="D2" s="191"/>
      <c r="E2" s="192"/>
      <c r="F2" s="204"/>
      <c r="G2" s="320">
        <f>IF('Calcul de pénalités - Poste 2'!$H2="OUI",'Contrôle POSTE 2 (BdC)'!$C$38,0)</f>
        <v>0</v>
      </c>
      <c r="H2" s="321"/>
    </row>
    <row r="3" spans="1:9" ht="18" x14ac:dyDescent="0.4">
      <c r="A3" s="40" t="str">
        <f>'Contrôle POSTE 2 (BdC)'!$A$1</f>
        <v>DATE du contrôle : ____/____/20____</v>
      </c>
      <c r="B3" s="191">
        <f>'Contrôle POSTE 2 (BdC)'!$D$35</f>
        <v>0</v>
      </c>
      <c r="C3" s="191">
        <f>'Contrôle POSTE 2 (BdC)'!$D$36</f>
        <v>0</v>
      </c>
      <c r="D3" s="191"/>
      <c r="E3" s="192"/>
      <c r="F3" s="204"/>
      <c r="G3" s="320">
        <f>IF('Calcul de pénalités - Poste 2'!$H3="OUI",'Contrôle POSTE 2 (BdC)'!$D$38,0)</f>
        <v>0</v>
      </c>
      <c r="H3" s="321"/>
    </row>
    <row r="4" spans="1:9" ht="18" x14ac:dyDescent="0.4">
      <c r="A4" s="40" t="str">
        <f>'Contrôle POSTE 2 (BdC)'!$A$1</f>
        <v>DATE du contrôle : ____/____/20____</v>
      </c>
      <c r="B4" s="191">
        <f>'Contrôle POSTE 2 (BdC)'!$E$35</f>
        <v>0</v>
      </c>
      <c r="C4" s="191">
        <f>'Contrôle POSTE 2 (BdC)'!$E$36</f>
        <v>0</v>
      </c>
      <c r="D4" s="191"/>
      <c r="E4" s="192"/>
      <c r="F4" s="204"/>
      <c r="G4" s="320">
        <f>IF('Calcul de pénalités - Poste 2'!$H4="OUI",'Contrôle POSTE 2 (BdC)'!$E$38,0)</f>
        <v>0</v>
      </c>
      <c r="H4" s="321"/>
    </row>
    <row r="5" spans="1:9" ht="18" x14ac:dyDescent="0.4">
      <c r="A5" s="40" t="str">
        <f>'Contrôle POSTE 2 (BdC)'!$A$1</f>
        <v>DATE du contrôle : ____/____/20____</v>
      </c>
      <c r="B5" s="191">
        <f>'Contrôle POSTE 2 (BdC)'!$F$35</f>
        <v>0</v>
      </c>
      <c r="C5" s="191">
        <f>'Contrôle POSTE 2 (BdC)'!$F$36</f>
        <v>0</v>
      </c>
      <c r="D5" s="191"/>
      <c r="E5" s="192"/>
      <c r="F5" s="204"/>
      <c r="G5" s="320">
        <f>IF('Calcul de pénalités - Poste 2'!$H5="OUI",'Contrôle POSTE 2 (BdC)'!$F$38,0)</f>
        <v>0</v>
      </c>
      <c r="H5" s="321"/>
    </row>
    <row r="6" spans="1:9" ht="18" x14ac:dyDescent="0.4">
      <c r="A6" s="40" t="str">
        <f>'Contrôle POSTE 2 (BdC)'!$A$1</f>
        <v>DATE du contrôle : ____/____/20____</v>
      </c>
      <c r="B6" s="191">
        <f>'Contrôle POSTE 2 (BdC)'!$G$35</f>
        <v>0</v>
      </c>
      <c r="C6" s="191">
        <f>'Contrôle POSTE 2 (BdC)'!$G$36</f>
        <v>0</v>
      </c>
      <c r="D6" s="191"/>
      <c r="E6" s="192"/>
      <c r="F6" s="204"/>
      <c r="G6" s="320">
        <f>IF('Calcul de pénalités - Poste 2'!$H6="OUI",'Contrôle POSTE 2 (BdC)'!$G$38,0)</f>
        <v>0</v>
      </c>
      <c r="H6" s="321"/>
    </row>
    <row r="7" spans="1:9" ht="18" x14ac:dyDescent="0.4">
      <c r="A7" s="40" t="str">
        <f>'Contrôle POSTE 2 (BdC)'!$A$1</f>
        <v>DATE du contrôle : ____/____/20____</v>
      </c>
      <c r="B7" s="191">
        <f>'Contrôle POSTE 2 (BdC)'!$H$35</f>
        <v>0</v>
      </c>
      <c r="C7" s="191">
        <f>'Contrôle POSTE 2 (BdC)'!$H$36</f>
        <v>0</v>
      </c>
      <c r="D7" s="191"/>
      <c r="E7" s="192"/>
      <c r="F7" s="204"/>
      <c r="G7" s="320">
        <f>IF('Calcul de pénalités - Poste 2'!$H7="OUI",'Contrôle POSTE 2 (BdC)'!$H$38,0)</f>
        <v>0</v>
      </c>
      <c r="H7" s="321"/>
    </row>
    <row r="8" spans="1:9" ht="18" x14ac:dyDescent="0.4">
      <c r="A8" s="40" t="str">
        <f>'Contrôle POSTE 2 (BdC)'!$A$1</f>
        <v>DATE du contrôle : ____/____/20____</v>
      </c>
      <c r="B8" s="191">
        <f>'Contrôle POSTE 2 (BdC)'!$I$35</f>
        <v>0</v>
      </c>
      <c r="C8" s="191">
        <f>'Contrôle POSTE 2 (BdC)'!$I$36</f>
        <v>0</v>
      </c>
      <c r="D8" s="191"/>
      <c r="E8" s="192"/>
      <c r="F8" s="204"/>
      <c r="G8" s="320">
        <f>IF('Calcul de pénalités - Poste 2'!$H8="OUI",'Contrôle POSTE 2 (BdC)'!$I$38,0)</f>
        <v>0</v>
      </c>
      <c r="H8" s="321"/>
    </row>
    <row r="9" spans="1:9" ht="18" x14ac:dyDescent="0.4">
      <c r="A9" s="40" t="str">
        <f>'Contrôle POSTE 2 (BdC)'!$A$1</f>
        <v>DATE du contrôle : ____/____/20____</v>
      </c>
      <c r="B9" s="191">
        <f>'Contrôle POSTE 2 (BdC)'!$J$35</f>
        <v>0</v>
      </c>
      <c r="C9" s="191">
        <f>'Contrôle POSTE 2 (BdC)'!$J$36</f>
        <v>0</v>
      </c>
      <c r="D9" s="191"/>
      <c r="E9" s="192"/>
      <c r="F9" s="204"/>
      <c r="G9" s="320">
        <f>IF('Calcul de pénalités - Poste 2'!$H9="OUI",'Contrôle POSTE 2 (BdC)'!$J$38,0)</f>
        <v>0</v>
      </c>
      <c r="H9" s="321"/>
    </row>
    <row r="10" spans="1:9" ht="18" x14ac:dyDescent="0.4">
      <c r="A10" s="40" t="str">
        <f>'Contrôle POSTE 2 (BdC)'!$A$1</f>
        <v>DATE du contrôle : ____/____/20____</v>
      </c>
      <c r="B10" s="191">
        <f>'Contrôle POSTE 2 (BdC)'!$K$35</f>
        <v>0</v>
      </c>
      <c r="C10" s="191">
        <f>'Contrôle POSTE 2 (BdC)'!$K$36</f>
        <v>0</v>
      </c>
      <c r="D10" s="191"/>
      <c r="E10" s="192"/>
      <c r="F10" s="204"/>
      <c r="G10" s="320">
        <f>IF('Calcul de pénalités - Poste 2'!$H10="OUI",'Contrôle POSTE 2 (BdC)'!$K$38,0)</f>
        <v>0</v>
      </c>
      <c r="H10" s="321"/>
    </row>
    <row r="11" spans="1:9" ht="18.5" thickBot="1" x14ac:dyDescent="0.45">
      <c r="A11" s="40" t="str">
        <f>'Contrôle POSTE 2 (BdC)'!$A$1</f>
        <v>DATE du contrôle : ____/____/20____</v>
      </c>
      <c r="B11" s="191">
        <f>'Contrôle POSTE 2 (BdC)'!$L$35</f>
        <v>0</v>
      </c>
      <c r="C11" s="191">
        <f>'Contrôle POSTE 2 (BdC)'!$L$36</f>
        <v>0</v>
      </c>
      <c r="D11" s="194"/>
      <c r="E11" s="195"/>
      <c r="F11" s="204"/>
      <c r="G11" s="320">
        <f>IF('Calcul de pénalités - Poste 2'!$H11="OUI",'Contrôle POSTE 2 (BdC)'!$L$38,0)</f>
        <v>0</v>
      </c>
      <c r="H11" s="321"/>
    </row>
    <row r="12" spans="1:9" ht="11.25" customHeight="1" x14ac:dyDescent="0.35">
      <c r="A12" s="30"/>
      <c r="I12" s="29"/>
    </row>
    <row r="13" spans="1:9" ht="11.5" customHeight="1" thickBot="1" x14ac:dyDescent="0.4"/>
    <row r="14" spans="1:9" ht="14.5" customHeight="1" x14ac:dyDescent="0.35">
      <c r="A14" s="307" t="s">
        <v>743</v>
      </c>
      <c r="B14" s="316">
        <f>'Calcul de pénalités - Poste 2'!$G$13+$G$14</f>
        <v>0</v>
      </c>
      <c r="C14" s="317"/>
      <c r="E14" s="312" t="s">
        <v>742</v>
      </c>
      <c r="F14" s="313"/>
      <c r="G14" s="273">
        <f>ROUND(SUM(G2:G11),2)</f>
        <v>0</v>
      </c>
      <c r="H14" s="309"/>
    </row>
    <row r="15" spans="1:9" ht="15" customHeight="1" thickBot="1" x14ac:dyDescent="0.4">
      <c r="A15" s="308"/>
      <c r="B15" s="318"/>
      <c r="C15" s="319"/>
      <c r="D15" s="205"/>
      <c r="E15" s="314"/>
      <c r="F15" s="315"/>
      <c r="G15" s="310"/>
      <c r="H15" s="311"/>
    </row>
  </sheetData>
  <sheetProtection algorithmName="SHA-512" hashValue="EB8iB7lhVb8nXDGd+KuCE7r6kjBWqdtJM4Yr91g6+rpC2vrLFxQ8zo0IJ4HAvAdl/VUTl0PDYmN1TezbP8113w==" saltValue="49nhbRiAL3W8Gd770/CeAg==" spinCount="100000" sheet="1" objects="1" scenarios="1"/>
  <mergeCells count="15">
    <mergeCell ref="A14:A15"/>
    <mergeCell ref="G14:H15"/>
    <mergeCell ref="E14:F15"/>
    <mergeCell ref="B14:C15"/>
    <mergeCell ref="G1:H1"/>
    <mergeCell ref="G2:H2"/>
    <mergeCell ref="G3:H3"/>
    <mergeCell ref="G4:H4"/>
    <mergeCell ref="G5:H5"/>
    <mergeCell ref="G11:H11"/>
    <mergeCell ref="G6:H6"/>
    <mergeCell ref="G7:H7"/>
    <mergeCell ref="G8:H8"/>
    <mergeCell ref="G9:H9"/>
    <mergeCell ref="G10:H10"/>
  </mergeCells>
  <conditionalFormatting sqref="B14">
    <cfRule type="containsErrors" dxfId="1" priority="2">
      <formula>ISERROR(B14)</formula>
    </cfRule>
  </conditionalFormatting>
  <conditionalFormatting sqref="G14">
    <cfRule type="containsErrors" dxfId="0" priority="1">
      <formula>ISERROR(G14)</formula>
    </cfRule>
  </conditionalFormatting>
  <pageMargins left="3.937007874015748E-2" right="4.0347222222222222E-2" top="0.91540404040404044" bottom="7.0564516129032265E-2" header="0.31496062992125984" footer="0.31496062992125984"/>
  <pageSetup paperSize="9" scale="99" fitToHeight="0" orientation="landscape" r:id="rId1"/>
  <headerFooter>
    <oddHeader>&amp;L&amp;D&amp;C&amp;"Marianne,Gras"&amp;22CALCUL de REFACTIONS (poste 2)&amp;R&amp;P</oddHeader>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0"/>
  </sheetPr>
  <dimension ref="A1:T62"/>
  <sheetViews>
    <sheetView showGridLines="0" view="pageLayout" zoomScale="80" zoomScaleNormal="100" zoomScalePageLayoutView="80" workbookViewId="0">
      <selection activeCell="I34" sqref="I34:L35"/>
    </sheetView>
  </sheetViews>
  <sheetFormatPr baseColWidth="10" defaultColWidth="11.453125" defaultRowHeight="14.5" x14ac:dyDescent="0.35"/>
  <cols>
    <col min="1" max="1" width="12.08984375" style="26" bestFit="1" customWidth="1"/>
    <col min="2" max="2" width="98.453125" style="26" customWidth="1"/>
    <col min="3" max="3" width="20.6328125" style="26" customWidth="1"/>
    <col min="4" max="4" width="16.26953125" style="26" bestFit="1" customWidth="1"/>
    <col min="5" max="5" width="19" style="26" bestFit="1" customWidth="1"/>
    <col min="6" max="14" width="15.08984375" style="26" customWidth="1"/>
    <col min="15" max="16384" width="11.453125" style="26"/>
  </cols>
  <sheetData>
    <row r="1" spans="1:12" x14ac:dyDescent="0.35">
      <c r="A1" s="322" t="s">
        <v>142</v>
      </c>
      <c r="B1" s="323"/>
      <c r="C1" s="47"/>
    </row>
    <row r="2" spans="1:12" ht="15" thickBot="1" x14ac:dyDescent="0.4">
      <c r="A2" s="324" t="s">
        <v>141</v>
      </c>
      <c r="B2" s="325"/>
      <c r="C2" s="47"/>
      <c r="D2" s="75"/>
    </row>
    <row r="3" spans="1:12" x14ac:dyDescent="0.35">
      <c r="A3" s="43"/>
      <c r="B3" s="43"/>
      <c r="C3" s="47"/>
      <c r="D3" s="75"/>
    </row>
    <row r="4" spans="1:12" ht="14.5" customHeight="1" thickBot="1" x14ac:dyDescent="0.4">
      <c r="D4" s="46"/>
      <c r="E4" s="46"/>
      <c r="F4" s="46"/>
      <c r="G4" s="46"/>
    </row>
    <row r="5" spans="1:12" ht="15" thickBot="1" x14ac:dyDescent="0.4">
      <c r="A5" s="336" t="s">
        <v>140</v>
      </c>
      <c r="B5" s="337"/>
      <c r="C5" s="45"/>
      <c r="D5" s="44"/>
      <c r="E5" s="338"/>
      <c r="F5" s="338"/>
      <c r="G5" s="46"/>
    </row>
    <row r="6" spans="1:12" ht="7.25" customHeight="1" thickBot="1" x14ac:dyDescent="0.4">
      <c r="A6" s="43"/>
      <c r="B6" s="43"/>
      <c r="C6" s="43"/>
      <c r="D6" s="75"/>
    </row>
    <row r="7" spans="1:12" ht="29.5" thickBot="1" x14ac:dyDescent="0.4">
      <c r="A7" s="64" t="s">
        <v>108</v>
      </c>
      <c r="B7" s="65" t="s">
        <v>139</v>
      </c>
      <c r="C7" s="66" t="s">
        <v>27</v>
      </c>
    </row>
    <row r="8" spans="1:12" ht="29.5" thickBot="1" x14ac:dyDescent="0.4">
      <c r="A8" s="57" t="s">
        <v>138</v>
      </c>
      <c r="B8" s="58" t="s">
        <v>3</v>
      </c>
      <c r="C8" s="217" t="s">
        <v>113</v>
      </c>
    </row>
    <row r="9" spans="1:12" ht="43.5" customHeight="1" x14ac:dyDescent="0.35">
      <c r="A9" s="49" t="s">
        <v>137</v>
      </c>
      <c r="B9" s="76" t="s">
        <v>151</v>
      </c>
      <c r="C9" s="326"/>
      <c r="D9" s="327" t="s">
        <v>93</v>
      </c>
      <c r="E9" s="328"/>
      <c r="F9" s="328"/>
      <c r="G9" s="328"/>
      <c r="H9" s="328"/>
      <c r="I9" s="328"/>
      <c r="J9" s="328"/>
      <c r="K9" s="328"/>
      <c r="L9" s="329"/>
    </row>
    <row r="10" spans="1:12" ht="14.5" customHeight="1" x14ac:dyDescent="0.35">
      <c r="A10" s="49" t="s">
        <v>136</v>
      </c>
      <c r="B10" s="42" t="s">
        <v>122</v>
      </c>
      <c r="C10" s="326"/>
      <c r="D10" s="330" t="s">
        <v>94</v>
      </c>
      <c r="E10" s="331"/>
      <c r="F10" s="331"/>
      <c r="G10" s="331"/>
      <c r="H10" s="331"/>
      <c r="I10" s="331"/>
      <c r="J10" s="331"/>
      <c r="K10" s="331"/>
      <c r="L10" s="332"/>
    </row>
    <row r="11" spans="1:12" ht="44" thickBot="1" x14ac:dyDescent="0.4">
      <c r="A11" s="55" t="s">
        <v>135</v>
      </c>
      <c r="B11" s="56" t="s">
        <v>124</v>
      </c>
      <c r="C11" s="218"/>
      <c r="D11" s="330"/>
      <c r="E11" s="331"/>
      <c r="F11" s="331"/>
      <c r="G11" s="331"/>
      <c r="H11" s="331"/>
      <c r="I11" s="331"/>
      <c r="J11" s="331"/>
      <c r="K11" s="331"/>
      <c r="L11" s="332"/>
    </row>
    <row r="12" spans="1:12" x14ac:dyDescent="0.35">
      <c r="A12" s="57" t="s">
        <v>134</v>
      </c>
      <c r="B12" s="58" t="s">
        <v>147</v>
      </c>
      <c r="C12" s="217" t="s">
        <v>111</v>
      </c>
      <c r="D12" s="330"/>
      <c r="E12" s="331"/>
      <c r="F12" s="331"/>
      <c r="G12" s="331"/>
      <c r="H12" s="331"/>
      <c r="I12" s="331"/>
      <c r="J12" s="331"/>
      <c r="K12" s="331"/>
      <c r="L12" s="332"/>
    </row>
    <row r="13" spans="1:12" x14ac:dyDescent="0.35">
      <c r="A13" s="49" t="s">
        <v>133</v>
      </c>
      <c r="B13" s="76" t="s">
        <v>152</v>
      </c>
      <c r="C13" s="326"/>
      <c r="D13" s="339" t="s">
        <v>95</v>
      </c>
      <c r="E13" s="340"/>
      <c r="F13" s="340"/>
      <c r="G13" s="340"/>
      <c r="H13" s="340"/>
      <c r="I13" s="340"/>
      <c r="J13" s="340"/>
      <c r="K13" s="340"/>
      <c r="L13" s="341"/>
    </row>
    <row r="14" spans="1:12" x14ac:dyDescent="0.35">
      <c r="A14" s="49" t="s">
        <v>132</v>
      </c>
      <c r="B14" s="51" t="s">
        <v>13</v>
      </c>
      <c r="C14" s="326"/>
      <c r="D14" s="339"/>
      <c r="E14" s="340"/>
      <c r="F14" s="340"/>
      <c r="G14" s="340"/>
      <c r="H14" s="340"/>
      <c r="I14" s="340"/>
      <c r="J14" s="340"/>
      <c r="K14" s="340"/>
      <c r="L14" s="341"/>
    </row>
    <row r="15" spans="1:12" ht="14.5" customHeight="1" x14ac:dyDescent="0.35">
      <c r="A15" s="49" t="s">
        <v>131</v>
      </c>
      <c r="B15" s="51" t="s">
        <v>5</v>
      </c>
      <c r="C15" s="326"/>
      <c r="D15" s="330" t="s">
        <v>96</v>
      </c>
      <c r="E15" s="331"/>
      <c r="F15" s="331"/>
      <c r="G15" s="331"/>
      <c r="H15" s="331"/>
      <c r="I15" s="331"/>
      <c r="J15" s="331"/>
      <c r="K15" s="331"/>
      <c r="L15" s="332"/>
    </row>
    <row r="16" spans="1:12" x14ac:dyDescent="0.35">
      <c r="A16" s="49" t="s">
        <v>130</v>
      </c>
      <c r="B16" s="50" t="s">
        <v>144</v>
      </c>
      <c r="C16" s="326"/>
      <c r="D16" s="330"/>
      <c r="E16" s="331"/>
      <c r="F16" s="331"/>
      <c r="G16" s="331"/>
      <c r="H16" s="331"/>
      <c r="I16" s="331"/>
      <c r="J16" s="331"/>
      <c r="K16" s="331"/>
      <c r="L16" s="332"/>
    </row>
    <row r="17" spans="1:12" x14ac:dyDescent="0.35">
      <c r="A17" s="49" t="s">
        <v>129</v>
      </c>
      <c r="B17" s="50" t="s">
        <v>149</v>
      </c>
      <c r="C17" s="326"/>
      <c r="D17" s="339" t="s">
        <v>97</v>
      </c>
      <c r="E17" s="340"/>
      <c r="F17" s="340"/>
      <c r="G17" s="340"/>
      <c r="H17" s="340"/>
      <c r="I17" s="340"/>
      <c r="J17" s="340"/>
      <c r="K17" s="340"/>
      <c r="L17" s="341"/>
    </row>
    <row r="18" spans="1:12" ht="44" thickBot="1" x14ac:dyDescent="0.4">
      <c r="A18" s="55" t="s">
        <v>128</v>
      </c>
      <c r="B18" s="56" t="s">
        <v>4</v>
      </c>
      <c r="C18" s="218"/>
      <c r="D18" s="342"/>
      <c r="E18" s="343"/>
      <c r="F18" s="343"/>
      <c r="G18" s="343"/>
      <c r="H18" s="343"/>
      <c r="I18" s="343"/>
      <c r="J18" s="343"/>
      <c r="K18" s="343"/>
      <c r="L18" s="344"/>
    </row>
    <row r="19" spans="1:12" x14ac:dyDescent="0.35">
      <c r="A19" s="57" t="s">
        <v>126</v>
      </c>
      <c r="B19" s="58" t="s">
        <v>43</v>
      </c>
      <c r="C19" s="333" t="s">
        <v>109</v>
      </c>
    </row>
    <row r="20" spans="1:12" x14ac:dyDescent="0.35">
      <c r="A20" s="49" t="s">
        <v>125</v>
      </c>
      <c r="B20" s="50" t="s">
        <v>148</v>
      </c>
      <c r="C20" s="334"/>
    </row>
    <row r="21" spans="1:12" x14ac:dyDescent="0.35">
      <c r="A21" s="49" t="s">
        <v>123</v>
      </c>
      <c r="B21" s="50" t="s">
        <v>127</v>
      </c>
      <c r="C21" s="334"/>
    </row>
    <row r="22" spans="1:12" x14ac:dyDescent="0.35">
      <c r="A22" s="49" t="s">
        <v>145</v>
      </c>
      <c r="B22" s="76" t="s">
        <v>150</v>
      </c>
      <c r="C22" s="334"/>
    </row>
    <row r="23" spans="1:12" x14ac:dyDescent="0.35">
      <c r="A23" s="49" t="s">
        <v>146</v>
      </c>
      <c r="B23" s="50" t="s">
        <v>1</v>
      </c>
      <c r="C23" s="334"/>
    </row>
    <row r="24" spans="1:12" x14ac:dyDescent="0.35">
      <c r="A24" s="49" t="s">
        <v>153</v>
      </c>
      <c r="B24" s="50" t="s">
        <v>7</v>
      </c>
      <c r="C24" s="334"/>
    </row>
    <row r="25" spans="1:12" ht="44" thickBot="1" x14ac:dyDescent="0.4">
      <c r="A25" s="55" t="s">
        <v>154</v>
      </c>
      <c r="B25" s="56" t="s">
        <v>8</v>
      </c>
      <c r="C25" s="335"/>
    </row>
    <row r="26" spans="1:12" ht="28.5" customHeight="1" thickBot="1" x14ac:dyDescent="0.4">
      <c r="A26" s="70" t="s">
        <v>155</v>
      </c>
      <c r="B26" s="71" t="s">
        <v>174</v>
      </c>
      <c r="C26" s="72" t="s">
        <v>109</v>
      </c>
    </row>
    <row r="27" spans="1:12" ht="29" x14ac:dyDescent="0.35">
      <c r="A27" s="52" t="s">
        <v>108</v>
      </c>
      <c r="B27" s="53" t="s">
        <v>121</v>
      </c>
      <c r="C27" s="54" t="s">
        <v>27</v>
      </c>
      <c r="D27" s="345" t="s">
        <v>143</v>
      </c>
      <c r="E27" s="345"/>
      <c r="F27" s="345"/>
    </row>
    <row r="28" spans="1:12" ht="14.4" customHeight="1" x14ac:dyDescent="0.35">
      <c r="A28" s="49" t="s">
        <v>120</v>
      </c>
      <c r="B28" s="42" t="s">
        <v>17</v>
      </c>
      <c r="C28" s="326" t="s">
        <v>113</v>
      </c>
    </row>
    <row r="29" spans="1:12" ht="29.5" thickBot="1" x14ac:dyDescent="0.4">
      <c r="A29" s="49" t="s">
        <v>119</v>
      </c>
      <c r="B29" s="42" t="s">
        <v>156</v>
      </c>
      <c r="C29" s="326"/>
    </row>
    <row r="30" spans="1:12" ht="44" thickBot="1" x14ac:dyDescent="0.4">
      <c r="A30" s="49" t="s">
        <v>118</v>
      </c>
      <c r="B30" s="42" t="s">
        <v>18</v>
      </c>
      <c r="C30" s="326"/>
      <c r="D30" s="346" t="s">
        <v>200</v>
      </c>
      <c r="E30" s="347"/>
      <c r="F30" s="347"/>
      <c r="G30" s="347"/>
      <c r="H30" s="347"/>
      <c r="I30" s="347"/>
      <c r="J30" s="347"/>
      <c r="K30" s="347"/>
      <c r="L30" s="348"/>
    </row>
    <row r="31" spans="1:12" ht="14.4" customHeight="1" x14ac:dyDescent="0.35">
      <c r="A31" s="49" t="s">
        <v>117</v>
      </c>
      <c r="B31" s="42" t="s">
        <v>116</v>
      </c>
      <c r="C31" s="326"/>
    </row>
    <row r="32" spans="1:12" ht="14.4" customHeight="1" thickBot="1" x14ac:dyDescent="0.4">
      <c r="A32" s="49" t="s">
        <v>115</v>
      </c>
      <c r="B32" s="42" t="s">
        <v>167</v>
      </c>
      <c r="C32" s="326"/>
    </row>
    <row r="33" spans="1:20" ht="14.4" customHeight="1" thickBot="1" x14ac:dyDescent="0.4">
      <c r="A33" s="55" t="s">
        <v>158</v>
      </c>
      <c r="B33" s="59" t="s">
        <v>48</v>
      </c>
      <c r="C33" s="218"/>
      <c r="D33" s="349" t="s">
        <v>202</v>
      </c>
      <c r="E33" s="350"/>
      <c r="F33" s="350"/>
      <c r="G33" s="351"/>
      <c r="I33" s="349" t="s">
        <v>201</v>
      </c>
      <c r="J33" s="350"/>
      <c r="K33" s="350"/>
      <c r="L33" s="351"/>
    </row>
    <row r="34" spans="1:20" ht="14.4" customHeight="1" x14ac:dyDescent="0.35">
      <c r="A34" s="57" t="s">
        <v>159</v>
      </c>
      <c r="B34" s="63" t="s">
        <v>114</v>
      </c>
      <c r="C34" s="217" t="s">
        <v>111</v>
      </c>
      <c r="D34" s="353">
        <v>25</v>
      </c>
      <c r="E34" s="354"/>
      <c r="F34" s="354"/>
      <c r="G34" s="355"/>
      <c r="I34" s="353">
        <v>4.5</v>
      </c>
      <c r="J34" s="354"/>
      <c r="K34" s="354"/>
      <c r="L34" s="355"/>
    </row>
    <row r="35" spans="1:20" ht="29.5" thickBot="1" x14ac:dyDescent="0.4">
      <c r="A35" s="49" t="s">
        <v>160</v>
      </c>
      <c r="B35" s="42" t="s">
        <v>157</v>
      </c>
      <c r="C35" s="326"/>
      <c r="D35" s="356"/>
      <c r="E35" s="357"/>
      <c r="F35" s="357"/>
      <c r="G35" s="358"/>
      <c r="I35" s="356"/>
      <c r="J35" s="357"/>
      <c r="K35" s="357"/>
      <c r="L35" s="358"/>
    </row>
    <row r="36" spans="1:20" ht="14.4" customHeight="1" x14ac:dyDescent="0.35">
      <c r="A36" s="49" t="s">
        <v>161</v>
      </c>
      <c r="B36" s="42" t="s">
        <v>1</v>
      </c>
      <c r="C36" s="326"/>
    </row>
    <row r="37" spans="1:20" ht="14.4" customHeight="1" thickBot="1" x14ac:dyDescent="0.4">
      <c r="A37" s="55" t="s">
        <v>162</v>
      </c>
      <c r="B37" s="59" t="s">
        <v>20</v>
      </c>
      <c r="C37" s="218"/>
    </row>
    <row r="38" spans="1:20" ht="14.4" customHeight="1" thickBot="1" x14ac:dyDescent="0.4">
      <c r="A38" s="57" t="s">
        <v>163</v>
      </c>
      <c r="B38" s="63" t="s">
        <v>19</v>
      </c>
      <c r="C38" s="217" t="s">
        <v>109</v>
      </c>
    </row>
    <row r="39" spans="1:20" ht="29" x14ac:dyDescent="0.35">
      <c r="A39" s="49" t="s">
        <v>164</v>
      </c>
      <c r="B39" s="42" t="s">
        <v>21</v>
      </c>
      <c r="C39" s="326"/>
      <c r="D39" s="359" t="s">
        <v>208</v>
      </c>
      <c r="E39" s="360"/>
      <c r="F39" s="360"/>
      <c r="G39" s="360"/>
      <c r="H39" s="360"/>
      <c r="I39" s="360"/>
      <c r="J39" s="360"/>
      <c r="K39" s="360"/>
      <c r="L39" s="361"/>
      <c r="R39" s="74"/>
      <c r="S39" s="74"/>
      <c r="T39" s="74"/>
    </row>
    <row r="40" spans="1:20" s="74" customFormat="1" ht="29.5" thickBot="1" x14ac:dyDescent="0.4">
      <c r="A40" s="49" t="s">
        <v>165</v>
      </c>
      <c r="B40" s="42" t="s">
        <v>57</v>
      </c>
      <c r="C40" s="326"/>
      <c r="D40" s="362"/>
      <c r="E40" s="363"/>
      <c r="F40" s="363"/>
      <c r="G40" s="363"/>
      <c r="H40" s="363"/>
      <c r="I40" s="363"/>
      <c r="J40" s="363"/>
      <c r="K40" s="363"/>
      <c r="L40" s="364"/>
    </row>
    <row r="41" spans="1:20" s="74" customFormat="1" ht="14.4" customHeight="1" x14ac:dyDescent="0.35">
      <c r="A41" s="49" t="s">
        <v>166</v>
      </c>
      <c r="B41" s="42" t="s">
        <v>23</v>
      </c>
      <c r="C41" s="326"/>
      <c r="R41" s="26"/>
      <c r="S41" s="26"/>
      <c r="T41" s="26"/>
    </row>
    <row r="42" spans="1:20" ht="14.4" customHeight="1" thickBot="1" x14ac:dyDescent="0.4">
      <c r="A42" s="55" t="s">
        <v>168</v>
      </c>
      <c r="B42" s="59" t="s">
        <v>24</v>
      </c>
      <c r="C42" s="218"/>
    </row>
    <row r="43" spans="1:20" ht="43.5" x14ac:dyDescent="0.35">
      <c r="A43" s="52" t="s">
        <v>108</v>
      </c>
      <c r="B43" s="53" t="s">
        <v>169</v>
      </c>
      <c r="C43" s="54" t="s">
        <v>27</v>
      </c>
      <c r="D43" s="80" t="s">
        <v>206</v>
      </c>
      <c r="E43" s="81" t="s">
        <v>98</v>
      </c>
      <c r="F43" s="81" t="s">
        <v>99</v>
      </c>
      <c r="G43" s="81" t="s">
        <v>100</v>
      </c>
      <c r="H43" s="81" t="s">
        <v>205</v>
      </c>
      <c r="I43" s="81" t="s">
        <v>207</v>
      </c>
      <c r="J43" s="81" t="s">
        <v>203</v>
      </c>
      <c r="K43" s="81" t="s">
        <v>204</v>
      </c>
      <c r="L43" s="82" t="s">
        <v>101</v>
      </c>
    </row>
    <row r="44" spans="1:20" ht="29" customHeight="1" x14ac:dyDescent="0.35">
      <c r="A44" s="49" t="s">
        <v>170</v>
      </c>
      <c r="B44" s="42" t="s">
        <v>3</v>
      </c>
      <c r="C44" s="352" t="s">
        <v>113</v>
      </c>
      <c r="D44" s="365">
        <f>$D$34</f>
        <v>25</v>
      </c>
      <c r="E44" s="367">
        <f>$I$34</f>
        <v>4.5</v>
      </c>
      <c r="F44" s="367">
        <f>$E$44*2</f>
        <v>9</v>
      </c>
      <c r="G44" s="367">
        <f>$E$44*3</f>
        <v>13.5</v>
      </c>
      <c r="H44" s="367">
        <v>1</v>
      </c>
      <c r="I44" s="367">
        <f>$H$44*2</f>
        <v>2</v>
      </c>
      <c r="J44" s="367">
        <f>$E$44+$I$44</f>
        <v>6.5</v>
      </c>
      <c r="K44" s="367">
        <f>$D$44+$E$44+$H$44</f>
        <v>30.5</v>
      </c>
      <c r="L44" s="369">
        <f>$H$44/6</f>
        <v>0.16666666666666666</v>
      </c>
    </row>
    <row r="45" spans="1:20" ht="58.5" thickBot="1" x14ac:dyDescent="0.4">
      <c r="A45" s="49" t="s">
        <v>171</v>
      </c>
      <c r="B45" s="42" t="s">
        <v>172</v>
      </c>
      <c r="C45" s="334"/>
      <c r="D45" s="366"/>
      <c r="E45" s="368"/>
      <c r="F45" s="368"/>
      <c r="G45" s="368"/>
      <c r="H45" s="368"/>
      <c r="I45" s="368"/>
      <c r="J45" s="368"/>
      <c r="K45" s="368"/>
      <c r="L45" s="370"/>
    </row>
    <row r="46" spans="1:20" ht="15" thickBot="1" x14ac:dyDescent="0.4">
      <c r="A46" s="55" t="s">
        <v>112</v>
      </c>
      <c r="B46" s="59" t="s">
        <v>173</v>
      </c>
      <c r="C46" s="335"/>
    </row>
    <row r="47" spans="1:20" x14ac:dyDescent="0.35">
      <c r="A47" s="57" t="s">
        <v>110</v>
      </c>
      <c r="B47" s="63" t="s">
        <v>175</v>
      </c>
      <c r="C47" s="333" t="s">
        <v>113</v>
      </c>
    </row>
    <row r="48" spans="1:20" ht="14.4" customHeight="1" thickBot="1" x14ac:dyDescent="0.4">
      <c r="A48" s="55" t="s">
        <v>176</v>
      </c>
      <c r="B48" s="59" t="s">
        <v>189</v>
      </c>
      <c r="C48" s="335"/>
    </row>
    <row r="49" spans="1:3" ht="14.4" customHeight="1" x14ac:dyDescent="0.35">
      <c r="A49" s="60" t="s">
        <v>177</v>
      </c>
      <c r="B49" s="62" t="s">
        <v>182</v>
      </c>
      <c r="C49" s="334" t="s">
        <v>111</v>
      </c>
    </row>
    <row r="50" spans="1:3" ht="14.4" customHeight="1" x14ac:dyDescent="0.35">
      <c r="A50" s="49" t="s">
        <v>178</v>
      </c>
      <c r="B50" s="42" t="s">
        <v>183</v>
      </c>
      <c r="C50" s="334"/>
    </row>
    <row r="51" spans="1:3" ht="14.4" customHeight="1" x14ac:dyDescent="0.35">
      <c r="A51" s="49" t="s">
        <v>179</v>
      </c>
      <c r="B51" s="42" t="s">
        <v>191</v>
      </c>
      <c r="C51" s="334"/>
    </row>
    <row r="52" spans="1:3" ht="14.4" customHeight="1" x14ac:dyDescent="0.35">
      <c r="A52" s="49" t="s">
        <v>180</v>
      </c>
      <c r="B52" s="42" t="s">
        <v>196</v>
      </c>
      <c r="C52" s="334"/>
    </row>
    <row r="53" spans="1:3" ht="29.5" thickBot="1" x14ac:dyDescent="0.4">
      <c r="A53" s="49" t="s">
        <v>186</v>
      </c>
      <c r="B53" s="77" t="s">
        <v>190</v>
      </c>
      <c r="C53" s="335"/>
    </row>
    <row r="54" spans="1:3" ht="14.4" customHeight="1" thickBot="1" x14ac:dyDescent="0.4">
      <c r="A54" s="49" t="s">
        <v>188</v>
      </c>
      <c r="B54" s="73" t="s">
        <v>185</v>
      </c>
      <c r="C54" s="61" t="s">
        <v>184</v>
      </c>
    </row>
    <row r="55" spans="1:3" ht="14.4" customHeight="1" x14ac:dyDescent="0.35">
      <c r="A55" s="49" t="s">
        <v>192</v>
      </c>
      <c r="B55" s="78" t="s">
        <v>181</v>
      </c>
      <c r="C55" s="333" t="s">
        <v>109</v>
      </c>
    </row>
    <row r="56" spans="1:3" ht="14.4" customHeight="1" x14ac:dyDescent="0.35">
      <c r="A56" s="49" t="s">
        <v>193</v>
      </c>
      <c r="B56" s="48" t="s">
        <v>187</v>
      </c>
      <c r="C56" s="334"/>
    </row>
    <row r="57" spans="1:3" ht="14.4" customHeight="1" x14ac:dyDescent="0.35">
      <c r="A57" s="49" t="s">
        <v>194</v>
      </c>
      <c r="B57" s="42" t="s">
        <v>1</v>
      </c>
      <c r="C57" s="334"/>
    </row>
    <row r="58" spans="1:3" ht="29" x14ac:dyDescent="0.35">
      <c r="A58" s="49" t="s">
        <v>195</v>
      </c>
      <c r="B58" s="42" t="s">
        <v>198</v>
      </c>
      <c r="C58" s="334"/>
    </row>
    <row r="59" spans="1:3" ht="15" thickBot="1" x14ac:dyDescent="0.4">
      <c r="A59" s="49" t="s">
        <v>197</v>
      </c>
      <c r="B59" s="79" t="s">
        <v>199</v>
      </c>
      <c r="C59" s="335"/>
    </row>
    <row r="60" spans="1:3" ht="29" x14ac:dyDescent="0.35">
      <c r="A60" s="67" t="s">
        <v>108</v>
      </c>
      <c r="B60" s="68" t="s">
        <v>107</v>
      </c>
      <c r="C60" s="69" t="s">
        <v>27</v>
      </c>
    </row>
    <row r="61" spans="1:3" x14ac:dyDescent="0.35">
      <c r="A61" s="49" t="s">
        <v>106</v>
      </c>
      <c r="B61" s="42" t="s">
        <v>105</v>
      </c>
      <c r="C61" s="352" t="s">
        <v>102</v>
      </c>
    </row>
    <row r="62" spans="1:3" ht="15" thickBot="1" x14ac:dyDescent="0.4">
      <c r="A62" s="55" t="s">
        <v>104</v>
      </c>
      <c r="B62" s="59" t="s">
        <v>103</v>
      </c>
      <c r="C62" s="335"/>
    </row>
  </sheetData>
  <sheetProtection algorithmName="SHA-512" hashValue="U5KZMjNL+cAR4eLfHays8R+rwX55MXPLZ7BzJyMsgjAPO2obbVtCWNGL9+7iUWjwqi4MuU7nkWQAb5bC4mMepQ==" saltValue="5F93tWJc9HObz+cOqVkcpg==" spinCount="100000" sheet="1" objects="1" scenarios="1"/>
  <mergeCells count="36">
    <mergeCell ref="D34:G35"/>
    <mergeCell ref="I34:L35"/>
    <mergeCell ref="D39:L40"/>
    <mergeCell ref="D44:D45"/>
    <mergeCell ref="E44:E45"/>
    <mergeCell ref="F44:F45"/>
    <mergeCell ref="G44:G45"/>
    <mergeCell ref="H44:H45"/>
    <mergeCell ref="I44:I45"/>
    <mergeCell ref="J44:J45"/>
    <mergeCell ref="K44:K45"/>
    <mergeCell ref="L44:L45"/>
    <mergeCell ref="C55:C59"/>
    <mergeCell ref="C61:C62"/>
    <mergeCell ref="C34:C37"/>
    <mergeCell ref="C38:C42"/>
    <mergeCell ref="C49:C53"/>
    <mergeCell ref="C44:C46"/>
    <mergeCell ref="C47:C48"/>
    <mergeCell ref="C19:C25"/>
    <mergeCell ref="C28:C33"/>
    <mergeCell ref="A5:B5"/>
    <mergeCell ref="E5:F5"/>
    <mergeCell ref="D13:L14"/>
    <mergeCell ref="D15:L16"/>
    <mergeCell ref="D17:L18"/>
    <mergeCell ref="D27:F27"/>
    <mergeCell ref="D30:L30"/>
    <mergeCell ref="D33:G33"/>
    <mergeCell ref="I33:L33"/>
    <mergeCell ref="A1:B1"/>
    <mergeCell ref="A2:B2"/>
    <mergeCell ref="C8:C11"/>
    <mergeCell ref="D9:L9"/>
    <mergeCell ref="D10:L12"/>
    <mergeCell ref="C12:C18"/>
  </mergeCells>
  <pageMargins left="0.25" right="0.1388888888888889" top="1.0069444444444444" bottom="4.3402777777777776E-2" header="0.3" footer="0.3"/>
  <pageSetup paperSize="9" orientation="landscape" r:id="rId1"/>
  <headerFooter>
    <oddHeader>&amp;C&amp;"Marianne,Gras"&amp;KC00000FREQUENCES DE TOUTES LES PRESTATIONS &amp;K01+000
(poste n° 1)
&amp;"Marianne,Normal"Prestations forfaitaires 1 à 4 - Nettoyage (bureaux, sanitaires, espaces sportifs...) et vitrerie</oddHeader>
  </headerFooter>
  <legacy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000"/>
  <sheetViews>
    <sheetView workbookViewId="0"/>
  </sheetViews>
  <sheetFormatPr baseColWidth="10" defaultRowHeight="14.5" x14ac:dyDescent="0.35"/>
  <cols>
    <col min="3" max="3" width="22.453125" style="159" customWidth="1"/>
    <col min="4" max="4" width="21" bestFit="1" customWidth="1"/>
    <col min="5" max="5" width="13.26953125" style="373" bestFit="1" customWidth="1"/>
    <col min="6" max="6" width="13.26953125" bestFit="1" customWidth="1"/>
  </cols>
  <sheetData>
    <row r="1" spans="1:6" x14ac:dyDescent="0.35">
      <c r="A1" s="154" t="s">
        <v>214</v>
      </c>
      <c r="B1" s="154" t="s">
        <v>215</v>
      </c>
      <c r="C1" s="158" t="s">
        <v>0</v>
      </c>
      <c r="D1" s="371" t="s">
        <v>217</v>
      </c>
      <c r="E1" s="374" t="s">
        <v>764</v>
      </c>
      <c r="F1" s="372" t="s">
        <v>744</v>
      </c>
    </row>
    <row r="2" spans="1:6" x14ac:dyDescent="0.35">
      <c r="A2" s="155" t="s">
        <v>228</v>
      </c>
      <c r="B2" s="156" t="s">
        <v>251</v>
      </c>
      <c r="C2" s="208" t="s">
        <v>267</v>
      </c>
      <c r="D2" s="156" t="s">
        <v>255</v>
      </c>
      <c r="E2" s="375">
        <v>1</v>
      </c>
      <c r="F2" s="202">
        <v>1</v>
      </c>
    </row>
    <row r="3" spans="1:6" x14ac:dyDescent="0.35">
      <c r="A3" s="155" t="s">
        <v>229</v>
      </c>
      <c r="B3" s="156" t="s">
        <v>252</v>
      </c>
      <c r="C3" s="208" t="s">
        <v>268</v>
      </c>
      <c r="D3" s="156" t="s">
        <v>256</v>
      </c>
      <c r="E3" s="375">
        <v>2</v>
      </c>
      <c r="F3" s="202">
        <v>1.5</v>
      </c>
    </row>
    <row r="4" spans="1:6" x14ac:dyDescent="0.35">
      <c r="A4" s="155" t="s">
        <v>230</v>
      </c>
      <c r="B4" s="156" t="s">
        <v>253</v>
      </c>
      <c r="C4" s="208" t="s">
        <v>269</v>
      </c>
      <c r="D4" s="156" t="s">
        <v>257</v>
      </c>
      <c r="E4" s="375">
        <v>3</v>
      </c>
      <c r="F4" s="202">
        <v>2</v>
      </c>
    </row>
    <row r="5" spans="1:6" x14ac:dyDescent="0.35">
      <c r="A5" s="155" t="s">
        <v>231</v>
      </c>
      <c r="B5" s="156" t="s">
        <v>254</v>
      </c>
      <c r="C5" s="208" t="s">
        <v>270</v>
      </c>
      <c r="D5" s="156" t="s">
        <v>263</v>
      </c>
      <c r="E5" s="375">
        <v>4</v>
      </c>
      <c r="F5" s="202">
        <v>2.5</v>
      </c>
    </row>
    <row r="6" spans="1:6" x14ac:dyDescent="0.35">
      <c r="A6" s="155" t="s">
        <v>232</v>
      </c>
      <c r="B6" s="157"/>
      <c r="C6" s="208" t="s">
        <v>271</v>
      </c>
      <c r="D6" s="156" t="s">
        <v>258</v>
      </c>
      <c r="E6" s="375">
        <v>5</v>
      </c>
      <c r="F6" s="202">
        <v>3</v>
      </c>
    </row>
    <row r="7" spans="1:6" x14ac:dyDescent="0.35">
      <c r="A7" s="155" t="s">
        <v>233</v>
      </c>
      <c r="B7" s="157"/>
      <c r="C7" s="208" t="s">
        <v>272</v>
      </c>
      <c r="D7" s="156" t="s">
        <v>259</v>
      </c>
      <c r="E7" s="375">
        <v>6</v>
      </c>
      <c r="F7" s="202">
        <v>3.5</v>
      </c>
    </row>
    <row r="8" spans="1:6" x14ac:dyDescent="0.35">
      <c r="A8" s="155" t="s">
        <v>234</v>
      </c>
      <c r="B8" s="157"/>
      <c r="C8" s="208" t="s">
        <v>273</v>
      </c>
      <c r="D8" s="156" t="s">
        <v>260</v>
      </c>
      <c r="E8" s="375">
        <v>7</v>
      </c>
      <c r="F8" s="202">
        <v>4</v>
      </c>
    </row>
    <row r="9" spans="1:6" x14ac:dyDescent="0.35">
      <c r="A9" s="155" t="s">
        <v>235</v>
      </c>
      <c r="B9" s="157"/>
      <c r="C9" s="208" t="s">
        <v>274</v>
      </c>
      <c r="D9" s="156" t="s">
        <v>261</v>
      </c>
      <c r="E9" s="375">
        <v>8</v>
      </c>
      <c r="F9" s="202">
        <v>4.5</v>
      </c>
    </row>
    <row r="10" spans="1:6" x14ac:dyDescent="0.35">
      <c r="A10" s="155" t="s">
        <v>236</v>
      </c>
      <c r="B10" s="157"/>
      <c r="C10" s="208" t="s">
        <v>275</v>
      </c>
      <c r="D10" s="156" t="s">
        <v>262</v>
      </c>
      <c r="E10" s="375">
        <v>9</v>
      </c>
      <c r="F10" s="202">
        <v>5</v>
      </c>
    </row>
    <row r="11" spans="1:6" x14ac:dyDescent="0.35">
      <c r="A11" s="155" t="s">
        <v>237</v>
      </c>
      <c r="B11" s="157"/>
      <c r="C11" s="208" t="s">
        <v>276</v>
      </c>
      <c r="D11" s="156" t="s">
        <v>264</v>
      </c>
      <c r="E11" s="375">
        <v>10</v>
      </c>
      <c r="F11" s="202">
        <v>5.5</v>
      </c>
    </row>
    <row r="12" spans="1:6" x14ac:dyDescent="0.35">
      <c r="A12" s="155" t="s">
        <v>238</v>
      </c>
      <c r="B12" s="157"/>
      <c r="C12" s="208" t="s">
        <v>277</v>
      </c>
      <c r="D12" s="156" t="s">
        <v>265</v>
      </c>
      <c r="E12" s="375">
        <v>11</v>
      </c>
      <c r="F12" s="202">
        <v>6</v>
      </c>
    </row>
    <row r="13" spans="1:6" x14ac:dyDescent="0.35">
      <c r="A13" s="155" t="s">
        <v>239</v>
      </c>
      <c r="B13" s="157"/>
      <c r="C13" s="208" t="s">
        <v>278</v>
      </c>
      <c r="D13" s="156" t="s">
        <v>266</v>
      </c>
      <c r="E13" s="375">
        <v>12</v>
      </c>
      <c r="F13" s="202">
        <v>6.5</v>
      </c>
    </row>
    <row r="14" spans="1:6" x14ac:dyDescent="0.35">
      <c r="A14" s="155" t="s">
        <v>240</v>
      </c>
      <c r="B14" s="157"/>
      <c r="C14" s="208" t="s">
        <v>279</v>
      </c>
      <c r="D14" s="157"/>
      <c r="E14" s="375">
        <v>13</v>
      </c>
      <c r="F14" s="202">
        <v>7</v>
      </c>
    </row>
    <row r="15" spans="1:6" x14ac:dyDescent="0.35">
      <c r="A15" s="155" t="s">
        <v>241</v>
      </c>
      <c r="B15" s="157"/>
      <c r="C15" s="208" t="s">
        <v>280</v>
      </c>
      <c r="D15" s="157"/>
      <c r="E15" s="375">
        <v>14</v>
      </c>
      <c r="F15" s="202">
        <v>7.5</v>
      </c>
    </row>
    <row r="16" spans="1:6" x14ac:dyDescent="0.35">
      <c r="A16" s="155" t="s">
        <v>243</v>
      </c>
      <c r="B16" s="157"/>
      <c r="C16" s="208" t="s">
        <v>281</v>
      </c>
      <c r="D16" s="157"/>
      <c r="E16" s="375">
        <v>15</v>
      </c>
      <c r="F16" s="202">
        <v>8</v>
      </c>
    </row>
    <row r="17" spans="1:6" x14ac:dyDescent="0.35">
      <c r="A17" s="155" t="s">
        <v>242</v>
      </c>
      <c r="B17" s="157"/>
      <c r="C17" s="208" t="s">
        <v>282</v>
      </c>
      <c r="D17" s="157"/>
      <c r="E17" s="375">
        <v>16</v>
      </c>
      <c r="F17" s="202">
        <v>8.5</v>
      </c>
    </row>
    <row r="18" spans="1:6" x14ac:dyDescent="0.35">
      <c r="A18" s="155" t="s">
        <v>244</v>
      </c>
      <c r="B18" s="157"/>
      <c r="C18" s="208" t="s">
        <v>283</v>
      </c>
      <c r="D18" s="157"/>
      <c r="E18" s="375">
        <v>17</v>
      </c>
      <c r="F18" s="202">
        <v>9</v>
      </c>
    </row>
    <row r="19" spans="1:6" x14ac:dyDescent="0.35">
      <c r="A19" s="155" t="s">
        <v>245</v>
      </c>
      <c r="B19" s="157"/>
      <c r="C19" s="208" t="s">
        <v>284</v>
      </c>
      <c r="D19" s="157"/>
      <c r="E19" s="375">
        <v>18</v>
      </c>
      <c r="F19" s="202">
        <v>9.5</v>
      </c>
    </row>
    <row r="20" spans="1:6" x14ac:dyDescent="0.35">
      <c r="A20" s="155" t="s">
        <v>246</v>
      </c>
      <c r="B20" s="157"/>
      <c r="C20" s="208" t="s">
        <v>285</v>
      </c>
      <c r="D20" s="157"/>
      <c r="E20" s="375">
        <v>19</v>
      </c>
      <c r="F20" s="202">
        <v>10</v>
      </c>
    </row>
    <row r="21" spans="1:6" x14ac:dyDescent="0.35">
      <c r="A21" s="155" t="s">
        <v>247</v>
      </c>
      <c r="B21" s="157"/>
      <c r="C21" s="208" t="s">
        <v>286</v>
      </c>
      <c r="D21" s="157"/>
      <c r="E21" s="375">
        <v>20</v>
      </c>
      <c r="F21" s="202">
        <v>10.5</v>
      </c>
    </row>
    <row r="22" spans="1:6" x14ac:dyDescent="0.35">
      <c r="A22" s="155" t="s">
        <v>248</v>
      </c>
      <c r="B22" s="157"/>
      <c r="C22" s="208" t="s">
        <v>287</v>
      </c>
      <c r="D22" s="157"/>
      <c r="F22" s="202">
        <v>11</v>
      </c>
    </row>
    <row r="23" spans="1:6" x14ac:dyDescent="0.35">
      <c r="A23" s="155" t="s">
        <v>249</v>
      </c>
      <c r="B23" s="157"/>
      <c r="C23" s="208" t="s">
        <v>288</v>
      </c>
      <c r="D23" s="157"/>
      <c r="F23" s="202">
        <v>11.5</v>
      </c>
    </row>
    <row r="24" spans="1:6" x14ac:dyDescent="0.35">
      <c r="A24" s="155" t="s">
        <v>250</v>
      </c>
      <c r="B24" s="157"/>
      <c r="C24" s="208" t="s">
        <v>289</v>
      </c>
      <c r="D24" s="157"/>
      <c r="F24" s="202">
        <v>12</v>
      </c>
    </row>
    <row r="25" spans="1:6" x14ac:dyDescent="0.35">
      <c r="A25" s="155"/>
      <c r="B25" s="157"/>
      <c r="C25" s="208" t="s">
        <v>290</v>
      </c>
      <c r="D25" s="157"/>
      <c r="F25" s="202">
        <v>12.5</v>
      </c>
    </row>
    <row r="26" spans="1:6" x14ac:dyDescent="0.35">
      <c r="C26" s="208" t="s">
        <v>291</v>
      </c>
      <c r="F26" s="202">
        <v>13</v>
      </c>
    </row>
    <row r="27" spans="1:6" x14ac:dyDescent="0.35">
      <c r="C27" s="208" t="s">
        <v>292</v>
      </c>
      <c r="F27" s="202">
        <v>13.5</v>
      </c>
    </row>
    <row r="28" spans="1:6" x14ac:dyDescent="0.35">
      <c r="C28" s="208" t="s">
        <v>293</v>
      </c>
      <c r="F28" s="202">
        <v>14</v>
      </c>
    </row>
    <row r="29" spans="1:6" x14ac:dyDescent="0.35">
      <c r="C29" s="208" t="s">
        <v>294</v>
      </c>
      <c r="F29" s="202">
        <v>14.5</v>
      </c>
    </row>
    <row r="30" spans="1:6" x14ac:dyDescent="0.35">
      <c r="C30" s="208" t="s">
        <v>295</v>
      </c>
      <c r="F30" s="202">
        <v>15</v>
      </c>
    </row>
    <row r="31" spans="1:6" x14ac:dyDescent="0.35">
      <c r="C31" s="208" t="s">
        <v>296</v>
      </c>
      <c r="F31" s="202">
        <v>15.5</v>
      </c>
    </row>
    <row r="32" spans="1:6" x14ac:dyDescent="0.35">
      <c r="C32" s="208" t="s">
        <v>297</v>
      </c>
      <c r="F32" s="202">
        <v>16</v>
      </c>
    </row>
    <row r="33" spans="3:6" x14ac:dyDescent="0.35">
      <c r="C33" s="208" t="s">
        <v>298</v>
      </c>
      <c r="F33" s="202">
        <v>16.5</v>
      </c>
    </row>
    <row r="34" spans="3:6" x14ac:dyDescent="0.35">
      <c r="C34" s="208" t="s">
        <v>299</v>
      </c>
      <c r="F34" s="202">
        <v>17</v>
      </c>
    </row>
    <row r="35" spans="3:6" x14ac:dyDescent="0.35">
      <c r="C35" s="208" t="s">
        <v>300</v>
      </c>
      <c r="F35" s="202">
        <v>17.5</v>
      </c>
    </row>
    <row r="36" spans="3:6" x14ac:dyDescent="0.35">
      <c r="C36" s="208" t="s">
        <v>301</v>
      </c>
      <c r="F36" s="202">
        <v>18</v>
      </c>
    </row>
    <row r="37" spans="3:6" x14ac:dyDescent="0.35">
      <c r="C37" s="208" t="s">
        <v>302</v>
      </c>
      <c r="F37" s="202">
        <v>18.5</v>
      </c>
    </row>
    <row r="38" spans="3:6" x14ac:dyDescent="0.35">
      <c r="C38" s="208" t="s">
        <v>303</v>
      </c>
      <c r="F38" s="202">
        <v>19</v>
      </c>
    </row>
    <row r="39" spans="3:6" x14ac:dyDescent="0.35">
      <c r="C39" s="208" t="s">
        <v>304</v>
      </c>
      <c r="F39" s="202">
        <v>19.5</v>
      </c>
    </row>
    <row r="40" spans="3:6" x14ac:dyDescent="0.35">
      <c r="C40" s="208" t="s">
        <v>305</v>
      </c>
      <c r="F40" s="202">
        <v>20</v>
      </c>
    </row>
    <row r="41" spans="3:6" x14ac:dyDescent="0.35">
      <c r="C41" s="208" t="s">
        <v>306</v>
      </c>
      <c r="F41" s="202">
        <v>20.5</v>
      </c>
    </row>
    <row r="42" spans="3:6" x14ac:dyDescent="0.35">
      <c r="C42" s="208" t="s">
        <v>307</v>
      </c>
      <c r="F42" s="202">
        <v>21</v>
      </c>
    </row>
    <row r="43" spans="3:6" x14ac:dyDescent="0.35">
      <c r="C43" s="208" t="s">
        <v>308</v>
      </c>
      <c r="F43" s="202">
        <v>21.5</v>
      </c>
    </row>
    <row r="44" spans="3:6" x14ac:dyDescent="0.35">
      <c r="C44" s="208" t="s">
        <v>309</v>
      </c>
      <c r="F44" s="202">
        <v>22</v>
      </c>
    </row>
    <row r="45" spans="3:6" x14ac:dyDescent="0.35">
      <c r="C45" s="208" t="s">
        <v>310</v>
      </c>
      <c r="F45" s="202">
        <v>22.5</v>
      </c>
    </row>
    <row r="46" spans="3:6" x14ac:dyDescent="0.35">
      <c r="C46" s="208" t="s">
        <v>311</v>
      </c>
      <c r="F46" s="202">
        <v>23</v>
      </c>
    </row>
    <row r="47" spans="3:6" x14ac:dyDescent="0.35">
      <c r="C47" s="208" t="s">
        <v>312</v>
      </c>
      <c r="F47" s="202">
        <v>23.5</v>
      </c>
    </row>
    <row r="48" spans="3:6" x14ac:dyDescent="0.35">
      <c r="C48" s="208" t="s">
        <v>313</v>
      </c>
      <c r="F48" s="202">
        <v>24</v>
      </c>
    </row>
    <row r="49" spans="3:6" x14ac:dyDescent="0.35">
      <c r="C49" s="208" t="s">
        <v>314</v>
      </c>
      <c r="F49" s="202">
        <v>24.5</v>
      </c>
    </row>
    <row r="50" spans="3:6" x14ac:dyDescent="0.35">
      <c r="C50" s="208" t="s">
        <v>315</v>
      </c>
      <c r="F50" s="202">
        <v>25</v>
      </c>
    </row>
    <row r="51" spans="3:6" x14ac:dyDescent="0.35">
      <c r="C51" s="208" t="s">
        <v>316</v>
      </c>
      <c r="F51" s="202">
        <v>25.5</v>
      </c>
    </row>
    <row r="52" spans="3:6" x14ac:dyDescent="0.35">
      <c r="C52" s="208" t="s">
        <v>317</v>
      </c>
      <c r="F52" s="202">
        <v>26</v>
      </c>
    </row>
    <row r="53" spans="3:6" x14ac:dyDescent="0.35">
      <c r="C53" s="208" t="s">
        <v>318</v>
      </c>
      <c r="F53" s="202">
        <v>26.5</v>
      </c>
    </row>
    <row r="54" spans="3:6" x14ac:dyDescent="0.35">
      <c r="C54" s="208" t="s">
        <v>319</v>
      </c>
      <c r="F54" s="202">
        <v>27</v>
      </c>
    </row>
    <row r="55" spans="3:6" x14ac:dyDescent="0.35">
      <c r="C55" s="208" t="s">
        <v>320</v>
      </c>
      <c r="F55" s="202">
        <v>27.5</v>
      </c>
    </row>
    <row r="56" spans="3:6" x14ac:dyDescent="0.35">
      <c r="C56" s="208" t="s">
        <v>321</v>
      </c>
      <c r="F56" s="202">
        <v>28</v>
      </c>
    </row>
    <row r="57" spans="3:6" x14ac:dyDescent="0.35">
      <c r="C57" s="208" t="s">
        <v>322</v>
      </c>
      <c r="F57" s="202">
        <v>28.5</v>
      </c>
    </row>
    <row r="58" spans="3:6" x14ac:dyDescent="0.35">
      <c r="C58" s="208" t="s">
        <v>323</v>
      </c>
      <c r="F58" s="202">
        <v>29</v>
      </c>
    </row>
    <row r="59" spans="3:6" x14ac:dyDescent="0.35">
      <c r="C59" s="208" t="s">
        <v>324</v>
      </c>
      <c r="F59" s="202">
        <v>29.5</v>
      </c>
    </row>
    <row r="60" spans="3:6" x14ac:dyDescent="0.35">
      <c r="C60" s="208" t="s">
        <v>325</v>
      </c>
      <c r="F60" s="202">
        <v>30</v>
      </c>
    </row>
    <row r="61" spans="3:6" x14ac:dyDescent="0.35">
      <c r="C61" s="208" t="s">
        <v>326</v>
      </c>
      <c r="F61" s="202">
        <v>30.5</v>
      </c>
    </row>
    <row r="62" spans="3:6" x14ac:dyDescent="0.35">
      <c r="C62" s="208" t="s">
        <v>327</v>
      </c>
      <c r="F62" s="202">
        <v>31</v>
      </c>
    </row>
    <row r="63" spans="3:6" x14ac:dyDescent="0.35">
      <c r="C63" s="208" t="s">
        <v>328</v>
      </c>
      <c r="F63" s="202">
        <v>31.5</v>
      </c>
    </row>
    <row r="64" spans="3:6" x14ac:dyDescent="0.35">
      <c r="C64" s="208" t="s">
        <v>329</v>
      </c>
      <c r="F64" s="202">
        <v>32</v>
      </c>
    </row>
    <row r="65" spans="3:6" x14ac:dyDescent="0.35">
      <c r="C65" s="208" t="s">
        <v>330</v>
      </c>
      <c r="F65" s="202">
        <v>32.5</v>
      </c>
    </row>
    <row r="66" spans="3:6" x14ac:dyDescent="0.35">
      <c r="C66" s="208" t="s">
        <v>331</v>
      </c>
      <c r="F66" s="202">
        <v>33</v>
      </c>
    </row>
    <row r="67" spans="3:6" x14ac:dyDescent="0.35">
      <c r="C67" s="208" t="s">
        <v>332</v>
      </c>
      <c r="F67" s="202">
        <v>33.5</v>
      </c>
    </row>
    <row r="68" spans="3:6" x14ac:dyDescent="0.35">
      <c r="C68" s="208" t="s">
        <v>333</v>
      </c>
      <c r="F68" s="202">
        <v>34</v>
      </c>
    </row>
    <row r="69" spans="3:6" x14ac:dyDescent="0.35">
      <c r="C69" s="208" t="s">
        <v>334</v>
      </c>
      <c r="F69" s="202">
        <v>34.5</v>
      </c>
    </row>
    <row r="70" spans="3:6" x14ac:dyDescent="0.35">
      <c r="C70" s="208" t="s">
        <v>335</v>
      </c>
      <c r="F70" s="202">
        <v>35</v>
      </c>
    </row>
    <row r="71" spans="3:6" x14ac:dyDescent="0.35">
      <c r="C71" s="208" t="s">
        <v>336</v>
      </c>
      <c r="F71" s="202">
        <v>35.5</v>
      </c>
    </row>
    <row r="72" spans="3:6" x14ac:dyDescent="0.35">
      <c r="C72" s="208" t="s">
        <v>337</v>
      </c>
      <c r="F72" s="202">
        <v>36</v>
      </c>
    </row>
    <row r="73" spans="3:6" x14ac:dyDescent="0.35">
      <c r="C73" s="208" t="s">
        <v>338</v>
      </c>
      <c r="F73" s="202">
        <v>36.5</v>
      </c>
    </row>
    <row r="74" spans="3:6" x14ac:dyDescent="0.35">
      <c r="C74" s="208" t="s">
        <v>339</v>
      </c>
      <c r="F74" s="202">
        <v>37</v>
      </c>
    </row>
    <row r="75" spans="3:6" x14ac:dyDescent="0.35">
      <c r="C75" s="208" t="s">
        <v>340</v>
      </c>
      <c r="F75" s="202">
        <v>37.5</v>
      </c>
    </row>
    <row r="76" spans="3:6" x14ac:dyDescent="0.35">
      <c r="C76" s="208" t="s">
        <v>341</v>
      </c>
      <c r="F76" s="202">
        <v>38</v>
      </c>
    </row>
    <row r="77" spans="3:6" x14ac:dyDescent="0.35">
      <c r="C77" s="208" t="s">
        <v>342</v>
      </c>
      <c r="F77" s="202">
        <v>38.5</v>
      </c>
    </row>
    <row r="78" spans="3:6" x14ac:dyDescent="0.35">
      <c r="C78" s="208" t="s">
        <v>343</v>
      </c>
      <c r="F78" s="202">
        <v>39</v>
      </c>
    </row>
    <row r="79" spans="3:6" x14ac:dyDescent="0.35">
      <c r="C79" s="208" t="s">
        <v>344</v>
      </c>
      <c r="F79" s="202">
        <v>39.5</v>
      </c>
    </row>
    <row r="80" spans="3:6" x14ac:dyDescent="0.35">
      <c r="C80" s="208" t="s">
        <v>345</v>
      </c>
      <c r="F80" s="202">
        <v>40</v>
      </c>
    </row>
    <row r="81" spans="3:6" x14ac:dyDescent="0.35">
      <c r="C81" s="208" t="s">
        <v>346</v>
      </c>
      <c r="F81" s="202">
        <v>40.5</v>
      </c>
    </row>
    <row r="82" spans="3:6" x14ac:dyDescent="0.35">
      <c r="C82" s="208" t="s">
        <v>347</v>
      </c>
      <c r="F82" s="202">
        <v>41</v>
      </c>
    </row>
    <row r="83" spans="3:6" x14ac:dyDescent="0.35">
      <c r="C83" s="208" t="s">
        <v>348</v>
      </c>
      <c r="F83" s="202">
        <v>41.5</v>
      </c>
    </row>
    <row r="84" spans="3:6" x14ac:dyDescent="0.35">
      <c r="C84" s="208" t="s">
        <v>349</v>
      </c>
      <c r="F84" s="202">
        <v>42</v>
      </c>
    </row>
    <row r="85" spans="3:6" x14ac:dyDescent="0.35">
      <c r="C85" s="208" t="s">
        <v>350</v>
      </c>
      <c r="F85" s="202">
        <v>42.5</v>
      </c>
    </row>
    <row r="86" spans="3:6" x14ac:dyDescent="0.35">
      <c r="C86" s="208" t="s">
        <v>351</v>
      </c>
      <c r="F86" s="202">
        <v>43</v>
      </c>
    </row>
    <row r="87" spans="3:6" x14ac:dyDescent="0.35">
      <c r="C87" s="208" t="s">
        <v>352</v>
      </c>
      <c r="F87" s="202">
        <v>43.5</v>
      </c>
    </row>
    <row r="88" spans="3:6" x14ac:dyDescent="0.35">
      <c r="C88" s="208" t="s">
        <v>353</v>
      </c>
      <c r="F88" s="202">
        <v>44</v>
      </c>
    </row>
    <row r="89" spans="3:6" x14ac:dyDescent="0.35">
      <c r="C89" s="208" t="s">
        <v>354</v>
      </c>
      <c r="F89" s="202">
        <v>44.5</v>
      </c>
    </row>
    <row r="90" spans="3:6" x14ac:dyDescent="0.35">
      <c r="C90" s="208" t="s">
        <v>355</v>
      </c>
      <c r="F90" s="202">
        <v>45</v>
      </c>
    </row>
    <row r="91" spans="3:6" x14ac:dyDescent="0.35">
      <c r="C91" s="208" t="s">
        <v>356</v>
      </c>
      <c r="F91" s="202">
        <v>45.5</v>
      </c>
    </row>
    <row r="92" spans="3:6" x14ac:dyDescent="0.35">
      <c r="C92" s="208" t="s">
        <v>357</v>
      </c>
      <c r="F92" s="202">
        <v>46</v>
      </c>
    </row>
    <row r="93" spans="3:6" x14ac:dyDescent="0.35">
      <c r="C93" s="208" t="s">
        <v>358</v>
      </c>
      <c r="F93" s="202">
        <v>46.5</v>
      </c>
    </row>
    <row r="94" spans="3:6" x14ac:dyDescent="0.35">
      <c r="C94" s="208" t="s">
        <v>359</v>
      </c>
      <c r="F94" s="202">
        <v>47</v>
      </c>
    </row>
    <row r="95" spans="3:6" x14ac:dyDescent="0.35">
      <c r="C95" s="208" t="s">
        <v>360</v>
      </c>
      <c r="F95" s="202">
        <v>47.5</v>
      </c>
    </row>
    <row r="96" spans="3:6" x14ac:dyDescent="0.35">
      <c r="C96" s="208" t="s">
        <v>361</v>
      </c>
      <c r="F96" s="202">
        <v>48</v>
      </c>
    </row>
    <row r="97" spans="3:6" x14ac:dyDescent="0.35">
      <c r="C97" s="208" t="s">
        <v>362</v>
      </c>
      <c r="F97" s="202">
        <v>48.5</v>
      </c>
    </row>
    <row r="98" spans="3:6" x14ac:dyDescent="0.35">
      <c r="C98" s="208" t="s">
        <v>363</v>
      </c>
      <c r="F98" s="202">
        <v>49</v>
      </c>
    </row>
    <row r="99" spans="3:6" x14ac:dyDescent="0.35">
      <c r="C99" s="208" t="s">
        <v>364</v>
      </c>
      <c r="F99" s="202">
        <v>49.5</v>
      </c>
    </row>
    <row r="100" spans="3:6" x14ac:dyDescent="0.35">
      <c r="C100" s="208" t="s">
        <v>365</v>
      </c>
      <c r="F100" s="202">
        <v>50</v>
      </c>
    </row>
    <row r="101" spans="3:6" x14ac:dyDescent="0.35">
      <c r="C101" s="208" t="s">
        <v>366</v>
      </c>
      <c r="F101" s="202">
        <v>50.5</v>
      </c>
    </row>
    <row r="102" spans="3:6" x14ac:dyDescent="0.35">
      <c r="C102" s="208" t="s">
        <v>367</v>
      </c>
      <c r="F102" s="202">
        <v>51</v>
      </c>
    </row>
    <row r="103" spans="3:6" x14ac:dyDescent="0.35">
      <c r="C103" s="208" t="s">
        <v>368</v>
      </c>
      <c r="F103" s="202">
        <v>51.5</v>
      </c>
    </row>
    <row r="104" spans="3:6" x14ac:dyDescent="0.35">
      <c r="C104" s="208" t="s">
        <v>369</v>
      </c>
      <c r="F104" s="202">
        <v>52</v>
      </c>
    </row>
    <row r="105" spans="3:6" x14ac:dyDescent="0.35">
      <c r="C105" s="208" t="s">
        <v>370</v>
      </c>
      <c r="F105" s="202">
        <v>52.5</v>
      </c>
    </row>
    <row r="106" spans="3:6" x14ac:dyDescent="0.35">
      <c r="C106" s="208" t="s">
        <v>371</v>
      </c>
      <c r="F106" s="202">
        <v>53</v>
      </c>
    </row>
    <row r="107" spans="3:6" x14ac:dyDescent="0.35">
      <c r="C107" s="208" t="s">
        <v>372</v>
      </c>
      <c r="F107" s="202">
        <v>53.5</v>
      </c>
    </row>
    <row r="108" spans="3:6" x14ac:dyDescent="0.35">
      <c r="C108" s="208" t="s">
        <v>373</v>
      </c>
      <c r="F108" s="202">
        <v>54</v>
      </c>
    </row>
    <row r="109" spans="3:6" x14ac:dyDescent="0.35">
      <c r="C109" s="208" t="s">
        <v>374</v>
      </c>
      <c r="F109" s="202">
        <v>54.5</v>
      </c>
    </row>
    <row r="110" spans="3:6" x14ac:dyDescent="0.35">
      <c r="C110" s="208" t="s">
        <v>375</v>
      </c>
      <c r="F110" s="202">
        <v>55</v>
      </c>
    </row>
    <row r="111" spans="3:6" x14ac:dyDescent="0.35">
      <c r="C111" s="208" t="s">
        <v>376</v>
      </c>
      <c r="F111" s="202">
        <v>55.5</v>
      </c>
    </row>
    <row r="112" spans="3:6" x14ac:dyDescent="0.35">
      <c r="C112" s="208" t="s">
        <v>377</v>
      </c>
      <c r="F112" s="202">
        <v>56</v>
      </c>
    </row>
    <row r="113" spans="3:6" x14ac:dyDescent="0.35">
      <c r="C113" s="208" t="s">
        <v>378</v>
      </c>
      <c r="F113" s="202">
        <v>56.5</v>
      </c>
    </row>
    <row r="114" spans="3:6" x14ac:dyDescent="0.35">
      <c r="C114" s="208" t="s">
        <v>379</v>
      </c>
      <c r="F114" s="202">
        <v>57</v>
      </c>
    </row>
    <row r="115" spans="3:6" x14ac:dyDescent="0.35">
      <c r="C115" s="208" t="s">
        <v>380</v>
      </c>
      <c r="F115" s="202">
        <v>57.5</v>
      </c>
    </row>
    <row r="116" spans="3:6" x14ac:dyDescent="0.35">
      <c r="C116" s="208" t="s">
        <v>381</v>
      </c>
      <c r="F116" s="202">
        <v>58</v>
      </c>
    </row>
    <row r="117" spans="3:6" x14ac:dyDescent="0.35">
      <c r="C117" s="208" t="s">
        <v>382</v>
      </c>
      <c r="F117" s="202">
        <v>58.5</v>
      </c>
    </row>
    <row r="118" spans="3:6" x14ac:dyDescent="0.35">
      <c r="C118" s="208" t="s">
        <v>383</v>
      </c>
      <c r="F118" s="202">
        <v>59</v>
      </c>
    </row>
    <row r="119" spans="3:6" x14ac:dyDescent="0.35">
      <c r="C119" s="208" t="s">
        <v>384</v>
      </c>
      <c r="F119" s="202">
        <v>59.5</v>
      </c>
    </row>
    <row r="120" spans="3:6" x14ac:dyDescent="0.35">
      <c r="C120" s="208" t="s">
        <v>385</v>
      </c>
      <c r="F120" s="202">
        <v>60</v>
      </c>
    </row>
    <row r="121" spans="3:6" x14ac:dyDescent="0.35">
      <c r="C121" s="208" t="s">
        <v>386</v>
      </c>
      <c r="F121" s="202">
        <v>60.5</v>
      </c>
    </row>
    <row r="122" spans="3:6" x14ac:dyDescent="0.35">
      <c r="C122" s="208" t="s">
        <v>387</v>
      </c>
      <c r="F122" s="202">
        <v>61</v>
      </c>
    </row>
    <row r="123" spans="3:6" x14ac:dyDescent="0.35">
      <c r="C123" s="208" t="s">
        <v>388</v>
      </c>
      <c r="F123" s="202">
        <v>61.5</v>
      </c>
    </row>
    <row r="124" spans="3:6" x14ac:dyDescent="0.35">
      <c r="C124" s="208" t="s">
        <v>389</v>
      </c>
      <c r="F124" s="202">
        <v>62</v>
      </c>
    </row>
    <row r="125" spans="3:6" x14ac:dyDescent="0.35">
      <c r="C125" s="208" t="s">
        <v>390</v>
      </c>
      <c r="F125" s="202">
        <v>62.5</v>
      </c>
    </row>
    <row r="126" spans="3:6" x14ac:dyDescent="0.35">
      <c r="C126" s="208" t="s">
        <v>391</v>
      </c>
      <c r="F126" s="202">
        <v>63</v>
      </c>
    </row>
    <row r="127" spans="3:6" x14ac:dyDescent="0.35">
      <c r="C127" s="208" t="s">
        <v>392</v>
      </c>
      <c r="F127" s="202">
        <v>63.5</v>
      </c>
    </row>
    <row r="128" spans="3:6" x14ac:dyDescent="0.35">
      <c r="C128" s="208" t="s">
        <v>393</v>
      </c>
      <c r="F128" s="202">
        <v>64</v>
      </c>
    </row>
    <row r="129" spans="3:6" x14ac:dyDescent="0.35">
      <c r="C129" s="208" t="s">
        <v>394</v>
      </c>
      <c r="F129" s="202">
        <v>64.5</v>
      </c>
    </row>
    <row r="130" spans="3:6" x14ac:dyDescent="0.35">
      <c r="C130" s="208" t="s">
        <v>395</v>
      </c>
      <c r="F130" s="202">
        <v>65</v>
      </c>
    </row>
    <row r="131" spans="3:6" x14ac:dyDescent="0.35">
      <c r="C131" s="208" t="s">
        <v>396</v>
      </c>
      <c r="F131" s="202">
        <v>65.5</v>
      </c>
    </row>
    <row r="132" spans="3:6" x14ac:dyDescent="0.35">
      <c r="C132" s="208" t="s">
        <v>397</v>
      </c>
      <c r="F132" s="202">
        <v>66</v>
      </c>
    </row>
    <row r="133" spans="3:6" x14ac:dyDescent="0.35">
      <c r="C133" s="208" t="s">
        <v>398</v>
      </c>
      <c r="F133" s="202">
        <v>66.5</v>
      </c>
    </row>
    <row r="134" spans="3:6" x14ac:dyDescent="0.35">
      <c r="C134" s="208" t="s">
        <v>399</v>
      </c>
      <c r="F134" s="202">
        <v>67</v>
      </c>
    </row>
    <row r="135" spans="3:6" x14ac:dyDescent="0.35">
      <c r="C135" s="208" t="s">
        <v>400</v>
      </c>
      <c r="F135" s="202">
        <v>67.5</v>
      </c>
    </row>
    <row r="136" spans="3:6" x14ac:dyDescent="0.35">
      <c r="C136" s="208" t="s">
        <v>401</v>
      </c>
      <c r="F136" s="202">
        <v>68</v>
      </c>
    </row>
    <row r="137" spans="3:6" x14ac:dyDescent="0.35">
      <c r="C137" s="208" t="s">
        <v>402</v>
      </c>
      <c r="F137" s="202">
        <v>68.5</v>
      </c>
    </row>
    <row r="138" spans="3:6" x14ac:dyDescent="0.35">
      <c r="C138" s="208" t="s">
        <v>403</v>
      </c>
      <c r="F138" s="202">
        <v>69</v>
      </c>
    </row>
    <row r="139" spans="3:6" x14ac:dyDescent="0.35">
      <c r="C139" s="208" t="s">
        <v>404</v>
      </c>
      <c r="F139" s="202">
        <v>69.5</v>
      </c>
    </row>
    <row r="140" spans="3:6" x14ac:dyDescent="0.35">
      <c r="C140" s="208" t="s">
        <v>405</v>
      </c>
      <c r="F140" s="202">
        <v>70</v>
      </c>
    </row>
    <row r="141" spans="3:6" x14ac:dyDescent="0.35">
      <c r="C141" s="208" t="s">
        <v>406</v>
      </c>
      <c r="F141" s="202">
        <v>70.5</v>
      </c>
    </row>
    <row r="142" spans="3:6" x14ac:dyDescent="0.35">
      <c r="C142" s="208" t="s">
        <v>407</v>
      </c>
      <c r="F142" s="202">
        <v>71</v>
      </c>
    </row>
    <row r="143" spans="3:6" x14ac:dyDescent="0.35">
      <c r="C143" s="208" t="s">
        <v>408</v>
      </c>
      <c r="F143" s="202">
        <v>71.5</v>
      </c>
    </row>
    <row r="144" spans="3:6" x14ac:dyDescent="0.35">
      <c r="C144" s="208" t="s">
        <v>409</v>
      </c>
      <c r="F144" s="202">
        <v>72</v>
      </c>
    </row>
    <row r="145" spans="3:6" x14ac:dyDescent="0.35">
      <c r="C145" s="208" t="s">
        <v>410</v>
      </c>
      <c r="F145" s="202">
        <v>72.5</v>
      </c>
    </row>
    <row r="146" spans="3:6" x14ac:dyDescent="0.35">
      <c r="C146" s="208" t="s">
        <v>411</v>
      </c>
      <c r="F146" s="202">
        <v>73</v>
      </c>
    </row>
    <row r="147" spans="3:6" x14ac:dyDescent="0.35">
      <c r="C147" s="208" t="s">
        <v>412</v>
      </c>
      <c r="F147" s="202">
        <v>73.5</v>
      </c>
    </row>
    <row r="148" spans="3:6" x14ac:dyDescent="0.35">
      <c r="C148" s="208" t="s">
        <v>413</v>
      </c>
      <c r="F148" s="202">
        <v>74</v>
      </c>
    </row>
    <row r="149" spans="3:6" x14ac:dyDescent="0.35">
      <c r="C149" s="208" t="s">
        <v>414</v>
      </c>
      <c r="F149" s="202">
        <v>74.5</v>
      </c>
    </row>
    <row r="150" spans="3:6" x14ac:dyDescent="0.35">
      <c r="C150" s="208" t="s">
        <v>415</v>
      </c>
      <c r="F150" s="202">
        <v>75</v>
      </c>
    </row>
    <row r="151" spans="3:6" x14ac:dyDescent="0.35">
      <c r="C151" s="208" t="s">
        <v>416</v>
      </c>
      <c r="F151" s="202">
        <v>75.5</v>
      </c>
    </row>
    <row r="152" spans="3:6" x14ac:dyDescent="0.35">
      <c r="C152" s="208" t="s">
        <v>417</v>
      </c>
      <c r="F152" s="202">
        <v>76</v>
      </c>
    </row>
    <row r="153" spans="3:6" x14ac:dyDescent="0.35">
      <c r="C153" s="208" t="s">
        <v>418</v>
      </c>
      <c r="F153" s="202">
        <v>76.5</v>
      </c>
    </row>
    <row r="154" spans="3:6" x14ac:dyDescent="0.35">
      <c r="C154" s="208" t="s">
        <v>419</v>
      </c>
      <c r="F154" s="202">
        <v>77</v>
      </c>
    </row>
    <row r="155" spans="3:6" x14ac:dyDescent="0.35">
      <c r="C155" s="208" t="s">
        <v>420</v>
      </c>
      <c r="F155" s="202">
        <v>77.5</v>
      </c>
    </row>
    <row r="156" spans="3:6" x14ac:dyDescent="0.35">
      <c r="C156" s="208" t="s">
        <v>421</v>
      </c>
      <c r="F156" s="202">
        <v>78</v>
      </c>
    </row>
    <row r="157" spans="3:6" x14ac:dyDescent="0.35">
      <c r="C157" s="208" t="s">
        <v>422</v>
      </c>
      <c r="F157" s="202">
        <v>78.5</v>
      </c>
    </row>
    <row r="158" spans="3:6" x14ac:dyDescent="0.35">
      <c r="C158" s="208" t="s">
        <v>423</v>
      </c>
      <c r="F158" s="202">
        <v>79</v>
      </c>
    </row>
    <row r="159" spans="3:6" x14ac:dyDescent="0.35">
      <c r="C159" s="208" t="s">
        <v>424</v>
      </c>
      <c r="F159" s="202">
        <v>79.5</v>
      </c>
    </row>
    <row r="160" spans="3:6" x14ac:dyDescent="0.35">
      <c r="C160" s="208" t="s">
        <v>425</v>
      </c>
      <c r="F160" s="202">
        <v>80</v>
      </c>
    </row>
    <row r="161" spans="3:6" x14ac:dyDescent="0.35">
      <c r="C161" s="208" t="s">
        <v>426</v>
      </c>
      <c r="F161" s="202">
        <v>80.5</v>
      </c>
    </row>
    <row r="162" spans="3:6" x14ac:dyDescent="0.35">
      <c r="C162" s="208" t="s">
        <v>427</v>
      </c>
      <c r="F162" s="202">
        <v>81</v>
      </c>
    </row>
    <row r="163" spans="3:6" x14ac:dyDescent="0.35">
      <c r="C163" s="208" t="s">
        <v>428</v>
      </c>
      <c r="F163" s="202">
        <v>81.5</v>
      </c>
    </row>
    <row r="164" spans="3:6" x14ac:dyDescent="0.35">
      <c r="C164" s="208" t="s">
        <v>429</v>
      </c>
      <c r="F164" s="202">
        <v>82</v>
      </c>
    </row>
    <row r="165" spans="3:6" x14ac:dyDescent="0.35">
      <c r="C165" s="208" t="s">
        <v>430</v>
      </c>
      <c r="F165" s="202">
        <v>82.5</v>
      </c>
    </row>
    <row r="166" spans="3:6" x14ac:dyDescent="0.35">
      <c r="C166" s="208" t="s">
        <v>431</v>
      </c>
      <c r="F166" s="202">
        <v>83</v>
      </c>
    </row>
    <row r="167" spans="3:6" x14ac:dyDescent="0.35">
      <c r="C167" s="208" t="s">
        <v>432</v>
      </c>
      <c r="F167" s="202">
        <v>83.5</v>
      </c>
    </row>
    <row r="168" spans="3:6" x14ac:dyDescent="0.35">
      <c r="C168" s="208" t="s">
        <v>433</v>
      </c>
      <c r="F168" s="202">
        <v>84</v>
      </c>
    </row>
    <row r="169" spans="3:6" x14ac:dyDescent="0.35">
      <c r="C169" s="208" t="s">
        <v>434</v>
      </c>
      <c r="F169" s="202">
        <v>84.5</v>
      </c>
    </row>
    <row r="170" spans="3:6" x14ac:dyDescent="0.35">
      <c r="C170" s="208" t="s">
        <v>435</v>
      </c>
      <c r="F170" s="202">
        <v>85</v>
      </c>
    </row>
    <row r="171" spans="3:6" x14ac:dyDescent="0.35">
      <c r="C171" s="208" t="s">
        <v>436</v>
      </c>
      <c r="F171" s="202">
        <v>85.5</v>
      </c>
    </row>
    <row r="172" spans="3:6" x14ac:dyDescent="0.35">
      <c r="C172" s="208" t="s">
        <v>437</v>
      </c>
      <c r="F172" s="202">
        <v>86</v>
      </c>
    </row>
    <row r="173" spans="3:6" x14ac:dyDescent="0.35">
      <c r="C173" s="208" t="s">
        <v>438</v>
      </c>
      <c r="F173" s="202">
        <v>86.5</v>
      </c>
    </row>
    <row r="174" spans="3:6" x14ac:dyDescent="0.35">
      <c r="C174" s="208" t="s">
        <v>439</v>
      </c>
      <c r="F174" s="202">
        <v>87</v>
      </c>
    </row>
    <row r="175" spans="3:6" x14ac:dyDescent="0.35">
      <c r="C175" s="208" t="s">
        <v>440</v>
      </c>
      <c r="F175" s="202">
        <v>87.5</v>
      </c>
    </row>
    <row r="176" spans="3:6" x14ac:dyDescent="0.35">
      <c r="C176" s="208" t="s">
        <v>441</v>
      </c>
      <c r="F176" s="202">
        <v>88</v>
      </c>
    </row>
    <row r="177" spans="3:6" x14ac:dyDescent="0.35">
      <c r="C177" s="208" t="s">
        <v>442</v>
      </c>
      <c r="F177" s="202">
        <v>88.5</v>
      </c>
    </row>
    <row r="178" spans="3:6" x14ac:dyDescent="0.35">
      <c r="C178" s="208" t="s">
        <v>443</v>
      </c>
      <c r="F178" s="202">
        <v>89</v>
      </c>
    </row>
    <row r="179" spans="3:6" x14ac:dyDescent="0.35">
      <c r="C179" s="208" t="s">
        <v>444</v>
      </c>
      <c r="F179" s="202">
        <v>89.5</v>
      </c>
    </row>
    <row r="180" spans="3:6" x14ac:dyDescent="0.35">
      <c r="C180" s="208" t="s">
        <v>445</v>
      </c>
      <c r="F180" s="202">
        <v>90</v>
      </c>
    </row>
    <row r="181" spans="3:6" x14ac:dyDescent="0.35">
      <c r="C181" s="208" t="s">
        <v>446</v>
      </c>
      <c r="F181" s="202">
        <v>90.5</v>
      </c>
    </row>
    <row r="182" spans="3:6" x14ac:dyDescent="0.35">
      <c r="C182" s="208" t="s">
        <v>447</v>
      </c>
      <c r="F182" s="202">
        <v>91</v>
      </c>
    </row>
    <row r="183" spans="3:6" x14ac:dyDescent="0.35">
      <c r="C183" s="208" t="s">
        <v>448</v>
      </c>
      <c r="F183" s="202">
        <v>91.5</v>
      </c>
    </row>
    <row r="184" spans="3:6" x14ac:dyDescent="0.35">
      <c r="C184" s="208" t="s">
        <v>449</v>
      </c>
      <c r="F184" s="202">
        <v>92</v>
      </c>
    </row>
    <row r="185" spans="3:6" x14ac:dyDescent="0.35">
      <c r="C185" s="208" t="s">
        <v>450</v>
      </c>
      <c r="F185" s="202">
        <v>92.5</v>
      </c>
    </row>
    <row r="186" spans="3:6" x14ac:dyDescent="0.35">
      <c r="C186" s="208" t="s">
        <v>451</v>
      </c>
      <c r="F186" s="202">
        <v>93</v>
      </c>
    </row>
    <row r="187" spans="3:6" x14ac:dyDescent="0.35">
      <c r="C187" s="208" t="s">
        <v>452</v>
      </c>
      <c r="F187" s="202">
        <v>93.5</v>
      </c>
    </row>
    <row r="188" spans="3:6" x14ac:dyDescent="0.35">
      <c r="C188" s="208" t="s">
        <v>453</v>
      </c>
      <c r="F188" s="202">
        <v>94</v>
      </c>
    </row>
    <row r="189" spans="3:6" x14ac:dyDescent="0.35">
      <c r="C189" s="208" t="s">
        <v>454</v>
      </c>
      <c r="F189" s="202">
        <v>94.5</v>
      </c>
    </row>
    <row r="190" spans="3:6" x14ac:dyDescent="0.35">
      <c r="C190" s="208" t="s">
        <v>455</v>
      </c>
      <c r="F190" s="202">
        <v>95</v>
      </c>
    </row>
    <row r="191" spans="3:6" x14ac:dyDescent="0.35">
      <c r="C191" s="208" t="s">
        <v>456</v>
      </c>
      <c r="F191" s="202">
        <v>95.5</v>
      </c>
    </row>
    <row r="192" spans="3:6" x14ac:dyDescent="0.35">
      <c r="C192" s="208" t="s">
        <v>457</v>
      </c>
      <c r="F192" s="202">
        <v>96</v>
      </c>
    </row>
    <row r="193" spans="3:6" x14ac:dyDescent="0.35">
      <c r="C193" s="208" t="s">
        <v>458</v>
      </c>
      <c r="F193" s="202">
        <v>96.5</v>
      </c>
    </row>
    <row r="194" spans="3:6" x14ac:dyDescent="0.35">
      <c r="C194" s="208" t="s">
        <v>459</v>
      </c>
      <c r="F194" s="202">
        <v>97</v>
      </c>
    </row>
    <row r="195" spans="3:6" x14ac:dyDescent="0.35">
      <c r="C195" s="208" t="s">
        <v>460</v>
      </c>
      <c r="F195" s="202">
        <v>97.5</v>
      </c>
    </row>
    <row r="196" spans="3:6" x14ac:dyDescent="0.35">
      <c r="C196" s="208" t="s">
        <v>461</v>
      </c>
      <c r="F196" s="202">
        <v>98</v>
      </c>
    </row>
    <row r="197" spans="3:6" x14ac:dyDescent="0.35">
      <c r="C197" s="208" t="s">
        <v>462</v>
      </c>
      <c r="F197" s="202">
        <v>98.5</v>
      </c>
    </row>
    <row r="198" spans="3:6" x14ac:dyDescent="0.35">
      <c r="C198" s="208" t="s">
        <v>463</v>
      </c>
      <c r="F198" s="202">
        <v>99</v>
      </c>
    </row>
    <row r="199" spans="3:6" x14ac:dyDescent="0.35">
      <c r="C199" s="208" t="s">
        <v>464</v>
      </c>
      <c r="F199" s="202">
        <v>99.5</v>
      </c>
    </row>
    <row r="200" spans="3:6" x14ac:dyDescent="0.35">
      <c r="C200" s="208" t="s">
        <v>465</v>
      </c>
      <c r="F200" s="202">
        <v>100</v>
      </c>
    </row>
    <row r="201" spans="3:6" x14ac:dyDescent="0.35">
      <c r="C201" s="208" t="s">
        <v>466</v>
      </c>
      <c r="F201" s="202">
        <v>100.5</v>
      </c>
    </row>
    <row r="202" spans="3:6" x14ac:dyDescent="0.35">
      <c r="C202" s="208" t="s">
        <v>467</v>
      </c>
      <c r="F202" s="202">
        <v>101</v>
      </c>
    </row>
    <row r="203" spans="3:6" x14ac:dyDescent="0.35">
      <c r="C203" s="208" t="s">
        <v>468</v>
      </c>
      <c r="F203" s="202">
        <v>101.5</v>
      </c>
    </row>
    <row r="204" spans="3:6" x14ac:dyDescent="0.35">
      <c r="C204" s="208" t="s">
        <v>469</v>
      </c>
      <c r="F204" s="202">
        <v>102</v>
      </c>
    </row>
    <row r="205" spans="3:6" x14ac:dyDescent="0.35">
      <c r="C205" s="208" t="s">
        <v>470</v>
      </c>
      <c r="F205" s="202">
        <v>102.5</v>
      </c>
    </row>
    <row r="206" spans="3:6" x14ac:dyDescent="0.35">
      <c r="C206" s="208" t="s">
        <v>471</v>
      </c>
      <c r="F206" s="202">
        <v>103</v>
      </c>
    </row>
    <row r="207" spans="3:6" x14ac:dyDescent="0.35">
      <c r="C207" s="208" t="s">
        <v>472</v>
      </c>
      <c r="F207" s="202">
        <v>103.5</v>
      </c>
    </row>
    <row r="208" spans="3:6" x14ac:dyDescent="0.35">
      <c r="C208" s="208" t="s">
        <v>473</v>
      </c>
      <c r="F208" s="202">
        <v>104</v>
      </c>
    </row>
    <row r="209" spans="3:6" x14ac:dyDescent="0.35">
      <c r="C209" s="208" t="s">
        <v>474</v>
      </c>
      <c r="F209" s="202">
        <v>104.5</v>
      </c>
    </row>
    <row r="210" spans="3:6" x14ac:dyDescent="0.35">
      <c r="C210" s="208" t="s">
        <v>475</v>
      </c>
      <c r="F210" s="202">
        <v>105</v>
      </c>
    </row>
    <row r="211" spans="3:6" x14ac:dyDescent="0.35">
      <c r="C211" s="208" t="s">
        <v>476</v>
      </c>
      <c r="F211" s="202">
        <v>105.5</v>
      </c>
    </row>
    <row r="212" spans="3:6" x14ac:dyDescent="0.35">
      <c r="C212" s="208" t="s">
        <v>477</v>
      </c>
      <c r="F212" s="202">
        <v>106</v>
      </c>
    </row>
    <row r="213" spans="3:6" x14ac:dyDescent="0.35">
      <c r="C213" s="208" t="s">
        <v>478</v>
      </c>
      <c r="F213" s="202">
        <v>106.5</v>
      </c>
    </row>
    <row r="214" spans="3:6" x14ac:dyDescent="0.35">
      <c r="C214" s="208" t="s">
        <v>479</v>
      </c>
      <c r="F214" s="202">
        <v>107</v>
      </c>
    </row>
    <row r="215" spans="3:6" x14ac:dyDescent="0.35">
      <c r="C215" s="208" t="s">
        <v>480</v>
      </c>
      <c r="F215" s="202">
        <v>107.5</v>
      </c>
    </row>
    <row r="216" spans="3:6" x14ac:dyDescent="0.35">
      <c r="C216" s="208" t="s">
        <v>481</v>
      </c>
      <c r="F216" s="202">
        <v>108</v>
      </c>
    </row>
    <row r="217" spans="3:6" x14ac:dyDescent="0.35">
      <c r="C217" s="208" t="s">
        <v>482</v>
      </c>
      <c r="F217" s="202">
        <v>108.5</v>
      </c>
    </row>
    <row r="218" spans="3:6" x14ac:dyDescent="0.35">
      <c r="C218" s="208" t="s">
        <v>483</v>
      </c>
      <c r="F218" s="202">
        <v>109</v>
      </c>
    </row>
    <row r="219" spans="3:6" x14ac:dyDescent="0.35">
      <c r="C219" s="208" t="s">
        <v>484</v>
      </c>
      <c r="F219" s="202">
        <v>109.5</v>
      </c>
    </row>
    <row r="220" spans="3:6" x14ac:dyDescent="0.35">
      <c r="C220" s="208" t="s">
        <v>485</v>
      </c>
      <c r="F220" s="202">
        <v>110</v>
      </c>
    </row>
    <row r="221" spans="3:6" x14ac:dyDescent="0.35">
      <c r="C221" s="208" t="s">
        <v>486</v>
      </c>
      <c r="F221" s="202">
        <v>110.5</v>
      </c>
    </row>
    <row r="222" spans="3:6" x14ac:dyDescent="0.35">
      <c r="C222" s="208" t="s">
        <v>487</v>
      </c>
      <c r="F222" s="202">
        <v>111</v>
      </c>
    </row>
    <row r="223" spans="3:6" x14ac:dyDescent="0.35">
      <c r="C223" s="208" t="s">
        <v>488</v>
      </c>
      <c r="F223" s="202">
        <v>111.5</v>
      </c>
    </row>
    <row r="224" spans="3:6" x14ac:dyDescent="0.35">
      <c r="C224" s="208" t="s">
        <v>489</v>
      </c>
      <c r="F224" s="202">
        <v>112</v>
      </c>
    </row>
    <row r="225" spans="3:6" x14ac:dyDescent="0.35">
      <c r="C225" s="208" t="s">
        <v>490</v>
      </c>
      <c r="F225" s="202">
        <v>112.5</v>
      </c>
    </row>
    <row r="226" spans="3:6" x14ac:dyDescent="0.35">
      <c r="C226" s="208" t="s">
        <v>491</v>
      </c>
      <c r="F226" s="202">
        <v>113</v>
      </c>
    </row>
    <row r="227" spans="3:6" x14ac:dyDescent="0.35">
      <c r="C227" s="208" t="s">
        <v>492</v>
      </c>
      <c r="F227" s="202">
        <v>113.5</v>
      </c>
    </row>
    <row r="228" spans="3:6" x14ac:dyDescent="0.35">
      <c r="C228" s="208" t="s">
        <v>493</v>
      </c>
      <c r="F228" s="202">
        <v>114</v>
      </c>
    </row>
    <row r="229" spans="3:6" x14ac:dyDescent="0.35">
      <c r="C229" s="208" t="s">
        <v>494</v>
      </c>
      <c r="F229" s="202">
        <v>114.5</v>
      </c>
    </row>
    <row r="230" spans="3:6" x14ac:dyDescent="0.35">
      <c r="C230" s="208" t="s">
        <v>495</v>
      </c>
      <c r="F230" s="202">
        <v>115</v>
      </c>
    </row>
    <row r="231" spans="3:6" x14ac:dyDescent="0.35">
      <c r="C231" s="208" t="s">
        <v>496</v>
      </c>
      <c r="F231" s="202">
        <v>115.5</v>
      </c>
    </row>
    <row r="232" spans="3:6" x14ac:dyDescent="0.35">
      <c r="C232" s="208" t="s">
        <v>497</v>
      </c>
      <c r="F232" s="202">
        <v>116</v>
      </c>
    </row>
    <row r="233" spans="3:6" x14ac:dyDescent="0.35">
      <c r="C233" s="208" t="s">
        <v>498</v>
      </c>
      <c r="F233" s="202">
        <v>116.5</v>
      </c>
    </row>
    <row r="234" spans="3:6" x14ac:dyDescent="0.35">
      <c r="C234" s="208" t="s">
        <v>499</v>
      </c>
      <c r="F234" s="202">
        <v>117</v>
      </c>
    </row>
    <row r="235" spans="3:6" x14ac:dyDescent="0.35">
      <c r="C235" s="208" t="s">
        <v>500</v>
      </c>
      <c r="F235" s="202">
        <v>117.5</v>
      </c>
    </row>
    <row r="236" spans="3:6" x14ac:dyDescent="0.35">
      <c r="C236" s="208" t="s">
        <v>501</v>
      </c>
      <c r="F236" s="202">
        <v>118</v>
      </c>
    </row>
    <row r="237" spans="3:6" x14ac:dyDescent="0.35">
      <c r="C237" s="208" t="s">
        <v>502</v>
      </c>
      <c r="F237" s="202">
        <v>118.5</v>
      </c>
    </row>
    <row r="238" spans="3:6" x14ac:dyDescent="0.35">
      <c r="C238" s="208" t="s">
        <v>503</v>
      </c>
      <c r="F238" s="202">
        <v>119</v>
      </c>
    </row>
    <row r="239" spans="3:6" x14ac:dyDescent="0.35">
      <c r="C239" s="208" t="s">
        <v>504</v>
      </c>
      <c r="F239" s="202">
        <v>119.5</v>
      </c>
    </row>
    <row r="240" spans="3:6" x14ac:dyDescent="0.35">
      <c r="C240" s="208" t="s">
        <v>505</v>
      </c>
      <c r="F240" s="202">
        <v>120</v>
      </c>
    </row>
    <row r="241" spans="3:6" x14ac:dyDescent="0.35">
      <c r="C241" s="208" t="s">
        <v>506</v>
      </c>
      <c r="F241" s="202">
        <v>120.5</v>
      </c>
    </row>
    <row r="242" spans="3:6" x14ac:dyDescent="0.35">
      <c r="C242" s="208" t="s">
        <v>507</v>
      </c>
      <c r="F242" s="202">
        <v>121</v>
      </c>
    </row>
    <row r="243" spans="3:6" x14ac:dyDescent="0.35">
      <c r="C243" s="208" t="s">
        <v>508</v>
      </c>
      <c r="F243" s="202">
        <v>121.5</v>
      </c>
    </row>
    <row r="244" spans="3:6" x14ac:dyDescent="0.35">
      <c r="C244" s="208" t="s">
        <v>509</v>
      </c>
      <c r="F244" s="202">
        <v>122</v>
      </c>
    </row>
    <row r="245" spans="3:6" x14ac:dyDescent="0.35">
      <c r="C245" s="208" t="s">
        <v>510</v>
      </c>
      <c r="F245" s="202">
        <v>122.5</v>
      </c>
    </row>
    <row r="246" spans="3:6" x14ac:dyDescent="0.35">
      <c r="C246" s="208" t="s">
        <v>511</v>
      </c>
      <c r="F246" s="202">
        <v>123</v>
      </c>
    </row>
    <row r="247" spans="3:6" x14ac:dyDescent="0.35">
      <c r="C247" s="208" t="s">
        <v>512</v>
      </c>
      <c r="F247" s="202">
        <v>123.5</v>
      </c>
    </row>
    <row r="248" spans="3:6" x14ac:dyDescent="0.35">
      <c r="C248" s="208" t="s">
        <v>513</v>
      </c>
      <c r="F248" s="202">
        <v>124</v>
      </c>
    </row>
    <row r="249" spans="3:6" x14ac:dyDescent="0.35">
      <c r="C249" s="208" t="s">
        <v>514</v>
      </c>
      <c r="F249" s="202">
        <v>124.5</v>
      </c>
    </row>
    <row r="250" spans="3:6" x14ac:dyDescent="0.35">
      <c r="C250" s="208" t="s">
        <v>515</v>
      </c>
      <c r="F250" s="202">
        <v>125</v>
      </c>
    </row>
    <row r="251" spans="3:6" x14ac:dyDescent="0.35">
      <c r="C251" s="208" t="s">
        <v>516</v>
      </c>
      <c r="F251" s="202">
        <v>125.5</v>
      </c>
    </row>
    <row r="252" spans="3:6" x14ac:dyDescent="0.35">
      <c r="C252" s="208" t="s">
        <v>517</v>
      </c>
      <c r="F252" s="202">
        <v>126</v>
      </c>
    </row>
    <row r="253" spans="3:6" x14ac:dyDescent="0.35">
      <c r="C253" s="208" t="s">
        <v>518</v>
      </c>
      <c r="F253" s="202">
        <v>126.5</v>
      </c>
    </row>
    <row r="254" spans="3:6" x14ac:dyDescent="0.35">
      <c r="C254" s="208" t="s">
        <v>519</v>
      </c>
      <c r="F254" s="202">
        <v>127</v>
      </c>
    </row>
    <row r="255" spans="3:6" x14ac:dyDescent="0.35">
      <c r="C255" s="208" t="s">
        <v>520</v>
      </c>
      <c r="F255" s="202">
        <v>127.5</v>
      </c>
    </row>
    <row r="256" spans="3:6" x14ac:dyDescent="0.35">
      <c r="C256" s="208" t="s">
        <v>521</v>
      </c>
      <c r="F256" s="202">
        <v>128</v>
      </c>
    </row>
    <row r="257" spans="3:6" x14ac:dyDescent="0.35">
      <c r="C257" s="208" t="s">
        <v>522</v>
      </c>
      <c r="F257" s="202">
        <v>128.5</v>
      </c>
    </row>
    <row r="258" spans="3:6" x14ac:dyDescent="0.35">
      <c r="C258" s="208" t="s">
        <v>523</v>
      </c>
      <c r="F258" s="202">
        <v>129</v>
      </c>
    </row>
    <row r="259" spans="3:6" x14ac:dyDescent="0.35">
      <c r="C259" s="208" t="s">
        <v>524</v>
      </c>
      <c r="F259" s="202">
        <v>129.5</v>
      </c>
    </row>
    <row r="260" spans="3:6" x14ac:dyDescent="0.35">
      <c r="C260" s="208" t="s">
        <v>525</v>
      </c>
      <c r="F260" s="202">
        <v>130</v>
      </c>
    </row>
    <row r="261" spans="3:6" x14ac:dyDescent="0.35">
      <c r="C261" s="208" t="s">
        <v>526</v>
      </c>
      <c r="F261" s="202">
        <v>130.5</v>
      </c>
    </row>
    <row r="262" spans="3:6" x14ac:dyDescent="0.35">
      <c r="C262" s="208" t="s">
        <v>527</v>
      </c>
      <c r="F262" s="202">
        <v>131</v>
      </c>
    </row>
    <row r="263" spans="3:6" x14ac:dyDescent="0.35">
      <c r="C263" s="208" t="s">
        <v>528</v>
      </c>
      <c r="F263" s="202">
        <v>131.5</v>
      </c>
    </row>
    <row r="264" spans="3:6" x14ac:dyDescent="0.35">
      <c r="C264" s="208" t="s">
        <v>529</v>
      </c>
      <c r="F264" s="202">
        <v>132</v>
      </c>
    </row>
    <row r="265" spans="3:6" x14ac:dyDescent="0.35">
      <c r="C265" s="208" t="s">
        <v>530</v>
      </c>
      <c r="F265" s="202">
        <v>132.5</v>
      </c>
    </row>
    <row r="266" spans="3:6" x14ac:dyDescent="0.35">
      <c r="C266" s="208" t="s">
        <v>531</v>
      </c>
      <c r="F266" s="202">
        <v>133</v>
      </c>
    </row>
    <row r="267" spans="3:6" x14ac:dyDescent="0.35">
      <c r="C267" s="208" t="s">
        <v>532</v>
      </c>
      <c r="F267" s="202">
        <v>133.5</v>
      </c>
    </row>
    <row r="268" spans="3:6" x14ac:dyDescent="0.35">
      <c r="C268" s="208" t="s">
        <v>533</v>
      </c>
      <c r="F268" s="202">
        <v>134</v>
      </c>
    </row>
    <row r="269" spans="3:6" x14ac:dyDescent="0.35">
      <c r="C269" s="208" t="s">
        <v>534</v>
      </c>
      <c r="F269" s="202">
        <v>134.5</v>
      </c>
    </row>
    <row r="270" spans="3:6" x14ac:dyDescent="0.35">
      <c r="C270" s="208" t="s">
        <v>535</v>
      </c>
      <c r="F270" s="202">
        <v>135</v>
      </c>
    </row>
    <row r="271" spans="3:6" x14ac:dyDescent="0.35">
      <c r="C271" s="208" t="s">
        <v>536</v>
      </c>
      <c r="F271" s="202">
        <v>135.5</v>
      </c>
    </row>
    <row r="272" spans="3:6" x14ac:dyDescent="0.35">
      <c r="C272" s="208" t="s">
        <v>537</v>
      </c>
      <c r="F272" s="202">
        <v>136</v>
      </c>
    </row>
    <row r="273" spans="3:6" x14ac:dyDescent="0.35">
      <c r="C273" s="208" t="s">
        <v>538</v>
      </c>
      <c r="F273" s="202">
        <v>136.5</v>
      </c>
    </row>
    <row r="274" spans="3:6" x14ac:dyDescent="0.35">
      <c r="C274" s="208" t="s">
        <v>539</v>
      </c>
      <c r="F274" s="202">
        <v>137</v>
      </c>
    </row>
    <row r="275" spans="3:6" x14ac:dyDescent="0.35">
      <c r="C275" s="208" t="s">
        <v>540</v>
      </c>
      <c r="F275" s="202">
        <v>137.5</v>
      </c>
    </row>
    <row r="276" spans="3:6" x14ac:dyDescent="0.35">
      <c r="C276" s="208" t="s">
        <v>541</v>
      </c>
      <c r="F276" s="202">
        <v>138</v>
      </c>
    </row>
    <row r="277" spans="3:6" x14ac:dyDescent="0.35">
      <c r="C277" s="208" t="s">
        <v>542</v>
      </c>
      <c r="F277" s="202">
        <v>138.5</v>
      </c>
    </row>
    <row r="278" spans="3:6" x14ac:dyDescent="0.35">
      <c r="C278" s="208" t="s">
        <v>543</v>
      </c>
      <c r="F278" s="202">
        <v>139</v>
      </c>
    </row>
    <row r="279" spans="3:6" x14ac:dyDescent="0.35">
      <c r="C279" s="208" t="s">
        <v>544</v>
      </c>
      <c r="F279" s="202">
        <v>139.5</v>
      </c>
    </row>
    <row r="280" spans="3:6" x14ac:dyDescent="0.35">
      <c r="C280" s="208" t="s">
        <v>545</v>
      </c>
      <c r="F280" s="202">
        <v>140</v>
      </c>
    </row>
    <row r="281" spans="3:6" x14ac:dyDescent="0.35">
      <c r="C281" s="208" t="s">
        <v>546</v>
      </c>
      <c r="F281" s="202">
        <v>140.5</v>
      </c>
    </row>
    <row r="282" spans="3:6" x14ac:dyDescent="0.35">
      <c r="C282" s="208" t="s">
        <v>547</v>
      </c>
      <c r="F282" s="202">
        <v>141</v>
      </c>
    </row>
    <row r="283" spans="3:6" x14ac:dyDescent="0.35">
      <c r="C283" s="208" t="s">
        <v>548</v>
      </c>
      <c r="F283" s="202">
        <v>141.5</v>
      </c>
    </row>
    <row r="284" spans="3:6" x14ac:dyDescent="0.35">
      <c r="C284" s="208" t="s">
        <v>549</v>
      </c>
      <c r="F284" s="202">
        <v>142</v>
      </c>
    </row>
    <row r="285" spans="3:6" x14ac:dyDescent="0.35">
      <c r="C285" s="208" t="s">
        <v>550</v>
      </c>
      <c r="F285" s="202">
        <v>142.5</v>
      </c>
    </row>
    <row r="286" spans="3:6" x14ac:dyDescent="0.35">
      <c r="C286" s="208" t="s">
        <v>551</v>
      </c>
      <c r="F286" s="202">
        <v>143</v>
      </c>
    </row>
    <row r="287" spans="3:6" x14ac:dyDescent="0.35">
      <c r="C287" s="208" t="s">
        <v>552</v>
      </c>
      <c r="F287" s="202">
        <v>143.5</v>
      </c>
    </row>
    <row r="288" spans="3:6" x14ac:dyDescent="0.35">
      <c r="C288" s="208" t="s">
        <v>553</v>
      </c>
      <c r="F288" s="202">
        <v>144</v>
      </c>
    </row>
    <row r="289" spans="3:6" x14ac:dyDescent="0.35">
      <c r="C289" s="208" t="s">
        <v>554</v>
      </c>
      <c r="F289" s="202">
        <v>144.5</v>
      </c>
    </row>
    <row r="290" spans="3:6" x14ac:dyDescent="0.35">
      <c r="C290" s="208" t="s">
        <v>555</v>
      </c>
      <c r="F290" s="202">
        <v>145</v>
      </c>
    </row>
    <row r="291" spans="3:6" x14ac:dyDescent="0.35">
      <c r="C291" s="208" t="s">
        <v>556</v>
      </c>
      <c r="F291" s="202">
        <v>145.5</v>
      </c>
    </row>
    <row r="292" spans="3:6" x14ac:dyDescent="0.35">
      <c r="C292" s="208" t="s">
        <v>557</v>
      </c>
      <c r="F292" s="202">
        <v>146</v>
      </c>
    </row>
    <row r="293" spans="3:6" x14ac:dyDescent="0.35">
      <c r="C293" s="208" t="s">
        <v>558</v>
      </c>
      <c r="F293" s="202">
        <v>146.5</v>
      </c>
    </row>
    <row r="294" spans="3:6" x14ac:dyDescent="0.35">
      <c r="C294" s="208" t="s">
        <v>559</v>
      </c>
      <c r="F294" s="202">
        <v>147</v>
      </c>
    </row>
    <row r="295" spans="3:6" x14ac:dyDescent="0.35">
      <c r="C295" s="208" t="s">
        <v>560</v>
      </c>
      <c r="F295" s="202">
        <v>147.5</v>
      </c>
    </row>
    <row r="296" spans="3:6" x14ac:dyDescent="0.35">
      <c r="C296" s="208" t="s">
        <v>561</v>
      </c>
      <c r="F296" s="202">
        <v>148</v>
      </c>
    </row>
    <row r="297" spans="3:6" x14ac:dyDescent="0.35">
      <c r="C297" s="208" t="s">
        <v>562</v>
      </c>
      <c r="F297" s="202">
        <v>148.5</v>
      </c>
    </row>
    <row r="298" spans="3:6" x14ac:dyDescent="0.35">
      <c r="C298" s="208" t="s">
        <v>563</v>
      </c>
      <c r="F298" s="202">
        <v>149</v>
      </c>
    </row>
    <row r="299" spans="3:6" x14ac:dyDescent="0.35">
      <c r="C299" s="208" t="s">
        <v>564</v>
      </c>
      <c r="F299" s="202">
        <v>149.5</v>
      </c>
    </row>
    <row r="300" spans="3:6" x14ac:dyDescent="0.35">
      <c r="C300" s="208" t="s">
        <v>565</v>
      </c>
      <c r="F300" s="202">
        <v>150</v>
      </c>
    </row>
    <row r="301" spans="3:6" x14ac:dyDescent="0.35">
      <c r="C301" s="208" t="s">
        <v>566</v>
      </c>
      <c r="F301" s="202">
        <v>150.5</v>
      </c>
    </row>
    <row r="302" spans="3:6" x14ac:dyDescent="0.35">
      <c r="C302" s="208" t="s">
        <v>567</v>
      </c>
      <c r="F302" s="202">
        <v>151</v>
      </c>
    </row>
    <row r="303" spans="3:6" x14ac:dyDescent="0.35">
      <c r="C303" s="208" t="s">
        <v>568</v>
      </c>
      <c r="F303" s="202">
        <v>151.5</v>
      </c>
    </row>
    <row r="304" spans="3:6" x14ac:dyDescent="0.35">
      <c r="C304" s="208" t="s">
        <v>569</v>
      </c>
      <c r="F304" s="202">
        <v>152</v>
      </c>
    </row>
    <row r="305" spans="3:6" x14ac:dyDescent="0.35">
      <c r="C305" s="208" t="s">
        <v>570</v>
      </c>
      <c r="F305" s="202">
        <v>152.5</v>
      </c>
    </row>
    <row r="306" spans="3:6" x14ac:dyDescent="0.35">
      <c r="C306" s="208" t="s">
        <v>571</v>
      </c>
      <c r="F306" s="202">
        <v>153</v>
      </c>
    </row>
    <row r="307" spans="3:6" x14ac:dyDescent="0.35">
      <c r="C307" s="208" t="s">
        <v>572</v>
      </c>
      <c r="F307" s="202">
        <v>153.5</v>
      </c>
    </row>
    <row r="308" spans="3:6" x14ac:dyDescent="0.35">
      <c r="C308" s="208" t="s">
        <v>573</v>
      </c>
      <c r="F308" s="202">
        <v>154</v>
      </c>
    </row>
    <row r="309" spans="3:6" x14ac:dyDescent="0.35">
      <c r="C309" s="208" t="s">
        <v>574</v>
      </c>
      <c r="F309" s="202">
        <v>154.5</v>
      </c>
    </row>
    <row r="310" spans="3:6" x14ac:dyDescent="0.35">
      <c r="C310" s="208" t="s">
        <v>575</v>
      </c>
      <c r="F310" s="202">
        <v>155</v>
      </c>
    </row>
    <row r="311" spans="3:6" x14ac:dyDescent="0.35">
      <c r="C311" s="208" t="s">
        <v>576</v>
      </c>
      <c r="F311" s="202">
        <v>155.5</v>
      </c>
    </row>
    <row r="312" spans="3:6" x14ac:dyDescent="0.35">
      <c r="C312" s="208" t="s">
        <v>577</v>
      </c>
      <c r="F312" s="202">
        <v>156</v>
      </c>
    </row>
    <row r="313" spans="3:6" x14ac:dyDescent="0.35">
      <c r="C313" s="208" t="s">
        <v>578</v>
      </c>
      <c r="F313" s="202">
        <v>156.5</v>
      </c>
    </row>
    <row r="314" spans="3:6" x14ac:dyDescent="0.35">
      <c r="C314" s="208" t="s">
        <v>579</v>
      </c>
      <c r="F314" s="202">
        <v>157</v>
      </c>
    </row>
    <row r="315" spans="3:6" x14ac:dyDescent="0.35">
      <c r="C315" s="208" t="s">
        <v>580</v>
      </c>
      <c r="F315" s="202">
        <v>157.5</v>
      </c>
    </row>
    <row r="316" spans="3:6" x14ac:dyDescent="0.35">
      <c r="C316" s="208" t="s">
        <v>581</v>
      </c>
      <c r="F316" s="202">
        <v>158</v>
      </c>
    </row>
    <row r="317" spans="3:6" x14ac:dyDescent="0.35">
      <c r="C317" s="208" t="s">
        <v>582</v>
      </c>
      <c r="F317" s="202">
        <v>158.5</v>
      </c>
    </row>
    <row r="318" spans="3:6" x14ac:dyDescent="0.35">
      <c r="C318" s="208" t="s">
        <v>583</v>
      </c>
      <c r="F318" s="202">
        <v>159</v>
      </c>
    </row>
    <row r="319" spans="3:6" x14ac:dyDescent="0.35">
      <c r="C319" s="208" t="s">
        <v>584</v>
      </c>
      <c r="F319" s="202">
        <v>159.5</v>
      </c>
    </row>
    <row r="320" spans="3:6" x14ac:dyDescent="0.35">
      <c r="C320" s="208" t="s">
        <v>585</v>
      </c>
      <c r="F320" s="202">
        <v>160</v>
      </c>
    </row>
    <row r="321" spans="3:6" x14ac:dyDescent="0.35">
      <c r="C321" s="208" t="s">
        <v>586</v>
      </c>
      <c r="F321" s="202">
        <v>160.5</v>
      </c>
    </row>
    <row r="322" spans="3:6" x14ac:dyDescent="0.35">
      <c r="C322" s="208" t="s">
        <v>587</v>
      </c>
      <c r="F322" s="202">
        <v>161</v>
      </c>
    </row>
    <row r="323" spans="3:6" x14ac:dyDescent="0.35">
      <c r="C323" s="208" t="s">
        <v>588</v>
      </c>
      <c r="F323" s="202">
        <v>161.5</v>
      </c>
    </row>
    <row r="324" spans="3:6" x14ac:dyDescent="0.35">
      <c r="C324" s="208" t="s">
        <v>589</v>
      </c>
      <c r="F324" s="202">
        <v>162</v>
      </c>
    </row>
    <row r="325" spans="3:6" x14ac:dyDescent="0.35">
      <c r="C325" s="208" t="s">
        <v>590</v>
      </c>
      <c r="F325" s="202">
        <v>162.5</v>
      </c>
    </row>
    <row r="326" spans="3:6" x14ac:dyDescent="0.35">
      <c r="C326" s="208" t="s">
        <v>591</v>
      </c>
      <c r="F326" s="202">
        <v>163</v>
      </c>
    </row>
    <row r="327" spans="3:6" x14ac:dyDescent="0.35">
      <c r="C327" s="208" t="s">
        <v>592</v>
      </c>
      <c r="F327" s="202">
        <v>163.5</v>
      </c>
    </row>
    <row r="328" spans="3:6" x14ac:dyDescent="0.35">
      <c r="C328" s="208" t="s">
        <v>593</v>
      </c>
      <c r="F328" s="202">
        <v>164</v>
      </c>
    </row>
    <row r="329" spans="3:6" x14ac:dyDescent="0.35">
      <c r="C329" s="208" t="s">
        <v>594</v>
      </c>
      <c r="F329" s="202">
        <v>164.5</v>
      </c>
    </row>
    <row r="330" spans="3:6" x14ac:dyDescent="0.35">
      <c r="C330" s="208" t="s">
        <v>595</v>
      </c>
      <c r="F330" s="202">
        <v>165</v>
      </c>
    </row>
    <row r="331" spans="3:6" x14ac:dyDescent="0.35">
      <c r="C331" s="208" t="s">
        <v>596</v>
      </c>
      <c r="F331" s="202">
        <v>165.5</v>
      </c>
    </row>
    <row r="332" spans="3:6" x14ac:dyDescent="0.35">
      <c r="C332" s="208" t="s">
        <v>597</v>
      </c>
      <c r="F332" s="202">
        <v>166</v>
      </c>
    </row>
    <row r="333" spans="3:6" x14ac:dyDescent="0.35">
      <c r="C333" s="208" t="s">
        <v>598</v>
      </c>
      <c r="F333" s="202">
        <v>166.5</v>
      </c>
    </row>
    <row r="334" spans="3:6" x14ac:dyDescent="0.35">
      <c r="C334" s="208" t="s">
        <v>599</v>
      </c>
      <c r="F334" s="202">
        <v>167</v>
      </c>
    </row>
    <row r="335" spans="3:6" x14ac:dyDescent="0.35">
      <c r="C335" s="208" t="s">
        <v>600</v>
      </c>
      <c r="F335" s="202">
        <v>167.5</v>
      </c>
    </row>
    <row r="336" spans="3:6" x14ac:dyDescent="0.35">
      <c r="C336" s="208" t="s">
        <v>601</v>
      </c>
      <c r="F336" s="202">
        <v>168</v>
      </c>
    </row>
    <row r="337" spans="3:6" x14ac:dyDescent="0.35">
      <c r="C337" s="208" t="s">
        <v>602</v>
      </c>
      <c r="F337" s="202">
        <v>168.5</v>
      </c>
    </row>
    <row r="338" spans="3:6" x14ac:dyDescent="0.35">
      <c r="C338" s="208" t="s">
        <v>603</v>
      </c>
      <c r="F338" s="202">
        <v>169</v>
      </c>
    </row>
    <row r="339" spans="3:6" x14ac:dyDescent="0.35">
      <c r="C339" s="208" t="s">
        <v>604</v>
      </c>
      <c r="F339" s="202">
        <v>169.5</v>
      </c>
    </row>
    <row r="340" spans="3:6" x14ac:dyDescent="0.35">
      <c r="C340" s="208" t="s">
        <v>605</v>
      </c>
      <c r="F340" s="202">
        <v>170</v>
      </c>
    </row>
    <row r="341" spans="3:6" x14ac:dyDescent="0.35">
      <c r="C341" s="208" t="s">
        <v>606</v>
      </c>
      <c r="F341" s="202">
        <v>170.5</v>
      </c>
    </row>
    <row r="342" spans="3:6" x14ac:dyDescent="0.35">
      <c r="C342" s="208" t="s">
        <v>607</v>
      </c>
      <c r="F342" s="202">
        <v>171</v>
      </c>
    </row>
    <row r="343" spans="3:6" x14ac:dyDescent="0.35">
      <c r="C343" s="208" t="s">
        <v>608</v>
      </c>
      <c r="F343" s="202">
        <v>171.5</v>
      </c>
    </row>
    <row r="344" spans="3:6" x14ac:dyDescent="0.35">
      <c r="C344" s="208" t="s">
        <v>609</v>
      </c>
      <c r="F344" s="202">
        <v>172</v>
      </c>
    </row>
    <row r="345" spans="3:6" x14ac:dyDescent="0.35">
      <c r="C345" s="208" t="s">
        <v>610</v>
      </c>
      <c r="F345" s="202">
        <v>172.5</v>
      </c>
    </row>
    <row r="346" spans="3:6" x14ac:dyDescent="0.35">
      <c r="C346" s="208" t="s">
        <v>611</v>
      </c>
      <c r="F346" s="202">
        <v>173</v>
      </c>
    </row>
    <row r="347" spans="3:6" x14ac:dyDescent="0.35">
      <c r="C347" s="208" t="s">
        <v>612</v>
      </c>
      <c r="F347" s="202">
        <v>173.5</v>
      </c>
    </row>
    <row r="348" spans="3:6" x14ac:dyDescent="0.35">
      <c r="C348" s="208" t="s">
        <v>613</v>
      </c>
      <c r="F348" s="202">
        <v>174</v>
      </c>
    </row>
    <row r="349" spans="3:6" x14ac:dyDescent="0.35">
      <c r="C349" s="208" t="s">
        <v>614</v>
      </c>
      <c r="F349" s="202">
        <v>174.5</v>
      </c>
    </row>
    <row r="350" spans="3:6" x14ac:dyDescent="0.35">
      <c r="C350" s="208" t="s">
        <v>615</v>
      </c>
      <c r="F350" s="202">
        <v>175</v>
      </c>
    </row>
    <row r="351" spans="3:6" x14ac:dyDescent="0.35">
      <c r="C351" s="208" t="s">
        <v>616</v>
      </c>
      <c r="F351" s="202">
        <v>175.5</v>
      </c>
    </row>
    <row r="352" spans="3:6" x14ac:dyDescent="0.35">
      <c r="C352" s="208" t="s">
        <v>617</v>
      </c>
      <c r="F352" s="202">
        <v>176</v>
      </c>
    </row>
    <row r="353" spans="3:6" x14ac:dyDescent="0.35">
      <c r="C353" s="208" t="s">
        <v>618</v>
      </c>
      <c r="F353" s="202">
        <v>176.5</v>
      </c>
    </row>
    <row r="354" spans="3:6" x14ac:dyDescent="0.35">
      <c r="C354" s="208" t="s">
        <v>619</v>
      </c>
      <c r="F354" s="202">
        <v>177</v>
      </c>
    </row>
    <row r="355" spans="3:6" x14ac:dyDescent="0.35">
      <c r="C355" s="208" t="s">
        <v>620</v>
      </c>
      <c r="F355" s="202">
        <v>177.5</v>
      </c>
    </row>
    <row r="356" spans="3:6" x14ac:dyDescent="0.35">
      <c r="C356" s="208" t="s">
        <v>621</v>
      </c>
      <c r="F356" s="202">
        <v>178</v>
      </c>
    </row>
    <row r="357" spans="3:6" x14ac:dyDescent="0.35">
      <c r="C357" s="208" t="s">
        <v>622</v>
      </c>
      <c r="F357" s="202">
        <v>178.5</v>
      </c>
    </row>
    <row r="358" spans="3:6" x14ac:dyDescent="0.35">
      <c r="C358" s="208" t="s">
        <v>623</v>
      </c>
      <c r="F358" s="202">
        <v>179</v>
      </c>
    </row>
    <row r="359" spans="3:6" x14ac:dyDescent="0.35">
      <c r="C359" s="208" t="s">
        <v>624</v>
      </c>
      <c r="F359" s="202">
        <v>179.5</v>
      </c>
    </row>
    <row r="360" spans="3:6" x14ac:dyDescent="0.35">
      <c r="C360" s="208" t="s">
        <v>625</v>
      </c>
      <c r="F360" s="202">
        <v>180</v>
      </c>
    </row>
    <row r="361" spans="3:6" x14ac:dyDescent="0.35">
      <c r="C361" s="208" t="s">
        <v>626</v>
      </c>
      <c r="F361" s="202">
        <v>180.5</v>
      </c>
    </row>
    <row r="362" spans="3:6" x14ac:dyDescent="0.35">
      <c r="C362" s="208" t="s">
        <v>627</v>
      </c>
      <c r="F362" s="202">
        <v>181</v>
      </c>
    </row>
    <row r="363" spans="3:6" x14ac:dyDescent="0.35">
      <c r="C363" s="208" t="s">
        <v>628</v>
      </c>
      <c r="F363" s="202">
        <v>181.5</v>
      </c>
    </row>
    <row r="364" spans="3:6" x14ac:dyDescent="0.35">
      <c r="C364" s="208" t="s">
        <v>629</v>
      </c>
      <c r="F364" s="202">
        <v>182</v>
      </c>
    </row>
    <row r="365" spans="3:6" x14ac:dyDescent="0.35">
      <c r="C365" s="208" t="s">
        <v>630</v>
      </c>
      <c r="F365" s="202">
        <v>182.5</v>
      </c>
    </row>
    <row r="366" spans="3:6" x14ac:dyDescent="0.35">
      <c r="C366" s="208" t="s">
        <v>631</v>
      </c>
      <c r="F366" s="202">
        <v>183</v>
      </c>
    </row>
    <row r="367" spans="3:6" x14ac:dyDescent="0.35">
      <c r="C367" s="208" t="s">
        <v>632</v>
      </c>
      <c r="F367" s="202">
        <v>183.5</v>
      </c>
    </row>
    <row r="368" spans="3:6" x14ac:dyDescent="0.35">
      <c r="C368" s="208" t="s">
        <v>633</v>
      </c>
      <c r="F368" s="202">
        <v>184</v>
      </c>
    </row>
    <row r="369" spans="3:6" x14ac:dyDescent="0.35">
      <c r="C369" s="208" t="s">
        <v>634</v>
      </c>
      <c r="F369" s="202">
        <v>184.5</v>
      </c>
    </row>
    <row r="370" spans="3:6" x14ac:dyDescent="0.35">
      <c r="C370" s="208" t="s">
        <v>635</v>
      </c>
      <c r="F370" s="202">
        <v>185</v>
      </c>
    </row>
    <row r="371" spans="3:6" x14ac:dyDescent="0.35">
      <c r="C371" s="208" t="s">
        <v>636</v>
      </c>
      <c r="F371" s="202">
        <v>185.5</v>
      </c>
    </row>
    <row r="372" spans="3:6" x14ac:dyDescent="0.35">
      <c r="C372" s="208" t="s">
        <v>637</v>
      </c>
      <c r="F372" s="202">
        <v>186</v>
      </c>
    </row>
    <row r="373" spans="3:6" x14ac:dyDescent="0.35">
      <c r="C373" s="208" t="s">
        <v>638</v>
      </c>
      <c r="F373" s="202">
        <v>186.5</v>
      </c>
    </row>
    <row r="374" spans="3:6" x14ac:dyDescent="0.35">
      <c r="C374" s="208" t="s">
        <v>639</v>
      </c>
      <c r="F374" s="202">
        <v>187</v>
      </c>
    </row>
    <row r="375" spans="3:6" x14ac:dyDescent="0.35">
      <c r="C375" s="208" t="s">
        <v>640</v>
      </c>
      <c r="F375" s="202">
        <v>187.5</v>
      </c>
    </row>
    <row r="376" spans="3:6" x14ac:dyDescent="0.35">
      <c r="C376" s="208" t="s">
        <v>641</v>
      </c>
      <c r="F376" s="202">
        <v>188</v>
      </c>
    </row>
    <row r="377" spans="3:6" x14ac:dyDescent="0.35">
      <c r="C377" s="208" t="s">
        <v>642</v>
      </c>
      <c r="F377" s="202">
        <v>188.5</v>
      </c>
    </row>
    <row r="378" spans="3:6" x14ac:dyDescent="0.35">
      <c r="C378" s="208" t="s">
        <v>643</v>
      </c>
      <c r="F378" s="202">
        <v>189</v>
      </c>
    </row>
    <row r="379" spans="3:6" x14ac:dyDescent="0.35">
      <c r="C379" s="208" t="s">
        <v>644</v>
      </c>
      <c r="F379" s="202">
        <v>189.5</v>
      </c>
    </row>
    <row r="380" spans="3:6" x14ac:dyDescent="0.35">
      <c r="C380" s="208" t="s">
        <v>645</v>
      </c>
      <c r="F380" s="202">
        <v>190</v>
      </c>
    </row>
    <row r="381" spans="3:6" x14ac:dyDescent="0.35">
      <c r="C381" s="208" t="s">
        <v>646</v>
      </c>
      <c r="F381" s="202">
        <v>190.5</v>
      </c>
    </row>
    <row r="382" spans="3:6" x14ac:dyDescent="0.35">
      <c r="C382" s="208" t="s">
        <v>647</v>
      </c>
      <c r="F382" s="202">
        <v>191</v>
      </c>
    </row>
    <row r="383" spans="3:6" x14ac:dyDescent="0.35">
      <c r="C383" s="208" t="s">
        <v>648</v>
      </c>
      <c r="F383" s="202">
        <v>191.5</v>
      </c>
    </row>
    <row r="384" spans="3:6" x14ac:dyDescent="0.35">
      <c r="C384" s="208" t="s">
        <v>649</v>
      </c>
      <c r="F384" s="202">
        <v>192</v>
      </c>
    </row>
    <row r="385" spans="3:6" x14ac:dyDescent="0.35">
      <c r="C385" s="208" t="s">
        <v>650</v>
      </c>
      <c r="F385" s="202">
        <v>192.5</v>
      </c>
    </row>
    <row r="386" spans="3:6" x14ac:dyDescent="0.35">
      <c r="C386" s="208" t="s">
        <v>651</v>
      </c>
      <c r="F386" s="202">
        <v>193</v>
      </c>
    </row>
    <row r="387" spans="3:6" x14ac:dyDescent="0.35">
      <c r="C387" s="208" t="s">
        <v>652</v>
      </c>
      <c r="F387" s="202">
        <v>193.5</v>
      </c>
    </row>
    <row r="388" spans="3:6" x14ac:dyDescent="0.35">
      <c r="C388" s="208" t="s">
        <v>653</v>
      </c>
      <c r="F388" s="202">
        <v>194</v>
      </c>
    </row>
    <row r="389" spans="3:6" x14ac:dyDescent="0.35">
      <c r="C389" s="208" t="s">
        <v>654</v>
      </c>
      <c r="F389" s="202">
        <v>194.5</v>
      </c>
    </row>
    <row r="390" spans="3:6" x14ac:dyDescent="0.35">
      <c r="C390" s="208" t="s">
        <v>655</v>
      </c>
      <c r="F390" s="202">
        <v>195</v>
      </c>
    </row>
    <row r="391" spans="3:6" x14ac:dyDescent="0.35">
      <c r="C391" s="208" t="s">
        <v>656</v>
      </c>
      <c r="F391" s="202">
        <v>195.5</v>
      </c>
    </row>
    <row r="392" spans="3:6" x14ac:dyDescent="0.35">
      <c r="C392" s="208" t="s">
        <v>657</v>
      </c>
      <c r="F392" s="202">
        <v>196</v>
      </c>
    </row>
    <row r="393" spans="3:6" x14ac:dyDescent="0.35">
      <c r="C393" s="208" t="s">
        <v>658</v>
      </c>
      <c r="F393" s="202">
        <v>196.5</v>
      </c>
    </row>
    <row r="394" spans="3:6" x14ac:dyDescent="0.35">
      <c r="C394" s="208" t="s">
        <v>659</v>
      </c>
      <c r="F394" s="202">
        <v>197</v>
      </c>
    </row>
    <row r="395" spans="3:6" x14ac:dyDescent="0.35">
      <c r="C395" s="208" t="s">
        <v>660</v>
      </c>
      <c r="F395" s="202">
        <v>197.5</v>
      </c>
    </row>
    <row r="396" spans="3:6" x14ac:dyDescent="0.35">
      <c r="C396" s="208" t="s">
        <v>661</v>
      </c>
      <c r="F396" s="202">
        <v>198</v>
      </c>
    </row>
    <row r="397" spans="3:6" x14ac:dyDescent="0.35">
      <c r="C397" s="208" t="s">
        <v>662</v>
      </c>
      <c r="F397" s="202">
        <v>198.5</v>
      </c>
    </row>
    <row r="398" spans="3:6" x14ac:dyDescent="0.35">
      <c r="C398" s="208" t="s">
        <v>663</v>
      </c>
      <c r="F398" s="202">
        <v>199</v>
      </c>
    </row>
    <row r="399" spans="3:6" x14ac:dyDescent="0.35">
      <c r="C399" s="208" t="s">
        <v>664</v>
      </c>
      <c r="F399" s="202">
        <v>199.5</v>
      </c>
    </row>
    <row r="400" spans="3:6" x14ac:dyDescent="0.35">
      <c r="C400" s="208" t="s">
        <v>665</v>
      </c>
      <c r="F400" s="202">
        <v>200</v>
      </c>
    </row>
    <row r="401" spans="3:6" x14ac:dyDescent="0.35">
      <c r="C401" s="208" t="s">
        <v>666</v>
      </c>
      <c r="F401" s="202">
        <v>200.5</v>
      </c>
    </row>
    <row r="402" spans="3:6" x14ac:dyDescent="0.35">
      <c r="C402" s="208" t="s">
        <v>667</v>
      </c>
      <c r="F402" s="202">
        <v>201</v>
      </c>
    </row>
    <row r="403" spans="3:6" x14ac:dyDescent="0.35">
      <c r="C403" s="208" t="s">
        <v>668</v>
      </c>
      <c r="F403" s="202">
        <v>201.5</v>
      </c>
    </row>
    <row r="404" spans="3:6" x14ac:dyDescent="0.35">
      <c r="C404" s="208" t="s">
        <v>669</v>
      </c>
      <c r="F404" s="202">
        <v>202</v>
      </c>
    </row>
    <row r="405" spans="3:6" x14ac:dyDescent="0.35">
      <c r="C405" s="208" t="s">
        <v>670</v>
      </c>
      <c r="F405" s="202">
        <v>202.5</v>
      </c>
    </row>
    <row r="406" spans="3:6" x14ac:dyDescent="0.35">
      <c r="C406" s="208" t="s">
        <v>671</v>
      </c>
      <c r="F406" s="202">
        <v>203</v>
      </c>
    </row>
    <row r="407" spans="3:6" x14ac:dyDescent="0.35">
      <c r="C407" s="208" t="s">
        <v>672</v>
      </c>
      <c r="F407" s="202">
        <v>203.5</v>
      </c>
    </row>
    <row r="408" spans="3:6" x14ac:dyDescent="0.35">
      <c r="C408" s="208" t="s">
        <v>673</v>
      </c>
      <c r="F408" s="202">
        <v>204</v>
      </c>
    </row>
    <row r="409" spans="3:6" x14ac:dyDescent="0.35">
      <c r="C409" s="208" t="s">
        <v>674</v>
      </c>
      <c r="F409" s="202">
        <v>204.5</v>
      </c>
    </row>
    <row r="410" spans="3:6" x14ac:dyDescent="0.35">
      <c r="C410" s="208" t="s">
        <v>675</v>
      </c>
      <c r="F410" s="202">
        <v>205</v>
      </c>
    </row>
    <row r="411" spans="3:6" x14ac:dyDescent="0.35">
      <c r="C411" s="208" t="s">
        <v>676</v>
      </c>
      <c r="F411" s="202">
        <v>205.5</v>
      </c>
    </row>
    <row r="412" spans="3:6" x14ac:dyDescent="0.35">
      <c r="C412" s="208" t="s">
        <v>677</v>
      </c>
      <c r="F412" s="202">
        <v>206</v>
      </c>
    </row>
    <row r="413" spans="3:6" x14ac:dyDescent="0.35">
      <c r="C413" s="208" t="s">
        <v>678</v>
      </c>
      <c r="F413" s="202">
        <v>206.5</v>
      </c>
    </row>
    <row r="414" spans="3:6" x14ac:dyDescent="0.35">
      <c r="C414" s="208" t="s">
        <v>679</v>
      </c>
      <c r="F414" s="202">
        <v>207</v>
      </c>
    </row>
    <row r="415" spans="3:6" x14ac:dyDescent="0.35">
      <c r="C415" s="208" t="s">
        <v>680</v>
      </c>
      <c r="F415" s="202">
        <v>207.5</v>
      </c>
    </row>
    <row r="416" spans="3:6" x14ac:dyDescent="0.35">
      <c r="C416" s="208" t="s">
        <v>681</v>
      </c>
      <c r="F416" s="202">
        <v>208</v>
      </c>
    </row>
    <row r="417" spans="3:6" x14ac:dyDescent="0.35">
      <c r="C417" s="208" t="s">
        <v>682</v>
      </c>
      <c r="F417" s="202">
        <v>208.5</v>
      </c>
    </row>
    <row r="418" spans="3:6" x14ac:dyDescent="0.35">
      <c r="C418" s="208" t="s">
        <v>683</v>
      </c>
      <c r="F418" s="202">
        <v>209</v>
      </c>
    </row>
    <row r="419" spans="3:6" x14ac:dyDescent="0.35">
      <c r="C419" s="208" t="s">
        <v>684</v>
      </c>
      <c r="F419" s="202">
        <v>209.5</v>
      </c>
    </row>
    <row r="420" spans="3:6" x14ac:dyDescent="0.35">
      <c r="C420" s="208" t="s">
        <v>685</v>
      </c>
      <c r="F420" s="202">
        <v>210</v>
      </c>
    </row>
    <row r="421" spans="3:6" x14ac:dyDescent="0.35">
      <c r="C421" s="208" t="s">
        <v>686</v>
      </c>
      <c r="F421" s="202">
        <v>210.5</v>
      </c>
    </row>
    <row r="422" spans="3:6" x14ac:dyDescent="0.35">
      <c r="C422" s="208" t="s">
        <v>687</v>
      </c>
      <c r="F422" s="202">
        <v>211</v>
      </c>
    </row>
    <row r="423" spans="3:6" x14ac:dyDescent="0.35">
      <c r="C423" s="208" t="s">
        <v>688</v>
      </c>
      <c r="F423" s="202">
        <v>211.5</v>
      </c>
    </row>
    <row r="424" spans="3:6" x14ac:dyDescent="0.35">
      <c r="C424" s="208" t="s">
        <v>689</v>
      </c>
      <c r="F424" s="202">
        <v>212</v>
      </c>
    </row>
    <row r="425" spans="3:6" x14ac:dyDescent="0.35">
      <c r="C425" s="208" t="s">
        <v>690</v>
      </c>
      <c r="F425" s="202">
        <v>212.5</v>
      </c>
    </row>
    <row r="426" spans="3:6" x14ac:dyDescent="0.35">
      <c r="C426" s="208" t="s">
        <v>691</v>
      </c>
      <c r="F426" s="202">
        <v>213</v>
      </c>
    </row>
    <row r="427" spans="3:6" x14ac:dyDescent="0.35">
      <c r="C427" s="208" t="s">
        <v>692</v>
      </c>
      <c r="F427" s="202">
        <v>213.5</v>
      </c>
    </row>
    <row r="428" spans="3:6" x14ac:dyDescent="0.35">
      <c r="C428" s="208" t="s">
        <v>693</v>
      </c>
      <c r="F428" s="202">
        <v>214</v>
      </c>
    </row>
    <row r="429" spans="3:6" x14ac:dyDescent="0.35">
      <c r="C429" s="208" t="s">
        <v>694</v>
      </c>
      <c r="F429" s="202">
        <v>214.5</v>
      </c>
    </row>
    <row r="430" spans="3:6" x14ac:dyDescent="0.35">
      <c r="C430" s="208" t="s">
        <v>695</v>
      </c>
      <c r="F430" s="202">
        <v>215</v>
      </c>
    </row>
    <row r="431" spans="3:6" x14ac:dyDescent="0.35">
      <c r="C431" s="208" t="s">
        <v>696</v>
      </c>
      <c r="F431" s="202">
        <v>215.5</v>
      </c>
    </row>
    <row r="432" spans="3:6" x14ac:dyDescent="0.35">
      <c r="C432" s="208" t="s">
        <v>697</v>
      </c>
      <c r="F432" s="202">
        <v>216</v>
      </c>
    </row>
    <row r="433" spans="3:6" x14ac:dyDescent="0.35">
      <c r="C433" s="208" t="s">
        <v>698</v>
      </c>
      <c r="F433" s="202">
        <v>216.5</v>
      </c>
    </row>
    <row r="434" spans="3:6" x14ac:dyDescent="0.35">
      <c r="C434" s="208" t="s">
        <v>699</v>
      </c>
      <c r="F434" s="202">
        <v>217</v>
      </c>
    </row>
    <row r="435" spans="3:6" x14ac:dyDescent="0.35">
      <c r="C435" s="208" t="s">
        <v>700</v>
      </c>
      <c r="F435" s="202">
        <v>217.5</v>
      </c>
    </row>
    <row r="436" spans="3:6" x14ac:dyDescent="0.35">
      <c r="C436" s="208" t="s">
        <v>701</v>
      </c>
      <c r="F436" s="202">
        <v>218</v>
      </c>
    </row>
    <row r="437" spans="3:6" x14ac:dyDescent="0.35">
      <c r="C437" s="208" t="s">
        <v>702</v>
      </c>
      <c r="F437" s="202">
        <v>218.5</v>
      </c>
    </row>
    <row r="438" spans="3:6" x14ac:dyDescent="0.35">
      <c r="C438" s="209" t="s">
        <v>703</v>
      </c>
      <c r="F438" s="202">
        <v>219</v>
      </c>
    </row>
    <row r="439" spans="3:6" x14ac:dyDescent="0.35">
      <c r="C439" s="209" t="s">
        <v>704</v>
      </c>
      <c r="F439" s="202">
        <v>219.5</v>
      </c>
    </row>
    <row r="440" spans="3:6" x14ac:dyDescent="0.35">
      <c r="C440" s="208" t="s">
        <v>705</v>
      </c>
      <c r="F440" s="202">
        <v>220</v>
      </c>
    </row>
    <row r="441" spans="3:6" x14ac:dyDescent="0.35">
      <c r="C441" s="208" t="s">
        <v>706</v>
      </c>
      <c r="F441" s="202">
        <v>220.5</v>
      </c>
    </row>
    <row r="442" spans="3:6" x14ac:dyDescent="0.35">
      <c r="C442" s="208" t="s">
        <v>707</v>
      </c>
      <c r="F442" s="202">
        <v>221</v>
      </c>
    </row>
    <row r="443" spans="3:6" x14ac:dyDescent="0.35">
      <c r="C443" s="208" t="s">
        <v>708</v>
      </c>
      <c r="F443" s="202">
        <v>221.5</v>
      </c>
    </row>
    <row r="444" spans="3:6" x14ac:dyDescent="0.35">
      <c r="C444" s="208" t="s">
        <v>709</v>
      </c>
      <c r="F444" s="202">
        <v>222</v>
      </c>
    </row>
    <row r="445" spans="3:6" x14ac:dyDescent="0.35">
      <c r="C445" s="208" t="s">
        <v>710</v>
      </c>
      <c r="F445" s="202">
        <v>222.5</v>
      </c>
    </row>
    <row r="446" spans="3:6" x14ac:dyDescent="0.35">
      <c r="C446" s="208" t="s">
        <v>711</v>
      </c>
      <c r="F446" s="202">
        <v>223</v>
      </c>
    </row>
    <row r="447" spans="3:6" x14ac:dyDescent="0.35">
      <c r="C447" s="208" t="s">
        <v>712</v>
      </c>
      <c r="F447" s="202">
        <v>223.5</v>
      </c>
    </row>
    <row r="448" spans="3:6" x14ac:dyDescent="0.35">
      <c r="C448" s="208" t="s">
        <v>713</v>
      </c>
      <c r="F448" s="202">
        <v>224</v>
      </c>
    </row>
    <row r="449" spans="3:6" x14ac:dyDescent="0.35">
      <c r="C449" s="208" t="s">
        <v>714</v>
      </c>
      <c r="F449" s="202">
        <v>224.5</v>
      </c>
    </row>
    <row r="450" spans="3:6" x14ac:dyDescent="0.35">
      <c r="C450" s="208" t="s">
        <v>715</v>
      </c>
      <c r="F450" s="202">
        <v>225</v>
      </c>
    </row>
    <row r="451" spans="3:6" x14ac:dyDescent="0.35">
      <c r="C451" s="208" t="s">
        <v>716</v>
      </c>
      <c r="F451" s="202">
        <v>225.5</v>
      </c>
    </row>
    <row r="452" spans="3:6" x14ac:dyDescent="0.35">
      <c r="C452" s="208" t="s">
        <v>717</v>
      </c>
      <c r="F452" s="202">
        <v>226</v>
      </c>
    </row>
    <row r="453" spans="3:6" x14ac:dyDescent="0.35">
      <c r="C453" s="208" t="s">
        <v>718</v>
      </c>
      <c r="F453" s="202">
        <v>226.5</v>
      </c>
    </row>
    <row r="454" spans="3:6" x14ac:dyDescent="0.35">
      <c r="C454" s="208" t="s">
        <v>719</v>
      </c>
      <c r="F454" s="202">
        <v>227</v>
      </c>
    </row>
    <row r="455" spans="3:6" x14ac:dyDescent="0.35">
      <c r="C455" s="208" t="s">
        <v>720</v>
      </c>
      <c r="F455" s="202">
        <v>227.5</v>
      </c>
    </row>
    <row r="456" spans="3:6" x14ac:dyDescent="0.35">
      <c r="C456" s="208" t="s">
        <v>721</v>
      </c>
      <c r="F456" s="202">
        <v>228</v>
      </c>
    </row>
    <row r="457" spans="3:6" x14ac:dyDescent="0.35">
      <c r="C457" s="208" t="s">
        <v>722</v>
      </c>
      <c r="F457" s="202">
        <v>228.5</v>
      </c>
    </row>
    <row r="458" spans="3:6" x14ac:dyDescent="0.35">
      <c r="C458" s="208" t="s">
        <v>723</v>
      </c>
      <c r="F458" s="202">
        <v>229</v>
      </c>
    </row>
    <row r="459" spans="3:6" x14ac:dyDescent="0.35">
      <c r="C459" s="208" t="s">
        <v>724</v>
      </c>
      <c r="F459" s="202">
        <v>229.5</v>
      </c>
    </row>
    <row r="460" spans="3:6" x14ac:dyDescent="0.35">
      <c r="C460" s="208" t="s">
        <v>725</v>
      </c>
      <c r="F460" s="202">
        <v>230</v>
      </c>
    </row>
    <row r="461" spans="3:6" x14ac:dyDescent="0.35">
      <c r="C461" s="208" t="s">
        <v>726</v>
      </c>
      <c r="F461" s="202">
        <v>230.5</v>
      </c>
    </row>
    <row r="462" spans="3:6" x14ac:dyDescent="0.35">
      <c r="C462" s="208" t="s">
        <v>727</v>
      </c>
      <c r="F462" s="202">
        <v>231</v>
      </c>
    </row>
    <row r="463" spans="3:6" x14ac:dyDescent="0.35">
      <c r="C463" s="208" t="s">
        <v>728</v>
      </c>
      <c r="F463" s="202">
        <v>231.5</v>
      </c>
    </row>
    <row r="464" spans="3:6" x14ac:dyDescent="0.35">
      <c r="C464" s="208" t="s">
        <v>729</v>
      </c>
      <c r="F464" s="202">
        <v>232</v>
      </c>
    </row>
    <row r="465" spans="3:6" x14ac:dyDescent="0.35">
      <c r="C465" s="208" t="s">
        <v>730</v>
      </c>
      <c r="F465" s="202">
        <v>232.5</v>
      </c>
    </row>
    <row r="466" spans="3:6" x14ac:dyDescent="0.35">
      <c r="C466" s="208" t="s">
        <v>731</v>
      </c>
      <c r="F466" s="202">
        <v>233</v>
      </c>
    </row>
    <row r="467" spans="3:6" x14ac:dyDescent="0.35">
      <c r="F467" s="202">
        <v>233.5</v>
      </c>
    </row>
    <row r="468" spans="3:6" x14ac:dyDescent="0.35">
      <c r="F468" s="202">
        <v>234</v>
      </c>
    </row>
    <row r="469" spans="3:6" x14ac:dyDescent="0.35">
      <c r="F469" s="202">
        <v>234.5</v>
      </c>
    </row>
    <row r="470" spans="3:6" x14ac:dyDescent="0.35">
      <c r="F470" s="202">
        <v>235</v>
      </c>
    </row>
    <row r="471" spans="3:6" x14ac:dyDescent="0.35">
      <c r="F471" s="202">
        <v>235.5</v>
      </c>
    </row>
    <row r="472" spans="3:6" x14ac:dyDescent="0.35">
      <c r="F472" s="202">
        <v>236</v>
      </c>
    </row>
    <row r="473" spans="3:6" x14ac:dyDescent="0.35">
      <c r="F473" s="202">
        <v>236.5</v>
      </c>
    </row>
    <row r="474" spans="3:6" x14ac:dyDescent="0.35">
      <c r="F474" s="202">
        <v>237</v>
      </c>
    </row>
    <row r="475" spans="3:6" x14ac:dyDescent="0.35">
      <c r="F475" s="202">
        <v>237.5</v>
      </c>
    </row>
    <row r="476" spans="3:6" x14ac:dyDescent="0.35">
      <c r="F476" s="202">
        <v>238</v>
      </c>
    </row>
    <row r="477" spans="3:6" x14ac:dyDescent="0.35">
      <c r="F477" s="202">
        <v>238.5</v>
      </c>
    </row>
    <row r="478" spans="3:6" x14ac:dyDescent="0.35">
      <c r="F478" s="202">
        <v>239</v>
      </c>
    </row>
    <row r="479" spans="3:6" x14ac:dyDescent="0.35">
      <c r="F479" s="202">
        <v>239.5</v>
      </c>
    </row>
    <row r="480" spans="3:6" x14ac:dyDescent="0.35">
      <c r="F480" s="202">
        <v>240</v>
      </c>
    </row>
    <row r="481" spans="6:6" x14ac:dyDescent="0.35">
      <c r="F481" s="202">
        <v>240.5</v>
      </c>
    </row>
    <row r="482" spans="6:6" x14ac:dyDescent="0.35">
      <c r="F482" s="202">
        <v>241</v>
      </c>
    </row>
    <row r="483" spans="6:6" x14ac:dyDescent="0.35">
      <c r="F483" s="202">
        <v>241.5</v>
      </c>
    </row>
    <row r="484" spans="6:6" x14ac:dyDescent="0.35">
      <c r="F484" s="202">
        <v>242</v>
      </c>
    </row>
    <row r="485" spans="6:6" x14ac:dyDescent="0.35">
      <c r="F485" s="202">
        <v>242.5</v>
      </c>
    </row>
    <row r="486" spans="6:6" x14ac:dyDescent="0.35">
      <c r="F486" s="202">
        <v>243</v>
      </c>
    </row>
    <row r="487" spans="6:6" x14ac:dyDescent="0.35">
      <c r="F487" s="202">
        <v>243.5</v>
      </c>
    </row>
    <row r="488" spans="6:6" x14ac:dyDescent="0.35">
      <c r="F488" s="202">
        <v>244</v>
      </c>
    </row>
    <row r="489" spans="6:6" x14ac:dyDescent="0.35">
      <c r="F489" s="202">
        <v>244.5</v>
      </c>
    </row>
    <row r="490" spans="6:6" x14ac:dyDescent="0.35">
      <c r="F490" s="202">
        <v>245</v>
      </c>
    </row>
    <row r="491" spans="6:6" x14ac:dyDescent="0.35">
      <c r="F491" s="202">
        <v>245.5</v>
      </c>
    </row>
    <row r="492" spans="6:6" x14ac:dyDescent="0.35">
      <c r="F492" s="202">
        <v>246</v>
      </c>
    </row>
    <row r="493" spans="6:6" x14ac:dyDescent="0.35">
      <c r="F493" s="202">
        <v>246.5</v>
      </c>
    </row>
    <row r="494" spans="6:6" x14ac:dyDescent="0.35">
      <c r="F494" s="202">
        <v>247</v>
      </c>
    </row>
    <row r="495" spans="6:6" x14ac:dyDescent="0.35">
      <c r="F495" s="202">
        <v>247.5</v>
      </c>
    </row>
    <row r="496" spans="6:6" x14ac:dyDescent="0.35">
      <c r="F496" s="202">
        <v>248</v>
      </c>
    </row>
    <row r="497" spans="6:6" x14ac:dyDescent="0.35">
      <c r="F497" s="202">
        <v>248.5</v>
      </c>
    </row>
    <row r="498" spans="6:6" x14ac:dyDescent="0.35">
      <c r="F498" s="202">
        <v>249</v>
      </c>
    </row>
    <row r="499" spans="6:6" x14ac:dyDescent="0.35">
      <c r="F499" s="202">
        <v>249.5</v>
      </c>
    </row>
    <row r="500" spans="6:6" x14ac:dyDescent="0.35">
      <c r="F500" s="202">
        <v>250</v>
      </c>
    </row>
    <row r="501" spans="6:6" x14ac:dyDescent="0.35">
      <c r="F501" s="202">
        <v>250.5</v>
      </c>
    </row>
    <row r="502" spans="6:6" x14ac:dyDescent="0.35">
      <c r="F502" s="202">
        <v>251</v>
      </c>
    </row>
    <row r="503" spans="6:6" x14ac:dyDescent="0.35">
      <c r="F503" s="202">
        <v>251.5</v>
      </c>
    </row>
    <row r="504" spans="6:6" x14ac:dyDescent="0.35">
      <c r="F504" s="202">
        <v>252</v>
      </c>
    </row>
    <row r="505" spans="6:6" x14ac:dyDescent="0.35">
      <c r="F505" s="202">
        <v>252.5</v>
      </c>
    </row>
    <row r="506" spans="6:6" x14ac:dyDescent="0.35">
      <c r="F506" s="202">
        <v>253</v>
      </c>
    </row>
    <row r="507" spans="6:6" x14ac:dyDescent="0.35">
      <c r="F507" s="202">
        <v>253.5</v>
      </c>
    </row>
    <row r="508" spans="6:6" x14ac:dyDescent="0.35">
      <c r="F508" s="202">
        <v>254</v>
      </c>
    </row>
    <row r="509" spans="6:6" x14ac:dyDescent="0.35">
      <c r="F509" s="202">
        <v>254.5</v>
      </c>
    </row>
    <row r="510" spans="6:6" x14ac:dyDescent="0.35">
      <c r="F510" s="202">
        <v>255</v>
      </c>
    </row>
    <row r="511" spans="6:6" x14ac:dyDescent="0.35">
      <c r="F511" s="202">
        <v>255.5</v>
      </c>
    </row>
    <row r="512" spans="6:6" x14ac:dyDescent="0.35">
      <c r="F512" s="202">
        <v>256</v>
      </c>
    </row>
    <row r="513" spans="6:6" x14ac:dyDescent="0.35">
      <c r="F513" s="202">
        <v>256.5</v>
      </c>
    </row>
    <row r="514" spans="6:6" x14ac:dyDescent="0.35">
      <c r="F514" s="202">
        <v>257</v>
      </c>
    </row>
    <row r="515" spans="6:6" x14ac:dyDescent="0.35">
      <c r="F515" s="202">
        <v>257.5</v>
      </c>
    </row>
    <row r="516" spans="6:6" x14ac:dyDescent="0.35">
      <c r="F516" s="202">
        <v>258</v>
      </c>
    </row>
    <row r="517" spans="6:6" x14ac:dyDescent="0.35">
      <c r="F517" s="202">
        <v>258.5</v>
      </c>
    </row>
    <row r="518" spans="6:6" x14ac:dyDescent="0.35">
      <c r="F518" s="202">
        <v>259</v>
      </c>
    </row>
    <row r="519" spans="6:6" x14ac:dyDescent="0.35">
      <c r="F519" s="202">
        <v>259.5</v>
      </c>
    </row>
    <row r="520" spans="6:6" x14ac:dyDescent="0.35">
      <c r="F520" s="202">
        <v>260</v>
      </c>
    </row>
    <row r="521" spans="6:6" x14ac:dyDescent="0.35">
      <c r="F521" s="202">
        <v>260.5</v>
      </c>
    </row>
    <row r="522" spans="6:6" x14ac:dyDescent="0.35">
      <c r="F522" s="202">
        <v>261</v>
      </c>
    </row>
    <row r="523" spans="6:6" x14ac:dyDescent="0.35">
      <c r="F523" s="202">
        <v>261.5</v>
      </c>
    </row>
    <row r="524" spans="6:6" x14ac:dyDescent="0.35">
      <c r="F524" s="202">
        <v>262</v>
      </c>
    </row>
    <row r="525" spans="6:6" x14ac:dyDescent="0.35">
      <c r="F525" s="202">
        <v>262.5</v>
      </c>
    </row>
    <row r="526" spans="6:6" x14ac:dyDescent="0.35">
      <c r="F526" s="202">
        <v>263</v>
      </c>
    </row>
    <row r="527" spans="6:6" x14ac:dyDescent="0.35">
      <c r="F527" s="202">
        <v>263.5</v>
      </c>
    </row>
    <row r="528" spans="6:6" x14ac:dyDescent="0.35">
      <c r="F528" s="202">
        <v>264</v>
      </c>
    </row>
    <row r="529" spans="6:6" x14ac:dyDescent="0.35">
      <c r="F529" s="202">
        <v>264.5</v>
      </c>
    </row>
    <row r="530" spans="6:6" x14ac:dyDescent="0.35">
      <c r="F530" s="202">
        <v>265</v>
      </c>
    </row>
    <row r="531" spans="6:6" x14ac:dyDescent="0.35">
      <c r="F531" s="202">
        <v>265.5</v>
      </c>
    </row>
    <row r="532" spans="6:6" x14ac:dyDescent="0.35">
      <c r="F532" s="202">
        <v>266</v>
      </c>
    </row>
    <row r="533" spans="6:6" x14ac:dyDescent="0.35">
      <c r="F533" s="202">
        <v>266.5</v>
      </c>
    </row>
    <row r="534" spans="6:6" x14ac:dyDescent="0.35">
      <c r="F534" s="202">
        <v>267</v>
      </c>
    </row>
    <row r="535" spans="6:6" x14ac:dyDescent="0.35">
      <c r="F535" s="202">
        <v>267.5</v>
      </c>
    </row>
    <row r="536" spans="6:6" x14ac:dyDescent="0.35">
      <c r="F536" s="202">
        <v>268</v>
      </c>
    </row>
    <row r="537" spans="6:6" x14ac:dyDescent="0.35">
      <c r="F537" s="202">
        <v>268.5</v>
      </c>
    </row>
    <row r="538" spans="6:6" x14ac:dyDescent="0.35">
      <c r="F538" s="202">
        <v>269</v>
      </c>
    </row>
    <row r="539" spans="6:6" x14ac:dyDescent="0.35">
      <c r="F539" s="202">
        <v>269.5</v>
      </c>
    </row>
    <row r="540" spans="6:6" x14ac:dyDescent="0.35">
      <c r="F540" s="202">
        <v>270</v>
      </c>
    </row>
    <row r="541" spans="6:6" x14ac:dyDescent="0.35">
      <c r="F541" s="202">
        <v>270.5</v>
      </c>
    </row>
    <row r="542" spans="6:6" x14ac:dyDescent="0.35">
      <c r="F542" s="202">
        <v>271</v>
      </c>
    </row>
    <row r="543" spans="6:6" x14ac:dyDescent="0.35">
      <c r="F543" s="202">
        <v>271.5</v>
      </c>
    </row>
    <row r="544" spans="6:6" x14ac:dyDescent="0.35">
      <c r="F544" s="202">
        <v>272</v>
      </c>
    </row>
    <row r="545" spans="6:6" x14ac:dyDescent="0.35">
      <c r="F545" s="202">
        <v>272.5</v>
      </c>
    </row>
    <row r="546" spans="6:6" x14ac:dyDescent="0.35">
      <c r="F546" s="202">
        <v>273</v>
      </c>
    </row>
    <row r="547" spans="6:6" x14ac:dyDescent="0.35">
      <c r="F547" s="202">
        <v>273.5</v>
      </c>
    </row>
    <row r="548" spans="6:6" x14ac:dyDescent="0.35">
      <c r="F548" s="202">
        <v>274</v>
      </c>
    </row>
    <row r="549" spans="6:6" x14ac:dyDescent="0.35">
      <c r="F549" s="202">
        <v>274.5</v>
      </c>
    </row>
    <row r="550" spans="6:6" x14ac:dyDescent="0.35">
      <c r="F550" s="202">
        <v>275</v>
      </c>
    </row>
    <row r="551" spans="6:6" x14ac:dyDescent="0.35">
      <c r="F551" s="202">
        <v>275.5</v>
      </c>
    </row>
    <row r="552" spans="6:6" x14ac:dyDescent="0.35">
      <c r="F552" s="202">
        <v>276</v>
      </c>
    </row>
    <row r="553" spans="6:6" x14ac:dyDescent="0.35">
      <c r="F553" s="202">
        <v>276.5</v>
      </c>
    </row>
    <row r="554" spans="6:6" x14ac:dyDescent="0.35">
      <c r="F554" s="202">
        <v>277</v>
      </c>
    </row>
    <row r="555" spans="6:6" x14ac:dyDescent="0.35">
      <c r="F555" s="202">
        <v>277.5</v>
      </c>
    </row>
    <row r="556" spans="6:6" x14ac:dyDescent="0.35">
      <c r="F556" s="202">
        <v>278</v>
      </c>
    </row>
    <row r="557" spans="6:6" x14ac:dyDescent="0.35">
      <c r="F557" s="202">
        <v>278.5</v>
      </c>
    </row>
    <row r="558" spans="6:6" x14ac:dyDescent="0.35">
      <c r="F558" s="202">
        <v>279</v>
      </c>
    </row>
    <row r="559" spans="6:6" x14ac:dyDescent="0.35">
      <c r="F559" s="202">
        <v>279.5</v>
      </c>
    </row>
    <row r="560" spans="6:6" x14ac:dyDescent="0.35">
      <c r="F560" s="202">
        <v>280</v>
      </c>
    </row>
    <row r="561" spans="6:6" x14ac:dyDescent="0.35">
      <c r="F561" s="202">
        <v>280.5</v>
      </c>
    </row>
    <row r="562" spans="6:6" x14ac:dyDescent="0.35">
      <c r="F562" s="202">
        <v>281</v>
      </c>
    </row>
    <row r="563" spans="6:6" x14ac:dyDescent="0.35">
      <c r="F563" s="202">
        <v>281.5</v>
      </c>
    </row>
    <row r="564" spans="6:6" x14ac:dyDescent="0.35">
      <c r="F564" s="202">
        <v>282</v>
      </c>
    </row>
    <row r="565" spans="6:6" x14ac:dyDescent="0.35">
      <c r="F565" s="202">
        <v>282.5</v>
      </c>
    </row>
    <row r="566" spans="6:6" x14ac:dyDescent="0.35">
      <c r="F566" s="202">
        <v>283</v>
      </c>
    </row>
    <row r="567" spans="6:6" x14ac:dyDescent="0.35">
      <c r="F567" s="202">
        <v>283.5</v>
      </c>
    </row>
    <row r="568" spans="6:6" x14ac:dyDescent="0.35">
      <c r="F568" s="202">
        <v>284</v>
      </c>
    </row>
    <row r="569" spans="6:6" x14ac:dyDescent="0.35">
      <c r="F569" s="202">
        <v>284.5</v>
      </c>
    </row>
    <row r="570" spans="6:6" x14ac:dyDescent="0.35">
      <c r="F570" s="202">
        <v>285</v>
      </c>
    </row>
    <row r="571" spans="6:6" x14ac:dyDescent="0.35">
      <c r="F571" s="202">
        <v>285.5</v>
      </c>
    </row>
    <row r="572" spans="6:6" x14ac:dyDescent="0.35">
      <c r="F572" s="202">
        <v>286</v>
      </c>
    </row>
    <row r="573" spans="6:6" x14ac:dyDescent="0.35">
      <c r="F573" s="202">
        <v>286.5</v>
      </c>
    </row>
    <row r="574" spans="6:6" x14ac:dyDescent="0.35">
      <c r="F574" s="202">
        <v>287</v>
      </c>
    </row>
    <row r="575" spans="6:6" x14ac:dyDescent="0.35">
      <c r="F575" s="202">
        <v>287.5</v>
      </c>
    </row>
    <row r="576" spans="6:6" x14ac:dyDescent="0.35">
      <c r="F576" s="202">
        <v>288</v>
      </c>
    </row>
    <row r="577" spans="6:6" x14ac:dyDescent="0.35">
      <c r="F577" s="202">
        <v>288.5</v>
      </c>
    </row>
    <row r="578" spans="6:6" x14ac:dyDescent="0.35">
      <c r="F578" s="202">
        <v>289</v>
      </c>
    </row>
    <row r="579" spans="6:6" x14ac:dyDescent="0.35">
      <c r="F579" s="202">
        <v>289.5</v>
      </c>
    </row>
    <row r="580" spans="6:6" x14ac:dyDescent="0.35">
      <c r="F580" s="202">
        <v>290</v>
      </c>
    </row>
    <row r="581" spans="6:6" x14ac:dyDescent="0.35">
      <c r="F581" s="202">
        <v>290.5</v>
      </c>
    </row>
    <row r="582" spans="6:6" x14ac:dyDescent="0.35">
      <c r="F582" s="202">
        <v>291</v>
      </c>
    </row>
    <row r="583" spans="6:6" x14ac:dyDescent="0.35">
      <c r="F583" s="202">
        <v>291.5</v>
      </c>
    </row>
    <row r="584" spans="6:6" x14ac:dyDescent="0.35">
      <c r="F584" s="202">
        <v>292</v>
      </c>
    </row>
    <row r="585" spans="6:6" x14ac:dyDescent="0.35">
      <c r="F585" s="202">
        <v>292.5</v>
      </c>
    </row>
    <row r="586" spans="6:6" x14ac:dyDescent="0.35">
      <c r="F586" s="202">
        <v>293</v>
      </c>
    </row>
    <row r="587" spans="6:6" x14ac:dyDescent="0.35">
      <c r="F587" s="202">
        <v>293.5</v>
      </c>
    </row>
    <row r="588" spans="6:6" x14ac:dyDescent="0.35">
      <c r="F588" s="202">
        <v>294</v>
      </c>
    </row>
    <row r="589" spans="6:6" x14ac:dyDescent="0.35">
      <c r="F589" s="202">
        <v>294.5</v>
      </c>
    </row>
    <row r="590" spans="6:6" x14ac:dyDescent="0.35">
      <c r="F590" s="202">
        <v>295</v>
      </c>
    </row>
    <row r="591" spans="6:6" x14ac:dyDescent="0.35">
      <c r="F591" s="202">
        <v>295.5</v>
      </c>
    </row>
    <row r="592" spans="6:6" x14ac:dyDescent="0.35">
      <c r="F592" s="202">
        <v>296</v>
      </c>
    </row>
    <row r="593" spans="6:6" x14ac:dyDescent="0.35">
      <c r="F593" s="202">
        <v>296.5</v>
      </c>
    </row>
    <row r="594" spans="6:6" x14ac:dyDescent="0.35">
      <c r="F594" s="202">
        <v>297</v>
      </c>
    </row>
    <row r="595" spans="6:6" x14ac:dyDescent="0.35">
      <c r="F595" s="202">
        <v>297.5</v>
      </c>
    </row>
    <row r="596" spans="6:6" x14ac:dyDescent="0.35">
      <c r="F596" s="202">
        <v>298</v>
      </c>
    </row>
    <row r="597" spans="6:6" x14ac:dyDescent="0.35">
      <c r="F597" s="202">
        <v>298.5</v>
      </c>
    </row>
    <row r="598" spans="6:6" x14ac:dyDescent="0.35">
      <c r="F598" s="202">
        <v>299</v>
      </c>
    </row>
    <row r="599" spans="6:6" x14ac:dyDescent="0.35">
      <c r="F599" s="202">
        <v>299.5</v>
      </c>
    </row>
    <row r="600" spans="6:6" x14ac:dyDescent="0.35">
      <c r="F600" s="202">
        <v>300</v>
      </c>
    </row>
    <row r="601" spans="6:6" x14ac:dyDescent="0.35">
      <c r="F601" s="202">
        <v>300.5</v>
      </c>
    </row>
    <row r="602" spans="6:6" x14ac:dyDescent="0.35">
      <c r="F602" s="202">
        <v>301</v>
      </c>
    </row>
    <row r="603" spans="6:6" x14ac:dyDescent="0.35">
      <c r="F603" s="202">
        <v>301.5</v>
      </c>
    </row>
    <row r="604" spans="6:6" x14ac:dyDescent="0.35">
      <c r="F604" s="202">
        <v>302</v>
      </c>
    </row>
    <row r="605" spans="6:6" x14ac:dyDescent="0.35">
      <c r="F605" s="202">
        <v>302.5</v>
      </c>
    </row>
    <row r="606" spans="6:6" x14ac:dyDescent="0.35">
      <c r="F606" s="202">
        <v>303</v>
      </c>
    </row>
    <row r="607" spans="6:6" x14ac:dyDescent="0.35">
      <c r="F607" s="202">
        <v>303.5</v>
      </c>
    </row>
    <row r="608" spans="6:6" x14ac:dyDescent="0.35">
      <c r="F608" s="202">
        <v>304</v>
      </c>
    </row>
    <row r="609" spans="6:6" x14ac:dyDescent="0.35">
      <c r="F609" s="202">
        <v>304.5</v>
      </c>
    </row>
    <row r="610" spans="6:6" x14ac:dyDescent="0.35">
      <c r="F610" s="202">
        <v>305</v>
      </c>
    </row>
    <row r="611" spans="6:6" x14ac:dyDescent="0.35">
      <c r="F611" s="202">
        <v>305.5</v>
      </c>
    </row>
    <row r="612" spans="6:6" x14ac:dyDescent="0.35">
      <c r="F612" s="202">
        <v>306</v>
      </c>
    </row>
    <row r="613" spans="6:6" x14ac:dyDescent="0.35">
      <c r="F613" s="202">
        <v>306.5</v>
      </c>
    </row>
    <row r="614" spans="6:6" x14ac:dyDescent="0.35">
      <c r="F614" s="202">
        <v>307</v>
      </c>
    </row>
    <row r="615" spans="6:6" x14ac:dyDescent="0.35">
      <c r="F615" s="202">
        <v>307.5</v>
      </c>
    </row>
    <row r="616" spans="6:6" x14ac:dyDescent="0.35">
      <c r="F616" s="202">
        <v>308</v>
      </c>
    </row>
    <row r="617" spans="6:6" x14ac:dyDescent="0.35">
      <c r="F617" s="202">
        <v>308.5</v>
      </c>
    </row>
    <row r="618" spans="6:6" x14ac:dyDescent="0.35">
      <c r="F618" s="202">
        <v>309</v>
      </c>
    </row>
    <row r="619" spans="6:6" x14ac:dyDescent="0.35">
      <c r="F619" s="202">
        <v>309.5</v>
      </c>
    </row>
    <row r="620" spans="6:6" x14ac:dyDescent="0.35">
      <c r="F620" s="202">
        <v>310</v>
      </c>
    </row>
    <row r="621" spans="6:6" x14ac:dyDescent="0.35">
      <c r="F621" s="202">
        <v>310.5</v>
      </c>
    </row>
    <row r="622" spans="6:6" x14ac:dyDescent="0.35">
      <c r="F622" s="202">
        <v>311</v>
      </c>
    </row>
    <row r="623" spans="6:6" x14ac:dyDescent="0.35">
      <c r="F623" s="202">
        <v>311.5</v>
      </c>
    </row>
    <row r="624" spans="6:6" x14ac:dyDescent="0.35">
      <c r="F624" s="202">
        <v>312</v>
      </c>
    </row>
    <row r="625" spans="6:6" x14ac:dyDescent="0.35">
      <c r="F625" s="202">
        <v>312.5</v>
      </c>
    </row>
    <row r="626" spans="6:6" x14ac:dyDescent="0.35">
      <c r="F626" s="202">
        <v>313</v>
      </c>
    </row>
    <row r="627" spans="6:6" x14ac:dyDescent="0.35">
      <c r="F627" s="202">
        <v>313.5</v>
      </c>
    </row>
    <row r="628" spans="6:6" x14ac:dyDescent="0.35">
      <c r="F628" s="202">
        <v>314</v>
      </c>
    </row>
    <row r="629" spans="6:6" x14ac:dyDescent="0.35">
      <c r="F629" s="202">
        <v>314.5</v>
      </c>
    </row>
    <row r="630" spans="6:6" x14ac:dyDescent="0.35">
      <c r="F630" s="202">
        <v>315</v>
      </c>
    </row>
    <row r="631" spans="6:6" x14ac:dyDescent="0.35">
      <c r="F631" s="202">
        <v>315.5</v>
      </c>
    </row>
    <row r="632" spans="6:6" x14ac:dyDescent="0.35">
      <c r="F632" s="202">
        <v>316</v>
      </c>
    </row>
    <row r="633" spans="6:6" x14ac:dyDescent="0.35">
      <c r="F633" s="202">
        <v>316.5</v>
      </c>
    </row>
    <row r="634" spans="6:6" x14ac:dyDescent="0.35">
      <c r="F634" s="202">
        <v>317</v>
      </c>
    </row>
    <row r="635" spans="6:6" x14ac:dyDescent="0.35">
      <c r="F635" s="202">
        <v>317.5</v>
      </c>
    </row>
    <row r="636" spans="6:6" x14ac:dyDescent="0.35">
      <c r="F636" s="202">
        <v>318</v>
      </c>
    </row>
    <row r="637" spans="6:6" x14ac:dyDescent="0.35">
      <c r="F637" s="202">
        <v>318.5</v>
      </c>
    </row>
    <row r="638" spans="6:6" x14ac:dyDescent="0.35">
      <c r="F638" s="202">
        <v>319</v>
      </c>
    </row>
    <row r="639" spans="6:6" x14ac:dyDescent="0.35">
      <c r="F639" s="202">
        <v>319.5</v>
      </c>
    </row>
    <row r="640" spans="6:6" x14ac:dyDescent="0.35">
      <c r="F640" s="202">
        <v>320</v>
      </c>
    </row>
    <row r="641" spans="6:6" x14ac:dyDescent="0.35">
      <c r="F641" s="202">
        <v>320.5</v>
      </c>
    </row>
    <row r="642" spans="6:6" x14ac:dyDescent="0.35">
      <c r="F642" s="202">
        <v>321</v>
      </c>
    </row>
    <row r="643" spans="6:6" x14ac:dyDescent="0.35">
      <c r="F643" s="202">
        <v>321.5</v>
      </c>
    </row>
    <row r="644" spans="6:6" x14ac:dyDescent="0.35">
      <c r="F644" s="202">
        <v>322</v>
      </c>
    </row>
    <row r="645" spans="6:6" x14ac:dyDescent="0.35">
      <c r="F645" s="202">
        <v>322.5</v>
      </c>
    </row>
    <row r="646" spans="6:6" x14ac:dyDescent="0.35">
      <c r="F646" s="202">
        <v>323</v>
      </c>
    </row>
    <row r="647" spans="6:6" x14ac:dyDescent="0.35">
      <c r="F647" s="202">
        <v>323.5</v>
      </c>
    </row>
    <row r="648" spans="6:6" x14ac:dyDescent="0.35">
      <c r="F648" s="202">
        <v>324</v>
      </c>
    </row>
    <row r="649" spans="6:6" x14ac:dyDescent="0.35">
      <c r="F649" s="202">
        <v>324.5</v>
      </c>
    </row>
    <row r="650" spans="6:6" x14ac:dyDescent="0.35">
      <c r="F650" s="202">
        <v>325</v>
      </c>
    </row>
    <row r="651" spans="6:6" x14ac:dyDescent="0.35">
      <c r="F651" s="202">
        <v>325.5</v>
      </c>
    </row>
    <row r="652" spans="6:6" x14ac:dyDescent="0.35">
      <c r="F652" s="202">
        <v>326</v>
      </c>
    </row>
    <row r="653" spans="6:6" x14ac:dyDescent="0.35">
      <c r="F653" s="202">
        <v>326.5</v>
      </c>
    </row>
    <row r="654" spans="6:6" x14ac:dyDescent="0.35">
      <c r="F654" s="202">
        <v>327</v>
      </c>
    </row>
    <row r="655" spans="6:6" x14ac:dyDescent="0.35">
      <c r="F655" s="202">
        <v>327.5</v>
      </c>
    </row>
    <row r="656" spans="6:6" x14ac:dyDescent="0.35">
      <c r="F656" s="202">
        <v>328</v>
      </c>
    </row>
    <row r="657" spans="6:6" x14ac:dyDescent="0.35">
      <c r="F657" s="202">
        <v>328.5</v>
      </c>
    </row>
    <row r="658" spans="6:6" x14ac:dyDescent="0.35">
      <c r="F658" s="202">
        <v>329</v>
      </c>
    </row>
    <row r="659" spans="6:6" x14ac:dyDescent="0.35">
      <c r="F659" s="202">
        <v>329.5</v>
      </c>
    </row>
    <row r="660" spans="6:6" x14ac:dyDescent="0.35">
      <c r="F660" s="202">
        <v>330</v>
      </c>
    </row>
    <row r="661" spans="6:6" x14ac:dyDescent="0.35">
      <c r="F661" s="202">
        <v>330.5</v>
      </c>
    </row>
    <row r="662" spans="6:6" x14ac:dyDescent="0.35">
      <c r="F662" s="202">
        <v>331</v>
      </c>
    </row>
    <row r="663" spans="6:6" x14ac:dyDescent="0.35">
      <c r="F663" s="202">
        <v>331.5</v>
      </c>
    </row>
    <row r="664" spans="6:6" x14ac:dyDescent="0.35">
      <c r="F664" s="202">
        <v>332</v>
      </c>
    </row>
    <row r="665" spans="6:6" x14ac:dyDescent="0.35">
      <c r="F665" s="202">
        <v>332.5</v>
      </c>
    </row>
    <row r="666" spans="6:6" x14ac:dyDescent="0.35">
      <c r="F666" s="202">
        <v>333</v>
      </c>
    </row>
    <row r="667" spans="6:6" x14ac:dyDescent="0.35">
      <c r="F667" s="202">
        <v>333.5</v>
      </c>
    </row>
    <row r="668" spans="6:6" x14ac:dyDescent="0.35">
      <c r="F668" s="202">
        <v>334</v>
      </c>
    </row>
    <row r="669" spans="6:6" x14ac:dyDescent="0.35">
      <c r="F669" s="202">
        <v>334.5</v>
      </c>
    </row>
    <row r="670" spans="6:6" x14ac:dyDescent="0.35">
      <c r="F670" s="202">
        <v>335</v>
      </c>
    </row>
    <row r="671" spans="6:6" x14ac:dyDescent="0.35">
      <c r="F671" s="202">
        <v>335.5</v>
      </c>
    </row>
    <row r="672" spans="6:6" x14ac:dyDescent="0.35">
      <c r="F672" s="202">
        <v>336</v>
      </c>
    </row>
    <row r="673" spans="6:6" x14ac:dyDescent="0.35">
      <c r="F673" s="202">
        <v>336.5</v>
      </c>
    </row>
    <row r="674" spans="6:6" x14ac:dyDescent="0.35">
      <c r="F674" s="202">
        <v>337</v>
      </c>
    </row>
    <row r="675" spans="6:6" x14ac:dyDescent="0.35">
      <c r="F675" s="202">
        <v>337.5</v>
      </c>
    </row>
    <row r="676" spans="6:6" x14ac:dyDescent="0.35">
      <c r="F676" s="202">
        <v>338</v>
      </c>
    </row>
    <row r="677" spans="6:6" x14ac:dyDescent="0.35">
      <c r="F677" s="202">
        <v>338.5</v>
      </c>
    </row>
    <row r="678" spans="6:6" x14ac:dyDescent="0.35">
      <c r="F678" s="202">
        <v>339</v>
      </c>
    </row>
    <row r="679" spans="6:6" x14ac:dyDescent="0.35">
      <c r="F679" s="202">
        <v>339.5</v>
      </c>
    </row>
    <row r="680" spans="6:6" x14ac:dyDescent="0.35">
      <c r="F680" s="202">
        <v>340</v>
      </c>
    </row>
    <row r="681" spans="6:6" x14ac:dyDescent="0.35">
      <c r="F681" s="202">
        <v>340.5</v>
      </c>
    </row>
    <row r="682" spans="6:6" x14ac:dyDescent="0.35">
      <c r="F682" s="202">
        <v>341</v>
      </c>
    </row>
    <row r="683" spans="6:6" x14ac:dyDescent="0.35">
      <c r="F683" s="202">
        <v>341.5</v>
      </c>
    </row>
    <row r="684" spans="6:6" x14ac:dyDescent="0.35">
      <c r="F684" s="202">
        <v>342</v>
      </c>
    </row>
    <row r="685" spans="6:6" x14ac:dyDescent="0.35">
      <c r="F685" s="202">
        <v>342.5</v>
      </c>
    </row>
    <row r="686" spans="6:6" x14ac:dyDescent="0.35">
      <c r="F686" s="202">
        <v>343</v>
      </c>
    </row>
    <row r="687" spans="6:6" x14ac:dyDescent="0.35">
      <c r="F687" s="202">
        <v>343.5</v>
      </c>
    </row>
    <row r="688" spans="6:6" x14ac:dyDescent="0.35">
      <c r="F688" s="202">
        <v>344</v>
      </c>
    </row>
    <row r="689" spans="6:6" x14ac:dyDescent="0.35">
      <c r="F689" s="202">
        <v>344.5</v>
      </c>
    </row>
    <row r="690" spans="6:6" x14ac:dyDescent="0.35">
      <c r="F690" s="202">
        <v>345</v>
      </c>
    </row>
    <row r="691" spans="6:6" x14ac:dyDescent="0.35">
      <c r="F691" s="202">
        <v>345.5</v>
      </c>
    </row>
    <row r="692" spans="6:6" x14ac:dyDescent="0.35">
      <c r="F692" s="202">
        <v>346</v>
      </c>
    </row>
    <row r="693" spans="6:6" x14ac:dyDescent="0.35">
      <c r="F693" s="202">
        <v>346.5</v>
      </c>
    </row>
    <row r="694" spans="6:6" x14ac:dyDescent="0.35">
      <c r="F694" s="202">
        <v>347</v>
      </c>
    </row>
    <row r="695" spans="6:6" x14ac:dyDescent="0.35">
      <c r="F695" s="202">
        <v>347.5</v>
      </c>
    </row>
    <row r="696" spans="6:6" x14ac:dyDescent="0.35">
      <c r="F696" s="202">
        <v>348</v>
      </c>
    </row>
    <row r="697" spans="6:6" x14ac:dyDescent="0.35">
      <c r="F697" s="202">
        <v>348.5</v>
      </c>
    </row>
    <row r="698" spans="6:6" x14ac:dyDescent="0.35">
      <c r="F698" s="202">
        <v>349</v>
      </c>
    </row>
    <row r="699" spans="6:6" x14ac:dyDescent="0.35">
      <c r="F699" s="202">
        <v>349.5</v>
      </c>
    </row>
    <row r="700" spans="6:6" x14ac:dyDescent="0.35">
      <c r="F700" s="202">
        <v>350</v>
      </c>
    </row>
    <row r="701" spans="6:6" x14ac:dyDescent="0.35">
      <c r="F701" s="202">
        <v>350.5</v>
      </c>
    </row>
    <row r="702" spans="6:6" x14ac:dyDescent="0.35">
      <c r="F702" s="202">
        <v>351</v>
      </c>
    </row>
    <row r="703" spans="6:6" x14ac:dyDescent="0.35">
      <c r="F703" s="202">
        <v>351.5</v>
      </c>
    </row>
    <row r="704" spans="6:6" x14ac:dyDescent="0.35">
      <c r="F704" s="202">
        <v>352</v>
      </c>
    </row>
    <row r="705" spans="6:6" x14ac:dyDescent="0.35">
      <c r="F705" s="202">
        <v>352.5</v>
      </c>
    </row>
    <row r="706" spans="6:6" x14ac:dyDescent="0.35">
      <c r="F706" s="202">
        <v>353</v>
      </c>
    </row>
    <row r="707" spans="6:6" x14ac:dyDescent="0.35">
      <c r="F707" s="202">
        <v>353.5</v>
      </c>
    </row>
    <row r="708" spans="6:6" x14ac:dyDescent="0.35">
      <c r="F708" s="202">
        <v>354</v>
      </c>
    </row>
    <row r="709" spans="6:6" x14ac:dyDescent="0.35">
      <c r="F709" s="202">
        <v>354.5</v>
      </c>
    </row>
    <row r="710" spans="6:6" x14ac:dyDescent="0.35">
      <c r="F710" s="202">
        <v>355</v>
      </c>
    </row>
    <row r="711" spans="6:6" x14ac:dyDescent="0.35">
      <c r="F711" s="202">
        <v>355.5</v>
      </c>
    </row>
    <row r="712" spans="6:6" x14ac:dyDescent="0.35">
      <c r="F712" s="202">
        <v>356</v>
      </c>
    </row>
    <row r="713" spans="6:6" x14ac:dyDescent="0.35">
      <c r="F713" s="202">
        <v>356.5</v>
      </c>
    </row>
    <row r="714" spans="6:6" x14ac:dyDescent="0.35">
      <c r="F714" s="202">
        <v>357</v>
      </c>
    </row>
    <row r="715" spans="6:6" x14ac:dyDescent="0.35">
      <c r="F715" s="202">
        <v>357.5</v>
      </c>
    </row>
    <row r="716" spans="6:6" x14ac:dyDescent="0.35">
      <c r="F716" s="202">
        <v>358</v>
      </c>
    </row>
    <row r="717" spans="6:6" x14ac:dyDescent="0.35">
      <c r="F717" s="202">
        <v>358.5</v>
      </c>
    </row>
    <row r="718" spans="6:6" x14ac:dyDescent="0.35">
      <c r="F718" s="202">
        <v>359</v>
      </c>
    </row>
    <row r="719" spans="6:6" x14ac:dyDescent="0.35">
      <c r="F719" s="202">
        <v>359.5</v>
      </c>
    </row>
    <row r="720" spans="6:6" x14ac:dyDescent="0.35">
      <c r="F720" s="202">
        <v>360</v>
      </c>
    </row>
    <row r="721" spans="6:6" x14ac:dyDescent="0.35">
      <c r="F721" s="202">
        <v>360.5</v>
      </c>
    </row>
    <row r="722" spans="6:6" x14ac:dyDescent="0.35">
      <c r="F722" s="202">
        <v>361</v>
      </c>
    </row>
    <row r="723" spans="6:6" x14ac:dyDescent="0.35">
      <c r="F723" s="202">
        <v>361.5</v>
      </c>
    </row>
    <row r="724" spans="6:6" x14ac:dyDescent="0.35">
      <c r="F724" s="202">
        <v>362</v>
      </c>
    </row>
    <row r="725" spans="6:6" x14ac:dyDescent="0.35">
      <c r="F725" s="202">
        <v>362.5</v>
      </c>
    </row>
    <row r="726" spans="6:6" x14ac:dyDescent="0.35">
      <c r="F726" s="202">
        <v>363</v>
      </c>
    </row>
    <row r="727" spans="6:6" x14ac:dyDescent="0.35">
      <c r="F727" s="202">
        <v>363.5</v>
      </c>
    </row>
    <row r="728" spans="6:6" x14ac:dyDescent="0.35">
      <c r="F728" s="202">
        <v>364</v>
      </c>
    </row>
    <row r="729" spans="6:6" x14ac:dyDescent="0.35">
      <c r="F729" s="202">
        <v>364.5</v>
      </c>
    </row>
    <row r="730" spans="6:6" x14ac:dyDescent="0.35">
      <c r="F730" s="202">
        <v>365</v>
      </c>
    </row>
    <row r="731" spans="6:6" x14ac:dyDescent="0.35">
      <c r="F731" s="202">
        <v>365.5</v>
      </c>
    </row>
    <row r="732" spans="6:6" x14ac:dyDescent="0.35">
      <c r="F732" s="202">
        <v>366</v>
      </c>
    </row>
    <row r="733" spans="6:6" x14ac:dyDescent="0.35">
      <c r="F733" s="202">
        <v>366.5</v>
      </c>
    </row>
    <row r="734" spans="6:6" x14ac:dyDescent="0.35">
      <c r="F734" s="202">
        <v>367</v>
      </c>
    </row>
    <row r="735" spans="6:6" x14ac:dyDescent="0.35">
      <c r="F735" s="202">
        <v>367.5</v>
      </c>
    </row>
    <row r="736" spans="6:6" x14ac:dyDescent="0.35">
      <c r="F736" s="202">
        <v>368</v>
      </c>
    </row>
    <row r="737" spans="6:6" x14ac:dyDescent="0.35">
      <c r="F737" s="202">
        <v>368.5</v>
      </c>
    </row>
    <row r="738" spans="6:6" x14ac:dyDescent="0.35">
      <c r="F738" s="202">
        <v>369</v>
      </c>
    </row>
    <row r="739" spans="6:6" x14ac:dyDescent="0.35">
      <c r="F739" s="202">
        <v>369.5</v>
      </c>
    </row>
    <row r="740" spans="6:6" x14ac:dyDescent="0.35">
      <c r="F740" s="202">
        <v>370</v>
      </c>
    </row>
    <row r="741" spans="6:6" x14ac:dyDescent="0.35">
      <c r="F741" s="202">
        <v>370.5</v>
      </c>
    </row>
    <row r="742" spans="6:6" x14ac:dyDescent="0.35">
      <c r="F742" s="202">
        <v>371</v>
      </c>
    </row>
    <row r="743" spans="6:6" x14ac:dyDescent="0.35">
      <c r="F743" s="202">
        <v>371.5</v>
      </c>
    </row>
    <row r="744" spans="6:6" x14ac:dyDescent="0.35">
      <c r="F744" s="202">
        <v>372</v>
      </c>
    </row>
    <row r="745" spans="6:6" x14ac:dyDescent="0.35">
      <c r="F745" s="202">
        <v>372.5</v>
      </c>
    </row>
    <row r="746" spans="6:6" x14ac:dyDescent="0.35">
      <c r="F746" s="202">
        <v>373</v>
      </c>
    </row>
    <row r="747" spans="6:6" x14ac:dyDescent="0.35">
      <c r="F747" s="202">
        <v>373.5</v>
      </c>
    </row>
    <row r="748" spans="6:6" x14ac:dyDescent="0.35">
      <c r="F748" s="202">
        <v>374</v>
      </c>
    </row>
    <row r="749" spans="6:6" x14ac:dyDescent="0.35">
      <c r="F749" s="202">
        <v>374.5</v>
      </c>
    </row>
    <row r="750" spans="6:6" x14ac:dyDescent="0.35">
      <c r="F750" s="202">
        <v>375</v>
      </c>
    </row>
    <row r="751" spans="6:6" x14ac:dyDescent="0.35">
      <c r="F751" s="202">
        <v>375.5</v>
      </c>
    </row>
    <row r="752" spans="6:6" x14ac:dyDescent="0.35">
      <c r="F752" s="202">
        <v>376</v>
      </c>
    </row>
    <row r="753" spans="6:6" x14ac:dyDescent="0.35">
      <c r="F753" s="202">
        <v>376.5</v>
      </c>
    </row>
    <row r="754" spans="6:6" x14ac:dyDescent="0.35">
      <c r="F754" s="202">
        <v>377</v>
      </c>
    </row>
    <row r="755" spans="6:6" x14ac:dyDescent="0.35">
      <c r="F755" s="202">
        <v>377.5</v>
      </c>
    </row>
    <row r="756" spans="6:6" x14ac:dyDescent="0.35">
      <c r="F756" s="202">
        <v>378</v>
      </c>
    </row>
    <row r="757" spans="6:6" x14ac:dyDescent="0.35">
      <c r="F757" s="202">
        <v>378.5</v>
      </c>
    </row>
    <row r="758" spans="6:6" x14ac:dyDescent="0.35">
      <c r="F758" s="202">
        <v>379</v>
      </c>
    </row>
    <row r="759" spans="6:6" x14ac:dyDescent="0.35">
      <c r="F759" s="202">
        <v>379.5</v>
      </c>
    </row>
    <row r="760" spans="6:6" x14ac:dyDescent="0.35">
      <c r="F760" s="202">
        <v>380</v>
      </c>
    </row>
    <row r="761" spans="6:6" x14ac:dyDescent="0.35">
      <c r="F761" s="202">
        <v>380.5</v>
      </c>
    </row>
    <row r="762" spans="6:6" x14ac:dyDescent="0.35">
      <c r="F762" s="202">
        <v>381</v>
      </c>
    </row>
    <row r="763" spans="6:6" x14ac:dyDescent="0.35">
      <c r="F763" s="202">
        <v>381.5</v>
      </c>
    </row>
    <row r="764" spans="6:6" x14ac:dyDescent="0.35">
      <c r="F764" s="202">
        <v>382</v>
      </c>
    </row>
    <row r="765" spans="6:6" x14ac:dyDescent="0.35">
      <c r="F765" s="202">
        <v>382.5</v>
      </c>
    </row>
    <row r="766" spans="6:6" x14ac:dyDescent="0.35">
      <c r="F766" s="202">
        <v>383</v>
      </c>
    </row>
    <row r="767" spans="6:6" x14ac:dyDescent="0.35">
      <c r="F767" s="202">
        <v>383.5</v>
      </c>
    </row>
    <row r="768" spans="6:6" x14ac:dyDescent="0.35">
      <c r="F768" s="202">
        <v>384</v>
      </c>
    </row>
    <row r="769" spans="6:6" x14ac:dyDescent="0.35">
      <c r="F769" s="202">
        <v>384.5</v>
      </c>
    </row>
    <row r="770" spans="6:6" x14ac:dyDescent="0.35">
      <c r="F770" s="202">
        <v>385</v>
      </c>
    </row>
    <row r="771" spans="6:6" x14ac:dyDescent="0.35">
      <c r="F771" s="202">
        <v>385.5</v>
      </c>
    </row>
    <row r="772" spans="6:6" x14ac:dyDescent="0.35">
      <c r="F772" s="202">
        <v>386</v>
      </c>
    </row>
    <row r="773" spans="6:6" x14ac:dyDescent="0.35">
      <c r="F773" s="202">
        <v>386.5</v>
      </c>
    </row>
    <row r="774" spans="6:6" x14ac:dyDescent="0.35">
      <c r="F774" s="202">
        <v>387</v>
      </c>
    </row>
    <row r="775" spans="6:6" x14ac:dyDescent="0.35">
      <c r="F775" s="202">
        <v>387.5</v>
      </c>
    </row>
    <row r="776" spans="6:6" x14ac:dyDescent="0.35">
      <c r="F776" s="202">
        <v>388</v>
      </c>
    </row>
    <row r="777" spans="6:6" x14ac:dyDescent="0.35">
      <c r="F777" s="202">
        <v>388.5</v>
      </c>
    </row>
    <row r="778" spans="6:6" x14ac:dyDescent="0.35">
      <c r="F778" s="202">
        <v>389</v>
      </c>
    </row>
    <row r="779" spans="6:6" x14ac:dyDescent="0.35">
      <c r="F779" s="202">
        <v>389.5</v>
      </c>
    </row>
    <row r="780" spans="6:6" x14ac:dyDescent="0.35">
      <c r="F780" s="202">
        <v>390</v>
      </c>
    </row>
    <row r="781" spans="6:6" x14ac:dyDescent="0.35">
      <c r="F781" s="202">
        <v>390.5</v>
      </c>
    </row>
    <row r="782" spans="6:6" x14ac:dyDescent="0.35">
      <c r="F782" s="202">
        <v>391</v>
      </c>
    </row>
    <row r="783" spans="6:6" x14ac:dyDescent="0.35">
      <c r="F783" s="202">
        <v>391.5</v>
      </c>
    </row>
    <row r="784" spans="6:6" x14ac:dyDescent="0.35">
      <c r="F784" s="202">
        <v>392</v>
      </c>
    </row>
    <row r="785" spans="6:6" x14ac:dyDescent="0.35">
      <c r="F785" s="202">
        <v>392.5</v>
      </c>
    </row>
    <row r="786" spans="6:6" x14ac:dyDescent="0.35">
      <c r="F786" s="202">
        <v>393</v>
      </c>
    </row>
    <row r="787" spans="6:6" x14ac:dyDescent="0.35">
      <c r="F787" s="202">
        <v>393.5</v>
      </c>
    </row>
    <row r="788" spans="6:6" x14ac:dyDescent="0.35">
      <c r="F788" s="202">
        <v>394</v>
      </c>
    </row>
    <row r="789" spans="6:6" x14ac:dyDescent="0.35">
      <c r="F789" s="202">
        <v>394.5</v>
      </c>
    </row>
    <row r="790" spans="6:6" x14ac:dyDescent="0.35">
      <c r="F790" s="202">
        <v>395</v>
      </c>
    </row>
    <row r="791" spans="6:6" x14ac:dyDescent="0.35">
      <c r="F791" s="202">
        <v>395.5</v>
      </c>
    </row>
    <row r="792" spans="6:6" x14ac:dyDescent="0.35">
      <c r="F792" s="202">
        <v>396</v>
      </c>
    </row>
    <row r="793" spans="6:6" x14ac:dyDescent="0.35">
      <c r="F793" s="202">
        <v>396.5</v>
      </c>
    </row>
    <row r="794" spans="6:6" x14ac:dyDescent="0.35">
      <c r="F794" s="202">
        <v>397</v>
      </c>
    </row>
    <row r="795" spans="6:6" x14ac:dyDescent="0.35">
      <c r="F795" s="202">
        <v>397.5</v>
      </c>
    </row>
    <row r="796" spans="6:6" x14ac:dyDescent="0.35">
      <c r="F796" s="202">
        <v>398</v>
      </c>
    </row>
    <row r="797" spans="6:6" x14ac:dyDescent="0.35">
      <c r="F797" s="202">
        <v>398.5</v>
      </c>
    </row>
    <row r="798" spans="6:6" x14ac:dyDescent="0.35">
      <c r="F798" s="202">
        <v>399</v>
      </c>
    </row>
    <row r="799" spans="6:6" x14ac:dyDescent="0.35">
      <c r="F799" s="202">
        <v>399.5</v>
      </c>
    </row>
    <row r="800" spans="6:6" x14ac:dyDescent="0.35">
      <c r="F800" s="202">
        <v>400</v>
      </c>
    </row>
    <row r="801" spans="6:6" x14ac:dyDescent="0.35">
      <c r="F801" s="202">
        <v>400.5</v>
      </c>
    </row>
    <row r="802" spans="6:6" x14ac:dyDescent="0.35">
      <c r="F802" s="202">
        <v>401</v>
      </c>
    </row>
    <row r="803" spans="6:6" x14ac:dyDescent="0.35">
      <c r="F803" s="202">
        <v>401.5</v>
      </c>
    </row>
    <row r="804" spans="6:6" x14ac:dyDescent="0.35">
      <c r="F804" s="202">
        <v>402</v>
      </c>
    </row>
    <row r="805" spans="6:6" x14ac:dyDescent="0.35">
      <c r="F805" s="202">
        <v>402.5</v>
      </c>
    </row>
    <row r="806" spans="6:6" x14ac:dyDescent="0.35">
      <c r="F806" s="202">
        <v>403</v>
      </c>
    </row>
    <row r="807" spans="6:6" x14ac:dyDescent="0.35">
      <c r="F807" s="202">
        <v>403.5</v>
      </c>
    </row>
    <row r="808" spans="6:6" x14ac:dyDescent="0.35">
      <c r="F808" s="202">
        <v>404</v>
      </c>
    </row>
    <row r="809" spans="6:6" x14ac:dyDescent="0.35">
      <c r="F809" s="202">
        <v>404.5</v>
      </c>
    </row>
    <row r="810" spans="6:6" x14ac:dyDescent="0.35">
      <c r="F810" s="202">
        <v>405</v>
      </c>
    </row>
    <row r="811" spans="6:6" x14ac:dyDescent="0.35">
      <c r="F811" s="202">
        <v>405.5</v>
      </c>
    </row>
    <row r="812" spans="6:6" x14ac:dyDescent="0.35">
      <c r="F812" s="202">
        <v>406</v>
      </c>
    </row>
    <row r="813" spans="6:6" x14ac:dyDescent="0.35">
      <c r="F813" s="202">
        <v>406.5</v>
      </c>
    </row>
    <row r="814" spans="6:6" x14ac:dyDescent="0.35">
      <c r="F814" s="202">
        <v>407</v>
      </c>
    </row>
    <row r="815" spans="6:6" x14ac:dyDescent="0.35">
      <c r="F815" s="202">
        <v>407.5</v>
      </c>
    </row>
    <row r="816" spans="6:6" x14ac:dyDescent="0.35">
      <c r="F816" s="202">
        <v>408</v>
      </c>
    </row>
    <row r="817" spans="6:6" x14ac:dyDescent="0.35">
      <c r="F817" s="202">
        <v>408.5</v>
      </c>
    </row>
    <row r="818" spans="6:6" x14ac:dyDescent="0.35">
      <c r="F818" s="202">
        <v>409</v>
      </c>
    </row>
    <row r="819" spans="6:6" x14ac:dyDescent="0.35">
      <c r="F819" s="202">
        <v>409.5</v>
      </c>
    </row>
    <row r="820" spans="6:6" x14ac:dyDescent="0.35">
      <c r="F820" s="202">
        <v>410</v>
      </c>
    </row>
    <row r="821" spans="6:6" x14ac:dyDescent="0.35">
      <c r="F821" s="202">
        <v>410.5</v>
      </c>
    </row>
    <row r="822" spans="6:6" x14ac:dyDescent="0.35">
      <c r="F822" s="202">
        <v>411</v>
      </c>
    </row>
    <row r="823" spans="6:6" x14ac:dyDescent="0.35">
      <c r="F823" s="202">
        <v>411.5</v>
      </c>
    </row>
    <row r="824" spans="6:6" x14ac:dyDescent="0.35">
      <c r="F824" s="202">
        <v>412</v>
      </c>
    </row>
    <row r="825" spans="6:6" x14ac:dyDescent="0.35">
      <c r="F825" s="202">
        <v>412.5</v>
      </c>
    </row>
    <row r="826" spans="6:6" x14ac:dyDescent="0.35">
      <c r="F826" s="202">
        <v>413</v>
      </c>
    </row>
    <row r="827" spans="6:6" x14ac:dyDescent="0.35">
      <c r="F827" s="202">
        <v>413.5</v>
      </c>
    </row>
    <row r="828" spans="6:6" x14ac:dyDescent="0.35">
      <c r="F828" s="202">
        <v>414</v>
      </c>
    </row>
    <row r="829" spans="6:6" x14ac:dyDescent="0.35">
      <c r="F829" s="202">
        <v>414.5</v>
      </c>
    </row>
    <row r="830" spans="6:6" x14ac:dyDescent="0.35">
      <c r="F830" s="202">
        <v>415</v>
      </c>
    </row>
    <row r="831" spans="6:6" x14ac:dyDescent="0.35">
      <c r="F831" s="202">
        <v>415.5</v>
      </c>
    </row>
    <row r="832" spans="6:6" x14ac:dyDescent="0.35">
      <c r="F832" s="202">
        <v>416</v>
      </c>
    </row>
    <row r="833" spans="6:6" x14ac:dyDescent="0.35">
      <c r="F833" s="202">
        <v>416.5</v>
      </c>
    </row>
    <row r="834" spans="6:6" x14ac:dyDescent="0.35">
      <c r="F834" s="202">
        <v>417</v>
      </c>
    </row>
    <row r="835" spans="6:6" x14ac:dyDescent="0.35">
      <c r="F835" s="202">
        <v>417.5</v>
      </c>
    </row>
    <row r="836" spans="6:6" x14ac:dyDescent="0.35">
      <c r="F836" s="202">
        <v>418</v>
      </c>
    </row>
    <row r="837" spans="6:6" x14ac:dyDescent="0.35">
      <c r="F837" s="202">
        <v>418.5</v>
      </c>
    </row>
    <row r="838" spans="6:6" x14ac:dyDescent="0.35">
      <c r="F838" s="202">
        <v>419</v>
      </c>
    </row>
    <row r="839" spans="6:6" x14ac:dyDescent="0.35">
      <c r="F839" s="202">
        <v>419.5</v>
      </c>
    </row>
    <row r="840" spans="6:6" x14ac:dyDescent="0.35">
      <c r="F840" s="202">
        <v>420</v>
      </c>
    </row>
    <row r="841" spans="6:6" x14ac:dyDescent="0.35">
      <c r="F841" s="202">
        <v>420.5</v>
      </c>
    </row>
    <row r="842" spans="6:6" x14ac:dyDescent="0.35">
      <c r="F842" s="202">
        <v>421</v>
      </c>
    </row>
    <row r="843" spans="6:6" x14ac:dyDescent="0.35">
      <c r="F843" s="202">
        <v>421.5</v>
      </c>
    </row>
    <row r="844" spans="6:6" x14ac:dyDescent="0.35">
      <c r="F844" s="202">
        <v>422</v>
      </c>
    </row>
    <row r="845" spans="6:6" x14ac:dyDescent="0.35">
      <c r="F845" s="202">
        <v>422.5</v>
      </c>
    </row>
    <row r="846" spans="6:6" x14ac:dyDescent="0.35">
      <c r="F846" s="202">
        <v>423</v>
      </c>
    </row>
    <row r="847" spans="6:6" x14ac:dyDescent="0.35">
      <c r="F847" s="202">
        <v>423.5</v>
      </c>
    </row>
    <row r="848" spans="6:6" x14ac:dyDescent="0.35">
      <c r="F848" s="202">
        <v>424</v>
      </c>
    </row>
    <row r="849" spans="6:6" x14ac:dyDescent="0.35">
      <c r="F849" s="202">
        <v>424.5</v>
      </c>
    </row>
    <row r="850" spans="6:6" x14ac:dyDescent="0.35">
      <c r="F850" s="202">
        <v>425</v>
      </c>
    </row>
    <row r="851" spans="6:6" x14ac:dyDescent="0.35">
      <c r="F851" s="202">
        <v>425.5</v>
      </c>
    </row>
    <row r="852" spans="6:6" x14ac:dyDescent="0.35">
      <c r="F852" s="202">
        <v>426</v>
      </c>
    </row>
    <row r="853" spans="6:6" x14ac:dyDescent="0.35">
      <c r="F853" s="202">
        <v>426.5</v>
      </c>
    </row>
    <row r="854" spans="6:6" x14ac:dyDescent="0.35">
      <c r="F854" s="202">
        <v>427</v>
      </c>
    </row>
    <row r="855" spans="6:6" x14ac:dyDescent="0.35">
      <c r="F855" s="202">
        <v>427.5</v>
      </c>
    </row>
    <row r="856" spans="6:6" x14ac:dyDescent="0.35">
      <c r="F856" s="202">
        <v>428</v>
      </c>
    </row>
    <row r="857" spans="6:6" x14ac:dyDescent="0.35">
      <c r="F857" s="202">
        <v>428.5</v>
      </c>
    </row>
    <row r="858" spans="6:6" x14ac:dyDescent="0.35">
      <c r="F858" s="202">
        <v>429</v>
      </c>
    </row>
    <row r="859" spans="6:6" x14ac:dyDescent="0.35">
      <c r="F859" s="202">
        <v>429.5</v>
      </c>
    </row>
    <row r="860" spans="6:6" x14ac:dyDescent="0.35">
      <c r="F860" s="202">
        <v>430</v>
      </c>
    </row>
    <row r="861" spans="6:6" x14ac:dyDescent="0.35">
      <c r="F861" s="202">
        <v>430.5</v>
      </c>
    </row>
    <row r="862" spans="6:6" x14ac:dyDescent="0.35">
      <c r="F862" s="202">
        <v>431</v>
      </c>
    </row>
    <row r="863" spans="6:6" x14ac:dyDescent="0.35">
      <c r="F863" s="202">
        <v>431.5</v>
      </c>
    </row>
    <row r="864" spans="6:6" x14ac:dyDescent="0.35">
      <c r="F864" s="202">
        <v>432</v>
      </c>
    </row>
    <row r="865" spans="6:6" x14ac:dyDescent="0.35">
      <c r="F865" s="202">
        <v>432.5</v>
      </c>
    </row>
    <row r="866" spans="6:6" x14ac:dyDescent="0.35">
      <c r="F866" s="202">
        <v>433</v>
      </c>
    </row>
    <row r="867" spans="6:6" x14ac:dyDescent="0.35">
      <c r="F867" s="202">
        <v>433.5</v>
      </c>
    </row>
    <row r="868" spans="6:6" x14ac:dyDescent="0.35">
      <c r="F868" s="202">
        <v>434</v>
      </c>
    </row>
    <row r="869" spans="6:6" x14ac:dyDescent="0.35">
      <c r="F869" s="202">
        <v>434.5</v>
      </c>
    </row>
    <row r="870" spans="6:6" x14ac:dyDescent="0.35">
      <c r="F870" s="202">
        <v>435</v>
      </c>
    </row>
    <row r="871" spans="6:6" x14ac:dyDescent="0.35">
      <c r="F871" s="202">
        <v>435.5</v>
      </c>
    </row>
    <row r="872" spans="6:6" x14ac:dyDescent="0.35">
      <c r="F872" s="202">
        <v>436</v>
      </c>
    </row>
    <row r="873" spans="6:6" x14ac:dyDescent="0.35">
      <c r="F873" s="202">
        <v>436.5</v>
      </c>
    </row>
    <row r="874" spans="6:6" x14ac:dyDescent="0.35">
      <c r="F874" s="202">
        <v>437</v>
      </c>
    </row>
    <row r="875" spans="6:6" x14ac:dyDescent="0.35">
      <c r="F875" s="202">
        <v>437.5</v>
      </c>
    </row>
    <row r="876" spans="6:6" x14ac:dyDescent="0.35">
      <c r="F876" s="202">
        <v>438</v>
      </c>
    </row>
    <row r="877" spans="6:6" x14ac:dyDescent="0.35">
      <c r="F877" s="202">
        <v>438.5</v>
      </c>
    </row>
    <row r="878" spans="6:6" x14ac:dyDescent="0.35">
      <c r="F878" s="202">
        <v>439</v>
      </c>
    </row>
    <row r="879" spans="6:6" x14ac:dyDescent="0.35">
      <c r="F879" s="202">
        <v>439.5</v>
      </c>
    </row>
    <row r="880" spans="6:6" x14ac:dyDescent="0.35">
      <c r="F880" s="202">
        <v>440</v>
      </c>
    </row>
    <row r="881" spans="6:6" x14ac:dyDescent="0.35">
      <c r="F881" s="202">
        <v>440.5</v>
      </c>
    </row>
    <row r="882" spans="6:6" x14ac:dyDescent="0.35">
      <c r="F882" s="202">
        <v>441</v>
      </c>
    </row>
    <row r="883" spans="6:6" x14ac:dyDescent="0.35">
      <c r="F883" s="202">
        <v>441.5</v>
      </c>
    </row>
    <row r="884" spans="6:6" x14ac:dyDescent="0.35">
      <c r="F884" s="202">
        <v>442</v>
      </c>
    </row>
    <row r="885" spans="6:6" x14ac:dyDescent="0.35">
      <c r="F885" s="202">
        <v>442.5</v>
      </c>
    </row>
    <row r="886" spans="6:6" x14ac:dyDescent="0.35">
      <c r="F886" s="202">
        <v>443</v>
      </c>
    </row>
    <row r="887" spans="6:6" x14ac:dyDescent="0.35">
      <c r="F887" s="202">
        <v>443.5</v>
      </c>
    </row>
    <row r="888" spans="6:6" x14ac:dyDescent="0.35">
      <c r="F888" s="202">
        <v>444</v>
      </c>
    </row>
    <row r="889" spans="6:6" x14ac:dyDescent="0.35">
      <c r="F889" s="202">
        <v>444.5</v>
      </c>
    </row>
    <row r="890" spans="6:6" x14ac:dyDescent="0.35">
      <c r="F890" s="202">
        <v>445</v>
      </c>
    </row>
    <row r="891" spans="6:6" x14ac:dyDescent="0.35">
      <c r="F891" s="202">
        <v>445.5</v>
      </c>
    </row>
    <row r="892" spans="6:6" x14ac:dyDescent="0.35">
      <c r="F892" s="202">
        <v>446</v>
      </c>
    </row>
    <row r="893" spans="6:6" x14ac:dyDescent="0.35">
      <c r="F893" s="202">
        <v>446.5</v>
      </c>
    </row>
    <row r="894" spans="6:6" x14ac:dyDescent="0.35">
      <c r="F894" s="202">
        <v>447</v>
      </c>
    </row>
    <row r="895" spans="6:6" x14ac:dyDescent="0.35">
      <c r="F895" s="202">
        <v>447.5</v>
      </c>
    </row>
    <row r="896" spans="6:6" x14ac:dyDescent="0.35">
      <c r="F896" s="202">
        <v>448</v>
      </c>
    </row>
    <row r="897" spans="6:6" x14ac:dyDescent="0.35">
      <c r="F897" s="202">
        <v>448.5</v>
      </c>
    </row>
    <row r="898" spans="6:6" x14ac:dyDescent="0.35">
      <c r="F898" s="202">
        <v>449</v>
      </c>
    </row>
    <row r="899" spans="6:6" x14ac:dyDescent="0.35">
      <c r="F899" s="202">
        <v>449.5</v>
      </c>
    </row>
    <row r="900" spans="6:6" x14ac:dyDescent="0.35">
      <c r="F900" s="202">
        <v>450</v>
      </c>
    </row>
    <row r="901" spans="6:6" x14ac:dyDescent="0.35">
      <c r="F901" s="202">
        <v>450.5</v>
      </c>
    </row>
    <row r="902" spans="6:6" x14ac:dyDescent="0.35">
      <c r="F902" s="202">
        <v>451</v>
      </c>
    </row>
    <row r="903" spans="6:6" x14ac:dyDescent="0.35">
      <c r="F903" s="202">
        <v>451.5</v>
      </c>
    </row>
    <row r="904" spans="6:6" x14ac:dyDescent="0.35">
      <c r="F904" s="202">
        <v>452</v>
      </c>
    </row>
    <row r="905" spans="6:6" x14ac:dyDescent="0.35">
      <c r="F905" s="202">
        <v>452.5</v>
      </c>
    </row>
    <row r="906" spans="6:6" x14ac:dyDescent="0.35">
      <c r="F906" s="202">
        <v>453</v>
      </c>
    </row>
    <row r="907" spans="6:6" x14ac:dyDescent="0.35">
      <c r="F907" s="202">
        <v>453.5</v>
      </c>
    </row>
    <row r="908" spans="6:6" x14ac:dyDescent="0.35">
      <c r="F908" s="202">
        <v>454</v>
      </c>
    </row>
    <row r="909" spans="6:6" x14ac:dyDescent="0.35">
      <c r="F909" s="202">
        <v>454.5</v>
      </c>
    </row>
    <row r="910" spans="6:6" x14ac:dyDescent="0.35">
      <c r="F910" s="202">
        <v>455</v>
      </c>
    </row>
    <row r="911" spans="6:6" x14ac:dyDescent="0.35">
      <c r="F911" s="202">
        <v>455.5</v>
      </c>
    </row>
    <row r="912" spans="6:6" x14ac:dyDescent="0.35">
      <c r="F912" s="202">
        <v>456</v>
      </c>
    </row>
    <row r="913" spans="6:6" x14ac:dyDescent="0.35">
      <c r="F913" s="202">
        <v>456.5</v>
      </c>
    </row>
    <row r="914" spans="6:6" x14ac:dyDescent="0.35">
      <c r="F914" s="202">
        <v>457</v>
      </c>
    </row>
    <row r="915" spans="6:6" x14ac:dyDescent="0.35">
      <c r="F915" s="202">
        <v>457.5</v>
      </c>
    </row>
    <row r="916" spans="6:6" x14ac:dyDescent="0.35">
      <c r="F916" s="202">
        <v>458</v>
      </c>
    </row>
    <row r="917" spans="6:6" x14ac:dyDescent="0.35">
      <c r="F917" s="202">
        <v>458.5</v>
      </c>
    </row>
    <row r="918" spans="6:6" x14ac:dyDescent="0.35">
      <c r="F918" s="202">
        <v>459</v>
      </c>
    </row>
    <row r="919" spans="6:6" x14ac:dyDescent="0.35">
      <c r="F919" s="202">
        <v>459.5</v>
      </c>
    </row>
    <row r="920" spans="6:6" x14ac:dyDescent="0.35">
      <c r="F920" s="202">
        <v>460</v>
      </c>
    </row>
    <row r="921" spans="6:6" x14ac:dyDescent="0.35">
      <c r="F921" s="202">
        <v>460.5</v>
      </c>
    </row>
    <row r="922" spans="6:6" x14ac:dyDescent="0.35">
      <c r="F922" s="202">
        <v>461</v>
      </c>
    </row>
    <row r="923" spans="6:6" x14ac:dyDescent="0.35">
      <c r="F923" s="202">
        <v>461.5</v>
      </c>
    </row>
    <row r="924" spans="6:6" x14ac:dyDescent="0.35">
      <c r="F924" s="202">
        <v>462</v>
      </c>
    </row>
    <row r="925" spans="6:6" x14ac:dyDescent="0.35">
      <c r="F925" s="202">
        <v>462.5</v>
      </c>
    </row>
    <row r="926" spans="6:6" x14ac:dyDescent="0.35">
      <c r="F926" s="202">
        <v>463</v>
      </c>
    </row>
    <row r="927" spans="6:6" x14ac:dyDescent="0.35">
      <c r="F927" s="202">
        <v>463.5</v>
      </c>
    </row>
    <row r="928" spans="6:6" x14ac:dyDescent="0.35">
      <c r="F928" s="202">
        <v>464</v>
      </c>
    </row>
    <row r="929" spans="6:6" x14ac:dyDescent="0.35">
      <c r="F929" s="202">
        <v>464.5</v>
      </c>
    </row>
    <row r="930" spans="6:6" x14ac:dyDescent="0.35">
      <c r="F930" s="202">
        <v>465</v>
      </c>
    </row>
    <row r="931" spans="6:6" x14ac:dyDescent="0.35">
      <c r="F931" s="202">
        <v>465.5</v>
      </c>
    </row>
    <row r="932" spans="6:6" x14ac:dyDescent="0.35">
      <c r="F932" s="202">
        <v>466</v>
      </c>
    </row>
    <row r="933" spans="6:6" x14ac:dyDescent="0.35">
      <c r="F933" s="202">
        <v>466.5</v>
      </c>
    </row>
    <row r="934" spans="6:6" x14ac:dyDescent="0.35">
      <c r="F934" s="202">
        <v>467</v>
      </c>
    </row>
    <row r="935" spans="6:6" x14ac:dyDescent="0.35">
      <c r="F935" s="202">
        <v>467.5</v>
      </c>
    </row>
    <row r="936" spans="6:6" x14ac:dyDescent="0.35">
      <c r="F936" s="202">
        <v>468</v>
      </c>
    </row>
    <row r="937" spans="6:6" x14ac:dyDescent="0.35">
      <c r="F937" s="202">
        <v>468.5</v>
      </c>
    </row>
    <row r="938" spans="6:6" x14ac:dyDescent="0.35">
      <c r="F938" s="202">
        <v>469</v>
      </c>
    </row>
    <row r="939" spans="6:6" x14ac:dyDescent="0.35">
      <c r="F939" s="202">
        <v>469.5</v>
      </c>
    </row>
    <row r="940" spans="6:6" x14ac:dyDescent="0.35">
      <c r="F940" s="202">
        <v>470</v>
      </c>
    </row>
    <row r="941" spans="6:6" x14ac:dyDescent="0.35">
      <c r="F941" s="202">
        <v>470.5</v>
      </c>
    </row>
    <row r="942" spans="6:6" x14ac:dyDescent="0.35">
      <c r="F942" s="202">
        <v>471</v>
      </c>
    </row>
    <row r="943" spans="6:6" x14ac:dyDescent="0.35">
      <c r="F943" s="202">
        <v>471.5</v>
      </c>
    </row>
    <row r="944" spans="6:6" x14ac:dyDescent="0.35">
      <c r="F944" s="202">
        <v>472</v>
      </c>
    </row>
    <row r="945" spans="6:6" x14ac:dyDescent="0.35">
      <c r="F945" s="202">
        <v>472.5</v>
      </c>
    </row>
    <row r="946" spans="6:6" x14ac:dyDescent="0.35">
      <c r="F946" s="202">
        <v>473</v>
      </c>
    </row>
    <row r="947" spans="6:6" x14ac:dyDescent="0.35">
      <c r="F947" s="202">
        <v>473.5</v>
      </c>
    </row>
    <row r="948" spans="6:6" x14ac:dyDescent="0.35">
      <c r="F948" s="202">
        <v>474</v>
      </c>
    </row>
    <row r="949" spans="6:6" x14ac:dyDescent="0.35">
      <c r="F949" s="202">
        <v>474.5</v>
      </c>
    </row>
    <row r="950" spans="6:6" x14ac:dyDescent="0.35">
      <c r="F950" s="202">
        <v>475</v>
      </c>
    </row>
    <row r="951" spans="6:6" x14ac:dyDescent="0.35">
      <c r="F951" s="202">
        <v>475.5</v>
      </c>
    </row>
    <row r="952" spans="6:6" x14ac:dyDescent="0.35">
      <c r="F952" s="202">
        <v>476</v>
      </c>
    </row>
    <row r="953" spans="6:6" x14ac:dyDescent="0.35">
      <c r="F953" s="202">
        <v>476.5</v>
      </c>
    </row>
    <row r="954" spans="6:6" x14ac:dyDescent="0.35">
      <c r="F954" s="202">
        <v>477</v>
      </c>
    </row>
    <row r="955" spans="6:6" x14ac:dyDescent="0.35">
      <c r="F955" s="202">
        <v>477.5</v>
      </c>
    </row>
    <row r="956" spans="6:6" x14ac:dyDescent="0.35">
      <c r="F956" s="202">
        <v>478</v>
      </c>
    </row>
    <row r="957" spans="6:6" x14ac:dyDescent="0.35">
      <c r="F957" s="202">
        <v>478.5</v>
      </c>
    </row>
    <row r="958" spans="6:6" x14ac:dyDescent="0.35">
      <c r="F958" s="202">
        <v>479</v>
      </c>
    </row>
    <row r="959" spans="6:6" x14ac:dyDescent="0.35">
      <c r="F959" s="202">
        <v>479.5</v>
      </c>
    </row>
    <row r="960" spans="6:6" x14ac:dyDescent="0.35">
      <c r="F960" s="202">
        <v>480</v>
      </c>
    </row>
    <row r="961" spans="6:6" x14ac:dyDescent="0.35">
      <c r="F961" s="202">
        <v>480.5</v>
      </c>
    </row>
    <row r="962" spans="6:6" x14ac:dyDescent="0.35">
      <c r="F962" s="202">
        <v>481</v>
      </c>
    </row>
    <row r="963" spans="6:6" x14ac:dyDescent="0.35">
      <c r="F963" s="202">
        <v>481.5</v>
      </c>
    </row>
    <row r="964" spans="6:6" x14ac:dyDescent="0.35">
      <c r="F964" s="202">
        <v>482</v>
      </c>
    </row>
    <row r="965" spans="6:6" x14ac:dyDescent="0.35">
      <c r="F965" s="202">
        <v>482.5</v>
      </c>
    </row>
    <row r="966" spans="6:6" x14ac:dyDescent="0.35">
      <c r="F966" s="202">
        <v>483</v>
      </c>
    </row>
    <row r="967" spans="6:6" x14ac:dyDescent="0.35">
      <c r="F967" s="202">
        <v>483.5</v>
      </c>
    </row>
    <row r="968" spans="6:6" x14ac:dyDescent="0.35">
      <c r="F968" s="202">
        <v>484</v>
      </c>
    </row>
    <row r="969" spans="6:6" x14ac:dyDescent="0.35">
      <c r="F969" s="202">
        <v>484.5</v>
      </c>
    </row>
    <row r="970" spans="6:6" x14ac:dyDescent="0.35">
      <c r="F970" s="202">
        <v>485</v>
      </c>
    </row>
    <row r="971" spans="6:6" x14ac:dyDescent="0.35">
      <c r="F971" s="202">
        <v>485.5</v>
      </c>
    </row>
    <row r="972" spans="6:6" x14ac:dyDescent="0.35">
      <c r="F972" s="202">
        <v>486</v>
      </c>
    </row>
    <row r="973" spans="6:6" x14ac:dyDescent="0.35">
      <c r="F973" s="202">
        <v>486.5</v>
      </c>
    </row>
    <row r="974" spans="6:6" x14ac:dyDescent="0.35">
      <c r="F974" s="202">
        <v>487</v>
      </c>
    </row>
    <row r="975" spans="6:6" x14ac:dyDescent="0.35">
      <c r="F975" s="202">
        <v>487.5</v>
      </c>
    </row>
    <row r="976" spans="6:6" x14ac:dyDescent="0.35">
      <c r="F976" s="202">
        <v>488</v>
      </c>
    </row>
    <row r="977" spans="6:6" x14ac:dyDescent="0.35">
      <c r="F977" s="202">
        <v>488.5</v>
      </c>
    </row>
    <row r="978" spans="6:6" x14ac:dyDescent="0.35">
      <c r="F978" s="202">
        <v>489</v>
      </c>
    </row>
    <row r="979" spans="6:6" x14ac:dyDescent="0.35">
      <c r="F979" s="202">
        <v>489.5</v>
      </c>
    </row>
    <row r="980" spans="6:6" x14ac:dyDescent="0.35">
      <c r="F980" s="202">
        <v>490</v>
      </c>
    </row>
    <row r="981" spans="6:6" x14ac:dyDescent="0.35">
      <c r="F981" s="202">
        <v>490.5</v>
      </c>
    </row>
    <row r="982" spans="6:6" x14ac:dyDescent="0.35">
      <c r="F982" s="202">
        <v>491</v>
      </c>
    </row>
    <row r="983" spans="6:6" x14ac:dyDescent="0.35">
      <c r="F983" s="202">
        <v>491.5</v>
      </c>
    </row>
    <row r="984" spans="6:6" x14ac:dyDescent="0.35">
      <c r="F984" s="202">
        <v>492</v>
      </c>
    </row>
    <row r="985" spans="6:6" x14ac:dyDescent="0.35">
      <c r="F985" s="202">
        <v>492.5</v>
      </c>
    </row>
    <row r="986" spans="6:6" x14ac:dyDescent="0.35">
      <c r="F986" s="202">
        <v>493</v>
      </c>
    </row>
    <row r="987" spans="6:6" x14ac:dyDescent="0.35">
      <c r="F987" s="202">
        <v>493.5</v>
      </c>
    </row>
    <row r="988" spans="6:6" x14ac:dyDescent="0.35">
      <c r="F988" s="202">
        <v>494</v>
      </c>
    </row>
    <row r="989" spans="6:6" x14ac:dyDescent="0.35">
      <c r="F989" s="202">
        <v>494.5</v>
      </c>
    </row>
    <row r="990" spans="6:6" x14ac:dyDescent="0.35">
      <c r="F990" s="202">
        <v>495</v>
      </c>
    </row>
    <row r="991" spans="6:6" x14ac:dyDescent="0.35">
      <c r="F991" s="202">
        <v>495.5</v>
      </c>
    </row>
    <row r="992" spans="6:6" x14ac:dyDescent="0.35">
      <c r="F992" s="202">
        <v>496</v>
      </c>
    </row>
    <row r="993" spans="6:6" x14ac:dyDescent="0.35">
      <c r="F993" s="202">
        <v>496.5</v>
      </c>
    </row>
    <row r="994" spans="6:6" x14ac:dyDescent="0.35">
      <c r="F994" s="202">
        <v>497</v>
      </c>
    </row>
    <row r="995" spans="6:6" x14ac:dyDescent="0.35">
      <c r="F995" s="202">
        <v>497.5</v>
      </c>
    </row>
    <row r="996" spans="6:6" x14ac:dyDescent="0.35">
      <c r="F996" s="202">
        <v>498</v>
      </c>
    </row>
    <row r="997" spans="6:6" x14ac:dyDescent="0.35">
      <c r="F997" s="202">
        <v>498.5</v>
      </c>
    </row>
    <row r="998" spans="6:6" x14ac:dyDescent="0.35">
      <c r="F998" s="202">
        <v>499</v>
      </c>
    </row>
    <row r="999" spans="6:6" x14ac:dyDescent="0.35">
      <c r="F999" s="202">
        <v>499.5</v>
      </c>
    </row>
    <row r="1000" spans="6:6" x14ac:dyDescent="0.35">
      <c r="F1000" s="202">
        <v>500</v>
      </c>
    </row>
  </sheetData>
  <sheetProtection algorithmName="SHA-512" hashValue="BuBOTNaVAZIszvXnICPslFxC7t7g92kLrPVzT7Hvvv31ORbw5h7L/9/WCil2KfYZUxmXYSB9cdxlTdW+LwQMaw==" saltValue="dqXrhGXGU5ZQ6Ady532lWA==" spinCount="100000" sheet="1" objects="1" scenarios="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8</vt:i4>
      </vt:variant>
      <vt:variant>
        <vt:lpstr>Plages nommées</vt:lpstr>
      </vt:variant>
      <vt:variant>
        <vt:i4>5</vt:i4>
      </vt:variant>
    </vt:vector>
  </HeadingPairs>
  <TitlesOfParts>
    <vt:vector size="13" baseType="lpstr">
      <vt:lpstr>Contrôle POSTE 1 (Forfait)</vt:lpstr>
      <vt:lpstr>Calcul de pénalités - Poste 1</vt:lpstr>
      <vt:lpstr>Calcul de réfactions - Poste 1</vt:lpstr>
      <vt:lpstr>Contrôle POSTE 2 (BdC)</vt:lpstr>
      <vt:lpstr>Calcul de pénalités - Poste 2</vt:lpstr>
      <vt:lpstr>Calcul de réfactions - Poste 2</vt:lpstr>
      <vt:lpstr>Calcul des fréquences</vt:lpstr>
      <vt:lpstr>INFOS</vt:lpstr>
      <vt:lpstr>ANOMALIES</vt:lpstr>
      <vt:lpstr>'Contrôle POSTE 1 (Forfait)'!Impression_des_titres</vt:lpstr>
      <vt:lpstr>'Contrôle POSTE 2 (BdC)'!Impression_des_titres</vt:lpstr>
      <vt:lpstr>PIECES</vt:lpstr>
      <vt:lpstr>RETARD</vt:lpstr>
    </vt:vector>
  </TitlesOfParts>
  <Company>SIAé</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ROTH Muriel</dc:creator>
  <cp:lastModifiedBy>BOISSENIN Céline ADJ</cp:lastModifiedBy>
  <cp:lastPrinted>2026-02-05T14:55:24Z</cp:lastPrinted>
  <dcterms:created xsi:type="dcterms:W3CDTF">2025-09-30T13:19:47Z</dcterms:created>
  <dcterms:modified xsi:type="dcterms:W3CDTF">2026-02-10T11:46:57Z</dcterms:modified>
</cp:coreProperties>
</file>