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2-DTGPN\3 devis\"/>
    </mc:Choice>
  </mc:AlternateContent>
  <xr:revisionPtr revIDLastSave="0" documentId="8_{61438146-FBF1-44D8-BB77-5A3D45F2A6C2}" xr6:coauthVersionLast="47" xr6:coauthVersionMax="47" xr10:uidLastSave="{00000000-0000-0000-0000-000000000000}"/>
  <bookViews>
    <workbookView xWindow="-110" yWindow="-110" windowWidth="19420" windowHeight="11500" tabRatio="663" activeTab="1" xr2:uid="{00000000-000D-0000-FFFF-FFFF00000000}"/>
  </bookViews>
  <sheets>
    <sheet name="BPU" sheetId="43" r:id="rId1"/>
    <sheet name="DQE" sheetId="45" r:id="rId2"/>
  </sheets>
  <definedNames>
    <definedName name="_xlnm.Print_Titles" localSheetId="0">BPU!$1:$2</definedName>
    <definedName name="_xlnm.Print_Titles" localSheetId="1">DQE!$1:$2</definedName>
    <definedName name="_xlnm.Print_Area" localSheetId="0">BPU!$A$1:$D$60</definedName>
    <definedName name="_xlnm.Print_Area" localSheetId="1">DQE!$A$1:$F$71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8" i="45" l="1"/>
  <c r="B67" i="45"/>
  <c r="B66" i="45"/>
  <c r="A66" i="45"/>
  <c r="F62" i="45"/>
  <c r="F61" i="45"/>
  <c r="F60" i="45"/>
  <c r="F59" i="45"/>
  <c r="F58" i="45"/>
  <c r="F57" i="45"/>
  <c r="F56" i="45"/>
  <c r="F55" i="45"/>
  <c r="F54" i="45"/>
  <c r="F53" i="45"/>
  <c r="F52" i="45"/>
  <c r="F51" i="45"/>
  <c r="F50" i="45"/>
  <c r="F49" i="45"/>
  <c r="F48" i="45"/>
  <c r="F47" i="45"/>
  <c r="F46" i="45"/>
  <c r="F45" i="45"/>
  <c r="F44" i="45"/>
  <c r="F43" i="45"/>
  <c r="F42" i="45"/>
  <c r="F41" i="45"/>
  <c r="F40" i="45"/>
  <c r="F39" i="45"/>
  <c r="F38" i="45"/>
  <c r="F37" i="45"/>
  <c r="F63" i="45" s="1"/>
  <c r="F68" i="45" s="1"/>
  <c r="F33" i="45"/>
  <c r="F32" i="45"/>
  <c r="F31" i="45"/>
  <c r="F30" i="45"/>
  <c r="F29" i="45"/>
  <c r="F28" i="45"/>
  <c r="F27" i="45"/>
  <c r="F26" i="45"/>
  <c r="F25" i="45"/>
  <c r="F24" i="45"/>
  <c r="F23" i="45"/>
  <c r="F22" i="45"/>
  <c r="F21" i="45"/>
  <c r="F20" i="45"/>
  <c r="F19" i="45"/>
  <c r="F18" i="45"/>
  <c r="F17" i="45"/>
  <c r="F16" i="45"/>
  <c r="F15" i="45"/>
  <c r="D14" i="45"/>
  <c r="F14" i="45" s="1"/>
  <c r="F13" i="45"/>
  <c r="F12" i="45"/>
  <c r="F11" i="45"/>
  <c r="F34" i="45" s="1"/>
  <c r="F67" i="45" s="1"/>
  <c r="A10" i="45"/>
  <c r="B8" i="45"/>
  <c r="F7" i="45"/>
  <c r="F6" i="45"/>
  <c r="F5" i="45"/>
  <c r="F8" i="45" s="1"/>
  <c r="F66" i="45" s="1"/>
  <c r="F69" i="45" s="1"/>
  <c r="A5" i="45"/>
  <c r="A6" i="45" s="1"/>
  <c r="A7" i="45" s="1"/>
  <c r="A67" i="45" l="1"/>
  <c r="A36" i="45"/>
  <c r="B34" i="45"/>
  <c r="A11" i="45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F70" i="45"/>
  <c r="F71" i="45"/>
  <c r="A9" i="43"/>
  <c r="A37" i="45" l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B63" i="45"/>
  <c r="A68" i="45"/>
  <c r="A34" i="43"/>
  <c r="A10" i="43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5" i="43" l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5" i="43" l="1"/>
  <c r="A6" i="43" s="1"/>
  <c r="A7" i="43" s="1"/>
</calcChain>
</file>

<file path=xl/sharedStrings.xml><?xml version="1.0" encoding="utf-8"?>
<sst xmlns="http://schemas.openxmlformats.org/spreadsheetml/2006/main" count="234" uniqueCount="63">
  <si>
    <t>N°</t>
  </si>
  <si>
    <t>Désignation</t>
  </si>
  <si>
    <t>U</t>
  </si>
  <si>
    <t>TRAVAUX PREPARATOIRES - FRAIS GENERAUX</t>
  </si>
  <si>
    <t>Mise en place d'installations de chantier et retrait en fin de chantier</t>
  </si>
  <si>
    <t>ft</t>
  </si>
  <si>
    <t>ml</t>
  </si>
  <si>
    <t>Frais d'étude, plans d'exécution, plans de récolement</t>
  </si>
  <si>
    <t>u</t>
  </si>
  <si>
    <t>m²</t>
  </si>
  <si>
    <t>TVA 20 %</t>
  </si>
  <si>
    <t>RECAPITULATIF</t>
  </si>
  <si>
    <t>Grave naturelle B2 0/20 sur 30 cm</t>
  </si>
  <si>
    <t>TOTAL HT</t>
  </si>
  <si>
    <t>TOTAL TTC</t>
  </si>
  <si>
    <t>Reprise sur stock et mise en remblais</t>
  </si>
  <si>
    <t>Terrassements en déblais et mise en stock provisoire, compris tri si pollution</t>
  </si>
  <si>
    <r>
      <t>m</t>
    </r>
    <r>
      <rPr>
        <vertAlign val="superscript"/>
        <sz val="10"/>
        <rFont val="Arial"/>
        <family val="2"/>
      </rPr>
      <t>3</t>
    </r>
  </si>
  <si>
    <t>Dépose de bordures, caniveaux et évacuation</t>
  </si>
  <si>
    <t>Grave drainante 0/31,5 sur 30 cm</t>
  </si>
  <si>
    <t>Micro mélange terre-pierre sur 30 cm</t>
  </si>
  <si>
    <t>Pavés béton 20x20x8 joints gazon</t>
  </si>
  <si>
    <t>Dalles podotactiles béton</t>
  </si>
  <si>
    <t>Démolition de sols minéraux, évacuation</t>
  </si>
  <si>
    <t>Bordure T3 en béton</t>
  </si>
  <si>
    <t>Bordure T2 en béton</t>
  </si>
  <si>
    <t>Bordurette P3 en béton</t>
  </si>
  <si>
    <t>Logo piste cyclable</t>
  </si>
  <si>
    <t>Découpe de chaussée</t>
  </si>
  <si>
    <t>m³</t>
  </si>
  <si>
    <t>LOT VRD</t>
  </si>
  <si>
    <t>Evacuation en décharge adaptée</t>
  </si>
  <si>
    <t>Ligne discontinue blanche</t>
  </si>
  <si>
    <t>Ligne discontinue blanche largeur 50 cm cédez-le-passage</t>
  </si>
  <si>
    <t>Montant (€)</t>
  </si>
  <si>
    <t>Signalisation du chantier</t>
  </si>
  <si>
    <t>REPRISE SUITE RACCORDEMENT RESEAUX PS1</t>
  </si>
  <si>
    <t>Géotextile</t>
  </si>
  <si>
    <t>BBSG 0/6 noir sur 4 cm sur trottoir</t>
  </si>
  <si>
    <t xml:space="preserve">Grave-bitume 0/14 sur 16 cm sur chaussée </t>
  </si>
  <si>
    <t>Ft</t>
  </si>
  <si>
    <t>Terre végétale sur 30cm</t>
  </si>
  <si>
    <t>Engazonnement</t>
  </si>
  <si>
    <t>Cylindrage et compactage</t>
  </si>
  <si>
    <t>BBME 0/10 noir sur 6 cm sur chaussée</t>
  </si>
  <si>
    <t>TROTTOIR AV CAROLE (Le long de PS1)</t>
  </si>
  <si>
    <t>Repose du candélabre compris raccordement/consignation</t>
  </si>
  <si>
    <t>Dépose de candélabres  compris déraccordement/consignation, terrassement, démolition massif et remblaiemen</t>
  </si>
  <si>
    <t>massif de candélabres compris terrassement, remblaiement et raccordement</t>
  </si>
  <si>
    <t>Potelet type Zenith DN90 hors sol 1,20m RAL 7015</t>
  </si>
  <si>
    <t>Potelet type Zenith DN90 hors sol 1,20m RAL 7015 amovible</t>
  </si>
  <si>
    <t>Dépose de mobiliers</t>
  </si>
  <si>
    <t>QTé</t>
  </si>
  <si>
    <t>AEROLIANS - Secteur Carole - Reprise Abord PS1</t>
  </si>
  <si>
    <t>Essais de portance</t>
  </si>
  <si>
    <t>PU (€)</t>
  </si>
  <si>
    <t>Stabilisé ép. 10cm</t>
  </si>
  <si>
    <t>Ligne discontinue ou continue blanche ép. 10cm</t>
  </si>
  <si>
    <t>Passage piéton</t>
  </si>
  <si>
    <t>Logo vélo + chevron</t>
  </si>
  <si>
    <t>Panneau de signalisation Gamme Petite</t>
  </si>
  <si>
    <t>BORDEREAU DES PRIX UNITAIRES</t>
  </si>
  <si>
    <t>DETAIL QUANTITATIF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</si>
</sst>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 €&quot;_-;\-* #,##0.00&quot; €&quot;_-;_-* &quot;-&quot;??&quot; €&quot;_-;_-@_-"/>
    <numFmt numFmtId="165" formatCode="0\.00&quot;-&quot;"/>
    <numFmt numFmtId="166" formatCode="&quot;Sous total poste &quot;0\.00&quot;-  :  ………………………&quot;"/>
    <numFmt numFmtId="167" formatCode="&quot;Sous total poste &quot;0\.00&quot;: …………&quot;"/>
    <numFmt numFmtId="168" formatCode="#,##0.00\ &quot;€&quot;"/>
  </numFmts>
  <fonts count="16">
    <font>
      <sz val="10"/>
      <name val="Geneva"/>
    </font>
    <font>
      <sz val="10"/>
      <name val="Geneva"/>
      <family val="2"/>
    </font>
    <font>
      <sz val="10"/>
      <name val="Arial"/>
      <family val="2"/>
    </font>
    <font>
      <b/>
      <sz val="10"/>
      <name val="Arial"/>
      <family val="2"/>
    </font>
    <font>
      <i/>
      <u/>
      <sz val="10"/>
      <color indexed="10"/>
      <name val="Arial"/>
      <family val="2"/>
    </font>
    <font>
      <u/>
      <sz val="10"/>
      <color indexed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color indexed="8"/>
      <name val="Calibri"/>
      <family val="2"/>
    </font>
    <font>
      <sz val="10"/>
      <color rgb="FF7030A0"/>
      <name val="Arial"/>
      <family val="2"/>
    </font>
    <font>
      <sz val="10"/>
      <color rgb="FF0070C0"/>
      <name val="Arial"/>
      <family val="2"/>
    </font>
    <font>
      <vertAlign val="superscript"/>
      <sz val="10"/>
      <name val="Arial"/>
      <family val="2"/>
    </font>
    <font>
      <b/>
      <sz val="10"/>
      <name val="Geneva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2" fillId="0" borderId="0" xfId="0" applyFont="1" applyAlignment="1">
      <alignment horizontal="right" vertical="top"/>
    </xf>
    <xf numFmtId="4" fontId="2" fillId="0" borderId="2" xfId="0" applyNumberFormat="1" applyFont="1" applyBorder="1"/>
    <xf numFmtId="165" fontId="2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6" fontId="2" fillId="0" borderId="0" xfId="0" applyNumberFormat="1" applyFont="1" applyAlignment="1">
      <alignment horizontal="right" vertical="top" wrapText="1"/>
    </xf>
    <xf numFmtId="166" fontId="2" fillId="0" borderId="0" xfId="0" applyNumberFormat="1" applyFont="1" applyAlignment="1">
      <alignment vertical="top" wrapText="1"/>
    </xf>
    <xf numFmtId="166" fontId="5" fillId="0" borderId="2" xfId="0" applyNumberFormat="1" applyFont="1" applyBorder="1"/>
    <xf numFmtId="167" fontId="2" fillId="0" borderId="2" xfId="0" applyNumberFormat="1" applyFont="1" applyBorder="1"/>
    <xf numFmtId="0" fontId="6" fillId="0" borderId="8" xfId="0" applyFont="1" applyBorder="1"/>
    <xf numFmtId="0" fontId="2" fillId="0" borderId="8" xfId="0" applyFont="1" applyBorder="1"/>
    <xf numFmtId="165" fontId="2" fillId="0" borderId="6" xfId="0" applyNumberFormat="1" applyFont="1" applyBorder="1" applyAlignment="1">
      <alignment vertical="top"/>
    </xf>
    <xf numFmtId="166" fontId="7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center" vertical="top"/>
    </xf>
    <xf numFmtId="4" fontId="0" fillId="0" borderId="4" xfId="0" applyNumberFormat="1" applyBorder="1"/>
    <xf numFmtId="166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right" vertical="top"/>
    </xf>
    <xf numFmtId="4" fontId="4" fillId="0" borderId="1" xfId="0" applyNumberFormat="1" applyFont="1" applyBorder="1" applyAlignment="1">
      <alignment vertical="top"/>
    </xf>
    <xf numFmtId="165" fontId="4" fillId="0" borderId="5" xfId="0" applyNumberFormat="1" applyFont="1" applyBorder="1" applyAlignment="1">
      <alignment vertical="top"/>
    </xf>
    <xf numFmtId="165" fontId="3" fillId="0" borderId="8" xfId="0" applyNumberFormat="1" applyFont="1" applyBorder="1"/>
    <xf numFmtId="167" fontId="3" fillId="0" borderId="2" xfId="0" applyNumberFormat="1" applyFont="1" applyBorder="1"/>
    <xf numFmtId="165" fontId="2" fillId="0" borderId="8" xfId="0" applyNumberFormat="1" applyFont="1" applyBorder="1" applyAlignment="1">
      <alignment vertical="top"/>
    </xf>
    <xf numFmtId="166" fontId="2" fillId="0" borderId="2" xfId="0" applyNumberFormat="1" applyFont="1" applyBorder="1"/>
    <xf numFmtId="165" fontId="3" fillId="0" borderId="7" xfId="0" applyNumberFormat="1" applyFont="1" applyBorder="1" applyAlignment="1">
      <alignment vertical="top"/>
    </xf>
    <xf numFmtId="167" fontId="3" fillId="0" borderId="3" xfId="0" applyNumberFormat="1" applyFont="1" applyBorder="1"/>
    <xf numFmtId="0" fontId="2" fillId="0" borderId="3" xfId="0" applyFont="1" applyBorder="1" applyAlignment="1">
      <alignment horizontal="center"/>
    </xf>
    <xf numFmtId="4" fontId="12" fillId="0" borderId="3" xfId="0" applyNumberFormat="1" applyFont="1" applyBorder="1"/>
    <xf numFmtId="4" fontId="3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2" fillId="0" borderId="2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vertical="top"/>
    </xf>
    <xf numFmtId="166" fontId="3" fillId="0" borderId="4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/>
    </xf>
    <xf numFmtId="4" fontId="3" fillId="0" borderId="4" xfId="0" applyNumberFormat="1" applyFont="1" applyBorder="1" applyAlignment="1">
      <alignment vertical="top"/>
    </xf>
    <xf numFmtId="0" fontId="0" fillId="0" borderId="17" xfId="0" applyBorder="1" applyAlignment="1">
      <alignment vertical="center"/>
    </xf>
    <xf numFmtId="168" fontId="12" fillId="0" borderId="3" xfId="0" applyNumberFormat="1" applyFont="1" applyBorder="1"/>
    <xf numFmtId="168" fontId="2" fillId="0" borderId="2" xfId="0" applyNumberFormat="1" applyFont="1" applyBorder="1"/>
    <xf numFmtId="168" fontId="6" fillId="0" borderId="2" xfId="0" applyNumberFormat="1" applyFont="1" applyBorder="1" applyAlignment="1">
      <alignment vertical="top"/>
    </xf>
    <xf numFmtId="168" fontId="0" fillId="0" borderId="2" xfId="0" applyNumberFormat="1" applyBorder="1"/>
    <xf numFmtId="168" fontId="4" fillId="0" borderId="1" xfId="0" applyNumberFormat="1" applyFont="1" applyBorder="1" applyAlignment="1">
      <alignment vertical="top"/>
    </xf>
    <xf numFmtId="168" fontId="0" fillId="0" borderId="4" xfId="0" applyNumberFormat="1" applyBorder="1"/>
    <xf numFmtId="168" fontId="2" fillId="0" borderId="0" xfId="0" applyNumberFormat="1" applyFont="1" applyAlignment="1">
      <alignment horizontal="center" vertical="top"/>
    </xf>
    <xf numFmtId="168" fontId="2" fillId="0" borderId="0" xfId="0" applyNumberFormat="1" applyFont="1" applyAlignment="1">
      <alignment vertical="top"/>
    </xf>
    <xf numFmtId="168" fontId="3" fillId="0" borderId="4" xfId="0" applyNumberFormat="1" applyFont="1" applyBorder="1" applyAlignment="1">
      <alignment vertical="top"/>
    </xf>
    <xf numFmtId="168" fontId="3" fillId="0" borderId="0" xfId="0" applyNumberFormat="1" applyFont="1" applyAlignment="1">
      <alignment vertical="top"/>
    </xf>
    <xf numFmtId="168" fontId="12" fillId="0" borderId="14" xfId="0" applyNumberFormat="1" applyFont="1" applyBorder="1"/>
    <xf numFmtId="168" fontId="2" fillId="0" borderId="9" xfId="0" applyNumberFormat="1" applyFont="1" applyBorder="1"/>
    <xf numFmtId="168" fontId="6" fillId="0" borderId="14" xfId="0" applyNumberFormat="1" applyFont="1" applyBorder="1"/>
    <xf numFmtId="168" fontId="13" fillId="0" borderId="9" xfId="0" applyNumberFormat="1" applyFont="1" applyBorder="1"/>
    <xf numFmtId="168" fontId="0" fillId="0" borderId="12" xfId="0" applyNumberFormat="1" applyBorder="1"/>
    <xf numFmtId="168" fontId="2" fillId="0" borderId="11" xfId="0" applyNumberFormat="1" applyFont="1" applyBorder="1" applyAlignment="1">
      <alignment vertical="top"/>
    </xf>
    <xf numFmtId="168" fontId="7" fillId="0" borderId="15" xfId="0" applyNumberFormat="1" applyFont="1" applyBorder="1" applyAlignment="1">
      <alignment vertical="top"/>
    </xf>
    <xf numFmtId="168" fontId="3" fillId="0" borderId="13" xfId="0" applyNumberFormat="1" applyFont="1" applyBorder="1" applyAlignment="1">
      <alignment vertical="top"/>
    </xf>
    <xf numFmtId="0" fontId="2" fillId="0" borderId="6" xfId="0" applyFont="1" applyBorder="1" applyAlignment="1">
      <alignment horizontal="left"/>
    </xf>
    <xf numFmtId="0" fontId="2" fillId="0" borderId="6" xfId="0" applyFont="1" applyBorder="1"/>
    <xf numFmtId="0" fontId="4" fillId="0" borderId="6" xfId="0" applyFont="1" applyBorder="1" applyAlignment="1">
      <alignment horizontal="right"/>
    </xf>
    <xf numFmtId="0" fontId="10" fillId="2" borderId="5" xfId="0" applyFont="1" applyFill="1" applyBorder="1" applyAlignment="1">
      <alignment vertical="top"/>
    </xf>
    <xf numFmtId="0" fontId="11" fillId="2" borderId="1" xfId="0" applyFont="1" applyFill="1" applyBorder="1" applyAlignment="1">
      <alignment vertical="top"/>
    </xf>
    <xf numFmtId="165" fontId="2" fillId="0" borderId="19" xfId="0" applyNumberFormat="1" applyFont="1" applyBorder="1" applyAlignment="1">
      <alignment horizontal="left" vertical="top"/>
    </xf>
    <xf numFmtId="166" fontId="2" fillId="0" borderId="20" xfId="0" applyNumberFormat="1" applyFont="1" applyBorder="1" applyAlignment="1">
      <alignment horizontal="left" vertical="top" wrapText="1"/>
    </xf>
    <xf numFmtId="166" fontId="2" fillId="0" borderId="2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vertical="center"/>
    </xf>
    <xf numFmtId="168" fontId="2" fillId="0" borderId="2" xfId="0" applyNumberFormat="1" applyFont="1" applyBorder="1" applyAlignment="1">
      <alignment vertical="center"/>
    </xf>
    <xf numFmtId="168" fontId="2" fillId="0" borderId="9" xfId="0" applyNumberFormat="1" applyFont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/>
    </xf>
    <xf numFmtId="168" fontId="2" fillId="0" borderId="21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10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15" fillId="0" borderId="17" xfId="0" applyFont="1" applyBorder="1" applyAlignment="1">
      <alignment horizontal="center" vertical="center" wrapText="1"/>
    </xf>
    <xf numFmtId="0" fontId="15" fillId="0" borderId="17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2" fillId="0" borderId="0" xfId="0" applyFont="1" applyBorder="1"/>
    <xf numFmtId="0" fontId="15" fillId="0" borderId="18" xfId="0" applyFont="1" applyBorder="1" applyAlignment="1">
      <alignment horizontal="center" vertical="center" wrapText="1"/>
    </xf>
    <xf numFmtId="168" fontId="2" fillId="0" borderId="22" xfId="0" applyNumberFormat="1" applyFont="1" applyBorder="1" applyAlignment="1">
      <alignment horizontal="center" vertical="center"/>
    </xf>
    <xf numFmtId="0" fontId="11" fillId="2" borderId="13" xfId="0" applyFont="1" applyFill="1" applyBorder="1" applyAlignment="1">
      <alignment vertical="top"/>
    </xf>
    <xf numFmtId="168" fontId="0" fillId="0" borderId="9" xfId="0" applyNumberFormat="1" applyBorder="1"/>
    <xf numFmtId="165" fontId="2" fillId="0" borderId="23" xfId="0" applyNumberFormat="1" applyFont="1" applyBorder="1" applyAlignment="1">
      <alignment vertical="top"/>
    </xf>
    <xf numFmtId="166" fontId="2" fillId="0" borderId="24" xfId="0" applyNumberFormat="1" applyFont="1" applyBorder="1"/>
    <xf numFmtId="0" fontId="2" fillId="0" borderId="24" xfId="0" applyFont="1" applyBorder="1" applyAlignment="1">
      <alignment horizontal="center"/>
    </xf>
    <xf numFmtId="168" fontId="2" fillId="0" borderId="25" xfId="0" applyNumberFormat="1" applyFont="1" applyBorder="1"/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0"/>
  <sheetViews>
    <sheetView topLeftCell="A75" zoomScaleNormal="100" zoomScaleSheetLayoutView="100" workbookViewId="0">
      <selection activeCell="G4" sqref="G4"/>
    </sheetView>
  </sheetViews>
  <sheetFormatPr baseColWidth="10" defaultColWidth="10.6328125" defaultRowHeight="12.5"/>
  <cols>
    <col min="1" max="1" width="9" style="8" bestFit="1" customWidth="1"/>
    <col min="2" max="2" width="82.6328125" style="11" customWidth="1"/>
    <col min="3" max="3" width="5" style="6" customWidth="1"/>
    <col min="4" max="4" width="11.90625" style="47" customWidth="1"/>
    <col min="5" max="5" width="10.6328125" style="59"/>
    <col min="6" max="16384" width="10.6328125" style="1"/>
  </cols>
  <sheetData>
    <row r="1" spans="1:5" s="2" customFormat="1" ht="43.5" customHeight="1">
      <c r="A1" s="78" t="s">
        <v>53</v>
      </c>
      <c r="B1" s="77"/>
      <c r="C1" s="76" t="s">
        <v>61</v>
      </c>
      <c r="D1" s="82"/>
      <c r="E1" s="79"/>
    </row>
    <row r="2" spans="1:5" s="2" customFormat="1">
      <c r="A2" s="63" t="s">
        <v>0</v>
      </c>
      <c r="B2" s="64" t="s">
        <v>1</v>
      </c>
      <c r="C2" s="70" t="s">
        <v>2</v>
      </c>
      <c r="D2" s="83" t="s">
        <v>55</v>
      </c>
    </row>
    <row r="3" spans="1:5" s="2" customFormat="1" ht="15.5">
      <c r="A3" s="61" t="s">
        <v>30</v>
      </c>
      <c r="B3" s="62"/>
      <c r="C3" s="62"/>
      <c r="D3" s="84"/>
      <c r="E3" s="79"/>
    </row>
    <row r="4" spans="1:5" s="2" customFormat="1" ht="13">
      <c r="A4" s="28">
        <v>100</v>
      </c>
      <c r="B4" s="29" t="s">
        <v>3</v>
      </c>
      <c r="C4" s="30"/>
      <c r="D4" s="50"/>
      <c r="E4" s="79"/>
    </row>
    <row r="5" spans="1:5" s="2" customFormat="1">
      <c r="A5" s="26">
        <f>A4+1</f>
        <v>101</v>
      </c>
      <c r="B5" s="27" t="s">
        <v>4</v>
      </c>
      <c r="C5" s="4" t="s">
        <v>5</v>
      </c>
      <c r="D5" s="51"/>
      <c r="E5" s="79"/>
    </row>
    <row r="6" spans="1:5" s="2" customFormat="1">
      <c r="A6" s="26">
        <f t="shared" ref="A6:A7" si="0">A5+1</f>
        <v>102</v>
      </c>
      <c r="B6" s="27" t="s">
        <v>35</v>
      </c>
      <c r="C6" s="4" t="s">
        <v>5</v>
      </c>
      <c r="D6" s="51"/>
      <c r="E6" s="79"/>
    </row>
    <row r="7" spans="1:5" s="2" customFormat="1">
      <c r="A7" s="26">
        <f t="shared" si="0"/>
        <v>103</v>
      </c>
      <c r="B7" s="27" t="s">
        <v>7</v>
      </c>
      <c r="C7" s="4" t="s">
        <v>5</v>
      </c>
      <c r="D7" s="51"/>
      <c r="E7" s="79"/>
    </row>
    <row r="8" spans="1:5" s="3" customFormat="1" ht="13">
      <c r="A8" s="15"/>
      <c r="B8" s="13"/>
      <c r="C8" s="4"/>
      <c r="D8" s="51"/>
      <c r="E8" s="80"/>
    </row>
    <row r="9" spans="1:5" s="2" customFormat="1" ht="13">
      <c r="A9" s="24">
        <f>A4+100</f>
        <v>200</v>
      </c>
      <c r="B9" s="25" t="s">
        <v>36</v>
      </c>
      <c r="C9" s="30"/>
      <c r="D9" s="50"/>
      <c r="E9" s="79"/>
    </row>
    <row r="10" spans="1:5" s="2" customFormat="1">
      <c r="A10" s="26">
        <f>A9+1</f>
        <v>201</v>
      </c>
      <c r="B10" s="27" t="s">
        <v>18</v>
      </c>
      <c r="C10" s="4" t="s">
        <v>6</v>
      </c>
      <c r="D10" s="51"/>
      <c r="E10" s="79"/>
    </row>
    <row r="11" spans="1:5" s="2" customFormat="1">
      <c r="A11" s="26">
        <f t="shared" ref="A11:A32" si="1">A10+1</f>
        <v>202</v>
      </c>
      <c r="B11" s="27" t="s">
        <v>28</v>
      </c>
      <c r="C11" s="4" t="s">
        <v>6</v>
      </c>
      <c r="D11" s="51"/>
      <c r="E11" s="79"/>
    </row>
    <row r="12" spans="1:5">
      <c r="A12" s="26">
        <f t="shared" si="1"/>
        <v>203</v>
      </c>
      <c r="B12" s="27" t="s">
        <v>23</v>
      </c>
      <c r="C12" s="4" t="s">
        <v>9</v>
      </c>
      <c r="D12" s="51"/>
      <c r="E12" s="81"/>
    </row>
    <row r="13" spans="1:5" ht="14.5">
      <c r="A13" s="26">
        <f t="shared" si="1"/>
        <v>204</v>
      </c>
      <c r="B13" s="27" t="s">
        <v>16</v>
      </c>
      <c r="C13" s="4" t="s">
        <v>17</v>
      </c>
      <c r="D13" s="51"/>
      <c r="E13" s="81"/>
    </row>
    <row r="14" spans="1:5" ht="14.5">
      <c r="A14" s="26">
        <f t="shared" si="1"/>
        <v>205</v>
      </c>
      <c r="B14" s="27" t="s">
        <v>15</v>
      </c>
      <c r="C14" s="4" t="s">
        <v>17</v>
      </c>
      <c r="D14" s="51"/>
      <c r="E14" s="81"/>
    </row>
    <row r="15" spans="1:5">
      <c r="A15" s="26">
        <f t="shared" si="1"/>
        <v>206</v>
      </c>
      <c r="B15" s="27" t="s">
        <v>31</v>
      </c>
      <c r="C15" s="4" t="s">
        <v>29</v>
      </c>
      <c r="D15" s="51"/>
      <c r="E15" s="81"/>
    </row>
    <row r="16" spans="1:5" s="3" customFormat="1" ht="13">
      <c r="A16" s="26">
        <f t="shared" si="1"/>
        <v>207</v>
      </c>
      <c r="B16" s="27" t="s">
        <v>54</v>
      </c>
      <c r="C16" s="4" t="s">
        <v>40</v>
      </c>
      <c r="D16" s="51"/>
      <c r="E16" s="80"/>
    </row>
    <row r="17" spans="1:5" s="2" customFormat="1">
      <c r="A17" s="26">
        <f t="shared" si="1"/>
        <v>208</v>
      </c>
      <c r="B17" s="27" t="s">
        <v>43</v>
      </c>
      <c r="C17" s="4" t="s">
        <v>9</v>
      </c>
      <c r="D17" s="51"/>
      <c r="E17" s="79"/>
    </row>
    <row r="18" spans="1:5">
      <c r="A18" s="26">
        <f t="shared" si="1"/>
        <v>209</v>
      </c>
      <c r="B18" s="13" t="s">
        <v>25</v>
      </c>
      <c r="C18" s="4" t="s">
        <v>6</v>
      </c>
      <c r="D18" s="51"/>
      <c r="E18" s="81"/>
    </row>
    <row r="19" spans="1:5" ht="12.75" customHeight="1">
      <c r="A19" s="26">
        <f t="shared" si="1"/>
        <v>210</v>
      </c>
      <c r="B19" s="13" t="s">
        <v>37</v>
      </c>
      <c r="C19" s="4" t="s">
        <v>9</v>
      </c>
      <c r="D19" s="85"/>
      <c r="E19" s="81"/>
    </row>
    <row r="20" spans="1:5" ht="12.75" customHeight="1">
      <c r="A20" s="26">
        <f t="shared" si="1"/>
        <v>211</v>
      </c>
      <c r="B20" s="7" t="s">
        <v>38</v>
      </c>
      <c r="C20" s="4" t="s">
        <v>9</v>
      </c>
      <c r="D20" s="85"/>
      <c r="E20" s="81"/>
    </row>
    <row r="21" spans="1:5" ht="12.75" customHeight="1">
      <c r="A21" s="26">
        <f t="shared" si="1"/>
        <v>212</v>
      </c>
      <c r="B21" s="7" t="s">
        <v>39</v>
      </c>
      <c r="C21" s="4" t="s">
        <v>9</v>
      </c>
      <c r="D21" s="85"/>
      <c r="E21" s="81"/>
    </row>
    <row r="22" spans="1:5" ht="12.75" customHeight="1">
      <c r="A22" s="26">
        <f t="shared" si="1"/>
        <v>213</v>
      </c>
      <c r="B22" s="7" t="s">
        <v>44</v>
      </c>
      <c r="C22" s="4" t="s">
        <v>9</v>
      </c>
      <c r="D22" s="85"/>
      <c r="E22" s="81"/>
    </row>
    <row r="23" spans="1:5" ht="12.75" customHeight="1">
      <c r="A23" s="26">
        <f t="shared" si="1"/>
        <v>214</v>
      </c>
      <c r="B23" s="13" t="s">
        <v>19</v>
      </c>
      <c r="C23" s="4" t="s">
        <v>9</v>
      </c>
      <c r="D23" s="85"/>
      <c r="E23" s="81"/>
    </row>
    <row r="24" spans="1:5" ht="12.75" customHeight="1">
      <c r="A24" s="26">
        <f t="shared" si="1"/>
        <v>215</v>
      </c>
      <c r="B24" s="13" t="s">
        <v>20</v>
      </c>
      <c r="C24" s="4" t="s">
        <v>9</v>
      </c>
      <c r="D24" s="85"/>
      <c r="E24" s="81"/>
    </row>
    <row r="25" spans="1:5" ht="12.75" customHeight="1">
      <c r="A25" s="26">
        <f t="shared" si="1"/>
        <v>216</v>
      </c>
      <c r="B25" s="7" t="s">
        <v>21</v>
      </c>
      <c r="C25" s="4" t="s">
        <v>9</v>
      </c>
      <c r="D25" s="85"/>
      <c r="E25" s="81"/>
    </row>
    <row r="26" spans="1:5" ht="12.75" customHeight="1">
      <c r="A26" s="26">
        <f t="shared" si="1"/>
        <v>217</v>
      </c>
      <c r="B26" s="7" t="s">
        <v>12</v>
      </c>
      <c r="C26" s="4" t="s">
        <v>9</v>
      </c>
      <c r="D26" s="85"/>
      <c r="E26" s="81"/>
    </row>
    <row r="27" spans="1:5" ht="12.75" customHeight="1">
      <c r="A27" s="26">
        <f t="shared" si="1"/>
        <v>218</v>
      </c>
      <c r="B27" s="7" t="s">
        <v>56</v>
      </c>
      <c r="C27" s="4" t="s">
        <v>9</v>
      </c>
      <c r="D27" s="85"/>
      <c r="E27" s="81"/>
    </row>
    <row r="28" spans="1:5" ht="12.75" customHeight="1">
      <c r="A28" s="26">
        <f t="shared" si="1"/>
        <v>219</v>
      </c>
      <c r="B28" s="13" t="s">
        <v>41</v>
      </c>
      <c r="C28" s="4" t="s">
        <v>29</v>
      </c>
      <c r="D28" s="85"/>
      <c r="E28" s="81"/>
    </row>
    <row r="29" spans="1:5" ht="12" customHeight="1">
      <c r="A29" s="26">
        <f t="shared" si="1"/>
        <v>220</v>
      </c>
      <c r="B29" s="13" t="s">
        <v>42</v>
      </c>
      <c r="C29" s="4" t="s">
        <v>9</v>
      </c>
      <c r="D29" s="85"/>
      <c r="E29" s="81"/>
    </row>
    <row r="30" spans="1:5">
      <c r="A30" s="26">
        <f t="shared" si="1"/>
        <v>221</v>
      </c>
      <c r="B30" s="27" t="s">
        <v>32</v>
      </c>
      <c r="C30" s="4" t="s">
        <v>6</v>
      </c>
      <c r="D30" s="51"/>
      <c r="E30" s="81"/>
    </row>
    <row r="31" spans="1:5">
      <c r="A31" s="26">
        <f t="shared" si="1"/>
        <v>222</v>
      </c>
      <c r="B31" s="27" t="s">
        <v>33</v>
      </c>
      <c r="C31" s="4" t="s">
        <v>6</v>
      </c>
      <c r="D31" s="51"/>
      <c r="E31" s="81"/>
    </row>
    <row r="32" spans="1:5">
      <c r="A32" s="26">
        <f t="shared" si="1"/>
        <v>223</v>
      </c>
      <c r="B32" s="27" t="s">
        <v>27</v>
      </c>
      <c r="C32" s="4" t="s">
        <v>8</v>
      </c>
      <c r="D32" s="51"/>
      <c r="E32" s="81"/>
    </row>
    <row r="33" spans="1:5" s="3" customFormat="1" ht="13">
      <c r="A33" s="15"/>
      <c r="B33" s="13"/>
      <c r="C33" s="4"/>
      <c r="D33" s="51"/>
      <c r="E33" s="80"/>
    </row>
    <row r="34" spans="1:5" s="2" customFormat="1" ht="13">
      <c r="A34" s="24">
        <f>A9+100</f>
        <v>300</v>
      </c>
      <c r="B34" s="25" t="s">
        <v>45</v>
      </c>
      <c r="C34" s="30"/>
      <c r="D34" s="50"/>
      <c r="E34" s="79"/>
    </row>
    <row r="35" spans="1:5" s="2" customFormat="1">
      <c r="A35" s="26">
        <f>A34+1</f>
        <v>301</v>
      </c>
      <c r="B35" s="27" t="s">
        <v>18</v>
      </c>
      <c r="C35" s="4" t="s">
        <v>6</v>
      </c>
      <c r="D35" s="51"/>
      <c r="E35" s="79"/>
    </row>
    <row r="36" spans="1:5" s="2" customFormat="1">
      <c r="A36" s="26">
        <f t="shared" ref="A36:A60" si="2">A35+1</f>
        <v>302</v>
      </c>
      <c r="B36" s="27" t="s">
        <v>28</v>
      </c>
      <c r="C36" s="4" t="s">
        <v>6</v>
      </c>
      <c r="D36" s="51"/>
      <c r="E36" s="79"/>
    </row>
    <row r="37" spans="1:5">
      <c r="A37" s="26">
        <f t="shared" si="2"/>
        <v>303</v>
      </c>
      <c r="B37" s="27" t="s">
        <v>23</v>
      </c>
      <c r="C37" s="4" t="s">
        <v>9</v>
      </c>
      <c r="D37" s="51"/>
      <c r="E37" s="81"/>
    </row>
    <row r="38" spans="1:5">
      <c r="A38" s="26">
        <f t="shared" si="2"/>
        <v>304</v>
      </c>
      <c r="B38" s="27" t="s">
        <v>51</v>
      </c>
      <c r="C38" s="4" t="s">
        <v>8</v>
      </c>
      <c r="D38" s="51"/>
      <c r="E38" s="81"/>
    </row>
    <row r="39" spans="1:5" s="2" customFormat="1" ht="25">
      <c r="A39" s="26">
        <f t="shared" si="2"/>
        <v>305</v>
      </c>
      <c r="B39" s="65" t="s">
        <v>47</v>
      </c>
      <c r="C39" s="66" t="s">
        <v>8</v>
      </c>
      <c r="D39" s="69"/>
      <c r="E39" s="79"/>
    </row>
    <row r="40" spans="1:5" s="2" customFormat="1">
      <c r="A40" s="26">
        <f t="shared" si="2"/>
        <v>306</v>
      </c>
      <c r="B40" s="27" t="s">
        <v>48</v>
      </c>
      <c r="C40" s="4" t="s">
        <v>8</v>
      </c>
      <c r="D40" s="51"/>
      <c r="E40" s="79"/>
    </row>
    <row r="41" spans="1:5" s="2" customFormat="1">
      <c r="A41" s="26">
        <f t="shared" si="2"/>
        <v>307</v>
      </c>
      <c r="B41" s="27" t="s">
        <v>46</v>
      </c>
      <c r="C41" s="4" t="s">
        <v>8</v>
      </c>
      <c r="D41" s="51"/>
      <c r="E41" s="79"/>
    </row>
    <row r="42" spans="1:5" ht="14.5">
      <c r="A42" s="26">
        <f t="shared" si="2"/>
        <v>308</v>
      </c>
      <c r="B42" s="27" t="s">
        <v>16</v>
      </c>
      <c r="C42" s="4" t="s">
        <v>17</v>
      </c>
      <c r="D42" s="51"/>
      <c r="E42" s="81"/>
    </row>
    <row r="43" spans="1:5">
      <c r="A43" s="26">
        <f t="shared" si="2"/>
        <v>309</v>
      </c>
      <c r="B43" s="27" t="s">
        <v>31</v>
      </c>
      <c r="C43" s="4" t="s">
        <v>29</v>
      </c>
      <c r="D43" s="51"/>
      <c r="E43" s="81"/>
    </row>
    <row r="44" spans="1:5" s="2" customFormat="1">
      <c r="A44" s="26">
        <f t="shared" si="2"/>
        <v>310</v>
      </c>
      <c r="B44" s="27" t="s">
        <v>43</v>
      </c>
      <c r="C44" s="4" t="s">
        <v>9</v>
      </c>
      <c r="D44" s="51"/>
      <c r="E44" s="79"/>
    </row>
    <row r="45" spans="1:5" s="3" customFormat="1" ht="13">
      <c r="A45" s="26">
        <f t="shared" si="2"/>
        <v>311</v>
      </c>
      <c r="B45" s="27" t="s">
        <v>54</v>
      </c>
      <c r="C45" s="4" t="s">
        <v>40</v>
      </c>
      <c r="D45" s="51"/>
      <c r="E45" s="80"/>
    </row>
    <row r="46" spans="1:5">
      <c r="A46" s="26">
        <f t="shared" si="2"/>
        <v>312</v>
      </c>
      <c r="B46" s="13" t="s">
        <v>24</v>
      </c>
      <c r="C46" s="4" t="s">
        <v>6</v>
      </c>
      <c r="D46" s="51"/>
      <c r="E46" s="81"/>
    </row>
    <row r="47" spans="1:5">
      <c r="A47" s="26">
        <f t="shared" si="2"/>
        <v>313</v>
      </c>
      <c r="B47" s="13" t="s">
        <v>26</v>
      </c>
      <c r="C47" s="4" t="s">
        <v>6</v>
      </c>
      <c r="D47" s="51"/>
      <c r="E47" s="81"/>
    </row>
    <row r="48" spans="1:5" ht="12.75" customHeight="1">
      <c r="A48" s="26">
        <f t="shared" si="2"/>
        <v>314</v>
      </c>
      <c r="B48" s="13" t="s">
        <v>37</v>
      </c>
      <c r="C48" s="4" t="s">
        <v>9</v>
      </c>
      <c r="D48" s="85"/>
      <c r="E48" s="81"/>
    </row>
    <row r="49" spans="1:5" ht="12.75" customHeight="1">
      <c r="A49" s="26">
        <f t="shared" si="2"/>
        <v>315</v>
      </c>
      <c r="B49" s="7" t="s">
        <v>12</v>
      </c>
      <c r="C49" s="4" t="s">
        <v>9</v>
      </c>
      <c r="D49" s="85"/>
      <c r="E49" s="81"/>
    </row>
    <row r="50" spans="1:5" ht="12.75" customHeight="1">
      <c r="A50" s="26">
        <f t="shared" si="2"/>
        <v>316</v>
      </c>
      <c r="B50" s="7" t="s">
        <v>38</v>
      </c>
      <c r="C50" s="4" t="s">
        <v>9</v>
      </c>
      <c r="D50" s="85"/>
      <c r="E50" s="81"/>
    </row>
    <row r="51" spans="1:5" ht="12.75" customHeight="1">
      <c r="A51" s="26">
        <f t="shared" si="2"/>
        <v>317</v>
      </c>
      <c r="B51" s="13" t="s">
        <v>41</v>
      </c>
      <c r="C51" s="4" t="s">
        <v>29</v>
      </c>
      <c r="D51" s="85"/>
      <c r="E51" s="81"/>
    </row>
    <row r="52" spans="1:5" ht="12" customHeight="1">
      <c r="A52" s="26">
        <f t="shared" si="2"/>
        <v>318</v>
      </c>
      <c r="B52" s="13" t="s">
        <v>42</v>
      </c>
      <c r="C52" s="4" t="s">
        <v>9</v>
      </c>
      <c r="D52" s="85"/>
      <c r="E52" s="81"/>
    </row>
    <row r="53" spans="1:5">
      <c r="A53" s="26">
        <f t="shared" si="2"/>
        <v>319</v>
      </c>
      <c r="B53" s="27" t="s">
        <v>57</v>
      </c>
      <c r="C53" s="4" t="s">
        <v>6</v>
      </c>
      <c r="D53" s="51"/>
      <c r="E53" s="81"/>
    </row>
    <row r="54" spans="1:5">
      <c r="A54" s="26">
        <f t="shared" si="2"/>
        <v>320</v>
      </c>
      <c r="B54" s="27" t="s">
        <v>33</v>
      </c>
      <c r="C54" s="4" t="s">
        <v>6</v>
      </c>
      <c r="D54" s="51"/>
      <c r="E54" s="81"/>
    </row>
    <row r="55" spans="1:5">
      <c r="A55" s="26">
        <f t="shared" si="2"/>
        <v>321</v>
      </c>
      <c r="B55" s="27" t="s">
        <v>58</v>
      </c>
      <c r="C55" s="4" t="s">
        <v>9</v>
      </c>
      <c r="D55" s="51"/>
      <c r="E55" s="81"/>
    </row>
    <row r="56" spans="1:5">
      <c r="A56" s="26">
        <f t="shared" si="2"/>
        <v>322</v>
      </c>
      <c r="B56" s="27" t="s">
        <v>59</v>
      </c>
      <c r="C56" s="4" t="s">
        <v>8</v>
      </c>
      <c r="D56" s="51"/>
      <c r="E56" s="81"/>
    </row>
    <row r="57" spans="1:5">
      <c r="A57" s="26">
        <f t="shared" si="2"/>
        <v>323</v>
      </c>
      <c r="B57" s="27" t="s">
        <v>60</v>
      </c>
      <c r="C57" s="4" t="s">
        <v>8</v>
      </c>
      <c r="D57" s="51"/>
      <c r="E57" s="81"/>
    </row>
    <row r="58" spans="1:5">
      <c r="A58" s="26">
        <f t="shared" si="2"/>
        <v>324</v>
      </c>
      <c r="B58" s="27" t="s">
        <v>22</v>
      </c>
      <c r="C58" s="4" t="s">
        <v>6</v>
      </c>
      <c r="D58" s="51"/>
      <c r="E58" s="81"/>
    </row>
    <row r="59" spans="1:5">
      <c r="A59" s="26">
        <f t="shared" si="2"/>
        <v>325</v>
      </c>
      <c r="B59" s="27" t="s">
        <v>49</v>
      </c>
      <c r="C59" s="4" t="s">
        <v>8</v>
      </c>
      <c r="D59" s="51"/>
      <c r="E59" s="81"/>
    </row>
    <row r="60" spans="1:5" ht="13" thickBot="1">
      <c r="A60" s="86">
        <f t="shared" si="2"/>
        <v>326</v>
      </c>
      <c r="B60" s="87" t="s">
        <v>50</v>
      </c>
      <c r="C60" s="88" t="s">
        <v>8</v>
      </c>
      <c r="D60" s="89"/>
      <c r="E60" s="81"/>
    </row>
  </sheetData>
  <mergeCells count="1">
    <mergeCell ref="C1:D1"/>
  </mergeCells>
  <pageMargins left="0.35433070866141736" right="0.43307086614173229" top="1.2598425196850394" bottom="0.51181102362204722" header="0.23622047244094491" footer="0.31496062992125984"/>
  <pageSetup paperSize="9" scale="72" fitToHeight="0" orientation="portrait" r:id="rId1"/>
  <headerFooter>
    <oddHeader>&amp;L&amp;G&amp;CGrand Paris Aménagement
AEROLIANS - Secteur Carole&amp;RESTIMATION
REPRISE ABORD LOT PS1 - &amp;D</oddHeader>
    <oddFooter>&amp;CPage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39EE7-68EA-4B6A-B520-DC9CBC815E7A}">
  <sheetPr>
    <pageSetUpPr fitToPage="1"/>
  </sheetPr>
  <dimension ref="A1:G77"/>
  <sheetViews>
    <sheetView tabSelected="1" zoomScaleNormal="100" zoomScaleSheetLayoutView="100" workbookViewId="0">
      <selection activeCell="G15" sqref="G15"/>
    </sheetView>
  </sheetViews>
  <sheetFormatPr baseColWidth="10" defaultColWidth="10.6328125" defaultRowHeight="12.5"/>
  <cols>
    <col min="1" max="1" width="9" style="8" bestFit="1" customWidth="1"/>
    <col min="2" max="2" width="82.6328125" style="11" customWidth="1"/>
    <col min="3" max="3" width="5" style="6" customWidth="1"/>
    <col min="4" max="4" width="11" style="9" customWidth="1"/>
    <col min="5" max="5" width="11.90625" style="47" customWidth="1"/>
    <col min="6" max="6" width="14.54296875" style="47" customWidth="1"/>
    <col min="7" max="7" width="10.6328125" style="59"/>
    <col min="8" max="16384" width="10.6328125" style="1"/>
  </cols>
  <sheetData>
    <row r="1" spans="1:7" s="2" customFormat="1" ht="42.5" customHeight="1">
      <c r="A1" s="78" t="s">
        <v>53</v>
      </c>
      <c r="B1" s="39"/>
      <c r="C1" s="90" t="s">
        <v>62</v>
      </c>
      <c r="D1" s="90"/>
      <c r="E1" s="90"/>
      <c r="F1" s="91"/>
      <c r="G1" s="58"/>
    </row>
    <row r="2" spans="1:7" s="2" customFormat="1">
      <c r="A2" s="63" t="s">
        <v>0</v>
      </c>
      <c r="B2" s="64" t="s">
        <v>1</v>
      </c>
      <c r="C2" s="70" t="s">
        <v>2</v>
      </c>
      <c r="D2" s="71" t="s">
        <v>52</v>
      </c>
      <c r="E2" s="72" t="s">
        <v>55</v>
      </c>
      <c r="F2" s="73" t="s">
        <v>34</v>
      </c>
    </row>
    <row r="3" spans="1:7" s="2" customFormat="1" ht="15.5">
      <c r="A3" s="61" t="s">
        <v>30</v>
      </c>
      <c r="B3" s="62"/>
      <c r="C3" s="62"/>
      <c r="D3" s="62"/>
      <c r="E3" s="62"/>
      <c r="F3" s="62"/>
      <c r="G3" s="58"/>
    </row>
    <row r="4" spans="1:7" s="2" customFormat="1" ht="13">
      <c r="A4" s="28">
        <v>100</v>
      </c>
      <c r="B4" s="29" t="s">
        <v>3</v>
      </c>
      <c r="C4" s="30"/>
      <c r="D4" s="31"/>
      <c r="E4" s="40"/>
      <c r="F4" s="50"/>
      <c r="G4" s="58"/>
    </row>
    <row r="5" spans="1:7" s="2" customFormat="1">
      <c r="A5" s="26">
        <f>A4+1</f>
        <v>101</v>
      </c>
      <c r="B5" s="27" t="s">
        <v>4</v>
      </c>
      <c r="C5" s="4" t="s">
        <v>5</v>
      </c>
      <c r="D5" s="7">
        <v>1</v>
      </c>
      <c r="E5" s="41"/>
      <c r="F5" s="51">
        <f>E5*D5</f>
        <v>0</v>
      </c>
      <c r="G5" s="58"/>
    </row>
    <row r="6" spans="1:7" s="2" customFormat="1">
      <c r="A6" s="26">
        <f t="shared" ref="A6:A7" si="0">A5+1</f>
        <v>102</v>
      </c>
      <c r="B6" s="27" t="s">
        <v>35</v>
      </c>
      <c r="C6" s="4" t="s">
        <v>5</v>
      </c>
      <c r="D6" s="7">
        <v>1</v>
      </c>
      <c r="E6" s="41"/>
      <c r="F6" s="51">
        <f>E6*D6</f>
        <v>0</v>
      </c>
      <c r="G6" s="58"/>
    </row>
    <row r="7" spans="1:7" s="2" customFormat="1">
      <c r="A7" s="26">
        <f t="shared" si="0"/>
        <v>103</v>
      </c>
      <c r="B7" s="27" t="s">
        <v>7</v>
      </c>
      <c r="C7" s="4" t="s">
        <v>5</v>
      </c>
      <c r="D7" s="7">
        <v>1</v>
      </c>
      <c r="E7" s="41"/>
      <c r="F7" s="51">
        <f>E7*D7</f>
        <v>0</v>
      </c>
      <c r="G7" s="58"/>
    </row>
    <row r="8" spans="1:7">
      <c r="A8" s="14"/>
      <c r="B8" s="12">
        <f>A4</f>
        <v>100</v>
      </c>
      <c r="C8" s="5"/>
      <c r="D8" s="7"/>
      <c r="E8" s="42"/>
      <c r="F8" s="52">
        <f>SUM(F5:F7)</f>
        <v>0</v>
      </c>
    </row>
    <row r="9" spans="1:7" s="3" customFormat="1" ht="13">
      <c r="A9" s="15"/>
      <c r="B9" s="13"/>
      <c r="C9" s="4"/>
      <c r="D9" s="7"/>
      <c r="E9" s="41"/>
      <c r="F9" s="53"/>
      <c r="G9" s="60"/>
    </row>
    <row r="10" spans="1:7" s="2" customFormat="1" ht="13">
      <c r="A10" s="24">
        <f>A4+100</f>
        <v>200</v>
      </c>
      <c r="B10" s="25" t="s">
        <v>36</v>
      </c>
      <c r="C10" s="30"/>
      <c r="D10" s="31"/>
      <c r="E10" s="40"/>
      <c r="F10" s="50"/>
      <c r="G10" s="58"/>
    </row>
    <row r="11" spans="1:7" s="2" customFormat="1">
      <c r="A11" s="26">
        <f>A10+1</f>
        <v>201</v>
      </c>
      <c r="B11" s="27" t="s">
        <v>18</v>
      </c>
      <c r="C11" s="4" t="s">
        <v>6</v>
      </c>
      <c r="D11" s="7">
        <v>20</v>
      </c>
      <c r="E11" s="41"/>
      <c r="F11" s="51">
        <f t="shared" ref="F11:F33" si="1">E11*D11</f>
        <v>0</v>
      </c>
      <c r="G11" s="58"/>
    </row>
    <row r="12" spans="1:7" s="2" customFormat="1">
      <c r="A12" s="26">
        <f t="shared" ref="A12:A33" si="2">A11+1</f>
        <v>202</v>
      </c>
      <c r="B12" s="27" t="s">
        <v>28</v>
      </c>
      <c r="C12" s="4" t="s">
        <v>6</v>
      </c>
      <c r="D12" s="7">
        <v>35</v>
      </c>
      <c r="E12" s="41"/>
      <c r="F12" s="51">
        <f t="shared" si="1"/>
        <v>0</v>
      </c>
      <c r="G12" s="58"/>
    </row>
    <row r="13" spans="1:7">
      <c r="A13" s="26">
        <f t="shared" si="2"/>
        <v>203</v>
      </c>
      <c r="B13" s="27" t="s">
        <v>23</v>
      </c>
      <c r="C13" s="4" t="s">
        <v>9</v>
      </c>
      <c r="D13" s="7">
        <v>300</v>
      </c>
      <c r="E13" s="41"/>
      <c r="F13" s="51">
        <f t="shared" si="1"/>
        <v>0</v>
      </c>
    </row>
    <row r="14" spans="1:7" ht="14.5">
      <c r="A14" s="26">
        <f t="shared" si="2"/>
        <v>204</v>
      </c>
      <c r="B14" s="27" t="s">
        <v>16</v>
      </c>
      <c r="C14" s="4" t="s">
        <v>17</v>
      </c>
      <c r="D14" s="7">
        <f>ROUNDUP(20*1+25*0.3,-1)</f>
        <v>30</v>
      </c>
      <c r="E14" s="41"/>
      <c r="F14" s="51">
        <f t="shared" si="1"/>
        <v>0</v>
      </c>
    </row>
    <row r="15" spans="1:7" ht="14.5">
      <c r="A15" s="26">
        <f t="shared" si="2"/>
        <v>205</v>
      </c>
      <c r="B15" s="27" t="s">
        <v>15</v>
      </c>
      <c r="C15" s="4" t="s">
        <v>17</v>
      </c>
      <c r="D15" s="7">
        <v>20</v>
      </c>
      <c r="E15" s="41"/>
      <c r="F15" s="51">
        <f t="shared" si="1"/>
        <v>0</v>
      </c>
    </row>
    <row r="16" spans="1:7">
      <c r="A16" s="26">
        <f t="shared" si="2"/>
        <v>206</v>
      </c>
      <c r="B16" s="27" t="s">
        <v>31</v>
      </c>
      <c r="C16" s="4" t="s">
        <v>29</v>
      </c>
      <c r="D16" s="34">
        <v>10</v>
      </c>
      <c r="E16" s="41"/>
      <c r="F16" s="51">
        <f t="shared" si="1"/>
        <v>0</v>
      </c>
    </row>
    <row r="17" spans="1:7" s="3" customFormat="1" ht="13">
      <c r="A17" s="26">
        <f t="shared" si="2"/>
        <v>207</v>
      </c>
      <c r="B17" s="27" t="s">
        <v>54</v>
      </c>
      <c r="C17" s="4" t="s">
        <v>40</v>
      </c>
      <c r="D17" s="7">
        <v>1</v>
      </c>
      <c r="E17" s="41"/>
      <c r="F17" s="51">
        <f t="shared" si="1"/>
        <v>0</v>
      </c>
      <c r="G17" s="60"/>
    </row>
    <row r="18" spans="1:7" s="2" customFormat="1">
      <c r="A18" s="26">
        <f t="shared" si="2"/>
        <v>208</v>
      </c>
      <c r="B18" s="27" t="s">
        <v>43</v>
      </c>
      <c r="C18" s="4" t="s">
        <v>9</v>
      </c>
      <c r="D18" s="7">
        <v>300</v>
      </c>
      <c r="E18" s="41"/>
      <c r="F18" s="51">
        <f t="shared" si="1"/>
        <v>0</v>
      </c>
      <c r="G18" s="58"/>
    </row>
    <row r="19" spans="1:7">
      <c r="A19" s="26">
        <f t="shared" si="2"/>
        <v>209</v>
      </c>
      <c r="B19" s="13" t="s">
        <v>25</v>
      </c>
      <c r="C19" s="4" t="s">
        <v>6</v>
      </c>
      <c r="D19" s="7">
        <v>40</v>
      </c>
      <c r="E19" s="41"/>
      <c r="F19" s="51">
        <f t="shared" si="1"/>
        <v>0</v>
      </c>
    </row>
    <row r="20" spans="1:7" ht="12.75" customHeight="1">
      <c r="A20" s="26">
        <f t="shared" si="2"/>
        <v>210</v>
      </c>
      <c r="B20" s="13" t="s">
        <v>37</v>
      </c>
      <c r="C20" s="4" t="s">
        <v>9</v>
      </c>
      <c r="D20" s="7">
        <v>60</v>
      </c>
      <c r="E20" s="43"/>
      <c r="F20" s="51">
        <f t="shared" si="1"/>
        <v>0</v>
      </c>
    </row>
    <row r="21" spans="1:7" ht="12.75" customHeight="1">
      <c r="A21" s="26">
        <f t="shared" si="2"/>
        <v>211</v>
      </c>
      <c r="B21" s="7" t="s">
        <v>38</v>
      </c>
      <c r="C21" s="4" t="s">
        <v>9</v>
      </c>
      <c r="D21" s="7">
        <v>45</v>
      </c>
      <c r="E21" s="43"/>
      <c r="F21" s="51">
        <f t="shared" si="1"/>
        <v>0</v>
      </c>
    </row>
    <row r="22" spans="1:7" ht="12.75" customHeight="1">
      <c r="A22" s="26">
        <f t="shared" si="2"/>
        <v>212</v>
      </c>
      <c r="B22" s="7" t="s">
        <v>39</v>
      </c>
      <c r="C22" s="4" t="s">
        <v>9</v>
      </c>
      <c r="D22" s="7">
        <v>75</v>
      </c>
      <c r="E22" s="43"/>
      <c r="F22" s="51">
        <f t="shared" si="1"/>
        <v>0</v>
      </c>
    </row>
    <row r="23" spans="1:7" ht="12.75" customHeight="1">
      <c r="A23" s="26">
        <f t="shared" si="2"/>
        <v>213</v>
      </c>
      <c r="B23" s="7" t="s">
        <v>44</v>
      </c>
      <c r="C23" s="4" t="s">
        <v>9</v>
      </c>
      <c r="D23" s="7">
        <v>150</v>
      </c>
      <c r="E23" s="43"/>
      <c r="F23" s="51">
        <f t="shared" si="1"/>
        <v>0</v>
      </c>
    </row>
    <row r="24" spans="1:7" ht="12.75" customHeight="1">
      <c r="A24" s="26">
        <f t="shared" si="2"/>
        <v>214</v>
      </c>
      <c r="B24" s="13" t="s">
        <v>19</v>
      </c>
      <c r="C24" s="4" t="s">
        <v>9</v>
      </c>
      <c r="D24" s="7">
        <v>30</v>
      </c>
      <c r="E24" s="43"/>
      <c r="F24" s="51">
        <f t="shared" si="1"/>
        <v>0</v>
      </c>
    </row>
    <row r="25" spans="1:7" ht="12.75" customHeight="1">
      <c r="A25" s="26">
        <f t="shared" si="2"/>
        <v>215</v>
      </c>
      <c r="B25" s="13" t="s">
        <v>20</v>
      </c>
      <c r="C25" s="4" t="s">
        <v>9</v>
      </c>
      <c r="D25" s="7">
        <v>30</v>
      </c>
      <c r="E25" s="43"/>
      <c r="F25" s="51">
        <f t="shared" si="1"/>
        <v>0</v>
      </c>
    </row>
    <row r="26" spans="1:7" ht="12.75" customHeight="1">
      <c r="A26" s="26">
        <f t="shared" si="2"/>
        <v>216</v>
      </c>
      <c r="B26" s="7" t="s">
        <v>21</v>
      </c>
      <c r="C26" s="4" t="s">
        <v>9</v>
      </c>
      <c r="D26" s="7">
        <v>30</v>
      </c>
      <c r="E26" s="43"/>
      <c r="F26" s="51">
        <f t="shared" si="1"/>
        <v>0</v>
      </c>
    </row>
    <row r="27" spans="1:7" ht="12.75" customHeight="1">
      <c r="A27" s="26">
        <f t="shared" si="2"/>
        <v>217</v>
      </c>
      <c r="B27" s="7" t="s">
        <v>12</v>
      </c>
      <c r="C27" s="4" t="s">
        <v>9</v>
      </c>
      <c r="D27" s="7">
        <v>15</v>
      </c>
      <c r="E27" s="43"/>
      <c r="F27" s="51">
        <f t="shared" si="1"/>
        <v>0</v>
      </c>
    </row>
    <row r="28" spans="1:7" ht="12.75" customHeight="1">
      <c r="A28" s="26">
        <f t="shared" si="2"/>
        <v>218</v>
      </c>
      <c r="B28" s="7" t="s">
        <v>56</v>
      </c>
      <c r="C28" s="4" t="s">
        <v>9</v>
      </c>
      <c r="D28" s="7">
        <v>15</v>
      </c>
      <c r="E28" s="43"/>
      <c r="F28" s="51">
        <f t="shared" si="1"/>
        <v>0</v>
      </c>
    </row>
    <row r="29" spans="1:7" ht="12.75" customHeight="1">
      <c r="A29" s="26">
        <f t="shared" si="2"/>
        <v>219</v>
      </c>
      <c r="B29" s="13" t="s">
        <v>41</v>
      </c>
      <c r="C29" s="4" t="s">
        <v>29</v>
      </c>
      <c r="D29" s="7">
        <v>35</v>
      </c>
      <c r="E29" s="43"/>
      <c r="F29" s="51">
        <f t="shared" si="1"/>
        <v>0</v>
      </c>
    </row>
    <row r="30" spans="1:7" ht="12" customHeight="1">
      <c r="A30" s="26">
        <f t="shared" si="2"/>
        <v>220</v>
      </c>
      <c r="B30" s="13" t="s">
        <v>42</v>
      </c>
      <c r="C30" s="4" t="s">
        <v>9</v>
      </c>
      <c r="D30" s="7">
        <v>40</v>
      </c>
      <c r="E30" s="43"/>
      <c r="F30" s="51">
        <f t="shared" si="1"/>
        <v>0</v>
      </c>
    </row>
    <row r="31" spans="1:7">
      <c r="A31" s="26">
        <f t="shared" si="2"/>
        <v>221</v>
      </c>
      <c r="B31" s="27" t="s">
        <v>32</v>
      </c>
      <c r="C31" s="4" t="s">
        <v>6</v>
      </c>
      <c r="D31" s="7">
        <v>20</v>
      </c>
      <c r="E31" s="41"/>
      <c r="F31" s="51">
        <f t="shared" si="1"/>
        <v>0</v>
      </c>
    </row>
    <row r="32" spans="1:7">
      <c r="A32" s="26">
        <f t="shared" si="2"/>
        <v>222</v>
      </c>
      <c r="B32" s="27" t="s">
        <v>33</v>
      </c>
      <c r="C32" s="4" t="s">
        <v>6</v>
      </c>
      <c r="D32" s="7">
        <v>25</v>
      </c>
      <c r="E32" s="41"/>
      <c r="F32" s="51">
        <f t="shared" si="1"/>
        <v>0</v>
      </c>
    </row>
    <row r="33" spans="1:7">
      <c r="A33" s="26">
        <f t="shared" si="2"/>
        <v>223</v>
      </c>
      <c r="B33" s="27" t="s">
        <v>27</v>
      </c>
      <c r="C33" s="4" t="s">
        <v>8</v>
      </c>
      <c r="D33" s="7">
        <v>2</v>
      </c>
      <c r="E33" s="41"/>
      <c r="F33" s="51">
        <f t="shared" si="1"/>
        <v>0</v>
      </c>
    </row>
    <row r="34" spans="1:7">
      <c r="A34" s="14"/>
      <c r="B34" s="12">
        <f>A10</f>
        <v>200</v>
      </c>
      <c r="C34" s="5"/>
      <c r="D34" s="7"/>
      <c r="E34" s="42"/>
      <c r="F34" s="52">
        <f>SUM(F11:F33)</f>
        <v>0</v>
      </c>
    </row>
    <row r="35" spans="1:7" s="3" customFormat="1" ht="13">
      <c r="A35" s="15"/>
      <c r="B35" s="13"/>
      <c r="C35" s="4"/>
      <c r="D35" s="7"/>
      <c r="E35" s="41"/>
      <c r="F35" s="53"/>
      <c r="G35" s="60"/>
    </row>
    <row r="36" spans="1:7" s="2" customFormat="1" ht="13">
      <c r="A36" s="24">
        <f>A10+100</f>
        <v>300</v>
      </c>
      <c r="B36" s="25" t="s">
        <v>45</v>
      </c>
      <c r="C36" s="30"/>
      <c r="D36" s="31"/>
      <c r="E36" s="40"/>
      <c r="F36" s="50"/>
      <c r="G36" s="58"/>
    </row>
    <row r="37" spans="1:7" s="2" customFormat="1">
      <c r="A37" s="26">
        <f>A36+1</f>
        <v>301</v>
      </c>
      <c r="B37" s="27" t="s">
        <v>18</v>
      </c>
      <c r="C37" s="4" t="s">
        <v>6</v>
      </c>
      <c r="D37" s="7">
        <v>55</v>
      </c>
      <c r="E37" s="41"/>
      <c r="F37" s="51">
        <f t="shared" ref="F37:F59" si="3">E37*D37</f>
        <v>0</v>
      </c>
      <c r="G37" s="58"/>
    </row>
    <row r="38" spans="1:7" s="2" customFormat="1">
      <c r="A38" s="26">
        <f t="shared" ref="A38:A62" si="4">A37+1</f>
        <v>302</v>
      </c>
      <c r="B38" s="27" t="s">
        <v>28</v>
      </c>
      <c r="C38" s="4" t="s">
        <v>6</v>
      </c>
      <c r="D38" s="7">
        <v>10</v>
      </c>
      <c r="E38" s="41"/>
      <c r="F38" s="51">
        <f t="shared" si="3"/>
        <v>0</v>
      </c>
      <c r="G38" s="58"/>
    </row>
    <row r="39" spans="1:7">
      <c r="A39" s="26">
        <f t="shared" si="4"/>
        <v>303</v>
      </c>
      <c r="B39" s="27" t="s">
        <v>23</v>
      </c>
      <c r="C39" s="4" t="s">
        <v>9</v>
      </c>
      <c r="D39" s="7">
        <v>250</v>
      </c>
      <c r="E39" s="41"/>
      <c r="F39" s="51">
        <f t="shared" si="3"/>
        <v>0</v>
      </c>
    </row>
    <row r="40" spans="1:7">
      <c r="A40" s="26">
        <f t="shared" si="4"/>
        <v>304</v>
      </c>
      <c r="B40" s="27" t="s">
        <v>51</v>
      </c>
      <c r="C40" s="4" t="s">
        <v>8</v>
      </c>
      <c r="D40" s="7">
        <v>5</v>
      </c>
      <c r="E40" s="41"/>
      <c r="F40" s="51">
        <f t="shared" si="3"/>
        <v>0</v>
      </c>
    </row>
    <row r="41" spans="1:7" s="2" customFormat="1" ht="25">
      <c r="A41" s="26">
        <f t="shared" si="4"/>
        <v>305</v>
      </c>
      <c r="B41" s="65" t="s">
        <v>47</v>
      </c>
      <c r="C41" s="66" t="s">
        <v>8</v>
      </c>
      <c r="D41" s="67">
        <v>1</v>
      </c>
      <c r="E41" s="68"/>
      <c r="F41" s="69">
        <f t="shared" si="3"/>
        <v>0</v>
      </c>
      <c r="G41" s="58"/>
    </row>
    <row r="42" spans="1:7" s="2" customFormat="1">
      <c r="A42" s="26">
        <f t="shared" si="4"/>
        <v>306</v>
      </c>
      <c r="B42" s="27" t="s">
        <v>48</v>
      </c>
      <c r="C42" s="4" t="s">
        <v>8</v>
      </c>
      <c r="D42" s="7">
        <v>1</v>
      </c>
      <c r="E42" s="41"/>
      <c r="F42" s="51">
        <f t="shared" si="3"/>
        <v>0</v>
      </c>
      <c r="G42" s="58"/>
    </row>
    <row r="43" spans="1:7" s="2" customFormat="1">
      <c r="A43" s="26">
        <f t="shared" si="4"/>
        <v>307</v>
      </c>
      <c r="B43" s="27" t="s">
        <v>46</v>
      </c>
      <c r="C43" s="4" t="s">
        <v>8</v>
      </c>
      <c r="D43" s="7">
        <v>1</v>
      </c>
      <c r="E43" s="41"/>
      <c r="F43" s="51">
        <f t="shared" si="3"/>
        <v>0</v>
      </c>
      <c r="G43" s="58"/>
    </row>
    <row r="44" spans="1:7" ht="14.5">
      <c r="A44" s="26">
        <f t="shared" si="4"/>
        <v>308</v>
      </c>
      <c r="B44" s="27" t="s">
        <v>16</v>
      </c>
      <c r="C44" s="4" t="s">
        <v>17</v>
      </c>
      <c r="D44" s="7">
        <v>120</v>
      </c>
      <c r="E44" s="41"/>
      <c r="F44" s="51">
        <f t="shared" si="3"/>
        <v>0</v>
      </c>
    </row>
    <row r="45" spans="1:7">
      <c r="A45" s="26">
        <f t="shared" si="4"/>
        <v>309</v>
      </c>
      <c r="B45" s="27" t="s">
        <v>31</v>
      </c>
      <c r="C45" s="4" t="s">
        <v>29</v>
      </c>
      <c r="D45" s="34">
        <v>120</v>
      </c>
      <c r="E45" s="41"/>
      <c r="F45" s="51">
        <f t="shared" si="3"/>
        <v>0</v>
      </c>
    </row>
    <row r="46" spans="1:7" s="2" customFormat="1">
      <c r="A46" s="26">
        <f t="shared" si="4"/>
        <v>310</v>
      </c>
      <c r="B46" s="27" t="s">
        <v>43</v>
      </c>
      <c r="C46" s="4" t="s">
        <v>9</v>
      </c>
      <c r="D46" s="7">
        <v>450</v>
      </c>
      <c r="E46" s="41"/>
      <c r="F46" s="51">
        <f t="shared" si="3"/>
        <v>0</v>
      </c>
      <c r="G46" s="58"/>
    </row>
    <row r="47" spans="1:7" s="3" customFormat="1" ht="13">
      <c r="A47" s="26">
        <f t="shared" si="4"/>
        <v>311</v>
      </c>
      <c r="B47" s="27" t="s">
        <v>54</v>
      </c>
      <c r="C47" s="4" t="s">
        <v>40</v>
      </c>
      <c r="D47" s="7">
        <v>1</v>
      </c>
      <c r="E47" s="41"/>
      <c r="F47" s="51">
        <f t="shared" si="3"/>
        <v>0</v>
      </c>
      <c r="G47" s="60"/>
    </row>
    <row r="48" spans="1:7">
      <c r="A48" s="26">
        <f t="shared" si="4"/>
        <v>312</v>
      </c>
      <c r="B48" s="13" t="s">
        <v>24</v>
      </c>
      <c r="C48" s="4" t="s">
        <v>6</v>
      </c>
      <c r="D48" s="7">
        <v>20</v>
      </c>
      <c r="E48" s="41"/>
      <c r="F48" s="51">
        <f t="shared" si="3"/>
        <v>0</v>
      </c>
    </row>
    <row r="49" spans="1:6">
      <c r="A49" s="26">
        <f t="shared" si="4"/>
        <v>313</v>
      </c>
      <c r="B49" s="13" t="s">
        <v>26</v>
      </c>
      <c r="C49" s="4" t="s">
        <v>6</v>
      </c>
      <c r="D49" s="7">
        <v>115</v>
      </c>
      <c r="E49" s="41"/>
      <c r="F49" s="51">
        <f t="shared" si="3"/>
        <v>0</v>
      </c>
    </row>
    <row r="50" spans="1:6" ht="12.75" customHeight="1">
      <c r="A50" s="26">
        <f t="shared" si="4"/>
        <v>314</v>
      </c>
      <c r="B50" s="13" t="s">
        <v>37</v>
      </c>
      <c r="C50" s="4" t="s">
        <v>9</v>
      </c>
      <c r="D50" s="7">
        <v>350</v>
      </c>
      <c r="E50" s="43"/>
      <c r="F50" s="51">
        <f t="shared" si="3"/>
        <v>0</v>
      </c>
    </row>
    <row r="51" spans="1:6" ht="12.75" customHeight="1">
      <c r="A51" s="26">
        <f t="shared" si="4"/>
        <v>315</v>
      </c>
      <c r="B51" s="7" t="s">
        <v>12</v>
      </c>
      <c r="C51" s="4" t="s">
        <v>9</v>
      </c>
      <c r="D51" s="7">
        <v>350</v>
      </c>
      <c r="E51" s="43"/>
      <c r="F51" s="51">
        <f t="shared" si="3"/>
        <v>0</v>
      </c>
    </row>
    <row r="52" spans="1:6" ht="12.75" customHeight="1">
      <c r="A52" s="26">
        <f t="shared" si="4"/>
        <v>316</v>
      </c>
      <c r="B52" s="7" t="s">
        <v>38</v>
      </c>
      <c r="C52" s="4" t="s">
        <v>9</v>
      </c>
      <c r="D52" s="7">
        <v>420</v>
      </c>
      <c r="E52" s="43"/>
      <c r="F52" s="51">
        <f t="shared" si="3"/>
        <v>0</v>
      </c>
    </row>
    <row r="53" spans="1:6" ht="12.75" customHeight="1">
      <c r="A53" s="26">
        <f t="shared" si="4"/>
        <v>317</v>
      </c>
      <c r="B53" s="13" t="s">
        <v>41</v>
      </c>
      <c r="C53" s="4" t="s">
        <v>29</v>
      </c>
      <c r="D53" s="7">
        <v>100</v>
      </c>
      <c r="E53" s="43"/>
      <c r="F53" s="51">
        <f t="shared" si="3"/>
        <v>0</v>
      </c>
    </row>
    <row r="54" spans="1:6" ht="12" customHeight="1">
      <c r="A54" s="26">
        <f t="shared" si="4"/>
        <v>318</v>
      </c>
      <c r="B54" s="13" t="s">
        <v>42</v>
      </c>
      <c r="C54" s="4" t="s">
        <v>9</v>
      </c>
      <c r="D54" s="7">
        <v>300</v>
      </c>
      <c r="E54" s="43"/>
      <c r="F54" s="51">
        <f t="shared" si="3"/>
        <v>0</v>
      </c>
    </row>
    <row r="55" spans="1:6">
      <c r="A55" s="26">
        <f t="shared" si="4"/>
        <v>319</v>
      </c>
      <c r="B55" s="27" t="s">
        <v>57</v>
      </c>
      <c r="C55" s="4" t="s">
        <v>6</v>
      </c>
      <c r="D55" s="7">
        <v>60</v>
      </c>
      <c r="E55" s="41"/>
      <c r="F55" s="51">
        <f t="shared" si="3"/>
        <v>0</v>
      </c>
    </row>
    <row r="56" spans="1:6">
      <c r="A56" s="26">
        <f t="shared" si="4"/>
        <v>320</v>
      </c>
      <c r="B56" s="27" t="s">
        <v>33</v>
      </c>
      <c r="C56" s="4" t="s">
        <v>6</v>
      </c>
      <c r="D56" s="7">
        <v>25</v>
      </c>
      <c r="E56" s="41"/>
      <c r="F56" s="51">
        <f t="shared" si="3"/>
        <v>0</v>
      </c>
    </row>
    <row r="57" spans="1:6">
      <c r="A57" s="26">
        <f t="shared" si="4"/>
        <v>321</v>
      </c>
      <c r="B57" s="27" t="s">
        <v>58</v>
      </c>
      <c r="C57" s="4" t="s">
        <v>9</v>
      </c>
      <c r="D57" s="7">
        <v>15</v>
      </c>
      <c r="E57" s="41"/>
      <c r="F57" s="51">
        <f t="shared" si="3"/>
        <v>0</v>
      </c>
    </row>
    <row r="58" spans="1:6">
      <c r="A58" s="26">
        <f t="shared" si="4"/>
        <v>322</v>
      </c>
      <c r="B58" s="27" t="s">
        <v>59</v>
      </c>
      <c r="C58" s="4" t="s">
        <v>8</v>
      </c>
      <c r="D58" s="7">
        <v>9</v>
      </c>
      <c r="E58" s="41"/>
      <c r="F58" s="51">
        <f t="shared" si="3"/>
        <v>0</v>
      </c>
    </row>
    <row r="59" spans="1:6">
      <c r="A59" s="26">
        <f t="shared" si="4"/>
        <v>323</v>
      </c>
      <c r="B59" s="27" t="s">
        <v>60</v>
      </c>
      <c r="C59" s="4" t="s">
        <v>8</v>
      </c>
      <c r="D59" s="7">
        <v>2</v>
      </c>
      <c r="E59" s="41"/>
      <c r="F59" s="51">
        <f t="shared" si="3"/>
        <v>0</v>
      </c>
    </row>
    <row r="60" spans="1:6">
      <c r="A60" s="26">
        <f t="shared" si="4"/>
        <v>324</v>
      </c>
      <c r="B60" s="27" t="s">
        <v>22</v>
      </c>
      <c r="C60" s="4" t="s">
        <v>6</v>
      </c>
      <c r="D60" s="7">
        <v>15</v>
      </c>
      <c r="E60" s="41"/>
      <c r="F60" s="51">
        <f>E60*D60</f>
        <v>0</v>
      </c>
    </row>
    <row r="61" spans="1:6">
      <c r="A61" s="26">
        <f t="shared" si="4"/>
        <v>325</v>
      </c>
      <c r="B61" s="27" t="s">
        <v>49</v>
      </c>
      <c r="C61" s="4" t="s">
        <v>8</v>
      </c>
      <c r="D61" s="7">
        <v>12</v>
      </c>
      <c r="E61" s="41"/>
      <c r="F61" s="51">
        <f>E61*D61</f>
        <v>0</v>
      </c>
    </row>
    <row r="62" spans="1:6">
      <c r="A62" s="26">
        <f t="shared" si="4"/>
        <v>326</v>
      </c>
      <c r="B62" s="27" t="s">
        <v>50</v>
      </c>
      <c r="C62" s="4" t="s">
        <v>8</v>
      </c>
      <c r="D62" s="7">
        <v>5</v>
      </c>
      <c r="E62" s="41"/>
      <c r="F62" s="51">
        <f>E62*D62</f>
        <v>0</v>
      </c>
    </row>
    <row r="63" spans="1:6">
      <c r="A63" s="14"/>
      <c r="B63" s="12">
        <f>A36</f>
        <v>300</v>
      </c>
      <c r="C63" s="5"/>
      <c r="D63" s="7"/>
      <c r="E63" s="42"/>
      <c r="F63" s="52">
        <f>SUM(F37:F62)</f>
        <v>0</v>
      </c>
    </row>
    <row r="64" spans="1:6" ht="13">
      <c r="A64" s="23"/>
      <c r="B64" s="20"/>
      <c r="C64" s="21"/>
      <c r="D64" s="22"/>
      <c r="E64" s="44"/>
      <c r="F64" s="44"/>
    </row>
    <row r="65" spans="1:6" ht="14.5">
      <c r="A65" s="74" t="s">
        <v>11</v>
      </c>
      <c r="B65" s="75"/>
      <c r="C65" s="75"/>
      <c r="D65" s="19"/>
      <c r="E65" s="45"/>
      <c r="F65" s="54"/>
    </row>
    <row r="66" spans="1:6">
      <c r="A66" s="16">
        <f>A4</f>
        <v>100</v>
      </c>
      <c r="B66" s="8" t="str">
        <f>B4</f>
        <v>TRAVAUX PREPARATOIRES - FRAIS GENERAUX</v>
      </c>
      <c r="D66" s="18"/>
      <c r="E66" s="46"/>
      <c r="F66" s="55">
        <f>F8</f>
        <v>0</v>
      </c>
    </row>
    <row r="67" spans="1:6">
      <c r="A67" s="16">
        <f>A10</f>
        <v>200</v>
      </c>
      <c r="B67" s="8" t="str">
        <f>B10</f>
        <v>REPRISE SUITE RACCORDEMENT RESEAUX PS1</v>
      </c>
      <c r="F67" s="55">
        <f>F34</f>
        <v>0</v>
      </c>
    </row>
    <row r="68" spans="1:6">
      <c r="A68" s="16">
        <f>A36</f>
        <v>300</v>
      </c>
      <c r="B68" s="8" t="str">
        <f>B36</f>
        <v>TROTTOIR AV CAROLE (Le long de PS1)</v>
      </c>
      <c r="F68" s="55">
        <f>F63</f>
        <v>0</v>
      </c>
    </row>
    <row r="69" spans="1:6" ht="13">
      <c r="A69" s="16"/>
      <c r="B69" s="17" t="s">
        <v>13</v>
      </c>
      <c r="F69" s="56">
        <f>SUM(F66:F68)</f>
        <v>0</v>
      </c>
    </row>
    <row r="70" spans="1:6">
      <c r="A70" s="16"/>
      <c r="B70" s="10" t="s">
        <v>10</v>
      </c>
      <c r="F70" s="55">
        <f>F69*0.2</f>
        <v>0</v>
      </c>
    </row>
    <row r="71" spans="1:6" ht="13">
      <c r="A71" s="35"/>
      <c r="B71" s="36" t="s">
        <v>14</v>
      </c>
      <c r="C71" s="37"/>
      <c r="D71" s="38"/>
      <c r="E71" s="48"/>
      <c r="F71" s="57">
        <f>F69+F70</f>
        <v>0</v>
      </c>
    </row>
    <row r="72" spans="1:6" ht="13">
      <c r="D72" s="32"/>
      <c r="F72" s="49"/>
    </row>
    <row r="74" spans="1:6" ht="13">
      <c r="D74" s="32"/>
      <c r="F74" s="49"/>
    </row>
    <row r="75" spans="1:6">
      <c r="D75" s="33"/>
    </row>
    <row r="76" spans="1:6">
      <c r="D76" s="33"/>
    </row>
    <row r="77" spans="1:6">
      <c r="D77" s="33"/>
    </row>
  </sheetData>
  <mergeCells count="2">
    <mergeCell ref="C1:F1"/>
    <mergeCell ref="A65:C65"/>
  </mergeCells>
  <pageMargins left="0.35433070866141736" right="0.43307086614173229" top="1.2598425196850394" bottom="0.51181102362204722" header="0.23622047244094491" footer="0.31496062992125984"/>
  <pageSetup paperSize="9" scale="72" fitToHeight="0" orientation="portrait" r:id="rId1"/>
  <headerFooter>
    <oddHeader>&amp;L&amp;G&amp;CGrand Paris Aménagement
AEROLIANS - Secteur Carole&amp;RESTIMATION
REPRISE ABORD LOT PS1 - &amp;D</oddHeader>
    <oddFooter>&amp;CPage &amp;P de &amp;N</oddFooter>
  </headerFooter>
  <rowBreaks count="1" manualBreakCount="1">
    <brk id="64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</vt:lpstr>
      <vt:lpstr>DQE</vt:lpstr>
      <vt:lpstr>BPU!Impression_des_titres</vt:lpstr>
      <vt:lpstr>DQE!Impression_des_titres</vt:lpstr>
      <vt:lpstr>BPU!Zone_d_impression</vt:lpstr>
      <vt:lpstr>DQE!Zone_d_impression</vt:lpstr>
    </vt:vector>
  </TitlesOfParts>
  <Company>Techni Cite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Thierry Strobel</dc:creator>
  <cp:lastModifiedBy>Julie KIFFER</cp:lastModifiedBy>
  <cp:revision/>
  <cp:lastPrinted>2025-12-08T16:07:29Z</cp:lastPrinted>
  <dcterms:created xsi:type="dcterms:W3CDTF">2004-08-25T13:40:27Z</dcterms:created>
  <dcterms:modified xsi:type="dcterms:W3CDTF">2025-12-31T15:18:28Z</dcterms:modified>
</cp:coreProperties>
</file>