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_rels/sheet3.xml.rels" ContentType="application/vnd.openxmlformats-package.relationships+xml"/>
  <Override PartName="/xl/worksheets/_rels/sheet2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_rels/externalLink1.xml.rels" ContentType="application/vnd.openxmlformats-package.relationships+xml"/>
  <Override PartName="/xl/externalLinks/externalLink1.xml" ContentType="application/vnd.openxmlformats-officedocument.spreadsheetml.externalLink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_rels/drawing3.xml.rels" ContentType="application/vnd.openxmlformats-package.relationships+xml"/>
  <Override PartName="/xl/drawings/_rels/drawing2.xml.rels" ContentType="application/vnd.openxmlformats-package.relationships+xml"/>
  <Override PartName="/xl/drawings/_rels/drawing1.xml.rels" ContentType="application/vnd.openxmlformats-package.relationships+xml"/>
  <Override PartName="/xl/drawings/drawing3.xml" ContentType="application/vnd.openxmlformats-officedocument.drawing+xml"/>
  <Override PartName="/xl/_rels/workbook.xml.rels" ContentType="application/vnd.openxmlformats-package.relationships+xml"/>
  <Override PartName="/xl/media/image1.png" ContentType="image/png"/>
  <Override PartName="/xl/media/image2.png" ContentType="image/png"/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customXml/item1.xml" ContentType="application/xml"/>
  <Override PartName="/customXml/itemProps1.xml" ContentType="application/vnd.openxmlformats-officedocument.customXmlProperties+xml"/>
  <Override PartName="/customXml/item2.xml" ContentType="application/xml"/>
  <Override PartName="/customXml/_rels/item3.xml.rels" ContentType="application/vnd.openxmlformats-package.relationships+xml"/>
  <Override PartName="/customXml/_rels/item2.xml.rels" ContentType="application/vnd.openxmlformats-package.relationships+xml"/>
  <Override PartName="/customXml/_rels/item1.xml.rels" ContentType="application/vnd.openxmlformats-package.relationships+xml"/>
  <Override PartName="/customXml/itemProps2.xml" ContentType="application/vnd.openxmlformats-officedocument.customXmlProperties+xml"/>
  <Override PartName="/customXml/item3.xml" ContentType="application/xml"/>
  <Override PartName="/customXml/itemProps3.xml" ContentType="application/vnd.openxmlformats-officedocument.customXml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<Relationship Id="rId5" Type="http://schemas.openxmlformats.org/officeDocument/2006/relationships/customXml" Target="../customXml/item1.xml"/><Relationship Id="rId6" Type="http://schemas.openxmlformats.org/officeDocument/2006/relationships/customXml" Target="../customXml/item2.xml"/><Relationship Id="rId7" Type="http://schemas.openxmlformats.org/officeDocument/2006/relationships/customXml" Target="../customXml/item3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2"/>
  </bookViews>
  <sheets>
    <sheet name="Récap" sheetId="1" state="visible" r:id="rId3"/>
    <sheet name="FERME" sheetId="2" state="visible" r:id="rId4"/>
    <sheet name="OPTIONNELLE" sheetId="3" state="visible" r:id="rId5"/>
  </sheets>
  <externalReferences>
    <externalReference r:id="rId6"/>
  </externalReferences>
  <definedNames>
    <definedName function="false" hidden="false" localSheetId="1" name="_xlnm.Print_Area" vbProcedure="false">FERME!$A$1:$I$261</definedName>
    <definedName function="false" hidden="false" localSheetId="2" name="_xlnm.Print_Area" vbProcedure="false">OPTIONNELLE!$A$1:$I$394</definedName>
    <definedName function="false" hidden="false" localSheetId="0" name="_xlnm.Print_Area" vbProcedure="false">Récap!$A$1:$F$50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<sst xmlns="http://schemas.openxmlformats.org/spreadsheetml/2006/main" count="995" uniqueCount="589">
  <si>
    <t xml:space="preserve"> </t>
  </si>
  <si>
    <t xml:space="preserve">GENDARMERIE D'EMBRUN 
CRÉATION D'UN NOUVEAU CHENIL</t>
  </si>
  <si>
    <t xml:space="preserve">DPGF</t>
  </si>
  <si>
    <t xml:space="preserve">PHASE PRO-V2</t>
  </si>
  <si>
    <t xml:space="preserve">Date d'édition</t>
  </si>
  <si>
    <t xml:space="preserve">ind</t>
  </si>
  <si>
    <t xml:space="preserve">CHAPITRE</t>
  </si>
  <si>
    <t xml:space="preserve">DÉSIGNATIONS</t>
  </si>
  <si>
    <t xml:space="preserve">Montant HT
en € </t>
  </si>
  <si>
    <t xml:space="preserve">TRANCHE FERME </t>
  </si>
  <si>
    <t xml:space="preserve">2.1</t>
  </si>
  <si>
    <t xml:space="preserve">VRD - Espaces Verts - Tranche ferme </t>
  </si>
  <si>
    <t xml:space="preserve">2.2</t>
  </si>
  <si>
    <t xml:space="preserve">Serrurerie - Métallerie</t>
  </si>
  <si>
    <t xml:space="preserve">2.3</t>
  </si>
  <si>
    <t xml:space="preserve">Électricité</t>
  </si>
  <si>
    <t xml:space="preserve">Total du projet Estimation MOE 
TRANCHE FERME </t>
  </si>
  <si>
    <t xml:space="preserve">Montant total HT </t>
  </si>
  <si>
    <t xml:space="preserve">Montant total TTC</t>
  </si>
  <si>
    <t xml:space="preserve">TRANCHE OPTIONNELLE</t>
  </si>
  <si>
    <t xml:space="preserve">3.1</t>
  </si>
  <si>
    <t xml:space="preserve">Gros Œuvre - Charpente - Couverture </t>
  </si>
  <si>
    <t xml:space="preserve">3.2</t>
  </si>
  <si>
    <t xml:space="preserve">Menuiseries Extérieures PVC</t>
  </si>
  <si>
    <t xml:space="preserve">3.3</t>
  </si>
  <si>
    <t xml:space="preserve">Cloisons - Faux plafonds - Doublages </t>
  </si>
  <si>
    <t xml:space="preserve">3.4</t>
  </si>
  <si>
    <t xml:space="preserve">Menuiseries Intérieures Bois - Mobiliers</t>
  </si>
  <si>
    <t xml:space="preserve">3.6</t>
  </si>
  <si>
    <t xml:space="preserve">Peintures Intérieures - Nettoyage</t>
  </si>
  <si>
    <t xml:space="preserve">Carrelage - Faïence</t>
  </si>
  <si>
    <t xml:space="preserve">3.7</t>
  </si>
  <si>
    <t xml:space="preserve">3.8</t>
  </si>
  <si>
    <t xml:space="preserve">3.9</t>
  </si>
  <si>
    <t xml:space="preserve">CVC - Plomberie - Tranche ferme </t>
  </si>
  <si>
    <t xml:space="preserve">Total du projet Estimation MOE 
TRANCHE OPTIONNELLE</t>
  </si>
  <si>
    <t xml:space="preserve">TRANCHE FERME</t>
  </si>
  <si>
    <t xml:space="preserve">PHASE PRO</t>
  </si>
  <si>
    <t xml:space="preserve">n° Art.</t>
  </si>
  <si>
    <t xml:space="preserve">DÉSIGNATION DES OUVRAGES</t>
  </si>
  <si>
    <t xml:space="preserve">U</t>
  </si>
  <si>
    <t xml:space="preserve">Qté</t>
  </si>
  <si>
    <t xml:space="preserve">PU</t>
  </si>
  <si>
    <t xml:space="preserve">Montant</t>
  </si>
  <si>
    <t xml:space="preserve">MOE</t>
  </si>
  <si>
    <t xml:space="preserve">Entreprise</t>
  </si>
  <si>
    <t xml:space="preserve">CHAPITRE VRD - ESPACES VERTS</t>
  </si>
  <si>
    <t xml:space="preserve">2.1.1</t>
  </si>
  <si>
    <t xml:space="preserve">OUVRAGE DE RÉSEAUX DE VOIRIE</t>
  </si>
  <si>
    <t xml:space="preserve">Dispositions de sécurité pour travaux en site occupé</t>
  </si>
  <si>
    <t xml:space="preserve">cprs</t>
  </si>
  <si>
    <t xml:space="preserve"> ---</t>
  </si>
  <si>
    <t xml:space="preserve">2.1.2</t>
  </si>
  <si>
    <t xml:space="preserve">État des lieux</t>
  </si>
  <si>
    <t xml:space="preserve">ens</t>
  </si>
  <si>
    <t xml:space="preserve">Sous Total 2.1.2 :</t>
  </si>
  <si>
    <t xml:space="preserve">2.1.3</t>
  </si>
  <si>
    <t xml:space="preserve">Relevé topographiques du terrain</t>
  </si>
  <si>
    <t xml:space="preserve">Sous Total 2.1.3 :</t>
  </si>
  <si>
    <t xml:space="preserve">2.1.4</t>
  </si>
  <si>
    <t xml:space="preserve">Plan d'Exécution - Notes de calculs - Fiches produits</t>
  </si>
  <si>
    <t xml:space="preserve">2.1.5</t>
  </si>
  <si>
    <t xml:space="preserve">Installations de chantier - Base vie</t>
  </si>
  <si>
    <t xml:space="preserve">Sous Total 2.1.5 :</t>
  </si>
  <si>
    <t xml:space="preserve">2.1.6</t>
  </si>
  <si>
    <r>
      <rPr>
        <b val="true"/>
        <sz val="10"/>
        <rFont val="Avenir Next LT Pro"/>
        <family val="2"/>
        <charset val="1"/>
      </rPr>
      <t xml:space="preserve">Essais à la plaque : </t>
    </r>
    <r>
      <rPr>
        <sz val="10"/>
        <rFont val="Avenir Next LT Pro"/>
        <family val="2"/>
        <charset val="1"/>
      </rPr>
      <t xml:space="preserve">Comptés en 2.12.1</t>
    </r>
  </si>
  <si>
    <t xml:space="preserve">p.m.</t>
  </si>
  <si>
    <t xml:space="preserve">Sous Total 2.1.6 :</t>
  </si>
  <si>
    <t xml:space="preserve">2.1.7</t>
  </si>
  <si>
    <t xml:space="preserve">Préparation du terrain</t>
  </si>
  <si>
    <t xml:space="preserve"> - Déplacement du mât porte drapeau</t>
  </si>
  <si>
    <t xml:space="preserve"> - Démolition de l'enrobé existant de la cour d'Honneur :</t>
  </si>
  <si>
    <t xml:space="preserve">    . Découpage enrobé</t>
  </si>
  <si>
    <t xml:space="preserve">ml</t>
  </si>
  <si>
    <t xml:space="preserve">    . Démolition de l'enrobé dans l'emprise du projet</t>
  </si>
  <si>
    <t xml:space="preserve">m²</t>
  </si>
  <si>
    <t xml:space="preserve"> - Interventions sur réseaux existants - sondage ou géo-détection</t>
  </si>
  <si>
    <t xml:space="preserve"> - Évacuation des déchets</t>
  </si>
  <si>
    <t xml:space="preserve">Sous Total 2.1.7 :</t>
  </si>
  <si>
    <t xml:space="preserve">2.1.8</t>
  </si>
  <si>
    <t xml:space="preserve">Implantation - Piquetage</t>
  </si>
  <si>
    <t xml:space="preserve">Sous Total 2.1.8 :</t>
  </si>
  <si>
    <t xml:space="preserve">2.1.9</t>
  </si>
  <si>
    <t xml:space="preserve">Terrassements pour fonds de formes</t>
  </si>
  <si>
    <t xml:space="preserve"> - Pour mémoire : comptés en 2.11.2 Terrassements plateformes</t>
  </si>
  <si>
    <t xml:space="preserve">p,m,</t>
  </si>
  <si>
    <t xml:space="preserve">Sous Total 2.1.9 :</t>
  </si>
  <si>
    <t xml:space="preserve">2.1.10</t>
  </si>
  <si>
    <t xml:space="preserve">Terrassements en tranchées</t>
  </si>
  <si>
    <t xml:space="preserve"> - Pour mémoire : comptés en 2,11 Réseaux</t>
  </si>
  <si>
    <t xml:space="preserve">Sous Total 2.1.10 :</t>
  </si>
  <si>
    <t xml:space="preserve">2.1.11</t>
  </si>
  <si>
    <t xml:space="preserve">Réseaux</t>
  </si>
  <si>
    <t xml:space="preserve">2.1.11.1</t>
  </si>
  <si>
    <t xml:space="preserve">Réseaux Assainissement - Eaux usées :</t>
  </si>
  <si>
    <t xml:space="preserve"> - Découpage enrobé</t>
  </si>
  <si>
    <t xml:space="preserve"> - Démolition de l'enrobé dans l'emprise de la tranchée</t>
  </si>
  <si>
    <t xml:space="preserve"> - Terrassements en déblais</t>
  </si>
  <si>
    <t xml:space="preserve">m3</t>
  </si>
  <si>
    <t xml:space="preserve"> - Regard sortie de bâtiment EU-EV</t>
  </si>
  <si>
    <t xml:space="preserve">nb</t>
  </si>
  <si>
    <t xml:space="preserve"> - Regards de dégrillage </t>
  </si>
  <si>
    <t xml:space="preserve"> - Regards de jonction et changement de direction </t>
  </si>
  <si>
    <t xml:space="preserve"> - Regard disconnecteur </t>
  </si>
  <si>
    <t xml:space="preserve"> - Canalisations PVC CR8, Ø 125 à 160 mm</t>
  </si>
  <si>
    <t xml:space="preserve"> - Raccordement au réseau existant </t>
  </si>
  <si>
    <t xml:space="preserve"> - Contrôle et essais</t>
  </si>
  <si>
    <t xml:space="preserve"> - Enrobage sable</t>
  </si>
  <si>
    <t xml:space="preserve"> - Remblais des tranchées</t>
  </si>
  <si>
    <t xml:space="preserve">2.1.11.2</t>
  </si>
  <si>
    <t xml:space="preserve">Réseau d'Eaux Pluviales :</t>
  </si>
  <si>
    <t xml:space="preserve"> - Regard de pieds de chutes </t>
  </si>
  <si>
    <t xml:space="preserve"> - Regard de visite et de changement de direction </t>
  </si>
  <si>
    <t xml:space="preserve"> - Regard avaloirs </t>
  </si>
  <si>
    <t xml:space="preserve"> - Canalisation Ø 160</t>
  </si>
  <si>
    <t xml:space="preserve"> - Canalisation Ø 200</t>
  </si>
  <si>
    <t xml:space="preserve"> - Curage</t>
  </si>
  <si>
    <t xml:space="preserve">2.1.11.3</t>
  </si>
  <si>
    <t xml:space="preserve">Réseau d'Eaux :</t>
  </si>
  <si>
    <t xml:space="preserve"> - Collier de prise en charge </t>
  </si>
  <si>
    <t xml:space="preserve"> - Vanne et bouché à clé </t>
  </si>
  <si>
    <t xml:space="preserve"> - Canalisation PE HD DN 32 mm, PN 16</t>
  </si>
  <si>
    <t xml:space="preserve"> - Canalisation PE HD DN 25 mm, PN 16</t>
  </si>
  <si>
    <t xml:space="preserve"> - Robinet de puisage extérieur + Potelet inox </t>
  </si>
  <si>
    <t xml:space="preserve"> - Test d’étanchéité </t>
  </si>
  <si>
    <t xml:space="preserve"> - Désinfection du réseau </t>
  </si>
  <si>
    <t xml:space="preserve">2.1.11.4</t>
  </si>
  <si>
    <t xml:space="preserve">Infrastructure pour branchement courant forts :</t>
  </si>
  <si>
    <t xml:space="preserve"> - Fourreau TPC rouge Ø 90, aiguilleté</t>
  </si>
  <si>
    <t xml:space="preserve"> - Chambre de tirage béton L1C avec tampon D400</t>
  </si>
  <si>
    <t xml:space="preserve">2.1.11.5</t>
  </si>
  <si>
    <t xml:space="preserve">Infrastructure pour branchement courant faibles:</t>
  </si>
  <si>
    <t xml:space="preserve"> - Fourreau TPC rouge Ø 60, aiguilleté</t>
  </si>
  <si>
    <t xml:space="preserve"> - Chambre de tirage L0T</t>
  </si>
  <si>
    <t xml:space="preserve">2.1.11.6</t>
  </si>
  <si>
    <t xml:space="preserve">Éclairage de cheminements extérieurs : </t>
  </si>
  <si>
    <t xml:space="preserve"> - Borne lumineuse</t>
  </si>
  <si>
    <t xml:space="preserve"> - Câblage en R2V sous TPC rouge Ø60 mm</t>
  </si>
  <si>
    <t xml:space="preserve">2.11.1.7</t>
  </si>
  <si>
    <t xml:space="preserve">Circuits de prises de courant extérieures: </t>
  </si>
  <si>
    <t xml:space="preserve"> - Prise Plexo étanche à volet </t>
  </si>
  <si>
    <t xml:space="preserve"> - Câblage ITCA Ø16 mm dans profilé inox</t>
  </si>
  <si>
    <t xml:space="preserve"> - Câblage enterré sous TPC rouge Ø40 mm</t>
  </si>
  <si>
    <t xml:space="preserve">2.11.1.8</t>
  </si>
  <si>
    <t xml:space="preserve">Infrastructure pour réseau électrique d’éclairage des Courettes:</t>
  </si>
  <si>
    <t xml:space="preserve"> - TPC rouge Ø40 mm</t>
  </si>
  <si>
    <t xml:space="preserve">Sous Total 2.1.11 :</t>
  </si>
  <si>
    <t xml:space="preserve">2.1.12</t>
  </si>
  <si>
    <t xml:space="preserve">Voirie et aménagements extérieurs</t>
  </si>
  <si>
    <t xml:space="preserve">2.1.12.1</t>
  </si>
  <si>
    <t xml:space="preserve">Essais à la plaque </t>
  </si>
  <si>
    <t xml:space="preserve">2.1.12.2</t>
  </si>
  <si>
    <t xml:space="preserve">Cheminements béton balayé </t>
  </si>
  <si>
    <t xml:space="preserve">2.1.12.3</t>
  </si>
  <si>
    <t xml:space="preserve">Dallage béton du SAS chenil </t>
  </si>
  <si>
    <t xml:space="preserve">2.1.12.4</t>
  </si>
  <si>
    <t xml:space="preserve">Dallage des courettes jour/nuit du chenil y compris asphalte coulé</t>
  </si>
  <si>
    <t xml:space="preserve">2.1.12.5</t>
  </si>
  <si>
    <t xml:space="preserve">Bordures de voirie: </t>
  </si>
  <si>
    <t xml:space="preserve">Type T2</t>
  </si>
  <si>
    <t xml:space="preserve">Type P2</t>
  </si>
  <si>
    <t xml:space="preserve">2.1.12.6</t>
  </si>
  <si>
    <t xml:space="preserve">Caniveau ouvert en béton 50 x 40 cm de ht</t>
  </si>
  <si>
    <t xml:space="preserve">Sous Total 2.1.12 :</t>
  </si>
  <si>
    <t xml:space="preserve">2.1.13</t>
  </si>
  <si>
    <t xml:space="preserve">Clôtures</t>
  </si>
  <si>
    <t xml:space="preserve">2.1.13.1</t>
  </si>
  <si>
    <t xml:space="preserve">Clôtures grillagées </t>
  </si>
  <si>
    <t xml:space="preserve">2.1.13.2</t>
  </si>
  <si>
    <t xml:space="preserve">Portillons sur clôtures grillagées </t>
  </si>
  <si>
    <t xml:space="preserve">Sous Total 2.1.13 :</t>
  </si>
  <si>
    <t xml:space="preserve">2.1.14</t>
  </si>
  <si>
    <t xml:space="preserve">Documents techniques et études d’exécution </t>
  </si>
  <si>
    <t xml:space="preserve">Sous Total 2.1.14 :</t>
  </si>
  <si>
    <t xml:space="preserve">2.1.15</t>
  </si>
  <si>
    <t xml:space="preserve">ESPACES VERTS - ARROSAGE</t>
  </si>
  <si>
    <t xml:space="preserve">2.1.15.1</t>
  </si>
  <si>
    <t xml:space="preserve">Espaces verts </t>
  </si>
  <si>
    <t xml:space="preserve"> - Préparation du sol ( décaissement 30 cm, nettoyage)</t>
  </si>
  <si>
    <t xml:space="preserve"> - Terre végétale (30 cm) </t>
  </si>
  <si>
    <t xml:space="preserve"> - Arbres</t>
  </si>
  <si>
    <t xml:space="preserve">s.o.</t>
  </si>
  <si>
    <t xml:space="preserve"> - Haies (Photinia, Elaeagnus, Ligustrum)</t>
  </si>
  <si>
    <t xml:space="preserve"> - Semis prairie rustique (20 g/m²)</t>
  </si>
  <si>
    <t xml:space="preserve"> - Entretien des plantations pendant 1 an </t>
  </si>
  <si>
    <t xml:space="preserve"> - Amendements, paillage, tuteurs etc…</t>
  </si>
  <si>
    <t xml:space="preserve">Sous Total 2.1.15 :</t>
  </si>
  <si>
    <t xml:space="preserve">2.1.16</t>
  </si>
  <si>
    <t xml:space="preserve">Arrosage automatique</t>
  </si>
  <si>
    <t xml:space="preserve"> - Programmateur à pile + regard d'arrosage</t>
  </si>
  <si>
    <t xml:space="preserve"> - Réseau PEHD enterré, PN16, lit de sable + grillage </t>
  </si>
  <si>
    <t xml:space="preserve"> - Goutte à goutte pour haies </t>
  </si>
  <si>
    <t xml:space="preserve"> - Électrovannes, filtres, clapets, régulateurs , robinets de puisage,etc…</t>
  </si>
  <si>
    <t xml:space="preserve">Sous Total 2.1.16 :</t>
  </si>
  <si>
    <t xml:space="preserve">Sous-total 2.1</t>
  </si>
  <si>
    <t xml:space="preserve">CHAPITRE SERRURERIE – MÉTALLERIE</t>
  </si>
  <si>
    <t xml:space="preserve">2.2.1</t>
  </si>
  <si>
    <t xml:space="preserve">CHENIL TRANCHE FERME</t>
  </si>
  <si>
    <t xml:space="preserve">2.2.1.1</t>
  </si>
  <si>
    <t xml:space="preserve">Chenil extérieur</t>
  </si>
  <si>
    <t xml:space="preserve">Structure</t>
  </si>
  <si>
    <t xml:space="preserve">Ens</t>
  </si>
  <si>
    <t xml:space="preserve">Panneaux Cas 1</t>
  </si>
  <si>
    <t xml:space="preserve">Panneaux Cas 2</t>
  </si>
  <si>
    <t xml:space="preserve">Panneaux Cas 3</t>
  </si>
  <si>
    <t xml:space="preserve">Panneaux Cas 4</t>
  </si>
  <si>
    <t xml:space="preserve">Toiture </t>
  </si>
  <si>
    <t xml:space="preserve">Plafond acoustique</t>
  </si>
  <si>
    <t xml:space="preserve">2.2.2</t>
  </si>
  <si>
    <t xml:space="preserve">Portes des chenils Se01 et Se02</t>
  </si>
  <si>
    <t xml:space="preserve">Porte Se01</t>
  </si>
  <si>
    <t xml:space="preserve">Porte Se02</t>
  </si>
  <si>
    <t xml:space="preserve">2.2.3</t>
  </si>
  <si>
    <t xml:space="preserve">Passe-plats pivotant</t>
  </si>
  <si>
    <t xml:space="preserve">2.2.4</t>
  </si>
  <si>
    <t xml:space="preserve">Banc de couchage</t>
  </si>
  <si>
    <t xml:space="preserve">2.2.5</t>
  </si>
  <si>
    <t xml:space="preserve">Niche </t>
  </si>
  <si>
    <t xml:space="preserve">Sous-total 2.3</t>
  </si>
  <si>
    <t xml:space="preserve">CHAPITRE ÉLECTRICITÉ</t>
  </si>
  <si>
    <t xml:space="preserve">2.3.1</t>
  </si>
  <si>
    <t xml:space="preserve">Départ dédié chenil Conforme article 3.8.4 TGBT </t>
  </si>
  <si>
    <t xml:space="preserve">Montant total HT TRANCHE FERME</t>
  </si>
  <si>
    <t xml:space="preserve">TVA 20%</t>
  </si>
  <si>
    <t xml:space="preserve">CHAPITRE GROS ŒUVRE</t>
  </si>
  <si>
    <t xml:space="preserve">3.1.1</t>
  </si>
  <si>
    <t xml:space="preserve">TRAVAUX PRÉPARATOIRES</t>
  </si>
  <si>
    <t xml:space="preserve">3.1.1.1</t>
  </si>
  <si>
    <t xml:space="preserve">Généralités</t>
  </si>
  <si>
    <t xml:space="preserve">PM</t>
  </si>
  <si>
    <t xml:space="preserve">3.1.1.2</t>
  </si>
  <si>
    <t xml:space="preserve">Suivi géotechnique d'exécution : mission G3</t>
  </si>
  <si>
    <t xml:space="preserve">3.1.1.3</t>
  </si>
  <si>
    <t xml:space="preserve">Études d'exécution</t>
  </si>
  <si>
    <t xml:space="preserve">3.1.1.4</t>
  </si>
  <si>
    <t xml:space="preserve">Réseaux existants</t>
  </si>
  <si>
    <t xml:space="preserve">3.1.1.5</t>
  </si>
  <si>
    <t xml:space="preserve">Palissade de chantier</t>
  </si>
  <si>
    <t xml:space="preserve">3.1.1.6</t>
  </si>
  <si>
    <t xml:space="preserve">Implantation</t>
  </si>
  <si>
    <t xml:space="preserve">3.1.1.7</t>
  </si>
  <si>
    <t xml:space="preserve">Panneau de chantier</t>
  </si>
  <si>
    <t xml:space="preserve">3.1.2</t>
  </si>
  <si>
    <t xml:space="preserve">TERRASSEMENTS</t>
  </si>
  <si>
    <t xml:space="preserve">3.1.2.1</t>
  </si>
  <si>
    <t xml:space="preserve">3.1.2.2</t>
  </si>
  <si>
    <t xml:space="preserve">Puits - Découvertes</t>
  </si>
  <si>
    <t xml:space="preserve">3.1.2.3</t>
  </si>
  <si>
    <t xml:space="preserve">Terrassements en rigoles ou en puits</t>
  </si>
  <si>
    <t xml:space="preserve">3.1.2.4</t>
  </si>
  <si>
    <t xml:space="preserve">Remblais</t>
  </si>
  <si>
    <t xml:space="preserve">3.1.2.5</t>
  </si>
  <si>
    <t xml:space="preserve">Évacuation des terres à la décharge</t>
  </si>
  <si>
    <t xml:space="preserve">3.1.3</t>
  </si>
  <si>
    <t xml:space="preserve">FONDATIONS</t>
  </si>
  <si>
    <t xml:space="preserve">3.1.3.1</t>
  </si>
  <si>
    <t xml:space="preserve">3.1.3.2</t>
  </si>
  <si>
    <t xml:space="preserve">Pompage des eaux</t>
  </si>
  <si>
    <t xml:space="preserve">3.1.3.3</t>
  </si>
  <si>
    <t xml:space="preserve">Béton de propreté</t>
  </si>
  <si>
    <t xml:space="preserve">3.1.3.4</t>
  </si>
  <si>
    <t xml:space="preserve">Semelles isolées</t>
  </si>
  <si>
    <t xml:space="preserve">Béton</t>
  </si>
  <si>
    <t xml:space="preserve">Coffrage</t>
  </si>
  <si>
    <t xml:space="preserve">Acier HA</t>
  </si>
  <si>
    <t xml:space="preserve">kg</t>
  </si>
  <si>
    <t xml:space="preserve">3.1.3.5</t>
  </si>
  <si>
    <t xml:space="preserve">Semelles filantes</t>
  </si>
  <si>
    <t xml:space="preserve">3.1.3.6</t>
  </si>
  <si>
    <t xml:space="preserve">Longrine</t>
  </si>
  <si>
    <t xml:space="preserve">3.1.3.7</t>
  </si>
  <si>
    <t xml:space="preserve">Dallage</t>
  </si>
  <si>
    <t xml:space="preserve">Ep. 20 - Dalle RDC - Béton</t>
  </si>
  <si>
    <t xml:space="preserve">Ep. 20 - Dalle RDC - Acier HA</t>
  </si>
  <si>
    <t xml:space="preserve">Ep. 20 - Dalle RDC - Acier TS</t>
  </si>
  <si>
    <t xml:space="preserve">3.1.3.8</t>
  </si>
  <si>
    <t xml:space="preserve">Fourreaux pénétrations</t>
  </si>
  <si>
    <t xml:space="preserve">3.1.3.9</t>
  </si>
  <si>
    <t xml:space="preserve">Protection extérieure par badigeon</t>
  </si>
  <si>
    <t xml:space="preserve">3.1.4</t>
  </si>
  <si>
    <t xml:space="preserve">SUPERSTRUCTURES</t>
  </si>
  <si>
    <t xml:space="preserve">3.1.4.1</t>
  </si>
  <si>
    <t xml:space="preserve">3.1.4.2</t>
  </si>
  <si>
    <t xml:space="preserve">Stabilité au feu et coupe-feu</t>
  </si>
  <si>
    <t xml:space="preserve">3.1.4.3</t>
  </si>
  <si>
    <t xml:space="preserve">Divers</t>
  </si>
  <si>
    <t xml:space="preserve">3.1.4.4</t>
  </si>
  <si>
    <t xml:space="preserve">Murs en maçonnerie</t>
  </si>
  <si>
    <t xml:space="preserve">3.1.4.5</t>
  </si>
  <si>
    <t xml:space="preserve">Arase étanche</t>
  </si>
  <si>
    <t xml:space="preserve">3.1.4.6</t>
  </si>
  <si>
    <t xml:space="preserve">Poteaux</t>
  </si>
  <si>
    <t xml:space="preserve">3.1.4.7</t>
  </si>
  <si>
    <t xml:space="preserve">Poutres linteaux, chainages</t>
  </si>
  <si>
    <t xml:space="preserve">Linteau </t>
  </si>
  <si>
    <t xml:space="preserve">3.1.5</t>
  </si>
  <si>
    <t xml:space="preserve">ASSAINISSEMENT</t>
  </si>
  <si>
    <t xml:space="preserve">3.1.5.1</t>
  </si>
  <si>
    <t xml:space="preserve">3.1.5.2</t>
  </si>
  <si>
    <t xml:space="preserve">Canalisation enterrées</t>
  </si>
  <si>
    <t xml:space="preserve">3.1.5.3</t>
  </si>
  <si>
    <t xml:space="preserve">Fourreaux sous dallage</t>
  </si>
  <si>
    <t xml:space="preserve">3.1.6</t>
  </si>
  <si>
    <t xml:space="preserve">TRAVAUX DIVERS</t>
  </si>
  <si>
    <t xml:space="preserve">3.1.6.1</t>
  </si>
  <si>
    <t xml:space="preserve">Enduit intérieur</t>
  </si>
  <si>
    <t xml:space="preserve">3.1.6.2</t>
  </si>
  <si>
    <t xml:space="preserve">Enduit extérieur</t>
  </si>
  <si>
    <t xml:space="preserve">3.1.6.3</t>
  </si>
  <si>
    <t xml:space="preserve">Appuis de baies</t>
  </si>
  <si>
    <t xml:space="preserve">3.1.6.4</t>
  </si>
  <si>
    <t xml:space="preserve">Seuils en béton</t>
  </si>
  <si>
    <t xml:space="preserve">3.1.6.5</t>
  </si>
  <si>
    <t xml:space="preserve">Aide aux autres corps d'état</t>
  </si>
  <si>
    <t xml:space="preserve">3.1.7</t>
  </si>
  <si>
    <t xml:space="preserve">CHARPENTE COUVERTURE</t>
  </si>
  <si>
    <t xml:space="preserve">3.1.7.1</t>
  </si>
  <si>
    <t xml:space="preserve">Charpente fermette bois</t>
  </si>
  <si>
    <t xml:space="preserve">3.1.7.2</t>
  </si>
  <si>
    <t xml:space="preserve">Couverture en tuiles terre cuite de type Provincial Ste Foy</t>
  </si>
  <si>
    <t xml:space="preserve">3.1.7.3</t>
  </si>
  <si>
    <t xml:space="preserve">Souche pour sorties VMC</t>
  </si>
  <si>
    <t xml:space="preserve">3.1.7.4</t>
  </si>
  <si>
    <t xml:space="preserve">Ouvrages divers</t>
  </si>
  <si>
    <t xml:space="preserve">3.1.7.5</t>
  </si>
  <si>
    <t xml:space="preserve">Gouttières pendantes en zinc</t>
  </si>
  <si>
    <t xml:space="preserve">3.1.7.6</t>
  </si>
  <si>
    <t xml:space="preserve">Descente EP en zinc</t>
  </si>
  <si>
    <t xml:space="preserve">3.1.7.7</t>
  </si>
  <si>
    <t xml:space="preserve">Cheminement technique en combles</t>
  </si>
  <si>
    <t xml:space="preserve">3.1.7.8</t>
  </si>
  <si>
    <t xml:space="preserve">Crochets type DIMOS</t>
  </si>
  <si>
    <t xml:space="preserve">Sous-total 3.1</t>
  </si>
  <si>
    <t xml:space="preserve">CHAPITRE MENUISERIES EXTÉRIEURES PVC</t>
  </si>
  <si>
    <t xml:space="preserve">3.2.1</t>
  </si>
  <si>
    <t xml:space="preserve">Menuiseries PVC</t>
  </si>
  <si>
    <t xml:space="preserve">Me01</t>
  </si>
  <si>
    <t xml:space="preserve">Me02</t>
  </si>
  <si>
    <t xml:space="preserve">Me03</t>
  </si>
  <si>
    <t xml:space="preserve">Sous-total 3.2</t>
  </si>
  <si>
    <t xml:space="preserve">CHAPITRE CLOISONS DOUBLAGES FAUX PLAFONDS</t>
  </si>
  <si>
    <t xml:space="preserve">3.3.1</t>
  </si>
  <si>
    <t xml:space="preserve">DOUBLAGES</t>
  </si>
  <si>
    <t xml:space="preserve">3.3.1.1</t>
  </si>
  <si>
    <t xml:space="preserve">Doublages thermiques sur ossature</t>
  </si>
  <si>
    <t xml:space="preserve">3.3.2</t>
  </si>
  <si>
    <t xml:space="preserve">CLOISONS</t>
  </si>
  <si>
    <t xml:space="preserve">3.3.2.1</t>
  </si>
  <si>
    <t xml:space="preserve">Cloisons 98/62</t>
  </si>
  <si>
    <t xml:space="preserve">3.3.3</t>
  </si>
  <si>
    <t xml:space="preserve">Plus value Hydro</t>
  </si>
  <si>
    <t xml:space="preserve">Plus value hydro</t>
  </si>
  <si>
    <t xml:space="preserve">3.3.4</t>
  </si>
  <si>
    <t xml:space="preserve">Plus value WAB</t>
  </si>
  <si>
    <t xml:space="preserve">3.3.5</t>
  </si>
  <si>
    <t xml:space="preserve">FAUX PLAFONDS</t>
  </si>
  <si>
    <t xml:space="preserve">3.3.5.1</t>
  </si>
  <si>
    <t xml:space="preserve">Faux plafond dalle minérales</t>
  </si>
  <si>
    <t xml:space="preserve">3.3.5.2</t>
  </si>
  <si>
    <t xml:space="preserve">Faux plafond dalle minérales zone humide</t>
  </si>
  <si>
    <t xml:space="preserve">3.3.5.3</t>
  </si>
  <si>
    <t xml:space="preserve">Faux plafonds dalles fibre de  bois </t>
  </si>
  <si>
    <t xml:space="preserve">3.3.6</t>
  </si>
  <si>
    <t xml:space="preserve">OUVRAGES DIVERS</t>
  </si>
  <si>
    <t xml:space="preserve">3.3.6.1</t>
  </si>
  <si>
    <t xml:space="preserve">Coffres et habillage divers</t>
  </si>
  <si>
    <t xml:space="preserve">3.3.6.2</t>
  </si>
  <si>
    <t xml:space="preserve">Pose huisseries - Bâtis intérieurs</t>
  </si>
  <si>
    <t xml:space="preserve">Sous-total 3.3</t>
  </si>
  <si>
    <t xml:space="preserve">CHAPITRE MENUISERIES INTÉRIEURES BOIS - MOBILIERS</t>
  </si>
  <si>
    <t xml:space="preserve">3.4.1</t>
  </si>
  <si>
    <t xml:space="preserve">BLOC PORTE MI01</t>
  </si>
  <si>
    <t xml:space="preserve">3.4.2</t>
  </si>
  <si>
    <t xml:space="preserve">BLOC PORTE MI02</t>
  </si>
  <si>
    <t xml:space="preserve">3.4.3</t>
  </si>
  <si>
    <t xml:space="preserve">MOBILIERS</t>
  </si>
  <si>
    <t xml:space="preserve">3.4.3.1</t>
  </si>
  <si>
    <t xml:space="preserve">Casier vestiaire monobloc</t>
  </si>
  <si>
    <t xml:space="preserve">Sous-total 3.4</t>
  </si>
  <si>
    <t xml:space="preserve">3.5</t>
  </si>
  <si>
    <t xml:space="preserve">CHAPITRE PEINTURES INTÉRIEURES - NETTOYAGE </t>
  </si>
  <si>
    <t xml:space="preserve">3.5.1</t>
  </si>
  <si>
    <t xml:space="preserve">PEINTURE SUR MURS ET PLAFONDS </t>
  </si>
  <si>
    <t xml:space="preserve">3.5.2</t>
  </si>
  <si>
    <t xml:space="preserve">PEINTURE SUR CANALISATION PVC</t>
  </si>
  <si>
    <t xml:space="preserve">3.5.2.1</t>
  </si>
  <si>
    <t xml:space="preserve">Peinture satinée alkyde garnissant</t>
  </si>
  <si>
    <t xml:space="preserve">3.5.3</t>
  </si>
  <si>
    <t xml:space="preserve">NETTOYAGE</t>
  </si>
  <si>
    <t xml:space="preserve">3.5.3.1</t>
  </si>
  <si>
    <t xml:space="preserve">Nettoyage des locaux</t>
  </si>
  <si>
    <t xml:space="preserve">Nettoyage avant OPR</t>
  </si>
  <si>
    <t xml:space="preserve">Nettoyage avant livraison</t>
  </si>
  <si>
    <t xml:space="preserve">3.5.3.2</t>
  </si>
  <si>
    <t xml:space="preserve">Raccord</t>
  </si>
  <si>
    <t xml:space="preserve">Sous-total 3.5</t>
  </si>
  <si>
    <t xml:space="preserve">CHAPITRE CARRELAGE – FAÏENCE</t>
  </si>
  <si>
    <t xml:space="preserve">3.6.1</t>
  </si>
  <si>
    <t xml:space="preserve">PRÉPARATION DES SUPPORTS</t>
  </si>
  <si>
    <t xml:space="preserve">Chape isolée</t>
  </si>
  <si>
    <t xml:space="preserve">3.6.2</t>
  </si>
  <si>
    <t xml:space="preserve">CARRELAGE</t>
  </si>
  <si>
    <t xml:space="preserve">3.6.2.1</t>
  </si>
  <si>
    <t xml:space="preserve">Carrelage en grès cérame</t>
  </si>
  <si>
    <t xml:space="preserve">3.6.2.2</t>
  </si>
  <si>
    <t xml:space="preserve">Plinthe grès cérame</t>
  </si>
  <si>
    <t xml:space="preserve">3.6.2.3</t>
  </si>
  <si>
    <t xml:space="preserve">Carrelage en grès cérame antidérapant</t>
  </si>
  <si>
    <t xml:space="preserve">3.6.2.4</t>
  </si>
  <si>
    <t xml:space="preserve">Plinthe à talon</t>
  </si>
  <si>
    <t xml:space="preserve">3.6.3</t>
  </si>
  <si>
    <t xml:space="preserve">REVÊTEMENT MURAL</t>
  </si>
  <si>
    <t xml:space="preserve">Revêtement mural type faïence 20x20</t>
  </si>
  <si>
    <t xml:space="preserve">3.6.4</t>
  </si>
  <si>
    <t xml:space="preserve">Étanchéité sous carrelage SEL</t>
  </si>
  <si>
    <t xml:space="preserve">3.6.5</t>
  </si>
  <si>
    <t xml:space="preserve">Étanchéité sous faïence SPEC</t>
  </si>
  <si>
    <t xml:space="preserve">Sous-total 3.6</t>
  </si>
  <si>
    <t xml:space="preserve">CHAPITRE CHAPITRE SERRURERIE – MÉTALLERIE</t>
  </si>
  <si>
    <t xml:space="preserve">3.7.1</t>
  </si>
  <si>
    <t xml:space="preserve">PORTES MÉTALLIQUES PLEINES</t>
  </si>
  <si>
    <t xml:space="preserve">3.7.1.1</t>
  </si>
  <si>
    <t xml:space="preserve">Porte Se05</t>
  </si>
  <si>
    <t xml:space="preserve">3.7.1.2</t>
  </si>
  <si>
    <t xml:space="preserve">Porte Se04</t>
  </si>
  <si>
    <t xml:space="preserve">3.7.2</t>
  </si>
  <si>
    <t xml:space="preserve">CHENIL TRANCHE CONDITIONNELLE</t>
  </si>
  <si>
    <t xml:space="preserve">3.7.2.1</t>
  </si>
  <si>
    <t xml:space="preserve">Chenil d'isolement</t>
  </si>
  <si>
    <t xml:space="preserve">Portes des chenilsSe02</t>
  </si>
  <si>
    <t xml:space="preserve">Sous-total 3.7</t>
  </si>
  <si>
    <t xml:space="preserve">3.8.1</t>
  </si>
  <si>
    <t xml:space="preserve">BILAN DE PUISSANCE</t>
  </si>
  <si>
    <t xml:space="preserve">3.8.2</t>
  </si>
  <si>
    <t xml:space="preserve">ORIGINE DE L'ALIMENTATION, ARCHITECTURE BASSE TENSION</t>
  </si>
  <si>
    <t xml:space="preserve">3.8.2.1</t>
  </si>
  <si>
    <t xml:space="preserve">Généralité</t>
  </si>
  <si>
    <t xml:space="preserve">3.8.2.4</t>
  </si>
  <si>
    <t xml:space="preserve">TGBT</t>
  </si>
  <si>
    <t xml:space="preserve">3.8.2.5</t>
  </si>
  <si>
    <t xml:space="preserve">Réseaux de terre - équipotentialité</t>
  </si>
  <si>
    <t xml:space="preserve">3.8.2.6</t>
  </si>
  <si>
    <t xml:space="preserve">Protection contre la foudre</t>
  </si>
  <si>
    <t xml:space="preserve">3.8.2.7</t>
  </si>
  <si>
    <t xml:space="preserve">Tableau électrique CFO</t>
  </si>
  <si>
    <t xml:space="preserve"> s.o.</t>
  </si>
  <si>
    <t xml:space="preserve">3.8.2.8</t>
  </si>
  <si>
    <t xml:space="preserve">Branchement Tarif Jaune </t>
  </si>
  <si>
    <t xml:space="preserve">3.8.2.9</t>
  </si>
  <si>
    <t xml:space="preserve">Consuel</t>
  </si>
  <si>
    <t xml:space="preserve">3.8.2.10</t>
  </si>
  <si>
    <t xml:space="preserve">Distribution et cheminements</t>
  </si>
  <si>
    <t xml:space="preserve">3.8.2.11</t>
  </si>
  <si>
    <t xml:space="preserve">Appareillage </t>
  </si>
  <si>
    <t xml:space="preserve">- PA 1 Poste de travail (4PC circuit normal +2RJ45</t>
  </si>
  <si>
    <t xml:space="preserve">- PC 20 A</t>
  </si>
  <si>
    <t xml:space="preserve">- PC Étanche</t>
  </si>
  <si>
    <t xml:space="preserve">- Prise ménage  et entretien</t>
  </si>
  <si>
    <t xml:space="preserve">Commandes d'éclairage manuelles des locaux</t>
  </si>
  <si>
    <t xml:space="preserve">- Interrupteur simple allumage</t>
  </si>
  <si>
    <t xml:space="preserve">- Interrupteur va et vient</t>
  </si>
  <si>
    <t xml:space="preserve">- Commande éclairage par détecteur de présence</t>
  </si>
  <si>
    <t xml:space="preserve">3.8.2.12</t>
  </si>
  <si>
    <t xml:space="preserve">Attentes électriques - Divers - Alarme anti-intrusion</t>
  </si>
  <si>
    <t xml:space="preserve">3.8.2.13</t>
  </si>
  <si>
    <t xml:space="preserve">Éclairage</t>
  </si>
  <si>
    <t xml:space="preserve">  Spot encastré 7 w</t>
  </si>
  <si>
    <t xml:space="preserve">  Plafonnier encastré 15 w</t>
  </si>
  <si>
    <t xml:space="preserve">  Applique étanche 15 w</t>
  </si>
  <si>
    <t xml:space="preserve">  Hublot étanche 15 w</t>
  </si>
  <si>
    <t xml:space="preserve">  Caisson encastré 28 w</t>
  </si>
  <si>
    <t xml:space="preserve">  Réglette 18 w</t>
  </si>
  <si>
    <t xml:space="preserve">Éclairage de sécurité</t>
  </si>
  <si>
    <t xml:space="preserve">- Éclairage de sécurité Haut </t>
  </si>
  <si>
    <t xml:space="preserve">- Éclairage de sécurité Haut et bas IK10</t>
  </si>
  <si>
    <t xml:space="preserve">- Télécommande Éclairage de sécurité</t>
  </si>
  <si>
    <t xml:space="preserve">Sous-total 3.8</t>
  </si>
  <si>
    <t xml:space="preserve">CHAPITRE CHAUFFAGE – VENTILATION - PLOMBERIE</t>
  </si>
  <si>
    <t xml:space="preserve">3.9.1</t>
  </si>
  <si>
    <t xml:space="preserve">GÉNÉRALITÉS</t>
  </si>
  <si>
    <t xml:space="preserve">Installation de chantier</t>
  </si>
  <si>
    <t xml:space="preserve">Sous-total 3.9.1</t>
  </si>
  <si>
    <t xml:space="preserve">3.9.6</t>
  </si>
  <si>
    <t xml:space="preserve">CHAUFFAGE / RAFRAICHISSEMENT</t>
  </si>
  <si>
    <t xml:space="preserve">CONTEXTE RÉGLEMENTAIRE</t>
  </si>
  <si>
    <t xml:space="preserve">3.9.6.1</t>
  </si>
  <si>
    <t xml:space="preserve">PRODUCTION ET TRAITEMENT DES LOCAUX</t>
  </si>
  <si>
    <t xml:space="preserve">a</t>
  </si>
  <si>
    <t xml:space="preserve">Groupe Extérieure DRV</t>
  </si>
  <si>
    <t xml:space="preserve">y compris supportage, manutention, raccordement électrique, mise en service</t>
  </si>
  <si>
    <t xml:space="preserve">b</t>
  </si>
  <si>
    <t xml:space="preserve">Unité Intérieure DRV</t>
  </si>
  <si>
    <t xml:space="preserve">y compris supportage, manutention et raccordement électrique</t>
  </si>
  <si>
    <t xml:space="preserve">c</t>
  </si>
  <si>
    <t xml:space="preserve">Commande Centralisée</t>
  </si>
  <si>
    <t xml:space="preserve">d</t>
  </si>
  <si>
    <t xml:space="preserve">Régulation</t>
  </si>
  <si>
    <t xml:space="preserve">Thermostat d'ambiance y compris câblage et raccordement</t>
  </si>
  <si>
    <t xml:space="preserve">e</t>
  </si>
  <si>
    <t xml:space="preserve">Circuit Frigorifique</t>
  </si>
  <si>
    <t xml:space="preserve">f</t>
  </si>
  <si>
    <t xml:space="preserve">Évacuation des Condensats</t>
  </si>
  <si>
    <t xml:space="preserve">g</t>
  </si>
  <si>
    <t xml:space="preserve">Supportage</t>
  </si>
  <si>
    <t xml:space="preserve">h</t>
  </si>
  <si>
    <t xml:space="preserve">Comptage</t>
  </si>
  <si>
    <t xml:space="preserve">Sous-total 3.9.6</t>
  </si>
  <si>
    <t xml:space="preserve">3.9.7</t>
  </si>
  <si>
    <t xml:space="preserve">VENTILATION DES LOCAUX</t>
  </si>
  <si>
    <t xml:space="preserve">3.9.7.1</t>
  </si>
  <si>
    <t xml:space="preserve">VENTILATION DE CONFORT</t>
  </si>
  <si>
    <t xml:space="preserve">Extracteur VMC</t>
  </si>
  <si>
    <t xml:space="preserve">3.9.7.2</t>
  </si>
  <si>
    <t xml:space="preserve">SUPPORTAGE</t>
  </si>
  <si>
    <t xml:space="preserve">3.9.7.3</t>
  </si>
  <si>
    <t xml:space="preserve">PIÈGES A SONS</t>
  </si>
  <si>
    <t xml:space="preserve">3.9.7.4</t>
  </si>
  <si>
    <t xml:space="preserve">RÉSEAUX DE GAINES</t>
  </si>
  <si>
    <t xml:space="preserve">Ø200</t>
  </si>
  <si>
    <t xml:space="preserve">Ø160</t>
  </si>
  <si>
    <t xml:space="preserve">Ø125</t>
  </si>
  <si>
    <t xml:space="preserve">3.9.7.5</t>
  </si>
  <si>
    <t xml:space="preserve">BOUCHES D'EXTRACTION AUTOREGLABLES</t>
  </si>
  <si>
    <t xml:space="preserve">3.9.7.6</t>
  </si>
  <si>
    <t xml:space="preserve">BOUCHES D'EXTRACTION BUREAUX / SALLES DE SOIN</t>
  </si>
  <si>
    <t xml:space="preserve">y compris module de régulation</t>
  </si>
  <si>
    <t xml:space="preserve">3.9.7.7</t>
  </si>
  <si>
    <t xml:space="preserve">ENTRÉES D'AIR MENUISÉES</t>
  </si>
  <si>
    <t xml:space="preserve">Sous-total 3.9.7</t>
  </si>
  <si>
    <t xml:space="preserve">3.9.8</t>
  </si>
  <si>
    <t xml:space="preserve">ÉLECTRICITÉ</t>
  </si>
  <si>
    <t xml:space="preserve">3.9.9</t>
  </si>
  <si>
    <t xml:space="preserve">PLOMBERIE – ÉQUIPEMENTS SANITAIRES</t>
  </si>
  <si>
    <t xml:space="preserve">3.9.9.1</t>
  </si>
  <si>
    <t xml:space="preserve">RÉSEAU EAU FROIDE</t>
  </si>
  <si>
    <t xml:space="preserve">Origine de l'installation</t>
  </si>
  <si>
    <t xml:space="preserve">Panoplie Générale AEP</t>
  </si>
  <si>
    <t xml:space="preserve">Raccordement sur la bride</t>
  </si>
  <si>
    <t xml:space="preserve">Vanne d'isolement</t>
  </si>
  <si>
    <t xml:space="preserve">Filtre à tamis avec by-pass</t>
  </si>
  <si>
    <t xml:space="preserve">Réducteur stabilisateur de pression </t>
  </si>
  <si>
    <t xml:space="preserve">Clapet anti pollution de type EA</t>
  </si>
  <si>
    <t xml:space="preserve">Compteur volumétrique MID compatible MBUS </t>
  </si>
  <si>
    <t xml:space="preserve">Robinet de purge avec entonnoir </t>
  </si>
  <si>
    <t xml:space="preserve">Distribution Générale d'eau Froide</t>
  </si>
  <si>
    <t xml:space="preserve">Tube Multicouche ou équivalent</t>
  </si>
  <si>
    <t xml:space="preserve"> y compris raccords, robinetteries, calorifuge et supportage</t>
  </si>
  <si>
    <t xml:space="preserve">Calorifuge</t>
  </si>
  <si>
    <t xml:space="preserve">Protection Antigel</t>
  </si>
  <si>
    <t xml:space="preserve">Robinetteries</t>
  </si>
  <si>
    <t xml:space="preserve">Attente EFS Spécifiques</t>
  </si>
  <si>
    <t xml:space="preserve">3.9.9.2</t>
  </si>
  <si>
    <t xml:space="preserve">PRODUCTION ET RÉSEAUX D'EAU CHAUDE SANITAIRE</t>
  </si>
  <si>
    <t xml:space="preserve">Chauffe-eau</t>
  </si>
  <si>
    <t xml:space="preserve">Chauffe-eau 100L Vertical</t>
  </si>
  <si>
    <t xml:space="preserve">Chauffe-eau 15L</t>
  </si>
  <si>
    <t xml:space="preserve">Distribution Générale d'Eau Chaude Sanitaire</t>
  </si>
  <si>
    <t xml:space="preserve">3.9.9.3</t>
  </si>
  <si>
    <t xml:space="preserve">ÉVACUATION DES EAUX USÉES ET EAUX VANNES</t>
  </si>
  <si>
    <t xml:space="preserve">Raccordements des appareils aux chutes</t>
  </si>
  <si>
    <t xml:space="preserve">Tube PVC Évacuation ou équivalent</t>
  </si>
  <si>
    <t xml:space="preserve"> y compris raccords et supportage</t>
  </si>
  <si>
    <t xml:space="preserve">Chutes EU/EV</t>
  </si>
  <si>
    <t xml:space="preserve">Ventilation Primaire</t>
  </si>
  <si>
    <t xml:space="preserve">Protection contre l'incendie</t>
  </si>
  <si>
    <t xml:space="preserve">3.9.9.4</t>
  </si>
  <si>
    <t xml:space="preserve">ÉVACUATION DES EAUX PLUVIALES</t>
  </si>
  <si>
    <t xml:space="preserve">HL</t>
  </si>
  <si>
    <t xml:space="preserve">3.9.9.5</t>
  </si>
  <si>
    <t xml:space="preserve">DÉSINFECTION DES RÉSEAUX</t>
  </si>
  <si>
    <t xml:space="preserve">ENS</t>
  </si>
  <si>
    <t xml:space="preserve">3.9.9.6</t>
  </si>
  <si>
    <t xml:space="preserve">APPAREILS SANITAIRES - ACCESSOIRES</t>
  </si>
  <si>
    <t xml:space="preserve">WC Suspendu</t>
  </si>
  <si>
    <t xml:space="preserve">WC sur pied PMR</t>
  </si>
  <si>
    <t xml:space="preserve">Vasque PMR</t>
  </si>
  <si>
    <t xml:space="preserve">Vasque Sanitaires</t>
  </si>
  <si>
    <t xml:space="preserve">Vasque Salle de Soins</t>
  </si>
  <si>
    <t xml:space="preserve">Lave-Mains</t>
  </si>
  <si>
    <t xml:space="preserve">Douche</t>
  </si>
  <si>
    <t xml:space="preserve">Accessoires</t>
  </si>
  <si>
    <t xml:space="preserve">Porte Papier Toilette</t>
  </si>
  <si>
    <t xml:space="preserve">Distributeur de Savon</t>
  </si>
  <si>
    <t xml:space="preserve">Barre de Relèvement PMR</t>
  </si>
  <si>
    <t xml:space="preserve">Barre de relèvement Douche</t>
  </si>
  <si>
    <t xml:space="preserve">Siège de douche</t>
  </si>
  <si>
    <t xml:space="preserve">Sous-total 3.9.9</t>
  </si>
  <si>
    <t xml:space="preserve">Sous-total 3.9</t>
  </si>
  <si>
    <t xml:space="preserve">Montant total HT TRANCHE OPTIONNELLE</t>
  </si>
</sst>
</file>

<file path=xl/styles.xml><?xml version="1.0" encoding="utf-8"?>
<styleSheet xmlns="http://schemas.openxmlformats.org/spreadsheetml/2006/main">
  <numFmts count="20">
    <numFmt numFmtId="164" formatCode="General"/>
    <numFmt numFmtId="165" formatCode="#,##0.00\ [$€];[RED]\-#,##0.00\ [$€]"/>
    <numFmt numFmtId="166" formatCode="#,##0.00\ _€;[RED]\-#,##0.00\ _€"/>
    <numFmt numFmtId="167" formatCode="#,##0.00&quot; F&quot;;[RED]\-#,##0.00&quot; F&quot;"/>
    <numFmt numFmtId="168" formatCode="#,##0_);\(#,##0\);&quot; - &quot;_);@_)"/>
    <numFmt numFmtId="169" formatCode="0\ %"/>
    <numFmt numFmtId="170" formatCode="\ #,##0.00\ [$€-401]\ ;\-#,##0.00\ [$€-401]\ ;&quot; -&quot;#\ [$€-401]\ "/>
    <numFmt numFmtId="171" formatCode="dd/mm/yyyy"/>
    <numFmt numFmtId="172" formatCode="#,##0.0;[RED]\-#,##0.0"/>
    <numFmt numFmtId="173" formatCode="#,##0.00\ [$€-81D];[RED]\-#,##0.00\ [$€-81D]"/>
    <numFmt numFmtId="174" formatCode="#,##0.00&quot; €&quot;"/>
    <numFmt numFmtId="175" formatCode="_-* #,##0.00&quot; €&quot;_-;\-* #,##0.00&quot; €&quot;_-;_-* \-??&quot; €&quot;_-;_-@_-"/>
    <numFmt numFmtId="176" formatCode="&quot;Ecart avec estimation MOE - &quot;0.00&quot; %&quot;"/>
    <numFmt numFmtId="177" formatCode="@"/>
    <numFmt numFmtId="178" formatCode="#,##0\ _€;[RED]\-#,##0\ _€"/>
    <numFmt numFmtId="179" formatCode="0.00"/>
    <numFmt numFmtId="180" formatCode="0"/>
    <numFmt numFmtId="181" formatCode="_-* #,##0.00\ [$€-40C]_-;\-* #,##0.00\ [$€-40C]_-;_-* \-??\ [$€-40C]_-;_-@_-"/>
    <numFmt numFmtId="182" formatCode="#,##0.00"/>
    <numFmt numFmtId="183" formatCode="#,##0.00\ [$€-803];[RED]\-#,##0.00\ [$€-803]"/>
  </numFmts>
  <fonts count="36">
    <font>
      <sz val="10"/>
      <name val="Arial"/>
      <family val="2"/>
      <charset val="1"/>
    </font>
    <font>
      <sz val="10"/>
      <name val="Arial"/>
      <family val="0"/>
    </font>
    <font>
      <sz val="10"/>
      <name val="Arial"/>
      <family val="0"/>
    </font>
    <font>
      <sz val="10"/>
      <name val="Arial"/>
      <family val="0"/>
    </font>
    <font>
      <sz val="10"/>
      <name val="Mangal"/>
      <family val="2"/>
      <charset val="1"/>
    </font>
    <font>
      <sz val="10"/>
      <color theme="1"/>
      <name val="Arial narrow"/>
      <family val="2"/>
      <charset val="1"/>
    </font>
    <font>
      <sz val="10"/>
      <color theme="1"/>
      <name val="Avenir Next LT Pro"/>
      <family val="2"/>
      <charset val="1"/>
    </font>
    <font>
      <sz val="11"/>
      <color theme="1"/>
      <name val="Calibri"/>
      <family val="2"/>
      <charset val="1"/>
    </font>
    <font>
      <sz val="10"/>
      <name val="MS Sans Serif"/>
      <family val="2"/>
      <charset val="1"/>
    </font>
    <font>
      <b val="true"/>
      <sz val="10"/>
      <color theme="1"/>
      <name val="Arial narrow"/>
      <family val="2"/>
      <charset val="1"/>
    </font>
    <font>
      <b val="true"/>
      <sz val="11"/>
      <name val="Avenir Next LT Pro"/>
      <family val="2"/>
      <charset val="1"/>
    </font>
    <font>
      <b val="true"/>
      <sz val="10"/>
      <name val="Avenir Next LT Pro"/>
      <family val="2"/>
      <charset val="1"/>
    </font>
    <font>
      <i val="true"/>
      <sz val="12"/>
      <name val="Avenir Next LT Pro"/>
      <family val="2"/>
      <charset val="1"/>
    </font>
    <font>
      <sz val="12"/>
      <name val="Avenir Next LT Pro"/>
      <family val="2"/>
      <charset val="1"/>
    </font>
    <font>
      <sz val="10"/>
      <name val="Avenir Next LT Pro"/>
      <family val="2"/>
      <charset val="1"/>
    </font>
    <font>
      <i val="true"/>
      <sz val="7"/>
      <name val="Avenir Next LT Pro"/>
      <family val="2"/>
      <charset val="1"/>
    </font>
    <font>
      <sz val="8"/>
      <name val="Avenir Next LT Pro"/>
      <family val="2"/>
      <charset val="1"/>
    </font>
    <font>
      <sz val="11"/>
      <name val="Avenir Next LT Pro"/>
      <family val="2"/>
      <charset val="1"/>
    </font>
    <font>
      <b val="true"/>
      <sz val="8"/>
      <name val="Avenir Next LT Pro"/>
      <family val="2"/>
      <charset val="1"/>
    </font>
    <font>
      <sz val="8"/>
      <color rgb="FFFF0000"/>
      <name val="Avenir Next LT Pro"/>
      <family val="2"/>
      <charset val="1"/>
    </font>
    <font>
      <b val="true"/>
      <sz val="11"/>
      <color theme="0"/>
      <name val="Avenir Next LT Pro"/>
      <family val="2"/>
      <charset val="1"/>
    </font>
    <font>
      <sz val="11"/>
      <color theme="0"/>
      <name val="Avenir Next LT Pro"/>
      <family val="2"/>
      <charset val="1"/>
    </font>
    <font>
      <i val="true"/>
      <sz val="10"/>
      <name val="Avenir Next LT Pro"/>
      <family val="2"/>
      <charset val="1"/>
    </font>
    <font>
      <sz val="10"/>
      <color rgb="FFFFFFFF"/>
      <name val="Avenir Next LT Pro"/>
      <family val="2"/>
      <charset val="1"/>
    </font>
    <font>
      <b val="true"/>
      <i val="true"/>
      <sz val="10"/>
      <name val="Avenir Next LT Pro"/>
      <family val="2"/>
      <charset val="1"/>
    </font>
    <font>
      <b val="true"/>
      <sz val="10"/>
      <color rgb="FFFFFFFF"/>
      <name val="Avenir Next LT Pro"/>
      <family val="2"/>
      <charset val="1"/>
    </font>
    <font>
      <u val="single"/>
      <sz val="10"/>
      <name val="Avenir Next LT Pro"/>
      <family val="2"/>
      <charset val="1"/>
    </font>
    <font>
      <b val="true"/>
      <sz val="12"/>
      <color theme="0"/>
      <name val="Avenir Next LT Pro"/>
      <family val="2"/>
      <charset val="1"/>
    </font>
    <font>
      <b val="true"/>
      <sz val="12"/>
      <name val="Avenir Next LT Pro"/>
      <family val="2"/>
      <charset val="1"/>
    </font>
    <font>
      <sz val="10"/>
      <color theme="0"/>
      <name val="Avenir Next LT Pro"/>
      <family val="2"/>
      <charset val="1"/>
    </font>
    <font>
      <b val="true"/>
      <sz val="10"/>
      <color theme="0"/>
      <name val="Avenir Next LT Pro"/>
      <family val="2"/>
      <charset val="1"/>
    </font>
    <font>
      <b val="true"/>
      <u val="single"/>
      <sz val="10"/>
      <name val="Avenir Next LT Pro"/>
      <family val="2"/>
      <charset val="1"/>
    </font>
    <font>
      <b val="true"/>
      <sz val="10"/>
      <color rgb="FF0187FF"/>
      <name val="Avenir Next LT Pro"/>
      <family val="2"/>
      <charset val="1"/>
    </font>
    <font>
      <b val="true"/>
      <u val="single"/>
      <sz val="10"/>
      <color rgb="FF0187FF"/>
      <name val="Avenir Next LT Pro"/>
      <family val="2"/>
      <charset val="1"/>
    </font>
    <font>
      <b val="true"/>
      <sz val="10"/>
      <color rgb="FF000000"/>
      <name val="Avenir Next LT Pro"/>
      <family val="2"/>
      <charset val="1"/>
    </font>
    <font>
      <sz val="10"/>
      <color rgb="FF000000"/>
      <name val="Avenir Next LT Pro"/>
      <family val="2"/>
      <charset val="1"/>
    </font>
  </fonts>
  <fills count="6">
    <fill>
      <patternFill patternType="none"/>
    </fill>
    <fill>
      <patternFill patternType="gray125"/>
    </fill>
    <fill>
      <patternFill patternType="solid">
        <fgColor theme="6" tint="0.7999"/>
        <bgColor rgb="FFFFFFFF"/>
      </patternFill>
    </fill>
    <fill>
      <patternFill patternType="solid">
        <fgColor rgb="FF1488FF"/>
        <bgColor rgb="FF198CFF"/>
      </patternFill>
    </fill>
    <fill>
      <patternFill patternType="solid">
        <fgColor theme="2" tint="-0.25"/>
        <bgColor rgb="FFFFCC99"/>
      </patternFill>
    </fill>
    <fill>
      <patternFill patternType="solid">
        <fgColor rgb="FFFFFF00"/>
        <bgColor rgb="FFFFFF00"/>
      </patternFill>
    </fill>
  </fills>
  <borders count="64">
    <border diagonalUp="false" diagonalDown="false">
      <left/>
      <right/>
      <top/>
      <bottom/>
      <diagonal/>
    </border>
    <border diagonalUp="false" diagonalDown="false">
      <left/>
      <right/>
      <top style="medium">
        <color theme="4"/>
      </top>
      <bottom style="medium">
        <color theme="4"/>
      </bottom>
      <diagonal/>
    </border>
    <border diagonalUp="false" diagonalDown="false">
      <left/>
      <right/>
      <top style="thin"/>
      <bottom style="thin"/>
      <diagonal/>
    </border>
    <border diagonalUp="false" diagonalDown="false">
      <left style="double"/>
      <right/>
      <top style="double"/>
      <bottom style="thin"/>
      <diagonal/>
    </border>
    <border diagonalUp="false" diagonalDown="false">
      <left/>
      <right/>
      <top style="double"/>
      <bottom/>
      <diagonal/>
    </border>
    <border diagonalUp="false" diagonalDown="false">
      <left/>
      <right style="double"/>
      <top style="double"/>
      <bottom/>
      <diagonal/>
    </border>
    <border diagonalUp="false" diagonalDown="false">
      <left/>
      <right style="double"/>
      <top/>
      <bottom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 style="double"/>
      <top style="thin"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 style="double"/>
      <top style="thin"/>
      <bottom style="thin"/>
      <diagonal/>
    </border>
    <border diagonalUp="false" diagonalDown="false">
      <left/>
      <right/>
      <top/>
      <bottom style="thin"/>
      <diagonal/>
    </border>
    <border diagonalUp="false" diagonalDown="false">
      <left/>
      <right style="double"/>
      <top/>
      <bottom style="thin"/>
      <diagonal/>
    </border>
    <border diagonalUp="false" diagonalDown="false">
      <left style="double"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/>
      <top/>
      <bottom/>
      <diagonal/>
    </border>
    <border diagonalUp="false" diagonalDown="false">
      <left style="thin"/>
      <right/>
      <top style="thin"/>
      <bottom/>
      <diagonal/>
    </border>
    <border diagonalUp="false" diagonalDown="false">
      <left/>
      <right/>
      <top style="thin"/>
      <bottom/>
      <diagonal/>
    </border>
    <border diagonalUp="false" diagonalDown="false">
      <left/>
      <right style="medium">
        <color rgb="FF1488FF"/>
      </right>
      <top style="thin"/>
      <bottom style="thin"/>
      <diagonal/>
    </border>
    <border diagonalUp="false" diagonalDown="false">
      <left style="medium">
        <color rgb="FF1488FF"/>
      </left>
      <right style="medium">
        <color rgb="FF1488FF"/>
      </right>
      <top style="thin"/>
      <bottom style="thin">
        <color rgb="FF1488FF"/>
      </bottom>
      <diagonal/>
    </border>
    <border diagonalUp="false" diagonalDown="false">
      <left/>
      <right style="thin"/>
      <top style="thin"/>
      <bottom style="thin">
        <color rgb="FF1488FF"/>
      </bottom>
      <diagonal/>
    </border>
    <border diagonalUp="false" diagonalDown="false">
      <left style="medium">
        <color rgb="FF1488FF"/>
      </left>
      <right/>
      <top/>
      <bottom/>
      <diagonal/>
    </border>
    <border diagonalUp="false" diagonalDown="false">
      <left/>
      <right style="thin"/>
      <top style="thin">
        <color rgb="FF1488FF"/>
      </top>
      <bottom style="thin">
        <color rgb="FF1488FF"/>
      </bottom>
      <diagonal/>
    </border>
    <border diagonalUp="false" diagonalDown="false">
      <left style="thin"/>
      <right/>
      <top/>
      <bottom style="thin"/>
      <diagonal/>
    </border>
    <border diagonalUp="false" diagonalDown="false">
      <left style="medium">
        <color rgb="FF1488FF"/>
      </left>
      <right style="medium">
        <color rgb="FF1488FF"/>
      </right>
      <top/>
      <bottom style="thin"/>
      <diagonal/>
    </border>
    <border diagonalUp="false" diagonalDown="false">
      <left/>
      <right style="thin"/>
      <top style="thin">
        <color rgb="FF1488FF"/>
      </top>
      <bottom style="thin"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/>
      <right style="thin"/>
      <top style="thin"/>
      <bottom/>
      <diagonal/>
    </border>
    <border diagonalUp="false" diagonalDown="false">
      <left/>
      <right style="medium">
        <color rgb="FF1488FF"/>
      </right>
      <top/>
      <bottom style="thin"/>
      <diagonal/>
    </border>
    <border diagonalUp="false" diagonalDown="false">
      <left style="medium">
        <color rgb="FF1488FF"/>
      </left>
      <right style="medium">
        <color rgb="FF1488FF"/>
      </right>
      <top/>
      <bottom style="thin">
        <color rgb="FF1488FF"/>
      </bottom>
      <diagonal/>
    </border>
    <border diagonalUp="false" diagonalDown="false">
      <left/>
      <right style="thin"/>
      <top/>
      <bottom style="thin">
        <color rgb="FF1488FF"/>
      </bottom>
      <diagonal/>
    </border>
    <border diagonalUp="false" diagonalDown="false">
      <left style="double"/>
      <right/>
      <top/>
      <bottom style="thin"/>
      <diagonal/>
    </border>
    <border diagonalUp="false" diagonalDown="false">
      <left style="double"/>
      <right style="thin"/>
      <top style="thin"/>
      <bottom/>
      <diagonal/>
    </border>
    <border diagonalUp="false" diagonalDown="false">
      <left style="thin"/>
      <right style="thin"/>
      <top style="thin"/>
      <bottom/>
      <diagonal/>
    </border>
    <border diagonalUp="false" diagonalDown="false">
      <left style="thin"/>
      <right style="double"/>
      <top style="thin"/>
      <bottom/>
      <diagonal/>
    </border>
    <border diagonalUp="false" diagonalDown="false">
      <left style="double"/>
      <right style="thin"/>
      <top/>
      <bottom/>
      <diagonal/>
    </border>
    <border diagonalUp="false" diagonalDown="false">
      <left style="thin"/>
      <right style="double"/>
      <top/>
      <bottom/>
      <diagonal/>
    </border>
    <border diagonalUp="false" diagonalDown="false">
      <left style="double"/>
      <right style="thin"/>
      <top/>
      <bottom style="thin"/>
      <diagonal/>
    </border>
    <border diagonalUp="false" diagonalDown="false">
      <left style="thin"/>
      <right style="double"/>
      <top/>
      <bottom style="thin"/>
      <diagonal/>
    </border>
    <border diagonalUp="false" diagonalDown="false">
      <left style="thin"/>
      <right style="thin"/>
      <top style="thin">
        <color rgb="FF198CFF"/>
      </top>
      <bottom style="thin">
        <color rgb="FF198CFF"/>
      </bottom>
      <diagonal/>
    </border>
    <border diagonalUp="false" diagonalDown="false">
      <left style="thin"/>
      <right/>
      <top style="thin">
        <color rgb="FF198CFF"/>
      </top>
      <bottom style="thin">
        <color rgb="FF198CFF"/>
      </bottom>
      <diagonal/>
    </border>
    <border diagonalUp="false" diagonalDown="false">
      <left style="double"/>
      <right style="thin"/>
      <top/>
      <bottom style="double"/>
      <diagonal/>
    </border>
    <border diagonalUp="false" diagonalDown="false">
      <left style="thin"/>
      <right/>
      <top/>
      <bottom style="double"/>
      <diagonal/>
    </border>
    <border diagonalUp="false" diagonalDown="false">
      <left/>
      <right/>
      <top/>
      <bottom style="double"/>
      <diagonal/>
    </border>
    <border diagonalUp="false" diagonalDown="false">
      <left/>
      <right style="thin"/>
      <top/>
      <bottom style="double"/>
      <diagonal/>
    </border>
    <border diagonalUp="false" diagonalDown="false">
      <left style="thin"/>
      <right style="thin"/>
      <top/>
      <bottom style="double"/>
      <diagonal/>
    </border>
    <border diagonalUp="false" diagonalDown="false">
      <left style="thin"/>
      <right style="double"/>
      <top/>
      <bottom style="double"/>
      <diagonal/>
    </border>
    <border diagonalUp="false" diagonalDown="false">
      <left style="thin"/>
      <right style="thin"/>
      <top style="thin">
        <color rgb="FF198CFF"/>
      </top>
      <bottom/>
      <diagonal/>
    </border>
    <border diagonalUp="false" diagonalDown="false">
      <left style="thin"/>
      <right/>
      <top style="thin">
        <color rgb="FF198CFF"/>
      </top>
      <bottom/>
      <diagonal/>
    </border>
    <border diagonalUp="false" diagonalDown="false">
      <left/>
      <right style="double"/>
      <top style="thin"/>
      <bottom/>
      <diagonal/>
    </border>
    <border diagonalUp="false" diagonalDown="false">
      <left style="thin">
        <color rgb="FF1488FF"/>
      </left>
      <right/>
      <top style="thin">
        <color rgb="FF1488FF"/>
      </top>
      <bottom style="thin">
        <color rgb="FF1488FF"/>
      </bottom>
      <diagonal/>
    </border>
    <border diagonalUp="false" diagonalDown="false">
      <left style="thin"/>
      <right style="double"/>
      <top style="thin">
        <color rgb="FF1488FF"/>
      </top>
      <bottom style="thin">
        <color rgb="FF1488FF"/>
      </bottom>
      <diagonal/>
    </border>
    <border diagonalUp="false" diagonalDown="false">
      <left style="thin"/>
      <right style="thin"/>
      <top/>
      <bottom style="thin">
        <color rgb="FF1488FF"/>
      </bottom>
      <diagonal/>
    </border>
    <border diagonalUp="false" diagonalDown="false">
      <left style="thin"/>
      <right style="thin">
        <color rgb="FF1488FF"/>
      </right>
      <top style="thin">
        <color rgb="FF1488FF"/>
      </top>
      <bottom style="thin">
        <color rgb="FF1488FF"/>
      </bottom>
      <diagonal/>
    </border>
    <border diagonalUp="false" diagonalDown="false">
      <left style="double"/>
      <right/>
      <top style="thin"/>
      <bottom/>
      <diagonal/>
    </border>
    <border diagonalUp="false" diagonalDown="false">
      <left style="thick">
        <color rgb="FF1488FF"/>
      </left>
      <right/>
      <top style="thin"/>
      <bottom/>
      <diagonal/>
    </border>
    <border diagonalUp="false" diagonalDown="false">
      <left style="thick">
        <color rgb="FF1488FF"/>
      </left>
      <right/>
      <top/>
      <bottom/>
      <diagonal/>
    </border>
    <border diagonalUp="false" diagonalDown="false">
      <left style="double"/>
      <right/>
      <top/>
      <bottom style="double"/>
      <diagonal/>
    </border>
    <border diagonalUp="false" diagonalDown="false">
      <left style="thick">
        <color rgb="FF1488FF"/>
      </left>
      <right/>
      <top/>
      <bottom style="double"/>
      <diagonal/>
    </border>
    <border diagonalUp="false" diagonalDown="false">
      <left/>
      <right style="double"/>
      <top/>
      <bottom style="double"/>
      <diagonal/>
    </border>
    <border diagonalUp="false" diagonalDown="false">
      <left style="medium"/>
      <right style="thin"/>
      <top/>
      <bottom/>
      <diagonal/>
    </border>
    <border diagonalUp="false" diagonalDown="false">
      <left style="double"/>
      <right/>
      <top style="double"/>
      <bottom/>
      <diagonal/>
    </border>
  </borders>
  <cellStyleXfs count="3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166" fontId="4" fillId="0" borderId="0" applyFont="true" applyBorder="true" applyAlignment="true" applyProtection="false">
      <alignment horizontal="general" vertical="bottom" textRotation="0" wrapText="false" indent="0" shrinkToFit="false"/>
    </xf>
    <xf numFmtId="41" fontId="1" fillId="0" borderId="0" applyFont="true" applyBorder="false" applyAlignment="false" applyProtection="false"/>
    <xf numFmtId="167" fontId="4" fillId="0" borderId="0" applyFont="true" applyBorder="true" applyAlignment="true" applyProtection="false">
      <alignment horizontal="general" vertical="bottom" textRotation="0" wrapText="false" indent="0" shrinkToFit="false"/>
    </xf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5" fontId="4" fillId="0" borderId="0" applyFont="true" applyBorder="true" applyAlignment="true" applyProtection="false">
      <alignment horizontal="general" vertical="bottom" textRotation="0" wrapText="false" indent="0" shrinkToFit="false"/>
    </xf>
    <xf numFmtId="166" fontId="4" fillId="0" borderId="0" applyFont="true" applyBorder="true" applyAlignment="true" applyProtection="false">
      <alignment horizontal="general" vertical="bottom" textRotation="0" wrapText="false" indent="0" shrinkToFit="false"/>
    </xf>
    <xf numFmtId="167" fontId="4" fillId="0" borderId="0" applyFont="true" applyBorder="true" applyAlignment="true" applyProtection="false">
      <alignment horizontal="general" vertical="bottom" textRotation="0" wrapText="false" indent="0" shrinkToFit="false"/>
    </xf>
    <xf numFmtId="167" fontId="4" fillId="0" borderId="0" applyFont="true" applyBorder="true" applyAlignment="true" applyProtection="false">
      <alignment horizontal="general" vertical="bottom" textRotation="0" wrapText="false" indent="0" shrinkToFit="false"/>
    </xf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5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6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7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8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9" fontId="0" fillId="0" borderId="0" applyFont="true" applyBorder="false" applyAlignment="true" applyProtection="false">
      <alignment horizontal="general" vertical="bottom" textRotation="0" wrapText="false" indent="0" shrinkToFit="false"/>
    </xf>
    <xf numFmtId="168" fontId="9" fillId="2" borderId="1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8" fontId="9" fillId="2" borderId="2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39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10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5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6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0" fontId="16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6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0" borderId="3" xfId="2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4" xfId="2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0" fillId="0" borderId="0" xfId="28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17" fillId="0" borderId="6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7" xfId="28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0" fontId="18" fillId="0" borderId="8" xfId="23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6" fillId="0" borderId="9" xfId="28" applyFont="true" applyBorder="true" applyAlignment="true" applyProtection="true">
      <alignment horizontal="right" vertical="center" textRotation="0" wrapText="true" indent="0" shrinkToFit="false"/>
      <protection locked="true" hidden="false"/>
    </xf>
    <xf numFmtId="171" fontId="16" fillId="0" borderId="10" xfId="2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0" fillId="0" borderId="0" xfId="28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6" fillId="0" borderId="10" xfId="23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17" fillId="0" borderId="11" xfId="28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9" fillId="0" borderId="11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16" fillId="0" borderId="12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3" xfId="2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0" fillId="0" borderId="0" xfId="28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0" xfId="28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72" fontId="17" fillId="0" borderId="0" xfId="21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0" fontId="17" fillId="0" borderId="6" xfId="23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3" borderId="1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3" borderId="9" xfId="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1" fillId="3" borderId="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0" fillId="3" borderId="1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0" fontId="20" fillId="3" borderId="14" xfId="17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64" fontId="17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2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5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4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4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2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7" fillId="3" borderId="2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7" fillId="3" borderId="2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8" fillId="0" borderId="23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5" fontId="28" fillId="0" borderId="2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27" fillId="3" borderId="2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27" fillId="3" borderId="2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73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2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6" fillId="0" borderId="11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4" fillId="0" borderId="2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6" fontId="22" fillId="0" borderId="19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64" fontId="26" fillId="0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3" fontId="14" fillId="0" borderId="2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4" fillId="0" borderId="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17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30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7" fillId="3" borderId="31" xfId="0" applyFont="true" applyBorder="true" applyAlignment="true" applyProtection="true">
      <alignment horizontal="center" vertical="center" textRotation="0" wrapText="true" indent="0" shrinkToFit="false"/>
      <protection locked="true" hidden="false"/>
    </xf>
    <xf numFmtId="173" fontId="27" fillId="3" borderId="32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5" fontId="27" fillId="3" borderId="2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0" fillId="0" borderId="3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2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0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5" fontId="14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bottom" textRotation="0" wrapText="false" indent="0" shrinkToFit="false"/>
      <protection locked="true" hidden="false"/>
    </xf>
    <xf numFmtId="164" fontId="17" fillId="0" borderId="4" xfId="2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11" xfId="28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17" fillId="0" borderId="0" xfId="28" applyFont="true" applyBorder="false" applyAlignment="true" applyProtection="true">
      <alignment horizontal="center" vertical="bottom" textRotation="0" wrapText="false" indent="0" shrinkToFit="false"/>
      <protection locked="true" hidden="false"/>
    </xf>
    <xf numFmtId="177" fontId="20" fillId="3" borderId="34" xfId="0" applyFont="true" applyBorder="true" applyAlignment="true" applyProtection="true">
      <alignment horizontal="center" vertical="bottom" textRotation="0" wrapText="true" indent="0" shrinkToFit="false"/>
      <protection locked="true" hidden="false"/>
    </xf>
    <xf numFmtId="164" fontId="20" fillId="3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3" borderId="19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9" fillId="3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6" fontId="20" fillId="3" borderId="18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21" fillId="3" borderId="35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1" fillId="3" borderId="36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7" fontId="20" fillId="3" borderId="37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21" fillId="3" borderId="0" xfId="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30" fillId="3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8" fontId="20" fillId="3" borderId="17" xfId="15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20" fillId="3" borderId="16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20" fillId="3" borderId="38" xfId="17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7" fontId="20" fillId="3" borderId="39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4" fontId="20" fillId="3" borderId="2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3" borderId="11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1" fillId="3" borderId="28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20" fillId="3" borderId="25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70" fontId="21" fillId="3" borderId="28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70" fontId="21" fillId="3" borderId="40" xfId="17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77" fontId="11" fillId="0" borderId="34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2" fillId="0" borderId="19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3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35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3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9" fontId="14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7" fontId="14" fillId="0" borderId="16" xfId="17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23" fillId="0" borderId="3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11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81" fontId="14" fillId="0" borderId="16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4" fillId="0" borderId="3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32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1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0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1" shrinkToFit="false"/>
      <protection locked="true" hidden="false"/>
    </xf>
    <xf numFmtId="175" fontId="14" fillId="0" borderId="1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4" fillId="0" borderId="3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4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4" borderId="41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4" borderId="42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14" fillId="4" borderId="41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5" fontId="11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75" fontId="11" fillId="0" borderId="3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4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45" xfId="0" applyFont="true" applyBorder="true" applyAlignment="true" applyProtection="true">
      <alignment horizontal="left" vertical="center" textRotation="0" wrapText="false" indent="1" shrinkToFit="false"/>
      <protection locked="true" hidden="false"/>
    </xf>
    <xf numFmtId="164" fontId="26" fillId="0" borderId="46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4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5" fontId="14" fillId="0" borderId="47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5" fontId="14" fillId="0" borderId="4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1" fillId="0" borderId="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35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4" borderId="4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4" borderId="50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14" fillId="4" borderId="49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1" fillId="0" borderId="3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19" xfId="0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14" fillId="0" borderId="19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1" fillId="0" borderId="51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52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73" fontId="11" fillId="0" borderId="53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11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2" fontId="14" fillId="0" borderId="1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73" fontId="14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14" fillId="0" borderId="37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false" indent="2" shrinkToFit="false"/>
      <protection locked="true" hidden="false"/>
    </xf>
    <xf numFmtId="173" fontId="14" fillId="0" borderId="0" xfId="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73" fontId="14" fillId="0" borderId="54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3" fontId="11" fillId="0" borderId="5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33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26" fillId="0" borderId="7" xfId="24" applyFont="true" applyBorder="tru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16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14" fillId="0" borderId="17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1" shrinkToFit="false"/>
      <protection locked="true" hidden="false"/>
    </xf>
    <xf numFmtId="164" fontId="14" fillId="0" borderId="28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81" fontId="14" fillId="0" borderId="28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11" fillId="0" borderId="5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19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7" fontId="30" fillId="3" borderId="57" xfId="1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30" fillId="3" borderId="19" xfId="1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3" borderId="1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3" borderId="0" xfId="0" applyFont="true" applyBorder="false" applyAlignment="true" applyProtection="true">
      <alignment horizontal="center" vertical="center" textRotation="0" wrapText="false" indent="0" shrinkToFit="false"/>
      <protection locked="true" hidden="false"/>
    </xf>
    <xf numFmtId="164" fontId="29" fillId="3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74" fontId="30" fillId="3" borderId="51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7" fontId="11" fillId="0" borderId="13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4" fillId="0" borderId="0" xfId="0" applyFont="true" applyBorder="false" applyAlignment="true" applyProtection="true">
      <alignment horizontal="left" vertical="center" textRotation="0" wrapText="true" indent="0" shrinkToFit="false"/>
      <protection locked="true" hidden="false"/>
    </xf>
    <xf numFmtId="165" fontId="34" fillId="0" borderId="58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35" fillId="0" borderId="0" xfId="20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65" fontId="11" fillId="0" borderId="6" xfId="2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77" fontId="11" fillId="0" borderId="59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4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0" borderId="45" xfId="0" applyFont="true" applyBorder="true" applyAlignment="true" applyProtection="true">
      <alignment horizontal="left" vertical="center" textRotation="0" wrapText="true" indent="0" shrinkToFit="false"/>
      <protection locked="true" hidden="false"/>
    </xf>
    <xf numFmtId="165" fontId="30" fillId="3" borderId="60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5" fontId="30" fillId="3" borderId="45" xfId="20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4" fontId="29" fillId="3" borderId="45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29" fillId="3" borderId="45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3" fontId="30" fillId="3" borderId="61" xfId="0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65" fontId="13" fillId="0" borderId="0" xfId="20" applyFont="true" applyBorder="fals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0" xfId="0" applyFont="true" applyBorder="false" applyAlignment="true" applyProtection="true">
      <alignment horizontal="right" vertical="center" textRotation="0" wrapText="true" indent="1" shrinkToFit="false"/>
      <protection locked="true" hidden="false"/>
    </xf>
    <xf numFmtId="173" fontId="11" fillId="0" borderId="6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2" fontId="14" fillId="0" borderId="16" xfId="0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7" xfId="0" applyFont="true" applyBorder="true" applyAlignment="true" applyProtection="true">
      <alignment horizontal="right" vertical="center" textRotation="0" wrapText="true" indent="1" shrinkToFit="false"/>
      <protection locked="true" hidden="false"/>
    </xf>
    <xf numFmtId="181" fontId="14" fillId="0" borderId="16" xfId="22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73" fontId="11" fillId="0" borderId="38" xfId="0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64" fontId="14" fillId="5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  <xf numFmtId="164" fontId="11" fillId="0" borderId="62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11" fillId="0" borderId="17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32" fillId="0" borderId="62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2" fillId="0" borderId="17" xfId="24" applyFont="true" applyBorder="true" applyAlignment="true" applyProtection="true">
      <alignment horizontal="general" vertical="center" textRotation="0" wrapText="false" indent="0" shrinkToFit="false"/>
      <protection locked="true" hidden="false"/>
    </xf>
    <xf numFmtId="180" fontId="11" fillId="0" borderId="62" xfId="24" applyFont="true" applyBorder="true" applyAlignment="true" applyProtection="true">
      <alignment horizontal="center" vertical="center" textRotation="0" wrapText="false" indent="0" shrinkToFit="false"/>
      <protection locked="true" hidden="false"/>
    </xf>
    <xf numFmtId="164" fontId="31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1" fillId="0" borderId="0" xfId="24" applyFont="true" applyBorder="false" applyAlignment="true" applyProtection="true">
      <alignment horizontal="left" vertical="center" textRotation="0" wrapText="false" indent="1" shrinkToFit="false"/>
      <protection locked="true" hidden="false"/>
    </xf>
    <xf numFmtId="164" fontId="26" fillId="0" borderId="0" xfId="24" applyFont="true" applyBorder="false" applyAlignment="true" applyProtection="true">
      <alignment horizontal="general" vertical="center" textRotation="0" wrapText="true" indent="0" shrinkToFit="false"/>
      <protection locked="true" hidden="false"/>
    </xf>
    <xf numFmtId="164" fontId="14" fillId="0" borderId="0" xfId="24" applyFont="true" applyBorder="false" applyAlignment="true" applyProtection="true">
      <alignment horizontal="left" vertical="center" textRotation="0" wrapText="false" indent="1" shrinkToFit="false"/>
      <protection locked="true" hidden="false"/>
    </xf>
    <xf numFmtId="164" fontId="10" fillId="0" borderId="63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1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2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3" fillId="0" borderId="4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7" fillId="0" borderId="4" xfId="0" applyFont="true" applyBorder="true" applyAlignment="true" applyProtection="true">
      <alignment horizontal="center" vertical="bottom" textRotation="0" wrapText="false" indent="0" shrinkToFit="false"/>
      <protection locked="true" hidden="false"/>
    </xf>
    <xf numFmtId="165" fontId="13" fillId="0" borderId="4" xfId="2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14" fillId="0" borderId="5" xf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7" fontId="30" fillId="3" borderId="58" xfId="17" applyFont="true" applyBorder="true" applyAlignment="true" applyProtection="true">
      <alignment horizontal="left" vertical="center" textRotation="0" wrapText="false" indent="0" shrinkToFit="false"/>
      <protection locked="true" hidden="false"/>
    </xf>
    <xf numFmtId="167" fontId="30" fillId="3" borderId="0" xfId="17" applyFont="true" applyBorder="false" applyAlignment="true" applyProtection="true">
      <alignment horizontal="left" vertical="center" textRotation="0" wrapText="false" indent="0" shrinkToFit="false"/>
      <protection locked="true" hidden="false"/>
    </xf>
    <xf numFmtId="174" fontId="30" fillId="3" borderId="6" xfId="17" applyFont="true" applyBorder="true" applyAlignment="true" applyProtection="true">
      <alignment horizontal="right" vertical="center" textRotation="0" wrapText="false" indent="0" shrinkToFit="false"/>
      <protection locked="true" hidden="false"/>
    </xf>
    <xf numFmtId="182" fontId="14" fillId="0" borderId="0" xfId="0" applyFont="true" applyBorder="false" applyAlignment="true" applyProtection="true">
      <alignment horizontal="general" vertical="center" textRotation="0" wrapText="false" indent="0" shrinkToFit="false"/>
      <protection locked="true" hidden="false"/>
    </xf>
  </cellXfs>
  <cellStyles count="1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Euro" xfId="20"/>
    <cellStyle name="Milliers_Feuil1" xfId="21"/>
    <cellStyle name="Monétaire 2" xfId="22"/>
    <cellStyle name="Monétaire_Feuil1" xfId="23"/>
    <cellStyle name="Normal 2" xfId="24"/>
    <cellStyle name="Normal 2 2" xfId="25"/>
    <cellStyle name="Normal 3" xfId="26"/>
    <cellStyle name="Normal 4" xfId="27"/>
    <cellStyle name="Normal_Feuil1" xfId="28"/>
    <cellStyle name="Pourcentage 2" xfId="29"/>
    <cellStyle name="Totall" xfId="30"/>
    <cellStyle name="Totall 2" xfId="31"/>
  </cellStyles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198CFF"/>
      <rgbColor rgb="FFC4BD97"/>
      <rgbColor rgb="FF808080"/>
      <rgbColor rgb="FF9999FF"/>
      <rgbColor rgb="FF993366"/>
      <rgbColor rgb="FFEBF1DE"/>
      <rgbColor rgb="FFCCFFFF"/>
      <rgbColor rgb="FF660066"/>
      <rgbColor rgb="FFFF8080"/>
      <rgbColor rgb="FF0187FF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1488FF"/>
      <rgbColor rgb="FF33CCCC"/>
      <rgbColor rgb="FF99CC00"/>
      <rgbColor rgb="FFFFCC00"/>
      <rgbColor rgb="FFFF9900"/>
      <rgbColor rgb="FFFF6600"/>
      <rgbColor rgb="FF4F81BD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theme" Target="theme/theme1.xml"/><Relationship Id="rId2" Type="http://schemas.openxmlformats.org/officeDocument/2006/relationships/styles" Target="styles.xml"/><Relationship Id="rId3" Type="http://schemas.openxmlformats.org/officeDocument/2006/relationships/worksheet" Target="worksheets/sheet1.xml"/><Relationship Id="rId4" Type="http://schemas.openxmlformats.org/officeDocument/2006/relationships/worksheet" Target="worksheets/sheet2.xml"/><Relationship Id="rId5" Type="http://schemas.openxmlformats.org/officeDocument/2006/relationships/worksheet" Target="worksheets/sheet3.xml"/><Relationship Id="rId6" Type="http://schemas.openxmlformats.org/officeDocument/2006/relationships/externalLink" Target="externalLinks/externalLink1.xml"/><Relationship Id="rId7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_rels/drawing2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_rels/drawing3.xml.rels><?xml version="1.0" encoding="UTF-8"?>
<Relationships xmlns="http://schemas.openxmlformats.org/package/2006/relationships"><Relationship Id="rId1" Type="http://schemas.openxmlformats.org/officeDocument/2006/relationships/image" Target="../media/image1.png"/><Relationship Id="rId2" Type="http://schemas.openxmlformats.org/officeDocument/2006/relationships/image" Target="../media/image2.png"/>
</Relationships>
</file>

<file path=xl/drawings/drawing1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4</xdr:col>
      <xdr:colOff>140760</xdr:colOff>
      <xdr:row>2</xdr:row>
      <xdr:rowOff>124200</xdr:rowOff>
    </xdr:from>
    <xdr:to>
      <xdr:col>5</xdr:col>
      <xdr:colOff>1005480</xdr:colOff>
      <xdr:row>3</xdr:row>
      <xdr:rowOff>128880</xdr:rowOff>
    </xdr:to>
    <xdr:pic>
      <xdr:nvPicPr>
        <xdr:cNvPr id="0" name="Image 1" descr=""/>
        <xdr:cNvPicPr/>
      </xdr:nvPicPr>
      <xdr:blipFill>
        <a:blip r:embed="rId1"/>
        <a:stretch/>
      </xdr:blipFill>
      <xdr:spPr>
        <a:xfrm>
          <a:off x="5332680" y="219600"/>
          <a:ext cx="1639800" cy="23328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0</xdr:col>
      <xdr:colOff>209520</xdr:colOff>
      <xdr:row>2</xdr:row>
      <xdr:rowOff>181080</xdr:rowOff>
    </xdr:from>
    <xdr:to>
      <xdr:col>2</xdr:col>
      <xdr:colOff>225000</xdr:colOff>
      <xdr:row>6</xdr:row>
      <xdr:rowOff>2520</xdr:rowOff>
    </xdr:to>
    <xdr:pic>
      <xdr:nvPicPr>
        <xdr:cNvPr id="1" name="Image 2" descr=""/>
        <xdr:cNvPicPr/>
      </xdr:nvPicPr>
      <xdr:blipFill>
        <a:blip r:embed="rId2"/>
        <a:stretch/>
      </xdr:blipFill>
      <xdr:spPr>
        <a:xfrm>
          <a:off x="209520" y="276480"/>
          <a:ext cx="1048680" cy="65952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144720</xdr:colOff>
      <xdr:row>2</xdr:row>
      <xdr:rowOff>7560</xdr:rowOff>
    </xdr:from>
    <xdr:to>
      <xdr:col>8</xdr:col>
      <xdr:colOff>816840</xdr:colOff>
      <xdr:row>3</xdr:row>
      <xdr:rowOff>15480</xdr:rowOff>
    </xdr:to>
    <xdr:pic>
      <xdr:nvPicPr>
        <xdr:cNvPr id="2" name="Image 1" descr=""/>
        <xdr:cNvPicPr/>
      </xdr:nvPicPr>
      <xdr:blipFill>
        <a:blip r:embed="rId1"/>
        <a:stretch/>
      </xdr:blipFill>
      <xdr:spPr>
        <a:xfrm>
          <a:off x="7680960" y="102960"/>
          <a:ext cx="1619640" cy="23652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0</xdr:col>
      <xdr:colOff>276120</xdr:colOff>
      <xdr:row>2</xdr:row>
      <xdr:rowOff>133200</xdr:rowOff>
    </xdr:from>
    <xdr:to>
      <xdr:col>2</xdr:col>
      <xdr:colOff>310320</xdr:colOff>
      <xdr:row>5</xdr:row>
      <xdr:rowOff>150840</xdr:rowOff>
    </xdr:to>
    <xdr:pic>
      <xdr:nvPicPr>
        <xdr:cNvPr id="3" name="Image 2" descr=""/>
        <xdr:cNvPicPr/>
      </xdr:nvPicPr>
      <xdr:blipFill>
        <a:blip r:embed="rId2"/>
        <a:stretch/>
      </xdr:blipFill>
      <xdr:spPr>
        <a:xfrm>
          <a:off x="276120" y="228600"/>
          <a:ext cx="1056600" cy="66528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twoCell">
    <xdr:from>
      <xdr:col>5</xdr:col>
      <xdr:colOff>228600</xdr:colOff>
      <xdr:row>193</xdr:row>
      <xdr:rowOff>76320</xdr:rowOff>
    </xdr:from>
    <xdr:to>
      <xdr:col>5</xdr:col>
      <xdr:colOff>408960</xdr:colOff>
      <xdr:row>197</xdr:row>
      <xdr:rowOff>28080</xdr:rowOff>
    </xdr:to>
    <xdr:sp>
      <xdr:nvSpPr>
        <xdr:cNvPr id="4" name="Accolade fermante 3"/>
        <xdr:cNvSpPr/>
      </xdr:nvSpPr>
      <xdr:spPr>
        <a:xfrm>
          <a:off x="6362640" y="38533320"/>
          <a:ext cx="180360" cy="751680"/>
        </a:xfrm>
        <a:prstGeom prst="rightBrace">
          <a:avLst>
            <a:gd name="adj1" fmla="val 8333"/>
            <a:gd name="adj2" fmla="val 50000"/>
          </a:avLst>
        </a:prstGeom>
        <a:noFill/>
        <a:ln w="25400">
          <a:solidFill>
            <a:srgbClr val="4f81bd"/>
          </a:solidFill>
          <a:round/>
        </a:ln>
        <a:effectLst>
          <a:outerShdw blurRad="39960" dir="5400000" dist="20160" rotWithShape="0">
            <a:srgbClr val="000000">
              <a:alpha val="38000"/>
            </a:srgbClr>
          </a:outerShdw>
        </a:effectLst>
      </xdr:spPr>
      <xdr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/>
      </xdr:style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 xmlns:r="http://schemas.openxmlformats.org/officeDocument/2006/relationships">
  <xdr:twoCellAnchor editAs="oneCell">
    <xdr:from>
      <xdr:col>7</xdr:col>
      <xdr:colOff>144720</xdr:colOff>
      <xdr:row>2</xdr:row>
      <xdr:rowOff>7560</xdr:rowOff>
    </xdr:from>
    <xdr:to>
      <xdr:col>8</xdr:col>
      <xdr:colOff>820080</xdr:colOff>
      <xdr:row>3</xdr:row>
      <xdr:rowOff>19440</xdr:rowOff>
    </xdr:to>
    <xdr:pic>
      <xdr:nvPicPr>
        <xdr:cNvPr id="5" name="Image 3" descr=""/>
        <xdr:cNvPicPr/>
      </xdr:nvPicPr>
      <xdr:blipFill>
        <a:blip r:embed="rId1"/>
        <a:stretch/>
      </xdr:blipFill>
      <xdr:spPr>
        <a:xfrm>
          <a:off x="7020360" y="102960"/>
          <a:ext cx="1622880" cy="240480"/>
        </a:xfrm>
        <a:prstGeom prst="rect">
          <a:avLst/>
        </a:prstGeom>
        <a:noFill/>
        <a:ln w="0">
          <a:noFill/>
        </a:ln>
      </xdr:spPr>
    </xdr:pic>
    <xdr:clientData/>
  </xdr:twoCellAnchor>
  <xdr:twoCellAnchor editAs="oneCell">
    <xdr:from>
      <xdr:col>0</xdr:col>
      <xdr:colOff>276120</xdr:colOff>
      <xdr:row>2</xdr:row>
      <xdr:rowOff>133200</xdr:rowOff>
    </xdr:from>
    <xdr:to>
      <xdr:col>2</xdr:col>
      <xdr:colOff>623880</xdr:colOff>
      <xdr:row>5</xdr:row>
      <xdr:rowOff>150840</xdr:rowOff>
    </xdr:to>
    <xdr:pic>
      <xdr:nvPicPr>
        <xdr:cNvPr id="6" name="Image 1" descr=""/>
        <xdr:cNvPicPr/>
      </xdr:nvPicPr>
      <xdr:blipFill>
        <a:blip r:embed="rId2"/>
        <a:stretch/>
      </xdr:blipFill>
      <xdr:spPr>
        <a:xfrm>
          <a:off x="276120" y="228600"/>
          <a:ext cx="1052640" cy="665280"/>
        </a:xfrm>
        <a:prstGeom prst="rect">
          <a:avLst/>
        </a:prstGeom>
        <a:noFill/>
        <a:ln w="0">
          <a:noFill/>
        </a:ln>
      </xdr:spPr>
    </xdr:pic>
    <xdr:clientData/>
  </xdr:twoCellAnchor>
</xdr:wsDr>
</file>

<file path=xl/externalLinks/_rels/externalLink1.xml.rels><?xml version="1.0" encoding="UTF-8"?>
<Relationships xmlns="http://schemas.openxmlformats.org/package/2006/relationships"><Relationship Id="rId1" Type="http://schemas.openxmlformats.org/officeDocument/2006/relationships/externalLinkPath" Target="smb://reg013srfic001.krb.gendarmerie.fr/travail/6_dao/66_dao_bba/664_dao_bba_sa/MARCHES/MARCHES_TRAVAUX/2025/DC_2025/002_TRAVAUX_GIC_EMBRUN_05/TRAVAUX/04%20-%20DCE/DCE/CCTP/P25-081_GEN-EMB_PRO_ESTIM_01_1.xlsx" TargetMode="External"/>
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Note TCE"/>
      <sheetName val="Données d'entrée"/>
      <sheetName val="Récap des lots"/>
      <sheetName val="Lot 01"/>
      <sheetName val="Lot 02"/>
      <sheetName val="Lot 03"/>
      <sheetName val="Lot 04"/>
      <sheetName val="Lot 05"/>
      <sheetName val="Lot 06"/>
      <sheetName val="Lot 07"/>
      <sheetName val="Lot 08"/>
      <sheetName val="Lot 09"/>
      <sheetName val="Lot 10"/>
    </sheetNames>
    <sheetDataSet>
      <sheetData sheetId="0"/>
      <sheetData sheetId="1">
        <row r="22">
          <cell r="B22">
            <v>0.2</v>
          </cell>
        </row>
      </sheetData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</sheetDataSet>
  </externalBook>
</externalLink>
</file>

<file path=xl/theme/theme1.xml><?xml version="1.0" encoding="utf-8"?>
<a:theme xmlns:a="http://schemas.openxmlformats.org/drawingml/2006/main" xmlns:r="http://schemas.openxmlformats.org/officeDocument/2006/relationships" name="Thème Office">
  <a:themeElements>
    <a:clrScheme name="Office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itchFamily="0" charset="1"/>
        <a:ea typeface=""/>
        <a:cs typeface=""/>
      </a:majorFont>
      <a:minorFont>
        <a:latin typeface="Calibri" pitchFamily="0" charset="1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tint val="50000"/>
              </a:schemeClr>
            </a:gs>
            <a:gs pos="35000">
              <a:schemeClr val="phClr">
                <a:tint val="37000"/>
              </a:schemeClr>
            </a:gs>
            <a:gs pos="100000">
              <a:schemeClr val="phClr">
                <a:tint val="15000"/>
              </a:schemeClr>
            </a:gs>
          </a:gsLst>
          <a:lin ang="16200000" scaled="1"/>
          <a:tileRect l="0" t="0" r="0" b="0"/>
        </a:gradFill>
        <a:gradFill>
          <a:gsLst>
            <a:gs pos="0">
              <a:schemeClr val="phClr">
                <a:shade val="51000"/>
              </a:schemeClr>
            </a:gs>
            <a:gs pos="80000">
              <a:schemeClr val="phClr">
                <a:shade val="93000"/>
              </a:schemeClr>
            </a:gs>
            <a:gs pos="100000">
              <a:schemeClr val="phClr">
                <a:shade val="94000"/>
              </a:schemeClr>
            </a:gs>
          </a:gsLst>
          <a:lin ang="16200000" scaled="0"/>
          <a:tileRect l="0" t="0" r="0" b="0"/>
        </a:gradFill>
      </a:fillStyleLst>
      <a:lnStyleLst>
        <a:ln w="9525" cap="flat" cmpd="sng" algn="ctr">
          <a:prstDash val="solid"/>
        </a:ln>
        <a:ln w="25400" cap="flat" cmpd="sng" algn="ctr">
          <a:prstDash val="solid"/>
        </a:ln>
        <a:ln w="38100" cap="flat" cmpd="sng" algn="ctr">
          <a:prstDash val="solid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</a:schemeClr>
            </a:gs>
            <a:gs pos="40000">
              <a:schemeClr val="phClr">
                <a:tint val="45000"/>
                <a:shade val="99000"/>
              </a:schemeClr>
            </a:gs>
            <a:gs pos="100000">
              <a:schemeClr val="phClr">
                <a:shade val="20000"/>
              </a:schemeClr>
            </a:gs>
          </a:gsLst>
          <a:path path="circle">
            <a:fillToRect l="50000" t="-80000" r="50000" b="180000"/>
          </a:path>
          <a:tileRect l="0" t="0" r="0" b="0"/>
        </a:gradFill>
        <a:gradFill>
          <a:gsLst>
            <a:gs pos="0">
              <a:schemeClr val="phClr">
                <a:tint val="80000"/>
              </a:schemeClr>
            </a:gs>
            <a:gs pos="100000">
              <a:schemeClr val="phClr">
                <a:shade val="30000"/>
              </a:schemeClr>
            </a:gs>
          </a:gsLst>
          <a:path path="circle">
            <a:fillToRect l="50000" t="50000" r="50000" b="50000"/>
          </a:path>
          <a:tileRect l="0" t="0" r="0" b="0"/>
        </a:gradFill>
      </a:bgFillStyleLst>
    </a:fmtScheme>
  </a:themeElements>
</a:theme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_rels/sheet2.xml.rels><?xml version="1.0" encoding="UTF-8"?>
<Relationships xmlns="http://schemas.openxmlformats.org/package/2006/relationships"><Relationship Id="rId1" Type="http://schemas.openxmlformats.org/officeDocument/2006/relationships/drawing" Target="../drawings/drawing2.xml"/>
</Relationships>
</file>

<file path=xl/worksheets/_rels/sheet3.xml.rels><?xml version="1.0" encoding="UTF-8"?>
<Relationships xmlns="http://schemas.openxmlformats.org/package/2006/relationships"><Relationship Id="rId1" Type="http://schemas.openxmlformats.org/officeDocument/2006/relationships/drawing" Target="../drawings/drawing3.xml"/>
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L75"/>
  <sheetViews>
    <sheetView showFormulas="false" showGridLines="true" showRowColHeaders="true" showZeros="true" rightToLeft="false" tabSelected="false" showOutlineSymbols="true" defaultGridColor="true" view="pageBreakPreview" topLeftCell="A37" colorId="64" zoomScale="115" zoomScaleNormal="114" zoomScalePageLayoutView="115" workbookViewId="0">
      <selection pane="topLeft" activeCell="G10" activeCellId="0" sqref="G10"/>
    </sheetView>
  </sheetViews>
  <sheetFormatPr defaultColWidth="11.4453125" defaultRowHeight="15" zeroHeight="false" outlineLevelRow="0" outlineLevelCol="0"/>
  <cols>
    <col collapsed="false" customWidth="true" hidden="false" outlineLevel="0" max="1" min="1" style="1" width="12.22"/>
    <col collapsed="false" customWidth="true" hidden="false" outlineLevel="0" max="2" min="2" style="2" width="2.44"/>
    <col collapsed="false" customWidth="true" hidden="false" outlineLevel="0" max="3" min="3" style="3" width="44.33"/>
    <col collapsed="false" customWidth="true" hidden="false" outlineLevel="0" max="4" min="4" style="3" width="14.67"/>
    <col collapsed="false" customWidth="true" hidden="false" outlineLevel="0" max="5" min="5" style="4" width="11"/>
    <col collapsed="false" customWidth="true" hidden="false" outlineLevel="0" max="6" min="6" style="5" width="19.67"/>
    <col collapsed="false" customWidth="false" hidden="false" outlineLevel="0" max="7" min="7" style="5" width="11.44"/>
    <col collapsed="false" customWidth="true" hidden="false" outlineLevel="0" max="8" min="8" style="5" width="13.88"/>
    <col collapsed="false" customWidth="true" hidden="false" outlineLevel="0" max="9" min="9" style="5" width="13.34"/>
    <col collapsed="false" customWidth="false" hidden="false" outlineLevel="0" max="11" min="10" style="5" width="11.44"/>
    <col collapsed="false" customWidth="true" hidden="false" outlineLevel="0" max="12" min="12" style="5" width="11.67"/>
    <col collapsed="false" customWidth="false" hidden="false" outlineLevel="0" max="16384" min="13" style="5" width="11.44"/>
  </cols>
  <sheetData>
    <row r="1" s="7" customFormat="true" ht="5.25" hidden="false" customHeight="true" outlineLevel="0" collapsed="false">
      <c r="A1" s="6"/>
      <c r="E1" s="8"/>
      <c r="F1" s="9"/>
      <c r="I1" s="10"/>
      <c r="J1" s="11"/>
      <c r="K1" s="10"/>
      <c r="L1" s="10"/>
    </row>
    <row r="2" s="16" customFormat="true" ht="2.25" hidden="false" customHeight="true" outlineLevel="0" collapsed="false">
      <c r="A2" s="12" t="s">
        <v>0</v>
      </c>
      <c r="B2" s="12"/>
      <c r="C2" s="13"/>
      <c r="D2" s="13"/>
      <c r="E2" s="14"/>
      <c r="F2" s="15"/>
      <c r="I2" s="17"/>
      <c r="J2" s="18"/>
      <c r="K2" s="17"/>
      <c r="L2" s="17"/>
    </row>
    <row r="3" s="16" customFormat="true" ht="18" hidden="false" customHeight="true" outlineLevel="0" collapsed="false">
      <c r="A3" s="12"/>
      <c r="B3" s="12"/>
      <c r="C3" s="19" t="s">
        <v>1</v>
      </c>
      <c r="D3" s="19"/>
      <c r="F3" s="20"/>
      <c r="I3" s="17"/>
      <c r="J3" s="18"/>
      <c r="K3" s="17"/>
      <c r="L3" s="17"/>
    </row>
    <row r="4" s="16" customFormat="true" ht="18" hidden="false" customHeight="true" outlineLevel="0" collapsed="false">
      <c r="A4" s="12"/>
      <c r="B4" s="12"/>
      <c r="C4" s="19"/>
      <c r="D4" s="19"/>
      <c r="F4" s="20"/>
      <c r="I4" s="17"/>
      <c r="J4" s="18"/>
      <c r="K4" s="17"/>
      <c r="L4" s="17"/>
    </row>
    <row r="5" s="16" customFormat="true" ht="15" hidden="false" customHeight="true" outlineLevel="0" collapsed="false">
      <c r="A5" s="12"/>
      <c r="B5" s="12"/>
      <c r="C5" s="21" t="s">
        <v>2</v>
      </c>
      <c r="D5" s="21"/>
      <c r="E5" s="22" t="s">
        <v>3</v>
      </c>
      <c r="F5" s="22"/>
      <c r="I5" s="17"/>
      <c r="J5" s="18"/>
      <c r="K5" s="17"/>
      <c r="L5" s="17"/>
    </row>
    <row r="6" s="16" customFormat="true" ht="15" hidden="false" customHeight="true" outlineLevel="0" collapsed="false">
      <c r="A6" s="12"/>
      <c r="B6" s="12"/>
      <c r="C6" s="21"/>
      <c r="D6" s="21"/>
      <c r="E6" s="23" t="s">
        <v>4</v>
      </c>
      <c r="F6" s="24" t="n">
        <v>45975</v>
      </c>
      <c r="I6" s="17"/>
      <c r="J6" s="18"/>
      <c r="K6" s="17"/>
      <c r="L6" s="17"/>
    </row>
    <row r="7" s="16" customFormat="true" ht="15" hidden="false" customHeight="true" outlineLevel="0" collapsed="false">
      <c r="A7" s="12"/>
      <c r="B7" s="12"/>
      <c r="C7" s="25"/>
      <c r="D7" s="25"/>
      <c r="E7" s="23" t="s">
        <v>5</v>
      </c>
      <c r="F7" s="26" t="n">
        <v>0</v>
      </c>
      <c r="I7" s="17"/>
      <c r="J7" s="18"/>
      <c r="K7" s="17"/>
      <c r="L7" s="17"/>
    </row>
    <row r="8" s="16" customFormat="true" ht="2.25" hidden="false" customHeight="true" outlineLevel="0" collapsed="false">
      <c r="A8" s="12"/>
      <c r="B8" s="12"/>
      <c r="C8" s="27"/>
      <c r="D8" s="27"/>
      <c r="E8" s="28"/>
      <c r="F8" s="29"/>
      <c r="I8" s="17"/>
      <c r="J8" s="18"/>
      <c r="K8" s="17"/>
      <c r="L8" s="17"/>
    </row>
    <row r="9" s="16" customFormat="true" ht="2.25" hidden="false" customHeight="true" outlineLevel="0" collapsed="false">
      <c r="A9" s="30"/>
      <c r="B9" s="31"/>
      <c r="C9" s="32"/>
      <c r="D9" s="32"/>
      <c r="E9" s="33"/>
      <c r="F9" s="34"/>
      <c r="I9" s="17"/>
      <c r="J9" s="18"/>
      <c r="K9" s="17"/>
      <c r="L9" s="17"/>
    </row>
    <row r="10" s="40" customFormat="true" ht="32.25" hidden="false" customHeight="true" outlineLevel="0" collapsed="false">
      <c r="A10" s="35" t="s">
        <v>6</v>
      </c>
      <c r="B10" s="36" t="s">
        <v>7</v>
      </c>
      <c r="C10" s="37"/>
      <c r="D10" s="37"/>
      <c r="E10" s="38"/>
      <c r="F10" s="39" t="s">
        <v>8</v>
      </c>
    </row>
    <row r="11" s="46" customFormat="true" ht="15.75" hidden="false" customHeight="true" outlineLevel="0" collapsed="false">
      <c r="A11" s="41"/>
      <c r="B11" s="42"/>
      <c r="C11" s="43"/>
      <c r="D11" s="43"/>
      <c r="E11" s="44"/>
      <c r="F11" s="45"/>
    </row>
    <row r="12" s="46" customFormat="true" ht="15.75" hidden="false" customHeight="true" outlineLevel="0" collapsed="false">
      <c r="A12" s="41"/>
      <c r="B12" s="42"/>
      <c r="C12" s="47" t="s">
        <v>9</v>
      </c>
      <c r="D12" s="48"/>
      <c r="E12" s="49"/>
      <c r="F12" s="50"/>
    </row>
    <row r="13" s="46" customFormat="true" ht="15.75" hidden="false" customHeight="true" outlineLevel="0" collapsed="false">
      <c r="A13" s="41"/>
      <c r="B13" s="42"/>
      <c r="C13" s="43"/>
      <c r="D13" s="43"/>
      <c r="E13" s="44"/>
      <c r="F13" s="45"/>
    </row>
    <row r="14" s="46" customFormat="true" ht="15.75" hidden="false" customHeight="true" outlineLevel="0" collapsed="false">
      <c r="A14" s="51" t="s">
        <v>10</v>
      </c>
      <c r="B14" s="42"/>
      <c r="C14" s="46" t="s">
        <v>11</v>
      </c>
      <c r="D14" s="43"/>
      <c r="E14" s="44"/>
      <c r="F14" s="52" t="n">
        <f aca="false">+FERME!I201</f>
        <v>0</v>
      </c>
    </row>
    <row r="15" s="46" customFormat="true" ht="15.75" hidden="false" customHeight="true" outlineLevel="0" collapsed="false">
      <c r="A15" s="51"/>
      <c r="B15" s="42"/>
      <c r="D15" s="43"/>
      <c r="E15" s="44"/>
      <c r="F15" s="52"/>
    </row>
    <row r="16" s="46" customFormat="true" ht="15.75" hidden="false" customHeight="true" outlineLevel="0" collapsed="false">
      <c r="A16" s="51" t="s">
        <v>12</v>
      </c>
      <c r="B16" s="53"/>
      <c r="C16" s="46" t="s">
        <v>13</v>
      </c>
      <c r="E16" s="54"/>
      <c r="F16" s="52" t="n">
        <f aca="false">+FERME!I224</f>
        <v>0</v>
      </c>
      <c r="H16" s="55"/>
      <c r="I16" s="55"/>
    </row>
    <row r="17" s="46" customFormat="true" ht="15.75" hidden="false" customHeight="true" outlineLevel="0" collapsed="false">
      <c r="A17" s="51"/>
      <c r="B17" s="53"/>
      <c r="E17" s="54"/>
      <c r="F17" s="52"/>
      <c r="H17" s="55"/>
      <c r="I17" s="55"/>
    </row>
    <row r="18" s="46" customFormat="true" ht="15.75" hidden="false" customHeight="true" outlineLevel="0" collapsed="false">
      <c r="A18" s="51" t="s">
        <v>14</v>
      </c>
      <c r="B18" s="53"/>
      <c r="C18" s="46" t="s">
        <v>15</v>
      </c>
      <c r="E18" s="54"/>
      <c r="F18" s="52" t="n">
        <f aca="false">+FERME!I229</f>
        <v>0</v>
      </c>
      <c r="H18" s="55"/>
      <c r="I18" s="55"/>
    </row>
    <row r="19" s="46" customFormat="true" ht="15.75" hidden="false" customHeight="true" outlineLevel="0" collapsed="false">
      <c r="A19" s="51"/>
      <c r="B19" s="53"/>
      <c r="E19" s="54"/>
      <c r="F19" s="52"/>
      <c r="H19" s="55"/>
      <c r="I19" s="55"/>
    </row>
    <row r="20" s="46" customFormat="true" ht="15.75" hidden="false" customHeight="true" outlineLevel="0" collapsed="false">
      <c r="A20" s="41"/>
      <c r="B20" s="42"/>
      <c r="C20" s="43"/>
      <c r="D20" s="43"/>
      <c r="E20" s="44"/>
      <c r="F20" s="45"/>
    </row>
    <row r="21" s="46" customFormat="true" ht="15.75" hidden="false" customHeight="true" outlineLevel="0" collapsed="false">
      <c r="A21" s="56"/>
      <c r="B21" s="57"/>
      <c r="C21" s="58" t="s">
        <v>16</v>
      </c>
      <c r="D21" s="59" t="s">
        <v>17</v>
      </c>
      <c r="E21" s="59"/>
      <c r="F21" s="60" t="n">
        <f aca="false">SUM(F14:F18)</f>
        <v>0</v>
      </c>
    </row>
    <row r="22" s="46" customFormat="true" ht="15.75" hidden="false" customHeight="true" outlineLevel="0" collapsed="false">
      <c r="A22" s="61"/>
      <c r="C22" s="58"/>
      <c r="D22" s="62" t="str">
        <f aca="false">"TVA "&amp;'[1]Données d''entrée'!$B$22*100&amp;"%"</f>
        <v>TVA 20%</v>
      </c>
      <c r="E22" s="62"/>
      <c r="F22" s="63" t="n">
        <f aca="false">F21*'[1]Données d''entrée'!$B$22</f>
        <v>0</v>
      </c>
    </row>
    <row r="23" s="46" customFormat="true" ht="15.75" hidden="false" customHeight="true" outlineLevel="0" collapsed="false">
      <c r="A23" s="64"/>
      <c r="B23" s="65"/>
      <c r="C23" s="58"/>
      <c r="D23" s="66" t="s">
        <v>18</v>
      </c>
      <c r="E23" s="66"/>
      <c r="F23" s="67" t="n">
        <f aca="false">SUM(F21:F22)</f>
        <v>0</v>
      </c>
    </row>
    <row r="24" s="46" customFormat="true" ht="15.75" hidden="false" customHeight="true" outlineLevel="0" collapsed="false">
      <c r="A24" s="41"/>
      <c r="B24" s="42"/>
      <c r="C24" s="43"/>
      <c r="D24" s="43"/>
      <c r="E24" s="44"/>
      <c r="F24" s="45"/>
    </row>
    <row r="25" s="46" customFormat="true" ht="15.75" hidden="false" customHeight="true" outlineLevel="0" collapsed="false">
      <c r="A25" s="41"/>
      <c r="B25" s="42"/>
      <c r="C25" s="43"/>
      <c r="D25" s="43"/>
      <c r="E25" s="44"/>
      <c r="F25" s="45"/>
    </row>
    <row r="26" s="46" customFormat="true" ht="15.75" hidden="false" customHeight="true" outlineLevel="0" collapsed="false">
      <c r="A26" s="41"/>
      <c r="B26" s="42"/>
      <c r="C26" s="47" t="s">
        <v>19</v>
      </c>
      <c r="D26" s="43"/>
      <c r="E26" s="44"/>
      <c r="F26" s="45"/>
    </row>
    <row r="27" s="46" customFormat="true" ht="15.75" hidden="false" customHeight="true" outlineLevel="0" collapsed="false">
      <c r="A27" s="41"/>
      <c r="B27" s="42"/>
      <c r="C27" s="43"/>
      <c r="D27" s="43"/>
      <c r="E27" s="44"/>
      <c r="F27" s="45"/>
    </row>
    <row r="28" s="46" customFormat="true" ht="15.75" hidden="false" customHeight="true" outlineLevel="0" collapsed="false">
      <c r="A28" s="51" t="s">
        <v>20</v>
      </c>
      <c r="B28" s="53"/>
      <c r="C28" s="46" t="s">
        <v>21</v>
      </c>
      <c r="E28" s="54"/>
      <c r="F28" s="52" t="n">
        <f aca="false">+OPTIONNELLE!I99</f>
        <v>0</v>
      </c>
      <c r="H28" s="55"/>
      <c r="I28" s="55"/>
    </row>
    <row r="29" s="46" customFormat="true" ht="15.75" hidden="false" customHeight="true" outlineLevel="0" collapsed="false">
      <c r="A29" s="51"/>
      <c r="B29" s="53"/>
      <c r="C29" s="68"/>
      <c r="D29" s="68"/>
      <c r="E29" s="54"/>
      <c r="F29" s="52"/>
      <c r="H29" s="55"/>
      <c r="I29" s="55"/>
    </row>
    <row r="30" s="46" customFormat="true" ht="15.75" hidden="false" customHeight="true" outlineLevel="0" collapsed="false">
      <c r="A30" s="51" t="s">
        <v>22</v>
      </c>
      <c r="B30" s="53"/>
      <c r="C30" s="69" t="s">
        <v>23</v>
      </c>
      <c r="D30" s="68"/>
      <c r="E30" s="54"/>
      <c r="F30" s="52" t="n">
        <f aca="false">+OPTIONNELLE!I107</f>
        <v>0</v>
      </c>
      <c r="H30" s="55"/>
      <c r="I30" s="55"/>
    </row>
    <row r="31" s="46" customFormat="true" ht="15.75" hidden="false" customHeight="true" outlineLevel="0" collapsed="false">
      <c r="A31" s="51"/>
      <c r="B31" s="53"/>
      <c r="C31" s="68"/>
      <c r="D31" s="68"/>
      <c r="E31" s="54"/>
      <c r="F31" s="52"/>
      <c r="H31" s="55"/>
      <c r="I31" s="55"/>
    </row>
    <row r="32" s="46" customFormat="true" ht="15.75" hidden="false" customHeight="true" outlineLevel="0" collapsed="false">
      <c r="A32" s="51" t="s">
        <v>24</v>
      </c>
      <c r="B32" s="53"/>
      <c r="C32" s="46" t="s">
        <v>25</v>
      </c>
      <c r="E32" s="54"/>
      <c r="F32" s="52" t="n">
        <f aca="false">+OPTIONNELLE!I131</f>
        <v>0</v>
      </c>
      <c r="H32" s="55"/>
      <c r="I32" s="55"/>
      <c r="L32" s="55"/>
    </row>
    <row r="33" s="46" customFormat="true" ht="15.75" hidden="false" customHeight="true" outlineLevel="0" collapsed="false">
      <c r="A33" s="51"/>
      <c r="B33" s="53"/>
      <c r="E33" s="54"/>
      <c r="F33" s="52"/>
      <c r="H33" s="55"/>
      <c r="I33" s="55"/>
      <c r="L33" s="55"/>
    </row>
    <row r="34" s="46" customFormat="true" ht="15.75" hidden="false" customHeight="true" outlineLevel="0" collapsed="false">
      <c r="A34" s="51" t="s">
        <v>26</v>
      </c>
      <c r="B34" s="53"/>
      <c r="C34" s="46" t="s">
        <v>27</v>
      </c>
      <c r="E34" s="54"/>
      <c r="F34" s="52" t="n">
        <f aca="false">+OPTIONNELLE!I140</f>
        <v>0</v>
      </c>
      <c r="H34" s="55"/>
      <c r="I34" s="55"/>
      <c r="L34" s="55"/>
    </row>
    <row r="35" s="46" customFormat="true" ht="15.75" hidden="false" customHeight="true" outlineLevel="0" collapsed="false">
      <c r="A35" s="51"/>
      <c r="B35" s="53"/>
      <c r="E35" s="54"/>
      <c r="F35" s="52"/>
      <c r="H35" s="55"/>
      <c r="I35" s="55"/>
    </row>
    <row r="36" s="46" customFormat="true" ht="15.75" hidden="false" customHeight="true" outlineLevel="0" collapsed="false">
      <c r="A36" s="51" t="s">
        <v>28</v>
      </c>
      <c r="B36" s="53"/>
      <c r="C36" s="46" t="s">
        <v>29</v>
      </c>
      <c r="E36" s="54"/>
      <c r="F36" s="52" t="n">
        <f aca="false">+OPTIONNELLE!I153</f>
        <v>0</v>
      </c>
      <c r="H36" s="55"/>
      <c r="I36" s="55"/>
    </row>
    <row r="37" s="46" customFormat="true" ht="15.75" hidden="false" customHeight="true" outlineLevel="0" collapsed="false">
      <c r="A37" s="51"/>
      <c r="B37" s="53"/>
      <c r="E37" s="54"/>
      <c r="F37" s="52"/>
      <c r="H37" s="55"/>
      <c r="I37" s="55"/>
    </row>
    <row r="38" s="46" customFormat="true" ht="15.75" hidden="false" customHeight="true" outlineLevel="0" collapsed="false">
      <c r="A38" s="51" t="s">
        <v>28</v>
      </c>
      <c r="B38" s="53"/>
      <c r="C38" s="46" t="s">
        <v>30</v>
      </c>
      <c r="E38" s="54"/>
      <c r="F38" s="52" t="n">
        <f aca="false">+OPTIONNELLE!I171</f>
        <v>0</v>
      </c>
      <c r="H38" s="55"/>
      <c r="I38" s="55"/>
    </row>
    <row r="39" s="46" customFormat="true" ht="15.75" hidden="false" customHeight="true" outlineLevel="0" collapsed="false">
      <c r="A39" s="51"/>
      <c r="B39" s="53"/>
      <c r="E39" s="54"/>
      <c r="F39" s="52"/>
      <c r="H39" s="55"/>
      <c r="I39" s="55"/>
    </row>
    <row r="40" s="46" customFormat="true" ht="15.75" hidden="false" customHeight="true" outlineLevel="0" collapsed="false">
      <c r="A40" s="51" t="s">
        <v>31</v>
      </c>
      <c r="B40" s="53"/>
      <c r="C40" s="46" t="s">
        <v>13</v>
      </c>
      <c r="E40" s="54"/>
      <c r="F40" s="52" t="n">
        <f aca="false">+OPTIONNELLE!I188</f>
        <v>0</v>
      </c>
      <c r="H40" s="55"/>
      <c r="I40" s="55"/>
    </row>
    <row r="41" s="46" customFormat="true" ht="15.75" hidden="false" customHeight="true" outlineLevel="0" collapsed="false">
      <c r="A41" s="51"/>
      <c r="B41" s="53"/>
      <c r="E41" s="54"/>
      <c r="F41" s="52"/>
      <c r="G41" s="70"/>
      <c r="H41" s="55"/>
      <c r="I41" s="55"/>
    </row>
    <row r="42" s="46" customFormat="true" ht="15.75" hidden="false" customHeight="true" outlineLevel="0" collapsed="false">
      <c r="A42" s="51" t="s">
        <v>32</v>
      </c>
      <c r="B42" s="53"/>
      <c r="C42" s="46" t="s">
        <v>15</v>
      </c>
      <c r="E42" s="54"/>
      <c r="F42" s="52" t="n">
        <f aca="false">+OPTIONNELLE!I229</f>
        <v>0</v>
      </c>
      <c r="H42" s="55"/>
      <c r="I42" s="55"/>
    </row>
    <row r="43" s="46" customFormat="true" ht="15.75" hidden="false" customHeight="true" outlineLevel="0" collapsed="false">
      <c r="A43" s="51"/>
      <c r="B43" s="53"/>
      <c r="E43" s="54"/>
      <c r="F43" s="52"/>
      <c r="H43" s="55"/>
      <c r="I43" s="55"/>
    </row>
    <row r="44" s="46" customFormat="true" ht="15.75" hidden="false" customHeight="true" outlineLevel="0" collapsed="false">
      <c r="A44" s="71" t="s">
        <v>33</v>
      </c>
      <c r="B44" s="53"/>
      <c r="C44" s="46" t="s">
        <v>34</v>
      </c>
      <c r="E44" s="68"/>
      <c r="F44" s="52" t="n">
        <f aca="false">+OPTIONNELLE!I376</f>
        <v>0</v>
      </c>
      <c r="H44" s="55"/>
      <c r="I44" s="55"/>
    </row>
    <row r="45" s="46" customFormat="true" ht="15.75" hidden="false" customHeight="true" outlineLevel="0" collapsed="false">
      <c r="A45" s="72"/>
      <c r="B45" s="73"/>
      <c r="C45" s="65"/>
      <c r="D45" s="65"/>
      <c r="E45" s="74"/>
      <c r="F45" s="75"/>
      <c r="H45" s="55"/>
      <c r="I45" s="55"/>
    </row>
    <row r="46" s="46" customFormat="true" ht="19.5" hidden="false" customHeight="true" outlineLevel="0" collapsed="false">
      <c r="A46" s="56"/>
      <c r="B46" s="57"/>
      <c r="C46" s="76"/>
      <c r="D46" s="57"/>
      <c r="E46" s="77"/>
      <c r="F46" s="78"/>
    </row>
    <row r="47" s="46" customFormat="true" ht="15.75" hidden="false" customHeight="true" outlineLevel="0" collapsed="false">
      <c r="A47" s="71"/>
      <c r="E47" s="68"/>
      <c r="F47" s="79"/>
      <c r="H47" s="55"/>
      <c r="I47" s="55"/>
    </row>
    <row r="48" s="46" customFormat="true" ht="19.5" hidden="false" customHeight="true" outlineLevel="0" collapsed="false">
      <c r="A48" s="80"/>
      <c r="B48" s="2"/>
      <c r="C48" s="81" t="s">
        <v>35</v>
      </c>
      <c r="D48" s="82" t="s">
        <v>17</v>
      </c>
      <c r="E48" s="82"/>
      <c r="F48" s="83" t="n">
        <f aca="false">SUM(F28:F44)</f>
        <v>0</v>
      </c>
    </row>
    <row r="49" s="46" customFormat="true" ht="19.5" hidden="false" customHeight="true" outlineLevel="0" collapsed="false">
      <c r="A49" s="80"/>
      <c r="B49" s="2"/>
      <c r="C49" s="81"/>
      <c r="D49" s="62" t="str">
        <f aca="false">"TVA "&amp;'[1]Données d''entrée'!$B$22*100&amp;"%"</f>
        <v>TVA 20%</v>
      </c>
      <c r="E49" s="62"/>
      <c r="F49" s="63" t="n">
        <f aca="false">F48*'[1]Données d''entrée'!$B$22</f>
        <v>0</v>
      </c>
    </row>
    <row r="50" s="46" customFormat="true" ht="19.5" hidden="false" customHeight="true" outlineLevel="0" collapsed="false">
      <c r="A50" s="84"/>
      <c r="B50" s="85"/>
      <c r="C50" s="81"/>
      <c r="D50" s="66" t="s">
        <v>18</v>
      </c>
      <c r="E50" s="66"/>
      <c r="F50" s="86" t="n">
        <f aca="false">SUM(F48:F49)</f>
        <v>0</v>
      </c>
    </row>
    <row r="51" s="46" customFormat="true" ht="16.5" hidden="false" customHeight="true" outlineLevel="0" collapsed="false">
      <c r="A51" s="1"/>
      <c r="B51" s="2"/>
      <c r="C51" s="3"/>
      <c r="D51" s="3"/>
      <c r="E51" s="4"/>
      <c r="F51" s="5"/>
    </row>
    <row r="52" s="46" customFormat="true" ht="16.5" hidden="false" customHeight="true" outlineLevel="0" collapsed="false">
      <c r="A52" s="1"/>
      <c r="B52" s="2"/>
      <c r="C52" s="3"/>
      <c r="D52" s="3"/>
      <c r="E52" s="4"/>
      <c r="F52" s="5"/>
    </row>
    <row r="53" s="46" customFormat="true" ht="17.25" hidden="false" customHeight="true" outlineLevel="0" collapsed="false">
      <c r="A53" s="1"/>
      <c r="B53" s="2"/>
      <c r="C53" s="3"/>
      <c r="D53" s="3"/>
      <c r="E53" s="4"/>
      <c r="F53" s="5"/>
    </row>
    <row r="54" s="46" customFormat="true" ht="15" hidden="false" customHeight="false" outlineLevel="0" collapsed="false">
      <c r="A54" s="1"/>
      <c r="B54" s="2"/>
      <c r="C54" s="3"/>
      <c r="D54" s="3"/>
      <c r="E54" s="4"/>
      <c r="F54" s="5"/>
    </row>
    <row r="55" s="46" customFormat="true" ht="15" hidden="false" customHeight="false" outlineLevel="0" collapsed="false">
      <c r="A55" s="1"/>
      <c r="B55" s="2"/>
      <c r="C55" s="3"/>
      <c r="D55" s="3"/>
      <c r="E55" s="4"/>
      <c r="F55" s="5"/>
    </row>
    <row r="56" s="46" customFormat="true" ht="15" hidden="false" customHeight="false" outlineLevel="0" collapsed="false">
      <c r="A56" s="1"/>
      <c r="B56" s="2"/>
      <c r="C56" s="3"/>
      <c r="D56" s="3"/>
      <c r="E56" s="4"/>
      <c r="F56" s="5"/>
    </row>
    <row r="57" s="46" customFormat="true" ht="15" hidden="false" customHeight="false" outlineLevel="0" collapsed="false">
      <c r="A57" s="1"/>
      <c r="B57" s="2"/>
      <c r="C57" s="3"/>
      <c r="D57" s="3"/>
      <c r="E57" s="4"/>
      <c r="F57" s="5"/>
    </row>
    <row r="58" s="16" customFormat="true" ht="15" hidden="false" customHeight="false" outlineLevel="0" collapsed="false">
      <c r="A58" s="1"/>
      <c r="B58" s="2"/>
      <c r="C58" s="3"/>
      <c r="D58" s="3"/>
      <c r="E58" s="4"/>
      <c r="F58" s="5"/>
    </row>
    <row r="59" s="16" customFormat="true" ht="15" hidden="false" customHeight="false" outlineLevel="0" collapsed="false">
      <c r="A59" s="1"/>
      <c r="B59" s="2"/>
      <c r="C59" s="3"/>
      <c r="D59" s="3"/>
      <c r="E59" s="4"/>
      <c r="F59" s="5"/>
    </row>
    <row r="60" s="16" customFormat="true" ht="15" hidden="false" customHeight="false" outlineLevel="0" collapsed="false">
      <c r="A60" s="1"/>
      <c r="B60" s="2"/>
      <c r="C60" s="3"/>
      <c r="D60" s="3"/>
      <c r="E60" s="4"/>
      <c r="F60" s="5"/>
    </row>
    <row r="61" s="16" customFormat="true" ht="15" hidden="false" customHeight="false" outlineLevel="0" collapsed="false">
      <c r="A61" s="1"/>
      <c r="B61" s="2"/>
      <c r="C61" s="3"/>
      <c r="D61" s="3"/>
      <c r="E61" s="4"/>
      <c r="F61" s="5"/>
    </row>
    <row r="62" s="16" customFormat="true" ht="15" hidden="false" customHeight="false" outlineLevel="0" collapsed="false">
      <c r="A62" s="1"/>
      <c r="B62" s="2"/>
      <c r="C62" s="3"/>
      <c r="D62" s="3"/>
      <c r="E62" s="4"/>
      <c r="F62" s="5"/>
    </row>
    <row r="63" s="16" customFormat="true" ht="15" hidden="false" customHeight="false" outlineLevel="0" collapsed="false">
      <c r="A63" s="1"/>
      <c r="B63" s="2"/>
      <c r="C63" s="3"/>
      <c r="D63" s="3"/>
      <c r="E63" s="4"/>
      <c r="F63" s="5"/>
    </row>
    <row r="74" customFormat="false" ht="15" hidden="false" customHeight="false" outlineLevel="0" collapsed="false">
      <c r="A74" s="87"/>
      <c r="B74" s="85"/>
      <c r="C74" s="88"/>
      <c r="D74" s="88"/>
      <c r="E74" s="89"/>
      <c r="F74" s="90"/>
      <c r="G74" s="90"/>
      <c r="H74" s="90"/>
      <c r="I74" s="91"/>
    </row>
    <row r="75" customFormat="false" ht="15" hidden="false" customHeight="false" outlineLevel="0" collapsed="false">
      <c r="A75" s="92"/>
      <c r="B75" s="93"/>
      <c r="C75" s="94"/>
      <c r="D75" s="94"/>
      <c r="E75" s="95"/>
      <c r="F75" s="96"/>
      <c r="G75" s="96"/>
      <c r="H75" s="96"/>
      <c r="I75" s="96"/>
    </row>
  </sheetData>
  <mergeCells count="12">
    <mergeCell ref="A2:B8"/>
    <mergeCell ref="C3:D4"/>
    <mergeCell ref="C5:D6"/>
    <mergeCell ref="E5:F5"/>
    <mergeCell ref="C21:C23"/>
    <mergeCell ref="D21:E21"/>
    <mergeCell ref="D22:E22"/>
    <mergeCell ref="D23:E23"/>
    <mergeCell ref="C48:C50"/>
    <mergeCell ref="D48:E48"/>
    <mergeCell ref="D49:E49"/>
    <mergeCell ref="D50:E50"/>
  </mergeCells>
  <printOptions headings="false" gridLines="false" gridLinesSet="true" horizontalCentered="true" verticalCentered="false"/>
  <pageMargins left="0.236111111111111" right="0.236111111111111" top="0.157638888888889" bottom="0.314583333333333" header="0.511811023622047" footer="0.0784722222222222"/>
  <pageSetup paperSize="9" scale="100" fitToWidth="1" fitToHeight="1" pageOrder="downThenOver" orientation="portrait" blackAndWhite="false" draft="false" cellComments="none" horizontalDpi="300" verticalDpi="300" copies="1"/>
  <headerFooter differentFirst="false" differentOddEven="false">
    <oddHeader/>
    <oddFooter>&amp;L&amp;F&amp;RPage &amp;P de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Q352"/>
  <sheetViews>
    <sheetView showFormulas="false" showGridLines="true" showRowColHeaders="true" showZeros="true" rightToLeft="false" tabSelected="false" showOutlineSymbols="true" defaultGridColor="true" view="pageBreakPreview" topLeftCell="A1" colorId="64" zoomScale="100" zoomScaleNormal="100" zoomScalePageLayoutView="100" workbookViewId="0">
      <pane xSplit="10" ySplit="8" topLeftCell="K9" activePane="bottomRight" state="frozen"/>
      <selection pane="topLeft" activeCell="A1" activeCellId="0" sqref="A1"/>
      <selection pane="topRight" activeCell="K1" activeCellId="0" sqref="K1"/>
      <selection pane="bottomLeft" activeCell="A9" activeCellId="0" sqref="A9"/>
      <selection pane="bottomRight" activeCell="C18" activeCellId="0" sqref="C18"/>
    </sheetView>
  </sheetViews>
  <sheetFormatPr defaultColWidth="11.4453125" defaultRowHeight="15" zeroHeight="false" outlineLevelRow="0" outlineLevelCol="0"/>
  <cols>
    <col collapsed="false" customWidth="true" hidden="false" outlineLevel="0" max="1" min="1" style="1" width="9.92"/>
    <col collapsed="false" customWidth="true" hidden="false" outlineLevel="0" max="2" min="2" style="2" width="4.59"/>
    <col collapsed="false" customWidth="true" hidden="false" outlineLevel="0" max="3" min="3" style="3" width="44.33"/>
    <col collapsed="false" customWidth="true" hidden="false" outlineLevel="0" max="4" min="4" style="4" width="22.53"/>
    <col collapsed="false" customWidth="true" hidden="false" outlineLevel="0" max="5" min="5" style="16" width="5.66"/>
    <col collapsed="false" customWidth="true" hidden="false" outlineLevel="0" max="6" min="6" style="17" width="8.56"/>
    <col collapsed="false" customWidth="true" hidden="false" outlineLevel="0" max="7" min="7" style="17" width="11.33"/>
    <col collapsed="false" customWidth="true" hidden="false" outlineLevel="0" max="8" min="8" style="97" width="13.44"/>
    <col collapsed="false" customWidth="true" hidden="false" outlineLevel="0" max="9" min="9" style="5" width="13.34"/>
    <col collapsed="false" customWidth="true" hidden="false" outlineLevel="0" max="11" min="10" style="5" width="13.67"/>
    <col collapsed="false" customWidth="true" hidden="false" outlineLevel="0" max="12" min="12" style="98" width="11.56"/>
    <col collapsed="false" customWidth="true" hidden="false" outlineLevel="0" max="13" min="13" style="99" width="11.56"/>
    <col collapsed="false" customWidth="true" hidden="false" outlineLevel="0" max="15" min="14" style="98" width="11.56"/>
    <col collapsed="false" customWidth="false" hidden="false" outlineLevel="0" max="16384" min="16" style="5" width="11.44"/>
  </cols>
  <sheetData>
    <row r="1" s="7" customFormat="true" ht="5.25" hidden="false" customHeight="true" outlineLevel="0" collapsed="false">
      <c r="A1" s="6"/>
      <c r="F1" s="10"/>
      <c r="G1" s="10"/>
      <c r="H1" s="8"/>
      <c r="I1" s="9"/>
      <c r="L1" s="10"/>
      <c r="M1" s="11"/>
      <c r="N1" s="10"/>
      <c r="O1" s="10"/>
    </row>
    <row r="2" s="16" customFormat="true" ht="2.25" hidden="false" customHeight="true" outlineLevel="0" collapsed="false">
      <c r="A2" s="12" t="s">
        <v>0</v>
      </c>
      <c r="B2" s="12"/>
      <c r="C2" s="13"/>
      <c r="D2" s="13"/>
      <c r="E2" s="13"/>
      <c r="F2" s="100"/>
      <c r="G2" s="100"/>
      <c r="H2" s="14"/>
      <c r="I2" s="15"/>
      <c r="L2" s="17"/>
      <c r="M2" s="18"/>
      <c r="N2" s="17"/>
      <c r="O2" s="17"/>
    </row>
    <row r="3" s="16" customFormat="true" ht="18" hidden="false" customHeight="true" outlineLevel="0" collapsed="false">
      <c r="A3" s="12"/>
      <c r="B3" s="12"/>
      <c r="C3" s="19" t="s">
        <v>1</v>
      </c>
      <c r="D3" s="19"/>
      <c r="E3" s="19"/>
      <c r="F3" s="19"/>
      <c r="G3" s="19"/>
      <c r="I3" s="20"/>
      <c r="L3" s="17"/>
      <c r="M3" s="18"/>
      <c r="N3" s="17"/>
      <c r="O3" s="17"/>
    </row>
    <row r="4" s="16" customFormat="true" ht="18" hidden="false" customHeight="true" outlineLevel="0" collapsed="false">
      <c r="A4" s="12"/>
      <c r="B4" s="12"/>
      <c r="C4" s="19"/>
      <c r="D4" s="19"/>
      <c r="E4" s="19"/>
      <c r="F4" s="19"/>
      <c r="G4" s="19"/>
      <c r="I4" s="20"/>
      <c r="L4" s="17"/>
      <c r="M4" s="18"/>
      <c r="N4" s="17"/>
      <c r="O4" s="17"/>
    </row>
    <row r="5" s="16" customFormat="true" ht="15" hidden="false" customHeight="true" outlineLevel="0" collapsed="false">
      <c r="A5" s="12"/>
      <c r="B5" s="12"/>
      <c r="C5" s="21" t="s">
        <v>36</v>
      </c>
      <c r="D5" s="21"/>
      <c r="E5" s="21"/>
      <c r="F5" s="21"/>
      <c r="G5" s="21"/>
      <c r="H5" s="22" t="s">
        <v>37</v>
      </c>
      <c r="I5" s="22"/>
      <c r="L5" s="17"/>
      <c r="M5" s="18"/>
      <c r="N5" s="17"/>
      <c r="O5" s="17"/>
    </row>
    <row r="6" s="16" customFormat="true" ht="15" hidden="false" customHeight="true" outlineLevel="0" collapsed="false">
      <c r="A6" s="12"/>
      <c r="B6" s="12"/>
      <c r="C6" s="21"/>
      <c r="D6" s="21"/>
      <c r="E6" s="21"/>
      <c r="F6" s="21"/>
      <c r="G6" s="21"/>
      <c r="H6" s="23" t="s">
        <v>4</v>
      </c>
      <c r="I6" s="24" t="n">
        <v>45975</v>
      </c>
      <c r="L6" s="17"/>
      <c r="M6" s="18"/>
      <c r="N6" s="17"/>
      <c r="O6" s="17"/>
    </row>
    <row r="7" s="16" customFormat="true" ht="15" hidden="false" customHeight="true" outlineLevel="0" collapsed="false">
      <c r="A7" s="12"/>
      <c r="B7" s="12"/>
      <c r="C7" s="21"/>
      <c r="D7" s="21"/>
      <c r="E7" s="21"/>
      <c r="F7" s="21"/>
      <c r="G7" s="21"/>
      <c r="H7" s="23" t="s">
        <v>5</v>
      </c>
      <c r="I7" s="26" t="n">
        <v>0</v>
      </c>
      <c r="L7" s="17"/>
      <c r="M7" s="18"/>
      <c r="N7" s="17"/>
      <c r="O7" s="17"/>
    </row>
    <row r="8" s="16" customFormat="true" ht="2.25" hidden="false" customHeight="true" outlineLevel="0" collapsed="false">
      <c r="A8" s="12"/>
      <c r="B8" s="12"/>
      <c r="C8" s="27"/>
      <c r="D8" s="27"/>
      <c r="E8" s="27"/>
      <c r="F8" s="101"/>
      <c r="G8" s="101"/>
      <c r="H8" s="28"/>
      <c r="I8" s="29"/>
      <c r="L8" s="17"/>
      <c r="M8" s="18"/>
      <c r="N8" s="17"/>
      <c r="O8" s="17"/>
    </row>
    <row r="9" s="16" customFormat="true" ht="2.25" hidden="false" customHeight="true" outlineLevel="0" collapsed="false">
      <c r="A9" s="30"/>
      <c r="B9" s="31"/>
      <c r="C9" s="32"/>
      <c r="D9" s="32"/>
      <c r="E9" s="32"/>
      <c r="F9" s="102"/>
      <c r="G9" s="102"/>
      <c r="H9" s="33"/>
      <c r="I9" s="34"/>
      <c r="L9" s="17"/>
      <c r="M9" s="18"/>
      <c r="N9" s="17"/>
      <c r="O9" s="17"/>
    </row>
    <row r="10" s="16" customFormat="true" ht="7.5" hidden="false" customHeight="true" outlineLevel="0" collapsed="false">
      <c r="A10" s="103"/>
      <c r="B10" s="104"/>
      <c r="C10" s="105"/>
      <c r="D10" s="105"/>
      <c r="E10" s="106"/>
      <c r="F10" s="107"/>
      <c r="G10" s="107"/>
      <c r="H10" s="108"/>
      <c r="I10" s="109"/>
      <c r="L10" s="17"/>
      <c r="M10" s="18"/>
      <c r="N10" s="17"/>
      <c r="O10" s="17"/>
    </row>
    <row r="11" s="16" customFormat="true" ht="15" hidden="false" customHeight="false" outlineLevel="0" collapsed="false">
      <c r="A11" s="110" t="s">
        <v>38</v>
      </c>
      <c r="B11" s="111" t="s">
        <v>39</v>
      </c>
      <c r="C11" s="112"/>
      <c r="D11" s="111"/>
      <c r="E11" s="113" t="s">
        <v>40</v>
      </c>
      <c r="F11" s="114" t="s">
        <v>41</v>
      </c>
      <c r="G11" s="114" t="s">
        <v>41</v>
      </c>
      <c r="H11" s="115" t="s">
        <v>42</v>
      </c>
      <c r="I11" s="116" t="s">
        <v>43</v>
      </c>
      <c r="L11" s="17"/>
      <c r="M11" s="18"/>
      <c r="N11" s="17"/>
      <c r="O11" s="17"/>
    </row>
    <row r="12" s="16" customFormat="true" ht="13.5" hidden="false" customHeight="true" outlineLevel="0" collapsed="false">
      <c r="A12" s="117"/>
      <c r="B12" s="118"/>
      <c r="C12" s="119"/>
      <c r="D12" s="119"/>
      <c r="E12" s="120"/>
      <c r="F12" s="121" t="s">
        <v>44</v>
      </c>
      <c r="G12" s="121" t="s">
        <v>45</v>
      </c>
      <c r="H12" s="122"/>
      <c r="I12" s="123"/>
      <c r="L12" s="17"/>
      <c r="M12" s="124"/>
      <c r="N12" s="125"/>
      <c r="O12" s="124"/>
      <c r="P12" s="124"/>
      <c r="Q12" s="46"/>
    </row>
    <row r="13" s="46" customFormat="true" ht="15.75" hidden="false" customHeight="true" outlineLevel="0" collapsed="false">
      <c r="A13" s="126"/>
      <c r="B13" s="127"/>
      <c r="C13" s="128"/>
      <c r="D13" s="57"/>
      <c r="E13" s="129"/>
      <c r="F13" s="130"/>
      <c r="G13" s="130"/>
      <c r="H13" s="131"/>
      <c r="I13" s="132"/>
      <c r="L13" s="124"/>
      <c r="M13" s="124"/>
      <c r="N13" s="125"/>
      <c r="O13" s="124"/>
      <c r="P13" s="124"/>
    </row>
    <row r="14" s="46" customFormat="true" ht="15.75" hidden="false" customHeight="true" outlineLevel="0" collapsed="false">
      <c r="A14" s="133" t="s">
        <v>10</v>
      </c>
      <c r="B14" s="42"/>
      <c r="C14" s="47" t="s">
        <v>46</v>
      </c>
      <c r="D14" s="44"/>
      <c r="E14" s="51"/>
      <c r="F14" s="134"/>
      <c r="G14" s="134"/>
      <c r="H14" s="135"/>
      <c r="I14" s="136"/>
    </row>
    <row r="15" s="46" customFormat="true" ht="15.75" hidden="false" customHeight="true" outlineLevel="0" collapsed="false">
      <c r="A15" s="133"/>
      <c r="B15" s="42"/>
      <c r="C15" s="43"/>
      <c r="D15" s="44"/>
      <c r="E15" s="51"/>
      <c r="F15" s="134"/>
      <c r="G15" s="134"/>
      <c r="H15" s="135"/>
      <c r="I15" s="136"/>
    </row>
    <row r="16" s="46" customFormat="true" ht="18.75" hidden="false" customHeight="true" outlineLevel="0" collapsed="false">
      <c r="A16" s="137" t="s">
        <v>47</v>
      </c>
      <c r="B16" s="42" t="s">
        <v>48</v>
      </c>
      <c r="C16" s="138"/>
      <c r="D16" s="54"/>
      <c r="E16" s="51"/>
      <c r="F16" s="134"/>
      <c r="G16" s="134"/>
      <c r="H16" s="139"/>
      <c r="I16" s="140"/>
    </row>
    <row r="17" s="46" customFormat="true" ht="19.5" hidden="false" customHeight="true" outlineLevel="0" collapsed="false">
      <c r="A17" s="141"/>
      <c r="B17" s="142"/>
      <c r="C17" s="143"/>
      <c r="D17" s="54"/>
      <c r="E17" s="51"/>
      <c r="F17" s="134"/>
      <c r="G17" s="134"/>
      <c r="H17" s="139"/>
      <c r="I17" s="140"/>
    </row>
    <row r="18" s="46" customFormat="true" ht="19.5" hidden="false" customHeight="true" outlineLevel="0" collapsed="false">
      <c r="A18" s="133"/>
      <c r="B18" s="42" t="s">
        <v>49</v>
      </c>
      <c r="C18" s="144"/>
      <c r="D18" s="54"/>
      <c r="E18" s="51" t="s">
        <v>50</v>
      </c>
      <c r="F18" s="51" t="s">
        <v>51</v>
      </c>
      <c r="G18" s="51"/>
      <c r="H18" s="145"/>
      <c r="I18" s="146"/>
    </row>
    <row r="19" s="46" customFormat="true" ht="15.75" hidden="false" customHeight="true" outlineLevel="0" collapsed="false">
      <c r="A19" s="147"/>
      <c r="B19" s="42"/>
      <c r="C19" s="144"/>
      <c r="D19" s="54"/>
      <c r="E19" s="51"/>
      <c r="F19" s="51"/>
      <c r="G19" s="51"/>
      <c r="H19" s="145"/>
      <c r="I19" s="146"/>
    </row>
    <row r="20" s="46" customFormat="true" ht="15.75" hidden="false" customHeight="true" outlineLevel="0" collapsed="false">
      <c r="A20" s="133" t="s">
        <v>52</v>
      </c>
      <c r="B20" s="42" t="s">
        <v>53</v>
      </c>
      <c r="C20" s="144"/>
      <c r="D20" s="54"/>
      <c r="E20" s="51" t="s">
        <v>54</v>
      </c>
      <c r="F20" s="51" t="n">
        <v>1</v>
      </c>
      <c r="G20" s="51"/>
      <c r="H20" s="145"/>
      <c r="I20" s="146" t="n">
        <f aca="false">H20*F20</f>
        <v>0</v>
      </c>
    </row>
    <row r="21" s="46" customFormat="true" ht="15.75" hidden="false" customHeight="true" outlineLevel="0" collapsed="false">
      <c r="A21" s="133"/>
      <c r="B21" s="42"/>
      <c r="C21" s="144"/>
      <c r="D21" s="54"/>
      <c r="E21" s="51"/>
      <c r="F21" s="51"/>
      <c r="G21" s="51"/>
      <c r="H21" s="145"/>
      <c r="I21" s="146"/>
    </row>
    <row r="22" s="46" customFormat="true" ht="15.75" hidden="false" customHeight="true" outlineLevel="0" collapsed="false">
      <c r="A22" s="133"/>
      <c r="B22" s="42"/>
      <c r="C22" s="144"/>
      <c r="D22" s="148" t="s">
        <v>55</v>
      </c>
      <c r="E22" s="149"/>
      <c r="F22" s="150"/>
      <c r="G22" s="150"/>
      <c r="H22" s="151"/>
      <c r="I22" s="152" t="n">
        <f aca="false">SUM(I19:I21)</f>
        <v>0</v>
      </c>
    </row>
    <row r="23" s="46" customFormat="true" ht="15.75" hidden="false" customHeight="true" outlineLevel="0" collapsed="false">
      <c r="A23" s="133"/>
      <c r="B23" s="42"/>
      <c r="C23" s="144"/>
      <c r="D23" s="54"/>
      <c r="E23" s="51"/>
      <c r="F23" s="51"/>
      <c r="G23" s="51"/>
      <c r="H23" s="145"/>
      <c r="I23" s="146"/>
    </row>
    <row r="24" s="46" customFormat="true" ht="15.75" hidden="false" customHeight="true" outlineLevel="0" collapsed="false">
      <c r="A24" s="133" t="s">
        <v>56</v>
      </c>
      <c r="B24" s="42" t="s">
        <v>57</v>
      </c>
      <c r="C24" s="144"/>
      <c r="D24" s="54"/>
      <c r="E24" s="51" t="s">
        <v>54</v>
      </c>
      <c r="F24" s="51" t="n">
        <v>1</v>
      </c>
      <c r="G24" s="51"/>
      <c r="H24" s="145"/>
      <c r="I24" s="146" t="n">
        <f aca="false">H24*F24</f>
        <v>0</v>
      </c>
    </row>
    <row r="25" s="46" customFormat="true" ht="15.75" hidden="false" customHeight="true" outlineLevel="0" collapsed="false">
      <c r="A25" s="133"/>
      <c r="B25" s="42"/>
      <c r="C25" s="144"/>
      <c r="D25" s="54"/>
      <c r="E25" s="51"/>
      <c r="F25" s="51"/>
      <c r="G25" s="51"/>
      <c r="H25" s="145"/>
      <c r="I25" s="146"/>
    </row>
    <row r="26" s="46" customFormat="true" ht="15.75" hidden="false" customHeight="true" outlineLevel="0" collapsed="false">
      <c r="A26" s="133"/>
      <c r="B26" s="42"/>
      <c r="C26" s="144"/>
      <c r="D26" s="148" t="s">
        <v>58</v>
      </c>
      <c r="E26" s="149"/>
      <c r="F26" s="150"/>
      <c r="G26" s="150"/>
      <c r="H26" s="151"/>
      <c r="I26" s="152" t="n">
        <f aca="false">SUM(I24:I25)</f>
        <v>0</v>
      </c>
    </row>
    <row r="27" s="46" customFormat="true" ht="15.75" hidden="false" customHeight="true" outlineLevel="0" collapsed="false">
      <c r="A27" s="133"/>
      <c r="B27" s="42"/>
      <c r="C27" s="144"/>
      <c r="D27" s="54"/>
      <c r="E27" s="51"/>
      <c r="F27" s="51"/>
      <c r="G27" s="51"/>
      <c r="H27" s="145"/>
      <c r="I27" s="146"/>
    </row>
    <row r="28" s="46" customFormat="true" ht="15.75" hidden="false" customHeight="true" outlineLevel="0" collapsed="false">
      <c r="A28" s="133" t="s">
        <v>59</v>
      </c>
      <c r="B28" s="42" t="s">
        <v>60</v>
      </c>
      <c r="C28" s="144"/>
      <c r="D28" s="54"/>
      <c r="E28" s="51" t="s">
        <v>50</v>
      </c>
      <c r="F28" s="51" t="s">
        <v>51</v>
      </c>
      <c r="G28" s="51"/>
      <c r="H28" s="145"/>
      <c r="I28" s="146"/>
    </row>
    <row r="29" s="46" customFormat="true" ht="15.75" hidden="false" customHeight="true" outlineLevel="0" collapsed="false">
      <c r="A29" s="133"/>
      <c r="B29" s="42"/>
      <c r="C29" s="144"/>
      <c r="D29" s="54"/>
      <c r="E29" s="51"/>
      <c r="F29" s="51"/>
      <c r="G29" s="51"/>
      <c r="H29" s="145"/>
      <c r="I29" s="146"/>
    </row>
    <row r="30" s="46" customFormat="true" ht="15.75" hidden="false" customHeight="true" outlineLevel="0" collapsed="false">
      <c r="A30" s="133"/>
      <c r="B30" s="42"/>
      <c r="C30" s="144"/>
      <c r="D30" s="148" t="s">
        <v>58</v>
      </c>
      <c r="E30" s="149"/>
      <c r="F30" s="150"/>
      <c r="G30" s="150"/>
      <c r="H30" s="151"/>
      <c r="I30" s="152" t="n">
        <f aca="false">SUM(I28:I29)</f>
        <v>0</v>
      </c>
    </row>
    <row r="31" s="46" customFormat="true" ht="15.75" hidden="false" customHeight="true" outlineLevel="0" collapsed="false">
      <c r="A31" s="133"/>
      <c r="B31" s="42"/>
      <c r="C31" s="144"/>
      <c r="D31" s="153"/>
      <c r="E31" s="51"/>
      <c r="F31" s="51"/>
      <c r="G31" s="51"/>
      <c r="H31" s="51"/>
      <c r="I31" s="154"/>
    </row>
    <row r="32" s="46" customFormat="true" ht="15.75" hidden="false" customHeight="true" outlineLevel="0" collapsed="false">
      <c r="A32" s="133" t="s">
        <v>61</v>
      </c>
      <c r="B32" s="42" t="s">
        <v>62</v>
      </c>
      <c r="C32" s="144"/>
      <c r="D32" s="54"/>
      <c r="E32" s="51" t="s">
        <v>54</v>
      </c>
      <c r="F32" s="51" t="n">
        <v>1</v>
      </c>
      <c r="G32" s="51"/>
      <c r="H32" s="145"/>
      <c r="I32" s="146" t="n">
        <f aca="false">H32*F32</f>
        <v>0</v>
      </c>
    </row>
    <row r="33" s="46" customFormat="true" ht="15.75" hidden="false" customHeight="true" outlineLevel="0" collapsed="false">
      <c r="A33" s="133"/>
      <c r="B33" s="42"/>
      <c r="C33" s="144"/>
      <c r="D33" s="54"/>
      <c r="E33" s="51"/>
      <c r="F33" s="51"/>
      <c r="G33" s="51"/>
      <c r="H33" s="145"/>
      <c r="I33" s="146"/>
    </row>
    <row r="34" s="46" customFormat="true" ht="15.75" hidden="false" customHeight="true" outlineLevel="0" collapsed="false">
      <c r="A34" s="133"/>
      <c r="B34" s="42"/>
      <c r="C34" s="144"/>
      <c r="D34" s="148" t="s">
        <v>63</v>
      </c>
      <c r="E34" s="149"/>
      <c r="F34" s="150"/>
      <c r="G34" s="150"/>
      <c r="H34" s="151"/>
      <c r="I34" s="152" t="n">
        <f aca="false">SUM(I32:I33)</f>
        <v>0</v>
      </c>
    </row>
    <row r="35" s="46" customFormat="true" ht="15.75" hidden="false" customHeight="true" outlineLevel="0" collapsed="false">
      <c r="A35" s="133"/>
      <c r="B35" s="42"/>
      <c r="C35" s="144"/>
      <c r="D35" s="54"/>
      <c r="E35" s="51"/>
      <c r="F35" s="51"/>
      <c r="G35" s="51"/>
      <c r="H35" s="145"/>
      <c r="I35" s="146"/>
    </row>
    <row r="36" s="46" customFormat="true" ht="15.75" hidden="false" customHeight="true" outlineLevel="0" collapsed="false">
      <c r="A36" s="133" t="s">
        <v>64</v>
      </c>
      <c r="B36" s="42" t="s">
        <v>65</v>
      </c>
      <c r="C36" s="144"/>
      <c r="D36" s="54"/>
      <c r="E36" s="51" t="s">
        <v>66</v>
      </c>
      <c r="F36" s="51" t="s">
        <v>51</v>
      </c>
      <c r="G36" s="51"/>
      <c r="H36" s="145"/>
      <c r="I36" s="146"/>
    </row>
    <row r="37" s="46" customFormat="true" ht="15.75" hidden="false" customHeight="true" outlineLevel="0" collapsed="false">
      <c r="A37" s="133"/>
      <c r="B37" s="42"/>
      <c r="C37" s="144"/>
      <c r="D37" s="54"/>
      <c r="E37" s="51"/>
      <c r="F37" s="51"/>
      <c r="G37" s="51"/>
      <c r="H37" s="145"/>
      <c r="I37" s="146"/>
    </row>
    <row r="38" s="46" customFormat="true" ht="15.75" hidden="false" customHeight="true" outlineLevel="0" collapsed="false">
      <c r="A38" s="133"/>
      <c r="B38" s="42"/>
      <c r="C38" s="144"/>
      <c r="D38" s="148" t="s">
        <v>67</v>
      </c>
      <c r="E38" s="149"/>
      <c r="F38" s="150"/>
      <c r="G38" s="150"/>
      <c r="H38" s="151"/>
      <c r="I38" s="152" t="n">
        <f aca="false">SUM(I36:I37)</f>
        <v>0</v>
      </c>
    </row>
    <row r="39" s="46" customFormat="true" ht="15.75" hidden="false" customHeight="true" outlineLevel="0" collapsed="false">
      <c r="A39" s="133"/>
      <c r="B39" s="42"/>
      <c r="C39" s="144"/>
      <c r="D39" s="54"/>
      <c r="E39" s="51"/>
      <c r="F39" s="51"/>
      <c r="G39" s="51"/>
      <c r="H39" s="145"/>
      <c r="I39" s="146"/>
    </row>
    <row r="40" s="46" customFormat="true" ht="15.75" hidden="false" customHeight="true" outlineLevel="0" collapsed="false">
      <c r="A40" s="133" t="s">
        <v>68</v>
      </c>
      <c r="B40" s="42" t="s">
        <v>69</v>
      </c>
      <c r="C40" s="144"/>
      <c r="D40" s="54"/>
      <c r="E40" s="51"/>
      <c r="F40" s="51"/>
      <c r="G40" s="51"/>
      <c r="H40" s="145"/>
      <c r="I40" s="146"/>
    </row>
    <row r="41" s="46" customFormat="true" ht="15.75" hidden="false" customHeight="true" outlineLevel="0" collapsed="false">
      <c r="A41" s="133"/>
      <c r="B41" s="42"/>
      <c r="C41" s="144" t="s">
        <v>70</v>
      </c>
      <c r="D41" s="54"/>
      <c r="E41" s="51" t="s">
        <v>54</v>
      </c>
      <c r="F41" s="51" t="n">
        <v>1</v>
      </c>
      <c r="G41" s="51"/>
      <c r="H41" s="145"/>
      <c r="I41" s="146" t="n">
        <f aca="false">H41*F41</f>
        <v>0</v>
      </c>
    </row>
    <row r="42" s="46" customFormat="true" ht="15.75" hidden="false" customHeight="true" outlineLevel="0" collapsed="false">
      <c r="A42" s="133"/>
      <c r="B42" s="42"/>
      <c r="C42" s="144" t="s">
        <v>71</v>
      </c>
      <c r="D42" s="54"/>
      <c r="E42" s="51"/>
      <c r="F42" s="51"/>
      <c r="G42" s="51"/>
      <c r="H42" s="145"/>
      <c r="I42" s="146"/>
    </row>
    <row r="43" s="46" customFormat="true" ht="15.75" hidden="false" customHeight="true" outlineLevel="0" collapsed="false">
      <c r="A43" s="133"/>
      <c r="B43" s="42"/>
      <c r="C43" s="144" t="s">
        <v>72</v>
      </c>
      <c r="D43" s="54"/>
      <c r="E43" s="51" t="s">
        <v>73</v>
      </c>
      <c r="F43" s="51" t="n">
        <v>60</v>
      </c>
      <c r="G43" s="51"/>
      <c r="H43" s="145"/>
      <c r="I43" s="146" t="n">
        <f aca="false">H43*F43</f>
        <v>0</v>
      </c>
    </row>
    <row r="44" s="46" customFormat="true" ht="15.75" hidden="false" customHeight="true" outlineLevel="0" collapsed="false">
      <c r="A44" s="133"/>
      <c r="B44" s="42"/>
      <c r="C44" s="144" t="s">
        <v>74</v>
      </c>
      <c r="D44" s="54"/>
      <c r="E44" s="51" t="s">
        <v>75</v>
      </c>
      <c r="F44" s="51" t="n">
        <v>90</v>
      </c>
      <c r="G44" s="51"/>
      <c r="H44" s="145"/>
      <c r="I44" s="146" t="n">
        <f aca="false">H44*F44</f>
        <v>0</v>
      </c>
    </row>
    <row r="45" s="46" customFormat="true" ht="15.75" hidden="false" customHeight="true" outlineLevel="0" collapsed="false">
      <c r="A45" s="133"/>
      <c r="B45" s="42"/>
      <c r="C45" s="144" t="s">
        <v>76</v>
      </c>
      <c r="D45" s="54"/>
      <c r="E45" s="51" t="s">
        <v>54</v>
      </c>
      <c r="F45" s="51" t="n">
        <v>1</v>
      </c>
      <c r="G45" s="51"/>
      <c r="H45" s="145"/>
      <c r="I45" s="146" t="n">
        <f aca="false">H45*F45</f>
        <v>0</v>
      </c>
    </row>
    <row r="46" s="46" customFormat="true" ht="15.75" hidden="false" customHeight="true" outlineLevel="0" collapsed="false">
      <c r="A46" s="133"/>
      <c r="B46" s="42"/>
      <c r="C46" s="144" t="s">
        <v>77</v>
      </c>
      <c r="D46" s="54"/>
      <c r="E46" s="51" t="s">
        <v>54</v>
      </c>
      <c r="F46" s="51" t="n">
        <v>1</v>
      </c>
      <c r="G46" s="51"/>
      <c r="H46" s="145"/>
      <c r="I46" s="146" t="n">
        <f aca="false">H46*F46</f>
        <v>0</v>
      </c>
    </row>
    <row r="47" s="46" customFormat="true" ht="15.75" hidden="false" customHeight="true" outlineLevel="0" collapsed="false">
      <c r="A47" s="133"/>
      <c r="B47" s="42"/>
      <c r="C47" s="144"/>
      <c r="D47" s="54"/>
      <c r="E47" s="51"/>
      <c r="F47" s="51"/>
      <c r="G47" s="51"/>
      <c r="H47" s="145"/>
      <c r="I47" s="146"/>
    </row>
    <row r="48" s="46" customFormat="true" ht="15.75" hidden="false" customHeight="true" outlineLevel="0" collapsed="false">
      <c r="A48" s="133"/>
      <c r="B48" s="42"/>
      <c r="C48" s="144"/>
      <c r="D48" s="148" t="s">
        <v>78</v>
      </c>
      <c r="E48" s="149"/>
      <c r="F48" s="150"/>
      <c r="G48" s="150"/>
      <c r="H48" s="151"/>
      <c r="I48" s="152" t="n">
        <f aca="false">SUM(I40:I47)</f>
        <v>0</v>
      </c>
    </row>
    <row r="49" s="46" customFormat="true" ht="15.75" hidden="false" customHeight="true" outlineLevel="0" collapsed="false">
      <c r="A49" s="133"/>
      <c r="B49" s="42"/>
      <c r="C49" s="144"/>
      <c r="D49" s="54"/>
      <c r="E49" s="51"/>
      <c r="F49" s="51"/>
      <c r="G49" s="51"/>
      <c r="H49" s="145"/>
      <c r="I49" s="146"/>
    </row>
    <row r="50" s="46" customFormat="true" ht="15.75" hidden="false" customHeight="true" outlineLevel="0" collapsed="false">
      <c r="A50" s="133" t="s">
        <v>79</v>
      </c>
      <c r="B50" s="42" t="s">
        <v>80</v>
      </c>
      <c r="C50" s="144"/>
      <c r="D50" s="54"/>
      <c r="E50" s="51" t="s">
        <v>50</v>
      </c>
      <c r="F50" s="51" t="s">
        <v>51</v>
      </c>
      <c r="G50" s="51"/>
      <c r="H50" s="145"/>
      <c r="I50" s="146"/>
    </row>
    <row r="51" s="46" customFormat="true" ht="15.75" hidden="false" customHeight="true" outlineLevel="0" collapsed="false">
      <c r="A51" s="133"/>
      <c r="B51" s="42"/>
      <c r="C51" s="144"/>
      <c r="D51" s="54"/>
      <c r="E51" s="51"/>
      <c r="F51" s="51"/>
      <c r="G51" s="51"/>
      <c r="H51" s="145"/>
      <c r="I51" s="146"/>
    </row>
    <row r="52" s="46" customFormat="true" ht="15.75" hidden="false" customHeight="true" outlineLevel="0" collapsed="false">
      <c r="A52" s="133"/>
      <c r="B52" s="42"/>
      <c r="C52" s="144"/>
      <c r="D52" s="148" t="s">
        <v>81</v>
      </c>
      <c r="E52" s="149"/>
      <c r="F52" s="150"/>
      <c r="G52" s="150"/>
      <c r="H52" s="151"/>
      <c r="I52" s="152" t="n">
        <f aca="false">SUM(I50:I51)</f>
        <v>0</v>
      </c>
    </row>
    <row r="53" s="46" customFormat="true" ht="15.75" hidden="false" customHeight="true" outlineLevel="0" collapsed="false">
      <c r="A53" s="133"/>
      <c r="B53" s="42"/>
      <c r="C53" s="144"/>
      <c r="D53" s="54"/>
      <c r="E53" s="51"/>
      <c r="F53" s="51"/>
      <c r="G53" s="51"/>
      <c r="H53" s="145"/>
      <c r="I53" s="146"/>
    </row>
    <row r="54" s="46" customFormat="true" ht="15.75" hidden="false" customHeight="true" outlineLevel="0" collapsed="false">
      <c r="A54" s="133" t="s">
        <v>82</v>
      </c>
      <c r="B54" s="42" t="s">
        <v>83</v>
      </c>
      <c r="C54" s="144"/>
      <c r="D54" s="54"/>
      <c r="E54" s="51"/>
      <c r="F54" s="51"/>
      <c r="G54" s="51"/>
      <c r="H54" s="145"/>
      <c r="I54" s="146"/>
    </row>
    <row r="55" s="46" customFormat="true" ht="15.75" hidden="false" customHeight="true" outlineLevel="0" collapsed="false">
      <c r="A55" s="133"/>
      <c r="B55" s="42"/>
      <c r="C55" s="144" t="s">
        <v>84</v>
      </c>
      <c r="D55" s="54"/>
      <c r="E55" s="51" t="s">
        <v>85</v>
      </c>
      <c r="F55" s="51" t="s">
        <v>51</v>
      </c>
      <c r="G55" s="51"/>
      <c r="H55" s="145"/>
      <c r="I55" s="146"/>
    </row>
    <row r="56" s="46" customFormat="true" ht="15.75" hidden="false" customHeight="true" outlineLevel="0" collapsed="false">
      <c r="A56" s="133"/>
      <c r="B56" s="42"/>
      <c r="C56" s="144" t="s">
        <v>0</v>
      </c>
      <c r="D56" s="54"/>
      <c r="E56" s="51"/>
      <c r="F56" s="51"/>
      <c r="G56" s="51"/>
      <c r="H56" s="145"/>
      <c r="I56" s="146"/>
    </row>
    <row r="57" s="46" customFormat="true" ht="15.75" hidden="false" customHeight="true" outlineLevel="0" collapsed="false">
      <c r="A57" s="133"/>
      <c r="B57" s="42"/>
      <c r="C57" s="144"/>
      <c r="D57" s="148" t="s">
        <v>86</v>
      </c>
      <c r="E57" s="149"/>
      <c r="F57" s="150"/>
      <c r="G57" s="150"/>
      <c r="H57" s="151"/>
      <c r="I57" s="152" t="n">
        <f aca="false">SUM(I54:I56)</f>
        <v>0</v>
      </c>
    </row>
    <row r="58" s="46" customFormat="true" ht="15.75" hidden="false" customHeight="true" outlineLevel="0" collapsed="false">
      <c r="A58" s="133"/>
      <c r="B58" s="42"/>
      <c r="C58" s="144"/>
      <c r="D58" s="54"/>
      <c r="E58" s="51"/>
      <c r="F58" s="51"/>
      <c r="G58" s="51"/>
      <c r="H58" s="145"/>
      <c r="I58" s="146"/>
    </row>
    <row r="59" s="46" customFormat="true" ht="15.75" hidden="false" customHeight="true" outlineLevel="0" collapsed="false">
      <c r="A59" s="133" t="s">
        <v>87</v>
      </c>
      <c r="B59" s="42" t="s">
        <v>88</v>
      </c>
      <c r="C59" s="144"/>
      <c r="D59" s="54"/>
      <c r="E59" s="51"/>
      <c r="F59" s="51"/>
      <c r="G59" s="51"/>
      <c r="H59" s="145"/>
      <c r="I59" s="146"/>
    </row>
    <row r="60" s="46" customFormat="true" ht="15.75" hidden="false" customHeight="true" outlineLevel="0" collapsed="false">
      <c r="A60" s="133"/>
      <c r="B60" s="42"/>
      <c r="C60" s="144" t="s">
        <v>89</v>
      </c>
      <c r="D60" s="54"/>
      <c r="E60" s="51" t="s">
        <v>85</v>
      </c>
      <c r="F60" s="51" t="s">
        <v>51</v>
      </c>
      <c r="G60" s="51"/>
      <c r="H60" s="145"/>
      <c r="I60" s="146"/>
    </row>
    <row r="61" s="46" customFormat="true" ht="15.75" hidden="false" customHeight="true" outlineLevel="0" collapsed="false">
      <c r="A61" s="133"/>
      <c r="B61" s="42"/>
      <c r="C61" s="144"/>
      <c r="D61" s="54"/>
      <c r="E61" s="51"/>
      <c r="F61" s="51"/>
      <c r="G61" s="51"/>
      <c r="H61" s="145"/>
      <c r="I61" s="146"/>
    </row>
    <row r="62" s="46" customFormat="true" ht="15.75" hidden="false" customHeight="true" outlineLevel="0" collapsed="false">
      <c r="A62" s="133"/>
      <c r="B62" s="42"/>
      <c r="C62" s="144"/>
      <c r="D62" s="148" t="s">
        <v>90</v>
      </c>
      <c r="E62" s="149"/>
      <c r="F62" s="150"/>
      <c r="G62" s="150"/>
      <c r="H62" s="151"/>
      <c r="I62" s="152" t="n">
        <f aca="false">SUM(I60:I61)</f>
        <v>0</v>
      </c>
    </row>
    <row r="63" s="46" customFormat="true" ht="15.75" hidden="false" customHeight="true" outlineLevel="0" collapsed="false">
      <c r="A63" s="133"/>
      <c r="B63" s="42"/>
      <c r="C63" s="144"/>
      <c r="D63" s="54"/>
      <c r="E63" s="51"/>
      <c r="F63" s="51"/>
      <c r="G63" s="51"/>
      <c r="H63" s="145"/>
      <c r="I63" s="146"/>
    </row>
    <row r="64" s="46" customFormat="true" ht="15.75" hidden="false" customHeight="true" outlineLevel="0" collapsed="false">
      <c r="A64" s="133" t="s">
        <v>91</v>
      </c>
      <c r="B64" s="42" t="s">
        <v>92</v>
      </c>
      <c r="C64" s="144"/>
      <c r="D64" s="54"/>
      <c r="E64" s="51"/>
      <c r="F64" s="51"/>
      <c r="G64" s="51"/>
      <c r="H64" s="145"/>
      <c r="I64" s="146"/>
    </row>
    <row r="65" s="46" customFormat="true" ht="15.75" hidden="false" customHeight="true" outlineLevel="0" collapsed="false">
      <c r="A65" s="133"/>
      <c r="B65" s="42"/>
      <c r="C65" s="144"/>
      <c r="D65" s="54"/>
      <c r="E65" s="51"/>
      <c r="F65" s="51"/>
      <c r="G65" s="51"/>
      <c r="H65" s="145"/>
      <c r="I65" s="146"/>
    </row>
    <row r="66" s="46" customFormat="true" ht="15.75" hidden="false" customHeight="true" outlineLevel="0" collapsed="false">
      <c r="A66" s="147" t="s">
        <v>93</v>
      </c>
      <c r="B66" s="42"/>
      <c r="C66" s="144" t="s">
        <v>94</v>
      </c>
      <c r="D66" s="54"/>
      <c r="E66" s="51"/>
      <c r="F66" s="51"/>
      <c r="G66" s="51"/>
      <c r="H66" s="145"/>
      <c r="I66" s="146"/>
    </row>
    <row r="67" s="46" customFormat="true" ht="15.75" hidden="false" customHeight="true" outlineLevel="0" collapsed="false">
      <c r="A67" s="147"/>
      <c r="B67" s="42"/>
      <c r="C67" s="144" t="s">
        <v>95</v>
      </c>
      <c r="D67" s="54"/>
      <c r="E67" s="51" t="s">
        <v>73</v>
      </c>
      <c r="F67" s="51" t="n">
        <v>110</v>
      </c>
      <c r="G67" s="51"/>
      <c r="H67" s="145"/>
      <c r="I67" s="146" t="n">
        <f aca="false">H67*F67</f>
        <v>0</v>
      </c>
    </row>
    <row r="68" s="46" customFormat="true" ht="15.75" hidden="false" customHeight="true" outlineLevel="0" collapsed="false">
      <c r="A68" s="147"/>
      <c r="B68" s="42"/>
      <c r="C68" s="144" t="s">
        <v>96</v>
      </c>
      <c r="D68" s="54"/>
      <c r="E68" s="51" t="s">
        <v>75</v>
      </c>
      <c r="F68" s="51" t="n">
        <v>55</v>
      </c>
      <c r="G68" s="51"/>
      <c r="H68" s="145"/>
      <c r="I68" s="146" t="n">
        <f aca="false">H68*F68</f>
        <v>0</v>
      </c>
    </row>
    <row r="69" s="46" customFormat="true" ht="15.75" hidden="false" customHeight="true" outlineLevel="0" collapsed="false">
      <c r="A69" s="147"/>
      <c r="B69" s="42"/>
      <c r="C69" s="144" t="s">
        <v>97</v>
      </c>
      <c r="D69" s="54"/>
      <c r="E69" s="51" t="s">
        <v>98</v>
      </c>
      <c r="F69" s="51" t="n">
        <v>17.6</v>
      </c>
      <c r="G69" s="51"/>
      <c r="H69" s="145"/>
      <c r="I69" s="146" t="n">
        <f aca="false">H69*F69</f>
        <v>0</v>
      </c>
      <c r="K69" s="155"/>
    </row>
    <row r="70" s="46" customFormat="true" ht="15.75" hidden="false" customHeight="true" outlineLevel="0" collapsed="false">
      <c r="A70" s="147"/>
      <c r="B70" s="42"/>
      <c r="C70" s="144" t="s">
        <v>99</v>
      </c>
      <c r="D70" s="54"/>
      <c r="E70" s="51" t="s">
        <v>100</v>
      </c>
      <c r="F70" s="51" t="n">
        <v>2</v>
      </c>
      <c r="G70" s="51"/>
      <c r="H70" s="145"/>
      <c r="I70" s="146" t="n">
        <f aca="false">H70*F70</f>
        <v>0</v>
      </c>
      <c r="K70" s="155"/>
    </row>
    <row r="71" s="46" customFormat="true" ht="15.75" hidden="false" customHeight="true" outlineLevel="0" collapsed="false">
      <c r="A71" s="147"/>
      <c r="B71" s="42"/>
      <c r="C71" s="144" t="s">
        <v>101</v>
      </c>
      <c r="D71" s="54"/>
      <c r="E71" s="51" t="s">
        <v>100</v>
      </c>
      <c r="F71" s="51" t="n">
        <v>2</v>
      </c>
      <c r="G71" s="51"/>
      <c r="H71" s="145"/>
      <c r="I71" s="146" t="n">
        <f aca="false">H71*F71</f>
        <v>0</v>
      </c>
      <c r="K71" s="155"/>
    </row>
    <row r="72" s="46" customFormat="true" ht="15.75" hidden="false" customHeight="true" outlineLevel="0" collapsed="false">
      <c r="A72" s="147"/>
      <c r="B72" s="42"/>
      <c r="C72" s="144" t="s">
        <v>102</v>
      </c>
      <c r="D72" s="54"/>
      <c r="E72" s="51" t="s">
        <v>100</v>
      </c>
      <c r="F72" s="51" t="n">
        <v>2</v>
      </c>
      <c r="G72" s="51"/>
      <c r="H72" s="145"/>
      <c r="I72" s="146" t="n">
        <f aca="false">H72*F72</f>
        <v>0</v>
      </c>
      <c r="K72" s="155"/>
    </row>
    <row r="73" s="46" customFormat="true" ht="15.75" hidden="false" customHeight="true" outlineLevel="0" collapsed="false">
      <c r="A73" s="147"/>
      <c r="B73" s="42"/>
      <c r="C73" s="144" t="s">
        <v>103</v>
      </c>
      <c r="D73" s="54"/>
      <c r="E73" s="51" t="s">
        <v>100</v>
      </c>
      <c r="F73" s="51" t="n">
        <v>1</v>
      </c>
      <c r="G73" s="51"/>
      <c r="H73" s="145"/>
      <c r="I73" s="146" t="n">
        <f aca="false">H73*F73</f>
        <v>0</v>
      </c>
      <c r="K73" s="155"/>
    </row>
    <row r="74" s="46" customFormat="true" ht="15.75" hidden="false" customHeight="true" outlineLevel="0" collapsed="false">
      <c r="A74" s="147"/>
      <c r="B74" s="42"/>
      <c r="C74" s="144" t="s">
        <v>104</v>
      </c>
      <c r="D74" s="54"/>
      <c r="E74" s="51" t="s">
        <v>73</v>
      </c>
      <c r="F74" s="51" t="n">
        <v>55</v>
      </c>
      <c r="G74" s="51"/>
      <c r="H74" s="145"/>
      <c r="I74" s="146" t="n">
        <f aca="false">H74*F74</f>
        <v>0</v>
      </c>
      <c r="K74" s="155"/>
    </row>
    <row r="75" s="46" customFormat="true" ht="15.75" hidden="false" customHeight="true" outlineLevel="0" collapsed="false">
      <c r="A75" s="147"/>
      <c r="B75" s="42"/>
      <c r="C75" s="144" t="s">
        <v>105</v>
      </c>
      <c r="D75" s="54"/>
      <c r="E75" s="51" t="s">
        <v>100</v>
      </c>
      <c r="F75" s="51" t="n">
        <v>1</v>
      </c>
      <c r="G75" s="51"/>
      <c r="H75" s="145"/>
      <c r="I75" s="146" t="n">
        <f aca="false">H75*F75</f>
        <v>0</v>
      </c>
      <c r="K75" s="155"/>
    </row>
    <row r="76" s="46" customFormat="true" ht="15.75" hidden="false" customHeight="true" outlineLevel="0" collapsed="false">
      <c r="A76" s="147"/>
      <c r="B76" s="42"/>
      <c r="C76" s="144" t="s">
        <v>106</v>
      </c>
      <c r="D76" s="54"/>
      <c r="E76" s="51" t="s">
        <v>54</v>
      </c>
      <c r="F76" s="51" t="n">
        <v>1</v>
      </c>
      <c r="G76" s="51"/>
      <c r="H76" s="145"/>
      <c r="I76" s="146" t="n">
        <f aca="false">H76*F76</f>
        <v>0</v>
      </c>
      <c r="K76" s="155"/>
    </row>
    <row r="77" s="46" customFormat="true" ht="15.75" hidden="false" customHeight="true" outlineLevel="0" collapsed="false">
      <c r="A77" s="147"/>
      <c r="B77" s="42"/>
      <c r="C77" s="144" t="s">
        <v>107</v>
      </c>
      <c r="D77" s="54"/>
      <c r="E77" s="51" t="s">
        <v>98</v>
      </c>
      <c r="F77" s="51" t="n">
        <v>11</v>
      </c>
      <c r="G77" s="51"/>
      <c r="H77" s="145"/>
      <c r="I77" s="146" t="n">
        <f aca="false">H77*F77</f>
        <v>0</v>
      </c>
      <c r="K77" s="155"/>
    </row>
    <row r="78" s="46" customFormat="true" ht="15.75" hidden="false" customHeight="true" outlineLevel="0" collapsed="false">
      <c r="A78" s="147"/>
      <c r="B78" s="42"/>
      <c r="C78" s="144" t="s">
        <v>108</v>
      </c>
      <c r="D78" s="54"/>
      <c r="E78" s="51" t="s">
        <v>98</v>
      </c>
      <c r="F78" s="51" t="n">
        <v>7.1</v>
      </c>
      <c r="G78" s="51"/>
      <c r="H78" s="145"/>
      <c r="I78" s="146" t="n">
        <f aca="false">H78*F78</f>
        <v>0</v>
      </c>
      <c r="K78" s="155"/>
    </row>
    <row r="79" s="46" customFormat="true" ht="15.75" hidden="false" customHeight="true" outlineLevel="0" collapsed="false">
      <c r="A79" s="147"/>
      <c r="B79" s="42"/>
      <c r="C79" s="144"/>
      <c r="D79" s="54"/>
      <c r="E79" s="51"/>
      <c r="F79" s="51"/>
      <c r="G79" s="51"/>
      <c r="H79" s="145"/>
      <c r="I79" s="146"/>
    </row>
    <row r="80" s="46" customFormat="true" ht="15.75" hidden="false" customHeight="true" outlineLevel="0" collapsed="false">
      <c r="A80" s="147" t="s">
        <v>109</v>
      </c>
      <c r="B80" s="42"/>
      <c r="C80" s="144" t="s">
        <v>110</v>
      </c>
      <c r="D80" s="54"/>
      <c r="E80" s="51"/>
      <c r="F80" s="51"/>
      <c r="G80" s="51"/>
      <c r="H80" s="145"/>
      <c r="I80" s="146"/>
    </row>
    <row r="81" s="46" customFormat="true" ht="15.75" hidden="false" customHeight="true" outlineLevel="0" collapsed="false">
      <c r="A81" s="147"/>
      <c r="B81" s="42"/>
      <c r="C81" s="144" t="s">
        <v>95</v>
      </c>
      <c r="D81" s="54"/>
      <c r="E81" s="51" t="s">
        <v>73</v>
      </c>
      <c r="F81" s="51" t="n">
        <v>100</v>
      </c>
      <c r="G81" s="51"/>
      <c r="H81" s="145"/>
      <c r="I81" s="146" t="n">
        <f aca="false">H81*F81</f>
        <v>0</v>
      </c>
    </row>
    <row r="82" s="46" customFormat="true" ht="15.75" hidden="false" customHeight="true" outlineLevel="0" collapsed="false">
      <c r="A82" s="147"/>
      <c r="B82" s="42"/>
      <c r="C82" s="144" t="s">
        <v>96</v>
      </c>
      <c r="D82" s="54"/>
      <c r="E82" s="51" t="s">
        <v>75</v>
      </c>
      <c r="F82" s="51" t="n">
        <v>50</v>
      </c>
      <c r="G82" s="51"/>
      <c r="H82" s="145"/>
      <c r="I82" s="146" t="n">
        <f aca="false">H82*F82</f>
        <v>0</v>
      </c>
    </row>
    <row r="83" s="46" customFormat="true" ht="15.75" hidden="false" customHeight="true" outlineLevel="0" collapsed="false">
      <c r="A83" s="147"/>
      <c r="B83" s="42"/>
      <c r="C83" s="144" t="s">
        <v>97</v>
      </c>
      <c r="D83" s="54"/>
      <c r="E83" s="51" t="s">
        <v>98</v>
      </c>
      <c r="F83" s="51" t="n">
        <v>22.8</v>
      </c>
      <c r="G83" s="51"/>
      <c r="H83" s="145"/>
      <c r="I83" s="146" t="n">
        <f aca="false">H83*F83</f>
        <v>0</v>
      </c>
      <c r="K83" s="155"/>
    </row>
    <row r="84" s="46" customFormat="true" ht="15.75" hidden="false" customHeight="true" outlineLevel="0" collapsed="false">
      <c r="A84" s="147"/>
      <c r="B84" s="42"/>
      <c r="C84" s="144" t="s">
        <v>111</v>
      </c>
      <c r="D84" s="54"/>
      <c r="E84" s="51" t="s">
        <v>100</v>
      </c>
      <c r="F84" s="51" t="n">
        <v>4</v>
      </c>
      <c r="G84" s="51"/>
      <c r="H84" s="145"/>
      <c r="I84" s="146" t="n">
        <f aca="false">H84*F84</f>
        <v>0</v>
      </c>
      <c r="K84" s="155"/>
    </row>
    <row r="85" s="46" customFormat="true" ht="15.75" hidden="false" customHeight="true" outlineLevel="0" collapsed="false">
      <c r="A85" s="147"/>
      <c r="B85" s="42"/>
      <c r="C85" s="144" t="s">
        <v>112</v>
      </c>
      <c r="D85" s="54"/>
      <c r="E85" s="51" t="s">
        <v>100</v>
      </c>
      <c r="F85" s="51" t="n">
        <v>3</v>
      </c>
      <c r="G85" s="51"/>
      <c r="H85" s="145"/>
      <c r="I85" s="146" t="n">
        <f aca="false">H85*F85</f>
        <v>0</v>
      </c>
      <c r="K85" s="155"/>
    </row>
    <row r="86" s="46" customFormat="true" ht="15.75" hidden="false" customHeight="true" outlineLevel="0" collapsed="false">
      <c r="A86" s="147"/>
      <c r="B86" s="42"/>
      <c r="C86" s="144" t="s">
        <v>113</v>
      </c>
      <c r="D86" s="54"/>
      <c r="E86" s="51" t="s">
        <v>100</v>
      </c>
      <c r="F86" s="51" t="n">
        <v>2</v>
      </c>
      <c r="G86" s="51"/>
      <c r="H86" s="145"/>
      <c r="I86" s="146" t="n">
        <f aca="false">H86*F86</f>
        <v>0</v>
      </c>
      <c r="K86" s="155"/>
    </row>
    <row r="87" s="46" customFormat="true" ht="15.75" hidden="false" customHeight="true" outlineLevel="0" collapsed="false">
      <c r="A87" s="133"/>
      <c r="B87" s="42"/>
      <c r="C87" s="144" t="s">
        <v>114</v>
      </c>
      <c r="D87" s="54"/>
      <c r="E87" s="51" t="s">
        <v>73</v>
      </c>
      <c r="F87" s="51" t="n">
        <v>9</v>
      </c>
      <c r="G87" s="51"/>
      <c r="H87" s="145"/>
      <c r="I87" s="146" t="n">
        <f aca="false">H87*F87</f>
        <v>0</v>
      </c>
    </row>
    <row r="88" s="46" customFormat="true" ht="15.75" hidden="false" customHeight="true" outlineLevel="0" collapsed="false">
      <c r="A88" s="133"/>
      <c r="B88" s="42"/>
      <c r="C88" s="144" t="s">
        <v>115</v>
      </c>
      <c r="D88" s="54"/>
      <c r="E88" s="51" t="s">
        <v>73</v>
      </c>
      <c r="F88" s="51" t="n">
        <v>62</v>
      </c>
      <c r="G88" s="51"/>
      <c r="H88" s="145"/>
      <c r="I88" s="146" t="n">
        <f aca="false">H88*F88</f>
        <v>0</v>
      </c>
    </row>
    <row r="89" s="46" customFormat="true" ht="15.75" hidden="false" customHeight="true" outlineLevel="0" collapsed="false">
      <c r="A89" s="133"/>
      <c r="B89" s="42"/>
      <c r="C89" s="144" t="s">
        <v>105</v>
      </c>
      <c r="D89" s="54"/>
      <c r="E89" s="51" t="s">
        <v>100</v>
      </c>
      <c r="F89" s="51" t="n">
        <v>1</v>
      </c>
      <c r="G89" s="51"/>
      <c r="H89" s="145"/>
      <c r="I89" s="146" t="n">
        <f aca="false">H89*F89</f>
        <v>0</v>
      </c>
    </row>
    <row r="90" s="46" customFormat="true" ht="15.75" hidden="false" customHeight="true" outlineLevel="0" collapsed="false">
      <c r="A90" s="133"/>
      <c r="B90" s="42"/>
      <c r="C90" s="144" t="s">
        <v>116</v>
      </c>
      <c r="D90" s="54"/>
      <c r="E90" s="51" t="s">
        <v>54</v>
      </c>
      <c r="F90" s="51" t="n">
        <v>1</v>
      </c>
      <c r="G90" s="51"/>
      <c r="H90" s="145"/>
      <c r="I90" s="146" t="n">
        <f aca="false">H90*F90</f>
        <v>0</v>
      </c>
    </row>
    <row r="91" s="46" customFormat="true" ht="15.75" hidden="false" customHeight="true" outlineLevel="0" collapsed="false">
      <c r="A91" s="147"/>
      <c r="B91" s="42"/>
      <c r="C91" s="144" t="s">
        <v>107</v>
      </c>
      <c r="D91" s="54"/>
      <c r="E91" s="51" t="s">
        <v>98</v>
      </c>
      <c r="F91" s="51" t="n">
        <v>11.5</v>
      </c>
      <c r="G91" s="51"/>
      <c r="H91" s="145"/>
      <c r="I91" s="146" t="n">
        <f aca="false">H91*F91</f>
        <v>0</v>
      </c>
      <c r="K91" s="155"/>
    </row>
    <row r="92" s="46" customFormat="true" ht="15.75" hidden="false" customHeight="true" outlineLevel="0" collapsed="false">
      <c r="A92" s="147"/>
      <c r="B92" s="42"/>
      <c r="C92" s="144" t="s">
        <v>108</v>
      </c>
      <c r="D92" s="54"/>
      <c r="E92" s="51" t="s">
        <v>98</v>
      </c>
      <c r="F92" s="51" t="n">
        <v>11</v>
      </c>
      <c r="G92" s="51"/>
      <c r="H92" s="145"/>
      <c r="I92" s="146" t="n">
        <f aca="false">H92*F92</f>
        <v>0</v>
      </c>
      <c r="K92" s="155"/>
    </row>
    <row r="93" s="46" customFormat="true" ht="15.75" hidden="false" customHeight="true" outlineLevel="0" collapsed="false">
      <c r="A93" s="156"/>
      <c r="B93" s="157"/>
      <c r="C93" s="158"/>
      <c r="D93" s="159"/>
      <c r="E93" s="160"/>
      <c r="F93" s="160"/>
      <c r="G93" s="160"/>
      <c r="H93" s="161"/>
      <c r="I93" s="162"/>
    </row>
    <row r="94" s="46" customFormat="true" ht="15.75" hidden="false" customHeight="true" outlineLevel="0" collapsed="false">
      <c r="A94" s="147" t="s">
        <v>117</v>
      </c>
      <c r="B94" s="42"/>
      <c r="C94" s="144" t="s">
        <v>118</v>
      </c>
      <c r="D94" s="54"/>
      <c r="E94" s="51"/>
      <c r="F94" s="51"/>
      <c r="G94" s="51"/>
      <c r="H94" s="145"/>
      <c r="I94" s="146"/>
    </row>
    <row r="95" s="46" customFormat="true" ht="15.75" hidden="false" customHeight="true" outlineLevel="0" collapsed="false">
      <c r="A95" s="147"/>
      <c r="B95" s="42"/>
      <c r="C95" s="144" t="s">
        <v>95</v>
      </c>
      <c r="D95" s="54"/>
      <c r="E95" s="51" t="s">
        <v>73</v>
      </c>
      <c r="F95" s="51" t="n">
        <v>44</v>
      </c>
      <c r="G95" s="51"/>
      <c r="H95" s="145"/>
      <c r="I95" s="146" t="n">
        <f aca="false">H95*F95</f>
        <v>0</v>
      </c>
    </row>
    <row r="96" s="46" customFormat="true" ht="15.75" hidden="false" customHeight="true" outlineLevel="0" collapsed="false">
      <c r="A96" s="147"/>
      <c r="B96" s="42"/>
      <c r="C96" s="144" t="s">
        <v>96</v>
      </c>
      <c r="D96" s="54"/>
      <c r="E96" s="51" t="s">
        <v>75</v>
      </c>
      <c r="F96" s="51" t="n">
        <v>22</v>
      </c>
      <c r="G96" s="51"/>
      <c r="H96" s="145"/>
      <c r="I96" s="146" t="n">
        <f aca="false">H96*F96</f>
        <v>0</v>
      </c>
    </row>
    <row r="97" s="46" customFormat="true" ht="15.75" hidden="false" customHeight="true" outlineLevel="0" collapsed="false">
      <c r="A97" s="147"/>
      <c r="B97" s="42"/>
      <c r="C97" s="144" t="s">
        <v>97</v>
      </c>
      <c r="D97" s="54"/>
      <c r="E97" s="51" t="s">
        <v>98</v>
      </c>
      <c r="F97" s="51" t="n">
        <v>13</v>
      </c>
      <c r="G97" s="51"/>
      <c r="H97" s="145"/>
      <c r="I97" s="146" t="n">
        <f aca="false">H97*F97</f>
        <v>0</v>
      </c>
    </row>
    <row r="98" s="46" customFormat="true" ht="15.75" hidden="false" customHeight="true" outlineLevel="0" collapsed="false">
      <c r="A98" s="147"/>
      <c r="B98" s="42"/>
      <c r="C98" s="144" t="s">
        <v>119</v>
      </c>
      <c r="D98" s="54"/>
      <c r="E98" s="51" t="s">
        <v>100</v>
      </c>
      <c r="F98" s="51" t="n">
        <v>1</v>
      </c>
      <c r="G98" s="51"/>
      <c r="H98" s="145"/>
      <c r="I98" s="146" t="n">
        <f aca="false">H98*F98</f>
        <v>0</v>
      </c>
    </row>
    <row r="99" s="46" customFormat="true" ht="15.75" hidden="false" customHeight="true" outlineLevel="0" collapsed="false">
      <c r="A99" s="147"/>
      <c r="B99" s="42"/>
      <c r="C99" s="144" t="s">
        <v>120</v>
      </c>
      <c r="D99" s="54"/>
      <c r="E99" s="51" t="s">
        <v>100</v>
      </c>
      <c r="F99" s="51" t="n">
        <v>1</v>
      </c>
      <c r="G99" s="51"/>
      <c r="H99" s="145"/>
      <c r="I99" s="146" t="n">
        <f aca="false">H99*F99</f>
        <v>0</v>
      </c>
    </row>
    <row r="100" s="46" customFormat="true" ht="15.75" hidden="false" customHeight="true" outlineLevel="0" collapsed="false">
      <c r="A100" s="147"/>
      <c r="B100" s="42"/>
      <c r="C100" s="144" t="s">
        <v>121</v>
      </c>
      <c r="D100" s="54"/>
      <c r="E100" s="51" t="s">
        <v>73</v>
      </c>
      <c r="F100" s="51" t="n">
        <v>27</v>
      </c>
      <c r="G100" s="51"/>
      <c r="H100" s="145"/>
      <c r="I100" s="146" t="n">
        <f aca="false">H100*F100</f>
        <v>0</v>
      </c>
    </row>
    <row r="101" s="46" customFormat="true" ht="15.75" hidden="false" customHeight="true" outlineLevel="0" collapsed="false">
      <c r="A101" s="133"/>
      <c r="B101" s="42"/>
      <c r="C101" s="144" t="s">
        <v>122</v>
      </c>
      <c r="D101" s="54"/>
      <c r="E101" s="51" t="s">
        <v>73</v>
      </c>
      <c r="F101" s="51" t="n">
        <v>10</v>
      </c>
      <c r="G101" s="51"/>
      <c r="H101" s="145"/>
      <c r="I101" s="146" t="n">
        <f aca="false">H101*F101</f>
        <v>0</v>
      </c>
    </row>
    <row r="102" s="46" customFormat="true" ht="15.75" hidden="false" customHeight="true" outlineLevel="0" collapsed="false">
      <c r="A102" s="133"/>
      <c r="B102" s="42"/>
      <c r="C102" s="144" t="s">
        <v>123</v>
      </c>
      <c r="D102" s="54"/>
      <c r="E102" s="51" t="s">
        <v>54</v>
      </c>
      <c r="F102" s="51" t="n">
        <v>1</v>
      </c>
      <c r="G102" s="51"/>
      <c r="H102" s="145"/>
      <c r="I102" s="146" t="n">
        <f aca="false">H102*F102</f>
        <v>0</v>
      </c>
    </row>
    <row r="103" s="46" customFormat="true" ht="15.75" hidden="false" customHeight="true" outlineLevel="0" collapsed="false">
      <c r="A103" s="133"/>
      <c r="B103" s="42"/>
      <c r="C103" s="144" t="s">
        <v>124</v>
      </c>
      <c r="D103" s="54"/>
      <c r="E103" s="51" t="s">
        <v>100</v>
      </c>
      <c r="F103" s="51" t="n">
        <v>1</v>
      </c>
      <c r="G103" s="51"/>
      <c r="H103" s="145"/>
      <c r="I103" s="146" t="n">
        <f aca="false">H103*F103</f>
        <v>0</v>
      </c>
    </row>
    <row r="104" s="46" customFormat="true" ht="15.75" hidden="false" customHeight="true" outlineLevel="0" collapsed="false">
      <c r="A104" s="133"/>
      <c r="B104" s="42"/>
      <c r="C104" s="144" t="s">
        <v>125</v>
      </c>
      <c r="D104" s="54"/>
      <c r="E104" s="51" t="s">
        <v>100</v>
      </c>
      <c r="F104" s="51" t="n">
        <v>1</v>
      </c>
      <c r="G104" s="51"/>
      <c r="H104" s="145"/>
      <c r="I104" s="146" t="n">
        <f aca="false">H104*F104</f>
        <v>0</v>
      </c>
    </row>
    <row r="105" s="46" customFormat="true" ht="15.75" hidden="false" customHeight="true" outlineLevel="0" collapsed="false">
      <c r="A105" s="133"/>
      <c r="B105" s="42"/>
      <c r="C105" s="144" t="s">
        <v>107</v>
      </c>
      <c r="D105" s="54"/>
      <c r="E105" s="51" t="s">
        <v>98</v>
      </c>
      <c r="F105" s="51" t="n">
        <v>4.5</v>
      </c>
      <c r="G105" s="51"/>
      <c r="H105" s="145"/>
      <c r="I105" s="146" t="n">
        <f aca="false">H105*F105</f>
        <v>0</v>
      </c>
    </row>
    <row r="106" s="46" customFormat="true" ht="15.75" hidden="false" customHeight="true" outlineLevel="0" collapsed="false">
      <c r="A106" s="133"/>
      <c r="B106" s="42"/>
      <c r="C106" s="144" t="s">
        <v>108</v>
      </c>
      <c r="D106" s="54"/>
      <c r="E106" s="51" t="s">
        <v>98</v>
      </c>
      <c r="F106" s="51" t="n">
        <v>8.5</v>
      </c>
      <c r="G106" s="51"/>
      <c r="H106" s="145"/>
      <c r="I106" s="146" t="n">
        <f aca="false">H106*F106</f>
        <v>0</v>
      </c>
    </row>
    <row r="107" s="46" customFormat="true" ht="15.75" hidden="false" customHeight="true" outlineLevel="0" collapsed="false">
      <c r="A107" s="133"/>
      <c r="B107" s="42"/>
      <c r="C107" s="144"/>
      <c r="D107" s="54"/>
      <c r="E107" s="51"/>
      <c r="F107" s="51"/>
      <c r="G107" s="51"/>
      <c r="H107" s="145"/>
      <c r="I107" s="146"/>
    </row>
    <row r="108" s="46" customFormat="true" ht="15.75" hidden="false" customHeight="true" outlineLevel="0" collapsed="false">
      <c r="A108" s="147" t="s">
        <v>126</v>
      </c>
      <c r="B108" s="42"/>
      <c r="C108" s="144" t="s">
        <v>127</v>
      </c>
      <c r="D108" s="54"/>
      <c r="E108" s="51"/>
      <c r="F108" s="51"/>
      <c r="G108" s="51"/>
      <c r="H108" s="145"/>
      <c r="I108" s="146"/>
    </row>
    <row r="109" s="46" customFormat="true" ht="15.75" hidden="false" customHeight="true" outlineLevel="0" collapsed="false">
      <c r="A109" s="147"/>
      <c r="B109" s="42"/>
      <c r="C109" s="144" t="s">
        <v>95</v>
      </c>
      <c r="D109" s="54"/>
      <c r="E109" s="51" t="s">
        <v>73</v>
      </c>
      <c r="F109" s="51" t="n">
        <v>61</v>
      </c>
      <c r="G109" s="51"/>
      <c r="H109" s="145"/>
      <c r="I109" s="146" t="n">
        <f aca="false">H109*F109</f>
        <v>0</v>
      </c>
    </row>
    <row r="110" s="46" customFormat="true" ht="15.75" hidden="false" customHeight="true" outlineLevel="0" collapsed="false">
      <c r="A110" s="147"/>
      <c r="B110" s="42"/>
      <c r="C110" s="144" t="s">
        <v>96</v>
      </c>
      <c r="D110" s="54"/>
      <c r="E110" s="51" t="s">
        <v>75</v>
      </c>
      <c r="F110" s="51" t="n">
        <v>24.5</v>
      </c>
      <c r="G110" s="51"/>
      <c r="H110" s="145"/>
      <c r="I110" s="146" t="n">
        <f aca="false">H110*F110</f>
        <v>0</v>
      </c>
    </row>
    <row r="111" s="46" customFormat="true" ht="15.75" hidden="false" customHeight="true" outlineLevel="0" collapsed="false">
      <c r="A111" s="133"/>
      <c r="B111" s="42"/>
      <c r="C111" s="144" t="s">
        <v>97</v>
      </c>
      <c r="D111" s="54"/>
      <c r="E111" s="51" t="s">
        <v>98</v>
      </c>
      <c r="F111" s="51" t="n">
        <v>9.8</v>
      </c>
      <c r="G111" s="51"/>
      <c r="H111" s="145"/>
      <c r="I111" s="146" t="n">
        <f aca="false">H111*F111</f>
        <v>0</v>
      </c>
    </row>
    <row r="112" s="46" customFormat="true" ht="15.75" hidden="false" customHeight="true" outlineLevel="0" collapsed="false">
      <c r="A112" s="133"/>
      <c r="B112" s="42"/>
      <c r="C112" s="144" t="s">
        <v>128</v>
      </c>
      <c r="D112" s="54"/>
      <c r="E112" s="51" t="s">
        <v>73</v>
      </c>
      <c r="F112" s="51" t="n">
        <v>31</v>
      </c>
      <c r="G112" s="51"/>
      <c r="H112" s="145"/>
      <c r="I112" s="146" t="n">
        <f aca="false">H112*F112</f>
        <v>0</v>
      </c>
    </row>
    <row r="113" s="46" customFormat="true" ht="15.75" hidden="false" customHeight="true" outlineLevel="0" collapsed="false">
      <c r="A113" s="133"/>
      <c r="B113" s="42"/>
      <c r="C113" s="144" t="s">
        <v>129</v>
      </c>
      <c r="D113" s="54"/>
      <c r="E113" s="51" t="s">
        <v>100</v>
      </c>
      <c r="F113" s="51" t="n">
        <v>1</v>
      </c>
      <c r="G113" s="51"/>
      <c r="H113" s="145"/>
      <c r="I113" s="146" t="n">
        <f aca="false">H113*F113</f>
        <v>0</v>
      </c>
    </row>
    <row r="114" s="46" customFormat="true" ht="15.75" hidden="false" customHeight="true" outlineLevel="0" collapsed="false">
      <c r="A114" s="133"/>
      <c r="B114" s="42"/>
      <c r="C114" s="144" t="s">
        <v>107</v>
      </c>
      <c r="D114" s="54"/>
      <c r="E114" s="51" t="s">
        <v>98</v>
      </c>
      <c r="F114" s="51" t="n">
        <v>3.7</v>
      </c>
      <c r="G114" s="51"/>
      <c r="H114" s="145"/>
      <c r="I114" s="146" t="n">
        <f aca="false">H114*F114</f>
        <v>0</v>
      </c>
    </row>
    <row r="115" s="46" customFormat="true" ht="15.75" hidden="false" customHeight="true" outlineLevel="0" collapsed="false">
      <c r="A115" s="133"/>
      <c r="B115" s="42"/>
      <c r="C115" s="144" t="s">
        <v>108</v>
      </c>
      <c r="D115" s="54"/>
      <c r="E115" s="51" t="s">
        <v>98</v>
      </c>
      <c r="F115" s="51" t="n">
        <v>20.5</v>
      </c>
      <c r="G115" s="51"/>
      <c r="H115" s="145"/>
      <c r="I115" s="146" t="n">
        <f aca="false">H115*F115</f>
        <v>0</v>
      </c>
    </row>
    <row r="116" s="46" customFormat="true" ht="15.75" hidden="false" customHeight="true" outlineLevel="0" collapsed="false">
      <c r="A116" s="133"/>
      <c r="B116" s="42"/>
      <c r="C116" s="144"/>
      <c r="D116" s="54"/>
      <c r="E116" s="51"/>
      <c r="F116" s="51"/>
      <c r="G116" s="51"/>
      <c r="H116" s="145"/>
      <c r="I116" s="146"/>
    </row>
    <row r="117" s="46" customFormat="true" ht="15.75" hidden="false" customHeight="true" outlineLevel="0" collapsed="false">
      <c r="A117" s="147" t="s">
        <v>130</v>
      </c>
      <c r="B117" s="42"/>
      <c r="C117" s="144" t="s">
        <v>131</v>
      </c>
      <c r="D117" s="54"/>
      <c r="E117" s="51"/>
      <c r="F117" s="51"/>
      <c r="G117" s="51"/>
      <c r="H117" s="145"/>
      <c r="I117" s="146"/>
    </row>
    <row r="118" s="46" customFormat="true" ht="15.75" hidden="false" customHeight="true" outlineLevel="0" collapsed="false">
      <c r="A118" s="147"/>
      <c r="B118" s="42"/>
      <c r="C118" s="144" t="s">
        <v>95</v>
      </c>
      <c r="D118" s="54"/>
      <c r="E118" s="51" t="s">
        <v>73</v>
      </c>
      <c r="F118" s="51" t="n">
        <v>25</v>
      </c>
      <c r="G118" s="51"/>
      <c r="H118" s="145"/>
      <c r="I118" s="146" t="n">
        <f aca="false">H118*F118</f>
        <v>0</v>
      </c>
    </row>
    <row r="119" s="46" customFormat="true" ht="15.75" hidden="false" customHeight="true" outlineLevel="0" collapsed="false">
      <c r="A119" s="147"/>
      <c r="B119" s="42"/>
      <c r="C119" s="144" t="s">
        <v>96</v>
      </c>
      <c r="D119" s="54"/>
      <c r="E119" s="51" t="s">
        <v>75</v>
      </c>
      <c r="F119" s="51" t="n">
        <v>14</v>
      </c>
      <c r="G119" s="51"/>
      <c r="H119" s="145"/>
      <c r="I119" s="146" t="n">
        <f aca="false">H119*F119</f>
        <v>0</v>
      </c>
    </row>
    <row r="120" s="46" customFormat="true" ht="15.75" hidden="false" customHeight="true" outlineLevel="0" collapsed="false">
      <c r="A120" s="147"/>
      <c r="B120" s="42"/>
      <c r="C120" s="144" t="s">
        <v>97</v>
      </c>
      <c r="D120" s="54"/>
      <c r="E120" s="51" t="s">
        <v>98</v>
      </c>
      <c r="F120" s="51" t="n">
        <v>5.6</v>
      </c>
      <c r="G120" s="51"/>
      <c r="H120" s="145"/>
      <c r="I120" s="146" t="n">
        <f aca="false">H120*F120</f>
        <v>0</v>
      </c>
    </row>
    <row r="121" s="46" customFormat="true" ht="15.75" hidden="false" customHeight="true" outlineLevel="0" collapsed="false">
      <c r="A121" s="133"/>
      <c r="B121" s="42"/>
      <c r="C121" s="144" t="s">
        <v>132</v>
      </c>
      <c r="D121" s="54"/>
      <c r="E121" s="51" t="s">
        <v>73</v>
      </c>
      <c r="F121" s="51" t="n">
        <v>18</v>
      </c>
      <c r="G121" s="51"/>
      <c r="H121" s="145"/>
      <c r="I121" s="146" t="n">
        <f aca="false">H121*F121</f>
        <v>0</v>
      </c>
    </row>
    <row r="122" s="46" customFormat="true" ht="15.75" hidden="false" customHeight="true" outlineLevel="0" collapsed="false">
      <c r="A122" s="133"/>
      <c r="B122" s="42"/>
      <c r="C122" s="144" t="s">
        <v>133</v>
      </c>
      <c r="D122" s="54"/>
      <c r="E122" s="51" t="s">
        <v>100</v>
      </c>
      <c r="F122" s="51" t="n">
        <v>1</v>
      </c>
      <c r="G122" s="51"/>
      <c r="H122" s="145"/>
      <c r="I122" s="146" t="n">
        <f aca="false">H122*F122</f>
        <v>0</v>
      </c>
    </row>
    <row r="123" s="46" customFormat="true" ht="15.75" hidden="false" customHeight="true" outlineLevel="0" collapsed="false">
      <c r="A123" s="133"/>
      <c r="B123" s="42"/>
      <c r="C123" s="144" t="s">
        <v>107</v>
      </c>
      <c r="D123" s="54"/>
      <c r="E123" s="51" t="s">
        <v>98</v>
      </c>
      <c r="F123" s="51" t="n">
        <v>2</v>
      </c>
      <c r="G123" s="51"/>
      <c r="H123" s="145"/>
      <c r="I123" s="146" t="n">
        <f aca="false">H123*F123</f>
        <v>0</v>
      </c>
    </row>
    <row r="124" s="46" customFormat="true" ht="15.75" hidden="false" customHeight="true" outlineLevel="0" collapsed="false">
      <c r="A124" s="133"/>
      <c r="B124" s="42"/>
      <c r="C124" s="144" t="s">
        <v>108</v>
      </c>
      <c r="D124" s="54"/>
      <c r="E124" s="51" t="s">
        <v>98</v>
      </c>
      <c r="F124" s="51" t="n">
        <v>3.5</v>
      </c>
      <c r="G124" s="51"/>
      <c r="H124" s="145"/>
      <c r="I124" s="146" t="n">
        <f aca="false">H124*F124</f>
        <v>0</v>
      </c>
    </row>
    <row r="125" s="46" customFormat="true" ht="15.75" hidden="false" customHeight="true" outlineLevel="0" collapsed="false">
      <c r="A125" s="133"/>
      <c r="B125" s="42"/>
      <c r="C125" s="144"/>
      <c r="D125" s="54"/>
      <c r="E125" s="51"/>
      <c r="F125" s="51"/>
      <c r="G125" s="51"/>
      <c r="H125" s="145"/>
      <c r="I125" s="146"/>
    </row>
    <row r="126" s="46" customFormat="true" ht="15.75" hidden="false" customHeight="true" outlineLevel="0" collapsed="false">
      <c r="A126" s="147" t="s">
        <v>134</v>
      </c>
      <c r="B126" s="42"/>
      <c r="C126" s="144" t="s">
        <v>135</v>
      </c>
      <c r="D126" s="54"/>
      <c r="E126" s="51"/>
      <c r="F126" s="71"/>
      <c r="G126" s="71"/>
      <c r="H126" s="145"/>
      <c r="I126" s="146" t="n">
        <f aca="false">H126*F126</f>
        <v>0</v>
      </c>
    </row>
    <row r="127" s="46" customFormat="true" ht="15.75" hidden="false" customHeight="true" outlineLevel="0" collapsed="false">
      <c r="A127" s="147"/>
      <c r="B127" s="42"/>
      <c r="C127" s="144" t="s">
        <v>97</v>
      </c>
      <c r="D127" s="54"/>
      <c r="E127" s="51" t="s">
        <v>98</v>
      </c>
      <c r="F127" s="71" t="n">
        <v>3</v>
      </c>
      <c r="G127" s="71"/>
      <c r="H127" s="145"/>
      <c r="I127" s="146" t="n">
        <f aca="false">H127*F127</f>
        <v>0</v>
      </c>
    </row>
    <row r="128" s="46" customFormat="true" ht="15.75" hidden="false" customHeight="true" outlineLevel="0" collapsed="false">
      <c r="A128" s="133"/>
      <c r="B128" s="42"/>
      <c r="C128" s="144" t="s">
        <v>136</v>
      </c>
      <c r="D128" s="54"/>
      <c r="E128" s="51" t="s">
        <v>100</v>
      </c>
      <c r="F128" s="51" t="n">
        <v>3</v>
      </c>
      <c r="G128" s="51"/>
      <c r="H128" s="145"/>
      <c r="I128" s="146" t="n">
        <f aca="false">H128*F128</f>
        <v>0</v>
      </c>
    </row>
    <row r="129" s="46" customFormat="true" ht="15.75" hidden="false" customHeight="true" outlineLevel="0" collapsed="false">
      <c r="A129" s="133"/>
      <c r="B129" s="42"/>
      <c r="C129" s="144" t="s">
        <v>137</v>
      </c>
      <c r="D129" s="54"/>
      <c r="E129" s="51" t="s">
        <v>73</v>
      </c>
      <c r="F129" s="51" t="n">
        <v>16</v>
      </c>
      <c r="G129" s="51"/>
      <c r="H129" s="145"/>
      <c r="I129" s="146" t="n">
        <f aca="false">H129*F129</f>
        <v>0</v>
      </c>
    </row>
    <row r="130" s="46" customFormat="true" ht="15.75" hidden="false" customHeight="true" outlineLevel="0" collapsed="false">
      <c r="A130" s="133"/>
      <c r="B130" s="42"/>
      <c r="C130" s="144" t="s">
        <v>107</v>
      </c>
      <c r="D130" s="54"/>
      <c r="E130" s="51" t="s">
        <v>98</v>
      </c>
      <c r="F130" s="51" t="n">
        <v>1</v>
      </c>
      <c r="G130" s="51"/>
      <c r="H130" s="145"/>
      <c r="I130" s="146" t="n">
        <f aca="false">H130*F130</f>
        <v>0</v>
      </c>
    </row>
    <row r="131" s="46" customFormat="true" ht="15.75" hidden="false" customHeight="true" outlineLevel="0" collapsed="false">
      <c r="A131" s="133"/>
      <c r="B131" s="42"/>
      <c r="C131" s="144" t="s">
        <v>108</v>
      </c>
      <c r="D131" s="54"/>
      <c r="E131" s="51" t="s">
        <v>98</v>
      </c>
      <c r="F131" s="51" t="n">
        <v>2</v>
      </c>
      <c r="G131" s="51"/>
      <c r="H131" s="145"/>
      <c r="I131" s="146" t="n">
        <f aca="false">H131*F131</f>
        <v>0</v>
      </c>
    </row>
    <row r="132" s="46" customFormat="true" ht="15.75" hidden="false" customHeight="true" outlineLevel="0" collapsed="false">
      <c r="A132" s="133"/>
      <c r="B132" s="42"/>
      <c r="C132" s="144"/>
      <c r="D132" s="54"/>
      <c r="E132" s="51"/>
      <c r="F132" s="71"/>
      <c r="G132" s="71"/>
      <c r="H132" s="145"/>
      <c r="I132" s="146"/>
    </row>
    <row r="133" s="46" customFormat="true" ht="15.75" hidden="false" customHeight="true" outlineLevel="0" collapsed="false">
      <c r="A133" s="147" t="s">
        <v>138</v>
      </c>
      <c r="B133" s="42"/>
      <c r="C133" s="144" t="s">
        <v>139</v>
      </c>
      <c r="D133" s="54"/>
      <c r="E133" s="51"/>
      <c r="F133" s="71"/>
      <c r="G133" s="71"/>
      <c r="H133" s="145"/>
      <c r="I133" s="146"/>
    </row>
    <row r="134" s="46" customFormat="true" ht="15.75" hidden="false" customHeight="true" outlineLevel="0" collapsed="false">
      <c r="A134" s="147"/>
      <c r="B134" s="42"/>
      <c r="C134" s="144" t="s">
        <v>97</v>
      </c>
      <c r="D134" s="54"/>
      <c r="E134" s="51" t="s">
        <v>98</v>
      </c>
      <c r="F134" s="71" t="n">
        <v>2.5</v>
      </c>
      <c r="G134" s="71"/>
      <c r="H134" s="145"/>
      <c r="I134" s="146" t="n">
        <f aca="false">H134*F134</f>
        <v>0</v>
      </c>
    </row>
    <row r="135" s="46" customFormat="true" ht="15.75" hidden="false" customHeight="true" outlineLevel="0" collapsed="false">
      <c r="A135" s="147"/>
      <c r="B135" s="42"/>
      <c r="C135" s="144" t="s">
        <v>140</v>
      </c>
      <c r="D135" s="54"/>
      <c r="E135" s="51" t="s">
        <v>100</v>
      </c>
      <c r="F135" s="71" t="n">
        <v>1</v>
      </c>
      <c r="G135" s="71"/>
      <c r="H135" s="145"/>
      <c r="I135" s="146" t="n">
        <f aca="false">H135*F135</f>
        <v>0</v>
      </c>
    </row>
    <row r="136" s="46" customFormat="true" ht="15.75" hidden="false" customHeight="true" outlineLevel="0" collapsed="false">
      <c r="A136" s="147"/>
      <c r="B136" s="42"/>
      <c r="C136" s="144" t="s">
        <v>141</v>
      </c>
      <c r="D136" s="54"/>
      <c r="E136" s="51" t="s">
        <v>73</v>
      </c>
      <c r="F136" s="71" t="n">
        <v>2</v>
      </c>
      <c r="G136" s="71"/>
      <c r="H136" s="145"/>
      <c r="I136" s="146" t="n">
        <f aca="false">H136*F136</f>
        <v>0</v>
      </c>
    </row>
    <row r="137" s="46" customFormat="true" ht="15.75" hidden="false" customHeight="true" outlineLevel="0" collapsed="false">
      <c r="A137" s="133"/>
      <c r="B137" s="42"/>
      <c r="C137" s="144" t="s">
        <v>142</v>
      </c>
      <c r="D137" s="54"/>
      <c r="E137" s="51" t="s">
        <v>73</v>
      </c>
      <c r="F137" s="71" t="n">
        <v>9</v>
      </c>
      <c r="G137" s="71"/>
      <c r="H137" s="145"/>
      <c r="I137" s="146" t="n">
        <f aca="false">H137*F137</f>
        <v>0</v>
      </c>
    </row>
    <row r="138" s="46" customFormat="true" ht="15.75" hidden="false" customHeight="true" outlineLevel="0" collapsed="false">
      <c r="A138" s="133"/>
      <c r="B138" s="42"/>
      <c r="C138" s="144" t="s">
        <v>107</v>
      </c>
      <c r="D138" s="54"/>
      <c r="E138" s="51" t="s">
        <v>98</v>
      </c>
      <c r="F138" s="71" t="n">
        <v>1</v>
      </c>
      <c r="G138" s="71"/>
      <c r="H138" s="145"/>
      <c r="I138" s="146" t="n">
        <f aca="false">H138*F138</f>
        <v>0</v>
      </c>
    </row>
    <row r="139" s="46" customFormat="true" ht="15.75" hidden="false" customHeight="true" outlineLevel="0" collapsed="false">
      <c r="A139" s="133"/>
      <c r="B139" s="42"/>
      <c r="C139" s="144" t="s">
        <v>108</v>
      </c>
      <c r="D139" s="54"/>
      <c r="E139" s="51" t="s">
        <v>98</v>
      </c>
      <c r="F139" s="71" t="n">
        <v>1.5</v>
      </c>
      <c r="G139" s="71"/>
      <c r="H139" s="145"/>
      <c r="I139" s="146" t="n">
        <f aca="false">H139*F139</f>
        <v>0</v>
      </c>
    </row>
    <row r="140" s="46" customFormat="true" ht="15.75" hidden="false" customHeight="true" outlineLevel="0" collapsed="false">
      <c r="A140" s="133"/>
      <c r="B140" s="42"/>
      <c r="C140" s="144"/>
      <c r="D140" s="54"/>
      <c r="E140" s="51"/>
      <c r="F140" s="71"/>
      <c r="G140" s="71"/>
      <c r="H140" s="145"/>
      <c r="I140" s="146"/>
    </row>
    <row r="141" s="46" customFormat="true" ht="15.75" hidden="false" customHeight="true" outlineLevel="0" collapsed="false">
      <c r="A141" s="147" t="s">
        <v>143</v>
      </c>
      <c r="B141" s="42"/>
      <c r="C141" s="144" t="s">
        <v>144</v>
      </c>
      <c r="D141" s="54"/>
      <c r="E141" s="51"/>
      <c r="F141" s="71"/>
      <c r="G141" s="71"/>
      <c r="H141" s="145"/>
      <c r="I141" s="146"/>
    </row>
    <row r="142" s="46" customFormat="true" ht="15.75" hidden="false" customHeight="true" outlineLevel="0" collapsed="false">
      <c r="A142" s="133"/>
      <c r="B142" s="42"/>
      <c r="C142" s="144" t="s">
        <v>97</v>
      </c>
      <c r="D142" s="54"/>
      <c r="E142" s="51" t="s">
        <v>98</v>
      </c>
      <c r="F142" s="71" t="n">
        <v>1.3</v>
      </c>
      <c r="G142" s="71"/>
      <c r="H142" s="145"/>
      <c r="I142" s="146" t="n">
        <f aca="false">H142*F142</f>
        <v>0</v>
      </c>
    </row>
    <row r="143" s="46" customFormat="true" ht="15.75" hidden="false" customHeight="true" outlineLevel="0" collapsed="false">
      <c r="A143" s="133"/>
      <c r="B143" s="42"/>
      <c r="C143" s="144" t="s">
        <v>145</v>
      </c>
      <c r="D143" s="54"/>
      <c r="E143" s="51" t="s">
        <v>73</v>
      </c>
      <c r="F143" s="71" t="n">
        <v>6</v>
      </c>
      <c r="G143" s="71"/>
      <c r="H143" s="145"/>
      <c r="I143" s="146" t="n">
        <f aca="false">H143*F143</f>
        <v>0</v>
      </c>
    </row>
    <row r="144" s="46" customFormat="true" ht="15.75" hidden="false" customHeight="true" outlineLevel="0" collapsed="false">
      <c r="A144" s="133"/>
      <c r="B144" s="42"/>
      <c r="C144" s="144" t="s">
        <v>107</v>
      </c>
      <c r="D144" s="54"/>
      <c r="E144" s="51" t="s">
        <v>98</v>
      </c>
      <c r="F144" s="71" t="n">
        <v>0.5</v>
      </c>
      <c r="G144" s="71"/>
      <c r="H144" s="145"/>
      <c r="I144" s="146" t="n">
        <f aca="false">H144*F144</f>
        <v>0</v>
      </c>
    </row>
    <row r="145" s="46" customFormat="true" ht="15.75" hidden="false" customHeight="true" outlineLevel="0" collapsed="false">
      <c r="A145" s="133"/>
      <c r="B145" s="42"/>
      <c r="C145" s="144" t="s">
        <v>108</v>
      </c>
      <c r="D145" s="54"/>
      <c r="E145" s="51" t="s">
        <v>98</v>
      </c>
      <c r="F145" s="71" t="n">
        <v>0.8</v>
      </c>
      <c r="G145" s="71"/>
      <c r="H145" s="145"/>
      <c r="I145" s="146" t="n">
        <f aca="false">H145*F145</f>
        <v>0</v>
      </c>
    </row>
    <row r="146" s="46" customFormat="true" ht="15.75" hidden="false" customHeight="true" outlineLevel="0" collapsed="false">
      <c r="A146" s="133"/>
      <c r="B146" s="42"/>
      <c r="C146" s="144"/>
      <c r="D146" s="54"/>
      <c r="E146" s="51"/>
      <c r="F146" s="71"/>
      <c r="G146" s="71"/>
      <c r="H146" s="145"/>
      <c r="I146" s="146"/>
    </row>
    <row r="147" s="46" customFormat="true" ht="15.75" hidden="false" customHeight="true" outlineLevel="0" collapsed="false">
      <c r="A147" s="133"/>
      <c r="B147" s="42"/>
      <c r="C147" s="144"/>
      <c r="D147" s="148" t="s">
        <v>146</v>
      </c>
      <c r="E147" s="149"/>
      <c r="F147" s="150"/>
      <c r="G147" s="150"/>
      <c r="H147" s="151"/>
      <c r="I147" s="152" t="n">
        <f aca="false">SUM(I65:I146)</f>
        <v>0</v>
      </c>
    </row>
    <row r="148" s="46" customFormat="true" ht="15.75" hidden="false" customHeight="true" outlineLevel="0" collapsed="false">
      <c r="A148" s="133" t="s">
        <v>147</v>
      </c>
      <c r="B148" s="42" t="s">
        <v>148</v>
      </c>
      <c r="C148" s="69"/>
      <c r="D148" s="54"/>
      <c r="E148" s="51"/>
      <c r="F148" s="134"/>
      <c r="G148" s="134"/>
      <c r="H148" s="139"/>
      <c r="I148" s="140"/>
    </row>
    <row r="149" s="46" customFormat="true" ht="15.75" hidden="false" customHeight="true" outlineLevel="0" collapsed="false">
      <c r="A149" s="133"/>
      <c r="B149" s="42"/>
      <c r="C149" s="69"/>
      <c r="D149" s="54"/>
      <c r="E149" s="51"/>
      <c r="F149" s="134"/>
      <c r="G149" s="134"/>
      <c r="H149" s="139"/>
      <c r="I149" s="146"/>
    </row>
    <row r="150" s="46" customFormat="true" ht="15.75" hidden="false" customHeight="true" outlineLevel="0" collapsed="false">
      <c r="A150" s="147" t="s">
        <v>149</v>
      </c>
      <c r="B150" s="42"/>
      <c r="C150" s="69" t="s">
        <v>150</v>
      </c>
      <c r="D150" s="54"/>
      <c r="E150" s="51" t="s">
        <v>100</v>
      </c>
      <c r="F150" s="134" t="n">
        <v>2</v>
      </c>
      <c r="G150" s="134"/>
      <c r="H150" s="139"/>
      <c r="I150" s="146" t="n">
        <f aca="false">H150*F150</f>
        <v>0</v>
      </c>
    </row>
    <row r="151" s="46" customFormat="true" ht="15.75" hidden="false" customHeight="true" outlineLevel="0" collapsed="false">
      <c r="A151" s="147"/>
      <c r="B151" s="42"/>
      <c r="C151" s="69"/>
      <c r="D151" s="54"/>
      <c r="E151" s="51"/>
      <c r="F151" s="51"/>
      <c r="G151" s="51"/>
      <c r="H151" s="139"/>
      <c r="I151" s="146"/>
    </row>
    <row r="152" s="46" customFormat="true" ht="23.85" hidden="false" customHeight="true" outlineLevel="0" collapsed="false">
      <c r="A152" s="147" t="s">
        <v>151</v>
      </c>
      <c r="B152" s="42"/>
      <c r="C152" s="69" t="s">
        <v>152</v>
      </c>
      <c r="D152" s="54"/>
      <c r="E152" s="51" t="s">
        <v>75</v>
      </c>
      <c r="F152" s="51" t="n">
        <v>26</v>
      </c>
      <c r="G152" s="51"/>
      <c r="H152" s="139"/>
      <c r="I152" s="146" t="n">
        <f aca="false">H152*F152</f>
        <v>0</v>
      </c>
    </row>
    <row r="153" s="46" customFormat="true" ht="15.75" hidden="false" customHeight="true" outlineLevel="0" collapsed="false">
      <c r="A153" s="147"/>
      <c r="B153" s="42"/>
      <c r="C153" s="69"/>
      <c r="D153" s="54"/>
      <c r="E153" s="51"/>
      <c r="F153" s="51"/>
      <c r="G153" s="51"/>
      <c r="H153" s="139"/>
      <c r="I153" s="140"/>
    </row>
    <row r="154" s="46" customFormat="true" ht="15.75" hidden="false" customHeight="true" outlineLevel="0" collapsed="false">
      <c r="A154" s="147" t="s">
        <v>153</v>
      </c>
      <c r="B154" s="42"/>
      <c r="C154" s="69" t="s">
        <v>154</v>
      </c>
      <c r="D154" s="54"/>
      <c r="E154" s="51" t="s">
        <v>75</v>
      </c>
      <c r="F154" s="51" t="n">
        <v>20.5</v>
      </c>
      <c r="G154" s="51"/>
      <c r="H154" s="139"/>
      <c r="I154" s="146" t="n">
        <f aca="false">H154*F154</f>
        <v>0</v>
      </c>
    </row>
    <row r="155" s="46" customFormat="true" ht="15.75" hidden="false" customHeight="true" outlineLevel="0" collapsed="false">
      <c r="A155" s="147"/>
      <c r="B155" s="42"/>
      <c r="C155" s="69"/>
      <c r="D155" s="54"/>
      <c r="E155" s="51"/>
      <c r="F155" s="51"/>
      <c r="G155" s="51"/>
      <c r="H155" s="139"/>
      <c r="I155" s="140"/>
    </row>
    <row r="156" s="46" customFormat="true" ht="45.5" hidden="false" customHeight="true" outlineLevel="0" collapsed="false">
      <c r="A156" s="147" t="s">
        <v>155</v>
      </c>
      <c r="B156" s="42"/>
      <c r="C156" s="69" t="s">
        <v>156</v>
      </c>
      <c r="D156" s="54"/>
      <c r="E156" s="51" t="s">
        <v>75</v>
      </c>
      <c r="F156" s="51" t="n">
        <v>82.5</v>
      </c>
      <c r="G156" s="51"/>
      <c r="H156" s="139"/>
      <c r="I156" s="146" t="n">
        <f aca="false">H156*F156</f>
        <v>0</v>
      </c>
    </row>
    <row r="157" s="46" customFormat="true" ht="15.75" hidden="false" customHeight="true" outlineLevel="0" collapsed="false">
      <c r="A157" s="147"/>
      <c r="B157" s="42"/>
      <c r="C157" s="69"/>
      <c r="D157" s="54"/>
      <c r="E157" s="51"/>
      <c r="F157" s="51"/>
      <c r="G157" s="51"/>
      <c r="H157" s="139"/>
      <c r="I157" s="146"/>
    </row>
    <row r="158" s="46" customFormat="true" ht="15.75" hidden="false" customHeight="true" outlineLevel="0" collapsed="false">
      <c r="A158" s="147" t="s">
        <v>157</v>
      </c>
      <c r="B158" s="42"/>
      <c r="C158" s="69" t="s">
        <v>158</v>
      </c>
      <c r="D158" s="54"/>
      <c r="E158" s="51"/>
      <c r="F158" s="51"/>
      <c r="G158" s="51"/>
      <c r="H158" s="139"/>
      <c r="I158" s="146"/>
    </row>
    <row r="159" s="46" customFormat="true" ht="15.75" hidden="false" customHeight="true" outlineLevel="0" collapsed="false">
      <c r="A159" s="147"/>
      <c r="B159" s="42"/>
      <c r="C159" s="69" t="s">
        <v>159</v>
      </c>
      <c r="D159" s="54"/>
      <c r="E159" s="51" t="s">
        <v>73</v>
      </c>
      <c r="F159" s="51" t="n">
        <v>36</v>
      </c>
      <c r="G159" s="51"/>
      <c r="H159" s="139"/>
      <c r="I159" s="146" t="n">
        <f aca="false">H159*F159</f>
        <v>0</v>
      </c>
    </row>
    <row r="160" s="46" customFormat="true" ht="15.75" hidden="false" customHeight="true" outlineLevel="0" collapsed="false">
      <c r="A160" s="147"/>
      <c r="B160" s="42"/>
      <c r="C160" s="69" t="s">
        <v>160</v>
      </c>
      <c r="D160" s="54"/>
      <c r="E160" s="51" t="s">
        <v>73</v>
      </c>
      <c r="F160" s="51" t="n">
        <v>12.8</v>
      </c>
      <c r="G160" s="51"/>
      <c r="H160" s="139"/>
      <c r="I160" s="146" t="n">
        <f aca="false">H160*F160</f>
        <v>0</v>
      </c>
    </row>
    <row r="161" s="46" customFormat="true" ht="15.75" hidden="false" customHeight="true" outlineLevel="0" collapsed="false">
      <c r="A161" s="147"/>
      <c r="B161" s="42"/>
      <c r="C161" s="69"/>
      <c r="D161" s="54"/>
      <c r="E161" s="51"/>
      <c r="F161" s="51"/>
      <c r="G161" s="51"/>
      <c r="H161" s="139"/>
      <c r="I161" s="146"/>
    </row>
    <row r="162" s="46" customFormat="true" ht="15.75" hidden="false" customHeight="true" outlineLevel="0" collapsed="false">
      <c r="A162" s="147" t="s">
        <v>161</v>
      </c>
      <c r="B162" s="42"/>
      <c r="C162" s="69" t="s">
        <v>162</v>
      </c>
      <c r="D162" s="54"/>
      <c r="E162" s="51" t="s">
        <v>73</v>
      </c>
      <c r="F162" s="51" t="n">
        <v>12.9</v>
      </c>
      <c r="G162" s="51"/>
      <c r="H162" s="145"/>
      <c r="I162" s="146" t="n">
        <f aca="false">H162*F162</f>
        <v>0</v>
      </c>
      <c r="K162" s="155"/>
    </row>
    <row r="163" s="46" customFormat="true" ht="15.75" hidden="false" customHeight="true" outlineLevel="0" collapsed="false">
      <c r="A163" s="147"/>
      <c r="B163" s="42"/>
      <c r="C163" s="69"/>
      <c r="D163" s="54"/>
      <c r="E163" s="51"/>
      <c r="F163" s="51"/>
      <c r="G163" s="51"/>
      <c r="H163" s="139"/>
      <c r="I163" s="146"/>
    </row>
    <row r="164" s="46" customFormat="true" ht="15.75" hidden="false" customHeight="true" outlineLevel="0" collapsed="false">
      <c r="A164" s="147"/>
      <c r="B164" s="42"/>
      <c r="C164" s="69"/>
      <c r="D164" s="148" t="s">
        <v>163</v>
      </c>
      <c r="E164" s="149"/>
      <c r="F164" s="150"/>
      <c r="G164" s="150"/>
      <c r="H164" s="151"/>
      <c r="I164" s="163" t="n">
        <f aca="false">SUM(I150:I163)</f>
        <v>0</v>
      </c>
    </row>
    <row r="165" s="46" customFormat="true" ht="15.75" hidden="false" customHeight="true" outlineLevel="0" collapsed="false">
      <c r="A165" s="147"/>
      <c r="B165" s="42"/>
      <c r="C165" s="69"/>
      <c r="D165" s="54"/>
      <c r="E165" s="51"/>
      <c r="F165" s="51"/>
      <c r="G165" s="51"/>
      <c r="H165" s="139"/>
      <c r="I165" s="140"/>
    </row>
    <row r="166" s="46" customFormat="true" ht="15.75" hidden="false" customHeight="true" outlineLevel="0" collapsed="false">
      <c r="A166" s="133" t="s">
        <v>164</v>
      </c>
      <c r="B166" s="42" t="s">
        <v>165</v>
      </c>
      <c r="C166" s="69"/>
      <c r="D166" s="54"/>
      <c r="E166" s="51"/>
      <c r="F166" s="134"/>
      <c r="G166" s="134"/>
      <c r="H166" s="139"/>
      <c r="I166" s="140"/>
    </row>
    <row r="167" s="46" customFormat="true" ht="15.75" hidden="false" customHeight="true" outlineLevel="0" collapsed="false">
      <c r="A167" s="133"/>
      <c r="B167" s="42"/>
      <c r="C167" s="69"/>
      <c r="D167" s="54"/>
      <c r="E167" s="51"/>
      <c r="F167" s="134"/>
      <c r="G167" s="134"/>
      <c r="H167" s="139"/>
      <c r="I167" s="146"/>
    </row>
    <row r="168" s="46" customFormat="true" ht="15.75" hidden="false" customHeight="true" outlineLevel="0" collapsed="false">
      <c r="A168" s="147" t="s">
        <v>166</v>
      </c>
      <c r="B168" s="42"/>
      <c r="C168" s="69" t="s">
        <v>167</v>
      </c>
      <c r="D168" s="54"/>
      <c r="E168" s="51" t="s">
        <v>73</v>
      </c>
      <c r="F168" s="134" t="n">
        <v>57</v>
      </c>
      <c r="G168" s="134"/>
      <c r="H168" s="139"/>
      <c r="I168" s="146" t="n">
        <f aca="false">H168*F168</f>
        <v>0</v>
      </c>
    </row>
    <row r="169" s="46" customFormat="true" ht="15.75" hidden="false" customHeight="true" outlineLevel="0" collapsed="false">
      <c r="A169" s="147"/>
      <c r="B169" s="42"/>
      <c r="C169" s="69"/>
      <c r="D169" s="54"/>
      <c r="E169" s="51"/>
      <c r="F169" s="51"/>
      <c r="G169" s="51"/>
      <c r="H169" s="139"/>
      <c r="I169" s="146"/>
    </row>
    <row r="170" s="46" customFormat="true" ht="15.75" hidden="false" customHeight="true" outlineLevel="0" collapsed="false">
      <c r="A170" s="147" t="s">
        <v>168</v>
      </c>
      <c r="B170" s="42"/>
      <c r="C170" s="69" t="s">
        <v>169</v>
      </c>
      <c r="D170" s="54"/>
      <c r="E170" s="51" t="s">
        <v>100</v>
      </c>
      <c r="F170" s="51" t="n">
        <v>2</v>
      </c>
      <c r="G170" s="51"/>
      <c r="H170" s="139"/>
      <c r="I170" s="146" t="n">
        <f aca="false">H170*F170</f>
        <v>0</v>
      </c>
    </row>
    <row r="171" s="46" customFormat="true" ht="15.75" hidden="false" customHeight="true" outlineLevel="0" collapsed="false">
      <c r="A171" s="147"/>
      <c r="B171" s="42"/>
      <c r="C171" s="69"/>
      <c r="D171" s="54"/>
      <c r="E171" s="51"/>
      <c r="F171" s="51"/>
      <c r="G171" s="51"/>
      <c r="H171" s="139"/>
      <c r="I171" s="146"/>
    </row>
    <row r="172" s="46" customFormat="true" ht="15.75" hidden="false" customHeight="true" outlineLevel="0" collapsed="false">
      <c r="A172" s="147"/>
      <c r="B172" s="42"/>
      <c r="C172" s="69"/>
      <c r="D172" s="148" t="s">
        <v>170</v>
      </c>
      <c r="E172" s="149"/>
      <c r="F172" s="150"/>
      <c r="G172" s="150"/>
      <c r="H172" s="151"/>
      <c r="I172" s="163" t="n">
        <f aca="false">SUM(I168:I171)</f>
        <v>0</v>
      </c>
    </row>
    <row r="173" s="46" customFormat="true" ht="15.75" hidden="false" customHeight="true" outlineLevel="0" collapsed="false">
      <c r="A173" s="147"/>
      <c r="B173" s="42"/>
      <c r="C173" s="69"/>
      <c r="D173" s="54"/>
      <c r="E173" s="51"/>
      <c r="F173" s="51"/>
      <c r="G173" s="51"/>
      <c r="H173" s="139"/>
      <c r="I173" s="140"/>
    </row>
    <row r="174" s="46" customFormat="true" ht="15.75" hidden="false" customHeight="true" outlineLevel="0" collapsed="false">
      <c r="A174" s="133" t="s">
        <v>171</v>
      </c>
      <c r="B174" s="42" t="s">
        <v>172</v>
      </c>
      <c r="C174" s="144"/>
      <c r="D174" s="54"/>
      <c r="E174" s="51" t="s">
        <v>50</v>
      </c>
      <c r="F174" s="51"/>
      <c r="G174" s="51"/>
      <c r="H174" s="145"/>
      <c r="I174" s="146"/>
    </row>
    <row r="175" s="46" customFormat="true" ht="15.75" hidden="false" customHeight="true" outlineLevel="0" collapsed="false">
      <c r="A175" s="133"/>
      <c r="B175" s="42"/>
      <c r="C175" s="144"/>
      <c r="D175" s="54"/>
      <c r="E175" s="51"/>
      <c r="F175" s="51"/>
      <c r="G175" s="51"/>
      <c r="H175" s="145"/>
      <c r="I175" s="146"/>
    </row>
    <row r="176" s="46" customFormat="true" ht="15.75" hidden="false" customHeight="true" outlineLevel="0" collapsed="false">
      <c r="A176" s="133"/>
      <c r="B176" s="42"/>
      <c r="C176" s="144"/>
      <c r="D176" s="148" t="s">
        <v>173</v>
      </c>
      <c r="E176" s="149"/>
      <c r="F176" s="150"/>
      <c r="G176" s="150"/>
      <c r="H176" s="151"/>
      <c r="I176" s="152" t="n">
        <f aca="false">SUM(I174:I175)</f>
        <v>0</v>
      </c>
    </row>
    <row r="177" s="46" customFormat="true" ht="15.75" hidden="false" customHeight="true" outlineLevel="0" collapsed="false">
      <c r="A177" s="133"/>
      <c r="B177" s="42"/>
      <c r="C177" s="144"/>
      <c r="D177" s="153"/>
      <c r="E177" s="51"/>
      <c r="F177" s="51"/>
      <c r="G177" s="51"/>
      <c r="H177" s="51"/>
      <c r="I177" s="154"/>
    </row>
    <row r="178" s="46" customFormat="true" ht="15.75" hidden="false" customHeight="true" outlineLevel="0" collapsed="false">
      <c r="A178" s="137" t="s">
        <v>174</v>
      </c>
      <c r="B178" s="42" t="s">
        <v>175</v>
      </c>
      <c r="C178" s="143"/>
      <c r="D178" s="54"/>
      <c r="E178" s="51"/>
      <c r="F178" s="134"/>
      <c r="G178" s="134"/>
      <c r="H178" s="139"/>
      <c r="I178" s="140"/>
    </row>
    <row r="179" s="46" customFormat="true" ht="15.75" hidden="false" customHeight="true" outlineLevel="0" collapsed="false">
      <c r="A179" s="133"/>
      <c r="B179" s="42"/>
      <c r="C179" s="144"/>
      <c r="D179" s="153"/>
      <c r="E179" s="51"/>
      <c r="F179" s="51"/>
      <c r="G179" s="51"/>
      <c r="H179" s="51"/>
      <c r="I179" s="154"/>
    </row>
    <row r="180" s="46" customFormat="true" ht="15.75" hidden="false" customHeight="true" outlineLevel="0" collapsed="false">
      <c r="A180" s="133" t="s">
        <v>176</v>
      </c>
      <c r="B180" s="42" t="s">
        <v>177</v>
      </c>
      <c r="C180" s="69"/>
      <c r="D180" s="54"/>
      <c r="E180" s="51"/>
      <c r="F180" s="134"/>
      <c r="G180" s="134"/>
      <c r="H180" s="139"/>
      <c r="I180" s="140"/>
    </row>
    <row r="181" s="46" customFormat="true" ht="15.75" hidden="false" customHeight="true" outlineLevel="0" collapsed="false">
      <c r="A181" s="133"/>
      <c r="B181" s="42"/>
      <c r="C181" s="69"/>
      <c r="D181" s="54"/>
      <c r="E181" s="51"/>
      <c r="F181" s="134"/>
      <c r="G181" s="134"/>
      <c r="H181" s="139"/>
      <c r="I181" s="146"/>
    </row>
    <row r="182" s="46" customFormat="true" ht="15.75" hidden="false" customHeight="true" outlineLevel="0" collapsed="false">
      <c r="A182" s="147"/>
      <c r="B182" s="42"/>
      <c r="C182" s="144" t="s">
        <v>178</v>
      </c>
      <c r="D182" s="54"/>
      <c r="E182" s="51" t="s">
        <v>75</v>
      </c>
      <c r="F182" s="134" t="n">
        <v>90</v>
      </c>
      <c r="G182" s="134"/>
      <c r="H182" s="139"/>
      <c r="I182" s="146" t="n">
        <f aca="false">H182*F182</f>
        <v>0</v>
      </c>
    </row>
    <row r="183" s="46" customFormat="true" ht="15.75" hidden="false" customHeight="true" outlineLevel="0" collapsed="false">
      <c r="A183" s="147"/>
      <c r="B183" s="42"/>
      <c r="C183" s="144" t="s">
        <v>179</v>
      </c>
      <c r="D183" s="54"/>
      <c r="E183" s="51" t="s">
        <v>98</v>
      </c>
      <c r="F183" s="51" t="n">
        <v>27</v>
      </c>
      <c r="G183" s="51"/>
      <c r="H183" s="139"/>
      <c r="I183" s="146" t="n">
        <f aca="false">H183*F183</f>
        <v>0</v>
      </c>
    </row>
    <row r="184" s="46" customFormat="true" ht="15.75" hidden="false" customHeight="true" outlineLevel="0" collapsed="false">
      <c r="A184" s="147"/>
      <c r="B184" s="42"/>
      <c r="C184" s="144" t="s">
        <v>180</v>
      </c>
      <c r="D184" s="54"/>
      <c r="E184" s="51" t="s">
        <v>181</v>
      </c>
      <c r="F184" s="51"/>
      <c r="G184" s="51"/>
      <c r="H184" s="139"/>
      <c r="I184" s="146"/>
    </row>
    <row r="185" s="46" customFormat="true" ht="15.75" hidden="false" customHeight="true" outlineLevel="0" collapsed="false">
      <c r="A185" s="147"/>
      <c r="B185" s="42"/>
      <c r="C185" s="144" t="s">
        <v>182</v>
      </c>
      <c r="D185" s="54"/>
      <c r="E185" s="51" t="s">
        <v>73</v>
      </c>
      <c r="F185" s="51" t="n">
        <v>58</v>
      </c>
      <c r="G185" s="51"/>
      <c r="H185" s="139"/>
      <c r="I185" s="146" t="n">
        <f aca="false">H185*F185</f>
        <v>0</v>
      </c>
    </row>
    <row r="186" s="46" customFormat="true" ht="15.75" hidden="false" customHeight="true" outlineLevel="0" collapsed="false">
      <c r="A186" s="147"/>
      <c r="B186" s="42"/>
      <c r="C186" s="144" t="s">
        <v>183</v>
      </c>
      <c r="D186" s="54"/>
      <c r="E186" s="51" t="s">
        <v>75</v>
      </c>
      <c r="F186" s="51" t="n">
        <v>90</v>
      </c>
      <c r="G186" s="51"/>
      <c r="H186" s="139"/>
      <c r="I186" s="146" t="n">
        <f aca="false">H186*F186</f>
        <v>0</v>
      </c>
    </row>
    <row r="187" s="46" customFormat="true" ht="15.75" hidden="false" customHeight="true" outlineLevel="0" collapsed="false">
      <c r="A187" s="147"/>
      <c r="B187" s="42"/>
      <c r="C187" s="144" t="s">
        <v>184</v>
      </c>
      <c r="D187" s="54"/>
      <c r="E187" s="51" t="s">
        <v>50</v>
      </c>
      <c r="F187" s="51" t="s">
        <v>51</v>
      </c>
      <c r="G187" s="51"/>
      <c r="H187" s="139"/>
      <c r="I187" s="146"/>
    </row>
    <row r="188" s="46" customFormat="true" ht="15.75" hidden="false" customHeight="true" outlineLevel="0" collapsed="false">
      <c r="A188" s="147"/>
      <c r="B188" s="42"/>
      <c r="C188" s="144" t="s">
        <v>185</v>
      </c>
      <c r="D188" s="54"/>
      <c r="E188" s="51" t="s">
        <v>50</v>
      </c>
      <c r="F188" s="51" t="s">
        <v>51</v>
      </c>
      <c r="G188" s="51"/>
      <c r="H188" s="139"/>
      <c r="I188" s="146"/>
    </row>
    <row r="189" s="46" customFormat="true" ht="15.75" hidden="false" customHeight="true" outlineLevel="0" collapsed="false">
      <c r="A189" s="147"/>
      <c r="B189" s="42"/>
      <c r="C189" s="69"/>
      <c r="D189" s="54"/>
      <c r="E189" s="51"/>
      <c r="F189" s="51"/>
      <c r="G189" s="51"/>
      <c r="H189" s="139"/>
      <c r="I189" s="146"/>
    </row>
    <row r="190" s="46" customFormat="true" ht="15.75" hidden="false" customHeight="true" outlineLevel="0" collapsed="false">
      <c r="A190" s="147"/>
      <c r="B190" s="42"/>
      <c r="C190" s="69"/>
      <c r="D190" s="148" t="s">
        <v>186</v>
      </c>
      <c r="E190" s="149"/>
      <c r="F190" s="150"/>
      <c r="G190" s="150"/>
      <c r="H190" s="151"/>
      <c r="I190" s="163" t="n">
        <f aca="false">SUM(I182:I189)</f>
        <v>0</v>
      </c>
    </row>
    <row r="191" s="46" customFormat="true" ht="15.75" hidden="false" customHeight="true" outlineLevel="0" collapsed="false">
      <c r="A191" s="133"/>
      <c r="B191" s="42"/>
      <c r="C191" s="144"/>
      <c r="D191" s="153"/>
      <c r="E191" s="51"/>
      <c r="F191" s="51"/>
      <c r="G191" s="51"/>
      <c r="H191" s="51"/>
      <c r="I191" s="154"/>
    </row>
    <row r="192" s="46" customFormat="true" ht="15.75" hidden="false" customHeight="true" outlineLevel="0" collapsed="false">
      <c r="A192" s="133" t="s">
        <v>187</v>
      </c>
      <c r="B192" s="42" t="s">
        <v>188</v>
      </c>
      <c r="C192" s="69"/>
      <c r="D192" s="54"/>
      <c r="E192" s="51"/>
      <c r="F192" s="134"/>
      <c r="G192" s="134"/>
      <c r="H192" s="139"/>
      <c r="I192" s="140"/>
    </row>
    <row r="193" s="46" customFormat="true" ht="15.75" hidden="false" customHeight="true" outlineLevel="0" collapsed="false">
      <c r="A193" s="133"/>
      <c r="B193" s="42"/>
      <c r="C193" s="69"/>
      <c r="D193" s="54"/>
      <c r="E193" s="51"/>
      <c r="F193" s="134"/>
      <c r="G193" s="134"/>
      <c r="H193" s="139"/>
      <c r="I193" s="140"/>
    </row>
    <row r="194" s="46" customFormat="true" ht="15.75" hidden="false" customHeight="true" outlineLevel="0" collapsed="false">
      <c r="A194" s="133"/>
      <c r="B194" s="42"/>
      <c r="C194" s="144" t="s">
        <v>189</v>
      </c>
      <c r="D194" s="54"/>
      <c r="E194" s="51" t="s">
        <v>100</v>
      </c>
      <c r="F194" s="134"/>
      <c r="G194" s="134"/>
      <c r="H194" s="139"/>
      <c r="I194" s="146" t="n">
        <f aca="false">H194*F194</f>
        <v>0</v>
      </c>
    </row>
    <row r="195" s="46" customFormat="true" ht="15.75" hidden="false" customHeight="true" outlineLevel="0" collapsed="false">
      <c r="A195" s="133"/>
      <c r="B195" s="42"/>
      <c r="C195" s="144" t="s">
        <v>190</v>
      </c>
      <c r="D195" s="54"/>
      <c r="E195" s="51" t="s">
        <v>73</v>
      </c>
      <c r="F195" s="134"/>
      <c r="G195" s="134"/>
      <c r="H195" s="139"/>
      <c r="I195" s="146" t="n">
        <f aca="false">H195*F195</f>
        <v>0</v>
      </c>
    </row>
    <row r="196" s="46" customFormat="true" ht="15.75" hidden="false" customHeight="true" outlineLevel="0" collapsed="false">
      <c r="A196" s="133"/>
      <c r="B196" s="42"/>
      <c r="C196" s="144" t="s">
        <v>191</v>
      </c>
      <c r="D196" s="54"/>
      <c r="E196" s="51" t="s">
        <v>73</v>
      </c>
      <c r="F196" s="134"/>
      <c r="G196" s="134"/>
      <c r="H196" s="139"/>
      <c r="I196" s="146" t="n">
        <f aca="false">H196</f>
        <v>0</v>
      </c>
    </row>
    <row r="197" s="46" customFormat="true" ht="15.75" hidden="false" customHeight="true" outlineLevel="0" collapsed="false">
      <c r="A197" s="147"/>
      <c r="B197" s="42"/>
      <c r="C197" s="144" t="s">
        <v>192</v>
      </c>
      <c r="D197" s="54"/>
      <c r="E197" s="51" t="s">
        <v>50</v>
      </c>
      <c r="F197" s="134"/>
      <c r="G197" s="134"/>
      <c r="H197" s="139"/>
      <c r="I197" s="146" t="n">
        <f aca="false">H197*F197</f>
        <v>0</v>
      </c>
    </row>
    <row r="198" s="46" customFormat="true" ht="15.75" hidden="false" customHeight="true" outlineLevel="0" collapsed="false">
      <c r="A198" s="147"/>
      <c r="B198" s="42"/>
      <c r="C198" s="69"/>
      <c r="D198" s="54"/>
      <c r="E198" s="51"/>
      <c r="F198" s="51"/>
      <c r="G198" s="51"/>
      <c r="H198" s="139"/>
      <c r="I198" s="146"/>
    </row>
    <row r="199" s="46" customFormat="true" ht="15.75" hidden="false" customHeight="true" outlineLevel="0" collapsed="false">
      <c r="A199" s="147"/>
      <c r="B199" s="42"/>
      <c r="C199" s="69"/>
      <c r="D199" s="164" t="s">
        <v>193</v>
      </c>
      <c r="E199" s="165"/>
      <c r="F199" s="166"/>
      <c r="G199" s="166"/>
      <c r="H199" s="167"/>
      <c r="I199" s="168" t="n">
        <f aca="false">SUM(I193:I198)</f>
        <v>0</v>
      </c>
    </row>
    <row r="200" s="46" customFormat="true" ht="15.75" hidden="false" customHeight="true" outlineLevel="0" collapsed="false">
      <c r="A200" s="147"/>
      <c r="B200" s="47"/>
      <c r="C200" s="69"/>
      <c r="D200" s="169"/>
      <c r="E200" s="170"/>
      <c r="F200" s="170"/>
      <c r="G200" s="170"/>
      <c r="H200" s="171"/>
      <c r="I200" s="172"/>
      <c r="L200" s="70"/>
    </row>
    <row r="201" s="46" customFormat="true" ht="15.75" hidden="false" customHeight="true" outlineLevel="0" collapsed="false">
      <c r="A201" s="147"/>
      <c r="B201" s="47"/>
      <c r="D201" s="173" t="s">
        <v>194</v>
      </c>
      <c r="E201" s="149"/>
      <c r="F201" s="150"/>
      <c r="G201" s="150"/>
      <c r="H201" s="151"/>
      <c r="I201" s="174" t="n">
        <f aca="false">+I199+I190+I176+I172+I164+I147+I62+I56+I52+I48+I38+I34+I30+I26+I22</f>
        <v>0</v>
      </c>
    </row>
    <row r="202" s="46" customFormat="true" ht="15.75" hidden="false" customHeight="true" outlineLevel="0" collapsed="false">
      <c r="A202" s="175"/>
      <c r="B202" s="47"/>
      <c r="C202" s="69"/>
      <c r="D202" s="68"/>
      <c r="E202" s="51"/>
      <c r="F202" s="71"/>
      <c r="G202" s="71"/>
      <c r="H202" s="139"/>
      <c r="I202" s="140"/>
      <c r="L202" s="125"/>
    </row>
    <row r="203" s="46" customFormat="true" ht="15.75" hidden="false" customHeight="true" outlineLevel="0" collapsed="false">
      <c r="A203" s="175"/>
      <c r="B203" s="47"/>
      <c r="C203" s="69"/>
      <c r="D203" s="68"/>
      <c r="E203" s="51"/>
      <c r="F203" s="71"/>
      <c r="G203" s="71"/>
      <c r="H203" s="139"/>
      <c r="I203" s="140"/>
      <c r="L203" s="125"/>
    </row>
    <row r="204" s="46" customFormat="true" ht="15.75" hidden="false" customHeight="true" outlineLevel="0" collapsed="false">
      <c r="A204" s="175" t="s">
        <v>12</v>
      </c>
      <c r="B204" s="47" t="s">
        <v>195</v>
      </c>
      <c r="C204" s="138"/>
      <c r="D204" s="68"/>
      <c r="E204" s="51"/>
      <c r="F204" s="71"/>
      <c r="G204" s="71"/>
      <c r="H204" s="139"/>
      <c r="I204" s="140"/>
      <c r="L204" s="125"/>
    </row>
    <row r="205" s="46" customFormat="true" ht="15.75" hidden="false" customHeight="true" outlineLevel="0" collapsed="false">
      <c r="A205" s="175"/>
      <c r="B205" s="47"/>
      <c r="C205" s="138"/>
      <c r="D205" s="68"/>
      <c r="E205" s="51"/>
      <c r="F205" s="71"/>
      <c r="G205" s="71"/>
      <c r="H205" s="139"/>
      <c r="I205" s="140"/>
      <c r="L205" s="125"/>
    </row>
    <row r="206" s="46" customFormat="true" ht="15.75" hidden="false" customHeight="true" outlineLevel="0" collapsed="false">
      <c r="A206" s="175" t="s">
        <v>196</v>
      </c>
      <c r="B206" s="47" t="s">
        <v>197</v>
      </c>
      <c r="C206" s="47"/>
      <c r="D206" s="68"/>
      <c r="E206" s="51"/>
      <c r="F206" s="176"/>
      <c r="G206" s="139"/>
      <c r="H206" s="52"/>
      <c r="I206" s="177"/>
      <c r="L206" s="125"/>
    </row>
    <row r="207" s="46" customFormat="true" ht="15.75" hidden="false" customHeight="true" outlineLevel="0" collapsed="false">
      <c r="A207" s="178" t="s">
        <v>198</v>
      </c>
      <c r="B207" s="47"/>
      <c r="C207" s="144" t="s">
        <v>199</v>
      </c>
      <c r="D207" s="68"/>
      <c r="E207" s="51"/>
      <c r="F207" s="176"/>
      <c r="G207" s="139"/>
      <c r="H207" s="52"/>
      <c r="I207" s="177"/>
      <c r="L207" s="125"/>
    </row>
    <row r="208" s="46" customFormat="true" ht="15.75" hidden="false" customHeight="true" outlineLevel="0" collapsed="false">
      <c r="A208" s="178"/>
      <c r="B208" s="47"/>
      <c r="C208" s="179" t="s">
        <v>200</v>
      </c>
      <c r="D208" s="68"/>
      <c r="E208" s="51" t="s">
        <v>201</v>
      </c>
      <c r="F208" s="176" t="n">
        <v>1</v>
      </c>
      <c r="G208" s="139"/>
      <c r="H208" s="52"/>
      <c r="I208" s="177" t="n">
        <f aca="false">H208*F208</f>
        <v>0</v>
      </c>
      <c r="K208" s="70"/>
      <c r="L208" s="180"/>
    </row>
    <row r="209" s="46" customFormat="true" ht="15.75" hidden="false" customHeight="true" outlineLevel="0" collapsed="false">
      <c r="A209" s="178"/>
      <c r="B209" s="47"/>
      <c r="C209" s="179" t="s">
        <v>202</v>
      </c>
      <c r="D209" s="68"/>
      <c r="E209" s="51" t="s">
        <v>75</v>
      </c>
      <c r="F209" s="176" t="n">
        <v>34</v>
      </c>
      <c r="G209" s="139"/>
      <c r="H209" s="52"/>
      <c r="I209" s="177" t="n">
        <f aca="false">H209*F209</f>
        <v>0</v>
      </c>
      <c r="L209" s="125"/>
    </row>
    <row r="210" s="46" customFormat="true" ht="15.75" hidden="false" customHeight="true" outlineLevel="0" collapsed="false">
      <c r="A210" s="178"/>
      <c r="B210" s="47"/>
      <c r="C210" s="179" t="s">
        <v>203</v>
      </c>
      <c r="D210" s="68"/>
      <c r="E210" s="51" t="s">
        <v>75</v>
      </c>
      <c r="F210" s="176" t="n">
        <v>30</v>
      </c>
      <c r="G210" s="139"/>
      <c r="H210" s="52"/>
      <c r="I210" s="177" t="n">
        <f aca="false">H210*F210</f>
        <v>0</v>
      </c>
      <c r="L210" s="125"/>
    </row>
    <row r="211" s="46" customFormat="true" ht="15.75" hidden="false" customHeight="true" outlineLevel="0" collapsed="false">
      <c r="A211" s="178"/>
      <c r="B211" s="47"/>
      <c r="C211" s="179" t="s">
        <v>204</v>
      </c>
      <c r="D211" s="68"/>
      <c r="E211" s="51" t="s">
        <v>75</v>
      </c>
      <c r="F211" s="176" t="n">
        <v>40</v>
      </c>
      <c r="G211" s="139"/>
      <c r="H211" s="52"/>
      <c r="I211" s="177" t="n">
        <f aca="false">H211*F211</f>
        <v>0</v>
      </c>
      <c r="L211" s="125"/>
    </row>
    <row r="212" s="46" customFormat="true" ht="15.75" hidden="false" customHeight="true" outlineLevel="0" collapsed="false">
      <c r="A212" s="178"/>
      <c r="B212" s="47"/>
      <c r="C212" s="179" t="s">
        <v>205</v>
      </c>
      <c r="D212" s="68"/>
      <c r="E212" s="51" t="s">
        <v>75</v>
      </c>
      <c r="F212" s="176" t="n">
        <v>57</v>
      </c>
      <c r="G212" s="139"/>
      <c r="H212" s="52"/>
      <c r="I212" s="177" t="n">
        <f aca="false">H212*F212</f>
        <v>0</v>
      </c>
      <c r="L212" s="125"/>
    </row>
    <row r="213" s="46" customFormat="true" ht="15.75" hidden="false" customHeight="true" outlineLevel="0" collapsed="false">
      <c r="A213" s="178"/>
      <c r="B213" s="47"/>
      <c r="C213" s="179" t="s">
        <v>206</v>
      </c>
      <c r="D213" s="68"/>
      <c r="E213" s="51" t="s">
        <v>75</v>
      </c>
      <c r="F213" s="176" t="n">
        <v>107</v>
      </c>
      <c r="G213" s="139"/>
      <c r="H213" s="52"/>
      <c r="I213" s="177" t="n">
        <f aca="false">H213*F213</f>
        <v>0</v>
      </c>
      <c r="L213" s="125"/>
    </row>
    <row r="214" s="46" customFormat="true" ht="15.75" hidden="false" customHeight="true" outlineLevel="0" collapsed="false">
      <c r="A214" s="178"/>
      <c r="B214" s="47"/>
      <c r="C214" s="179" t="s">
        <v>207</v>
      </c>
      <c r="D214" s="68"/>
      <c r="E214" s="51" t="s">
        <v>75</v>
      </c>
      <c r="F214" s="176" t="n">
        <v>24</v>
      </c>
      <c r="G214" s="139"/>
      <c r="H214" s="52"/>
      <c r="I214" s="177" t="n">
        <f aca="false">H214*F214</f>
        <v>0</v>
      </c>
      <c r="L214" s="125"/>
    </row>
    <row r="215" s="46" customFormat="true" ht="15.75" hidden="false" customHeight="true" outlineLevel="0" collapsed="false">
      <c r="A215" s="178"/>
      <c r="B215" s="47"/>
      <c r="C215" s="144"/>
      <c r="D215" s="68"/>
      <c r="E215" s="51"/>
      <c r="F215" s="176"/>
      <c r="G215" s="139"/>
      <c r="H215" s="52"/>
      <c r="I215" s="177"/>
      <c r="L215" s="125"/>
    </row>
    <row r="216" s="46" customFormat="true" ht="15.75" hidden="false" customHeight="true" outlineLevel="0" collapsed="false">
      <c r="A216" s="178" t="s">
        <v>208</v>
      </c>
      <c r="B216" s="47"/>
      <c r="C216" s="144" t="s">
        <v>209</v>
      </c>
      <c r="D216" s="68"/>
      <c r="E216" s="51"/>
      <c r="F216" s="176"/>
      <c r="G216" s="139"/>
      <c r="H216" s="52"/>
      <c r="I216" s="177"/>
      <c r="L216" s="125"/>
    </row>
    <row r="217" s="46" customFormat="true" ht="15.75" hidden="false" customHeight="true" outlineLevel="0" collapsed="false">
      <c r="A217" s="178"/>
      <c r="B217" s="47"/>
      <c r="C217" s="179" t="s">
        <v>210</v>
      </c>
      <c r="D217" s="68"/>
      <c r="E217" s="51" t="s">
        <v>40</v>
      </c>
      <c r="F217" s="176" t="n">
        <v>4</v>
      </c>
      <c r="G217" s="139"/>
      <c r="H217" s="52"/>
      <c r="I217" s="177" t="n">
        <f aca="false">H217*F217</f>
        <v>0</v>
      </c>
      <c r="L217" s="125"/>
    </row>
    <row r="218" s="46" customFormat="true" ht="15.75" hidden="false" customHeight="true" outlineLevel="0" collapsed="false">
      <c r="A218" s="178"/>
      <c r="B218" s="47"/>
      <c r="C218" s="179" t="s">
        <v>211</v>
      </c>
      <c r="D218" s="68"/>
      <c r="E218" s="51" t="s">
        <v>40</v>
      </c>
      <c r="F218" s="176" t="n">
        <v>5</v>
      </c>
      <c r="G218" s="139"/>
      <c r="H218" s="52"/>
      <c r="I218" s="177" t="n">
        <f aca="false">H218*F218</f>
        <v>0</v>
      </c>
      <c r="L218" s="125"/>
    </row>
    <row r="219" s="46" customFormat="true" ht="15.75" hidden="false" customHeight="true" outlineLevel="0" collapsed="false">
      <c r="A219" s="178"/>
      <c r="B219" s="47"/>
      <c r="C219" s="144"/>
      <c r="D219" s="68"/>
      <c r="E219" s="51"/>
      <c r="F219" s="176"/>
      <c r="G219" s="139"/>
      <c r="H219" s="52"/>
      <c r="I219" s="177"/>
      <c r="L219" s="125"/>
    </row>
    <row r="220" s="46" customFormat="true" ht="15.75" hidden="false" customHeight="true" outlineLevel="0" collapsed="false">
      <c r="A220" s="178" t="s">
        <v>212</v>
      </c>
      <c r="B220" s="47"/>
      <c r="C220" s="144" t="s">
        <v>213</v>
      </c>
      <c r="D220" s="68"/>
      <c r="E220" s="51" t="s">
        <v>40</v>
      </c>
      <c r="F220" s="176" t="n">
        <v>4</v>
      </c>
      <c r="G220" s="139"/>
      <c r="H220" s="52"/>
      <c r="I220" s="177" t="n">
        <f aca="false">H220*F220</f>
        <v>0</v>
      </c>
      <c r="L220" s="125"/>
    </row>
    <row r="221" s="46" customFormat="true" ht="15.75" hidden="false" customHeight="true" outlineLevel="0" collapsed="false">
      <c r="A221" s="178" t="s">
        <v>214</v>
      </c>
      <c r="B221" s="47"/>
      <c r="C221" s="144" t="s">
        <v>215</v>
      </c>
      <c r="D221" s="68"/>
      <c r="E221" s="51" t="s">
        <v>40</v>
      </c>
      <c r="F221" s="176" t="n">
        <v>4</v>
      </c>
      <c r="G221" s="139"/>
      <c r="H221" s="52"/>
      <c r="I221" s="177" t="n">
        <f aca="false">H221*F221</f>
        <v>0</v>
      </c>
      <c r="L221" s="125"/>
    </row>
    <row r="222" s="46" customFormat="true" ht="15.75" hidden="false" customHeight="true" outlineLevel="0" collapsed="false">
      <c r="A222" s="178" t="s">
        <v>216</v>
      </c>
      <c r="B222" s="47"/>
      <c r="C222" s="144" t="s">
        <v>217</v>
      </c>
      <c r="D222" s="68"/>
      <c r="E222" s="51" t="s">
        <v>40</v>
      </c>
      <c r="F222" s="176" t="n">
        <v>4</v>
      </c>
      <c r="G222" s="139"/>
      <c r="H222" s="52"/>
      <c r="I222" s="177" t="n">
        <f aca="false">H222*F222</f>
        <v>0</v>
      </c>
      <c r="L222" s="125"/>
    </row>
    <row r="223" s="46" customFormat="true" ht="15.75" hidden="false" customHeight="true" outlineLevel="0" collapsed="false">
      <c r="A223" s="178"/>
      <c r="B223" s="47"/>
      <c r="D223" s="68"/>
      <c r="E223" s="51"/>
      <c r="F223" s="176"/>
      <c r="G223" s="139"/>
      <c r="H223" s="181"/>
      <c r="I223" s="177"/>
      <c r="L223" s="125"/>
    </row>
    <row r="224" s="46" customFormat="true" ht="15.75" hidden="false" customHeight="true" outlineLevel="0" collapsed="false">
      <c r="A224" s="147"/>
      <c r="B224" s="47"/>
      <c r="D224" s="173" t="s">
        <v>218</v>
      </c>
      <c r="E224" s="149"/>
      <c r="F224" s="150"/>
      <c r="G224" s="151"/>
      <c r="H224" s="151"/>
      <c r="I224" s="182" t="n">
        <f aca="false">SUBTOTAL(9,I206:I223)</f>
        <v>0</v>
      </c>
      <c r="L224" s="125"/>
    </row>
    <row r="225" s="46" customFormat="true" ht="15.75" hidden="false" customHeight="true" outlineLevel="0" collapsed="false">
      <c r="A225" s="178"/>
      <c r="D225" s="68"/>
      <c r="E225" s="51"/>
      <c r="F225" s="176"/>
      <c r="G225" s="139"/>
      <c r="H225" s="52"/>
      <c r="I225" s="177"/>
      <c r="L225" s="125"/>
    </row>
    <row r="226" s="46" customFormat="true" ht="15.75" hidden="false" customHeight="true" outlineLevel="0" collapsed="false">
      <c r="A226" s="175" t="s">
        <v>12</v>
      </c>
      <c r="B226" s="47" t="s">
        <v>219</v>
      </c>
      <c r="C226" s="183"/>
      <c r="D226" s="184"/>
      <c r="E226" s="185"/>
      <c r="F226" s="71"/>
      <c r="G226" s="71"/>
      <c r="H226" s="139"/>
      <c r="I226" s="140"/>
      <c r="L226" s="125"/>
    </row>
    <row r="227" s="46" customFormat="true" ht="15.75" hidden="false" customHeight="true" outlineLevel="0" collapsed="false">
      <c r="A227" s="178" t="s">
        <v>220</v>
      </c>
      <c r="B227" s="47"/>
      <c r="C227" s="144" t="s">
        <v>221</v>
      </c>
      <c r="D227" s="184"/>
      <c r="E227" s="185" t="s">
        <v>201</v>
      </c>
      <c r="F227" s="71" t="n">
        <v>1</v>
      </c>
      <c r="G227" s="71"/>
      <c r="H227" s="139"/>
      <c r="I227" s="177" t="n">
        <f aca="false">H227*F227</f>
        <v>0</v>
      </c>
      <c r="L227" s="125"/>
    </row>
    <row r="228" s="46" customFormat="true" ht="15.75" hidden="false" customHeight="true" outlineLevel="0" collapsed="false">
      <c r="A228" s="147"/>
      <c r="B228" s="47"/>
      <c r="C228" s="138"/>
      <c r="D228" s="68"/>
      <c r="E228" s="51"/>
      <c r="F228" s="176"/>
      <c r="G228" s="176"/>
      <c r="H228" s="139"/>
      <c r="I228" s="140"/>
      <c r="L228" s="125"/>
    </row>
    <row r="229" s="46" customFormat="true" ht="15.75" hidden="false" customHeight="true" outlineLevel="0" collapsed="false">
      <c r="A229" s="147"/>
      <c r="B229" s="47"/>
      <c r="D229" s="173" t="s">
        <v>218</v>
      </c>
      <c r="E229" s="149"/>
      <c r="F229" s="150"/>
      <c r="G229" s="151"/>
      <c r="H229" s="151"/>
      <c r="I229" s="182" t="n">
        <f aca="false">I227</f>
        <v>0</v>
      </c>
      <c r="L229" s="125"/>
    </row>
    <row r="230" s="46" customFormat="true" ht="15.75" hidden="false" customHeight="true" outlineLevel="0" collapsed="false">
      <c r="A230" s="178"/>
      <c r="D230" s="68"/>
      <c r="E230" s="124"/>
      <c r="F230" s="176"/>
      <c r="G230" s="186"/>
      <c r="H230" s="52"/>
      <c r="I230" s="177"/>
      <c r="L230" s="125"/>
    </row>
    <row r="231" s="46" customFormat="true" ht="15.75" hidden="false" customHeight="true" outlineLevel="0" collapsed="false">
      <c r="A231" s="178"/>
      <c r="D231" s="68"/>
      <c r="E231" s="124"/>
      <c r="F231" s="176"/>
      <c r="G231" s="186"/>
      <c r="H231" s="52"/>
      <c r="I231" s="177"/>
      <c r="L231" s="125"/>
    </row>
    <row r="232" s="46" customFormat="true" ht="15.75" hidden="false" customHeight="true" outlineLevel="0" collapsed="false">
      <c r="A232" s="178"/>
      <c r="D232" s="68"/>
      <c r="E232" s="124"/>
      <c r="F232" s="176"/>
      <c r="G232" s="186"/>
      <c r="H232" s="52"/>
      <c r="I232" s="177"/>
      <c r="L232" s="125"/>
    </row>
    <row r="233" s="46" customFormat="true" ht="15.75" hidden="false" customHeight="true" outlineLevel="0" collapsed="false">
      <c r="A233" s="178"/>
      <c r="D233" s="68"/>
      <c r="E233" s="124"/>
      <c r="F233" s="176"/>
      <c r="G233" s="186"/>
      <c r="H233" s="52"/>
      <c r="I233" s="177"/>
      <c r="L233" s="125"/>
    </row>
    <row r="234" s="46" customFormat="true" ht="15.75" hidden="false" customHeight="true" outlineLevel="0" collapsed="false">
      <c r="A234" s="178"/>
      <c r="D234" s="68"/>
      <c r="E234" s="124"/>
      <c r="F234" s="176"/>
      <c r="G234" s="186"/>
      <c r="H234" s="52"/>
      <c r="I234" s="177"/>
      <c r="L234" s="125"/>
    </row>
    <row r="235" s="46" customFormat="true" ht="15.75" hidden="false" customHeight="true" outlineLevel="0" collapsed="false">
      <c r="A235" s="178"/>
      <c r="D235" s="68"/>
      <c r="E235" s="124"/>
      <c r="F235" s="176"/>
      <c r="G235" s="186"/>
      <c r="H235" s="52"/>
      <c r="I235" s="177"/>
      <c r="L235" s="125"/>
    </row>
    <row r="236" s="46" customFormat="true" ht="15.75" hidden="false" customHeight="true" outlineLevel="0" collapsed="false">
      <c r="A236" s="178"/>
      <c r="D236" s="68"/>
      <c r="E236" s="124"/>
      <c r="F236" s="176"/>
      <c r="G236" s="186"/>
      <c r="H236" s="52"/>
      <c r="I236" s="177"/>
      <c r="L236" s="125"/>
    </row>
    <row r="237" s="46" customFormat="true" ht="15.75" hidden="false" customHeight="true" outlineLevel="0" collapsed="false">
      <c r="A237" s="178"/>
      <c r="D237" s="68"/>
      <c r="E237" s="124"/>
      <c r="F237" s="176"/>
      <c r="G237" s="186"/>
      <c r="H237" s="52"/>
      <c r="I237" s="177"/>
      <c r="L237" s="125"/>
    </row>
    <row r="238" s="46" customFormat="true" ht="15.75" hidden="false" customHeight="true" outlineLevel="0" collapsed="false">
      <c r="A238" s="178"/>
      <c r="D238" s="68"/>
      <c r="E238" s="124"/>
      <c r="F238" s="176"/>
      <c r="G238" s="186"/>
      <c r="H238" s="52"/>
      <c r="I238" s="177"/>
      <c r="L238" s="125"/>
    </row>
    <row r="239" s="46" customFormat="true" ht="15.75" hidden="false" customHeight="true" outlineLevel="0" collapsed="false">
      <c r="A239" s="147"/>
      <c r="B239" s="47"/>
      <c r="C239" s="138"/>
      <c r="D239" s="68"/>
      <c r="E239" s="51"/>
      <c r="F239" s="176"/>
      <c r="G239" s="176"/>
      <c r="H239" s="139"/>
      <c r="I239" s="140"/>
      <c r="L239" s="125"/>
    </row>
    <row r="240" s="46" customFormat="true" ht="15.75" hidden="false" customHeight="true" outlineLevel="0" collapsed="false">
      <c r="A240" s="147"/>
      <c r="B240" s="47"/>
      <c r="C240" s="138"/>
      <c r="D240" s="68"/>
      <c r="E240" s="51"/>
      <c r="F240" s="176"/>
      <c r="G240" s="176"/>
      <c r="H240" s="139"/>
      <c r="I240" s="140"/>
      <c r="L240" s="125"/>
    </row>
    <row r="241" s="46" customFormat="true" ht="15.75" hidden="false" customHeight="true" outlineLevel="0" collapsed="false">
      <c r="A241" s="147"/>
      <c r="B241" s="47"/>
      <c r="C241" s="138"/>
      <c r="D241" s="68"/>
      <c r="E241" s="51"/>
      <c r="F241" s="176"/>
      <c r="G241" s="176"/>
      <c r="H241" s="139"/>
      <c r="I241" s="140"/>
      <c r="L241" s="125"/>
    </row>
    <row r="242" s="46" customFormat="true" ht="15.75" hidden="false" customHeight="true" outlineLevel="0" collapsed="false">
      <c r="A242" s="147"/>
      <c r="B242" s="47"/>
      <c r="C242" s="138"/>
      <c r="D242" s="68"/>
      <c r="E242" s="51"/>
      <c r="F242" s="176"/>
      <c r="G242" s="176"/>
      <c r="H242" s="139"/>
      <c r="I242" s="140"/>
      <c r="L242" s="125"/>
    </row>
    <row r="243" s="46" customFormat="true" ht="15.75" hidden="false" customHeight="true" outlineLevel="0" collapsed="false">
      <c r="A243" s="147"/>
      <c r="B243" s="47"/>
      <c r="C243" s="138"/>
      <c r="D243" s="68"/>
      <c r="E243" s="51"/>
      <c r="F243" s="176"/>
      <c r="G243" s="176"/>
      <c r="H243" s="139"/>
      <c r="I243" s="140"/>
      <c r="L243" s="125"/>
    </row>
    <row r="244" s="46" customFormat="true" ht="15.75" hidden="false" customHeight="true" outlineLevel="0" collapsed="false">
      <c r="A244" s="147"/>
      <c r="B244" s="47"/>
      <c r="C244" s="138"/>
      <c r="D244" s="68"/>
      <c r="E244" s="51"/>
      <c r="F244" s="176"/>
      <c r="G244" s="176"/>
      <c r="H244" s="139"/>
      <c r="I244" s="140"/>
      <c r="L244" s="125"/>
    </row>
    <row r="245" s="46" customFormat="true" ht="15.75" hidden="false" customHeight="true" outlineLevel="0" collapsed="false">
      <c r="A245" s="147"/>
      <c r="B245" s="47"/>
      <c r="C245" s="138"/>
      <c r="D245" s="68"/>
      <c r="E245" s="51"/>
      <c r="F245" s="176"/>
      <c r="G245" s="176"/>
      <c r="H245" s="139"/>
      <c r="I245" s="140"/>
      <c r="L245" s="125"/>
    </row>
    <row r="246" s="46" customFormat="true" ht="15.75" hidden="false" customHeight="true" outlineLevel="0" collapsed="false">
      <c r="A246" s="147"/>
      <c r="B246" s="47"/>
      <c r="C246" s="138"/>
      <c r="D246" s="68"/>
      <c r="E246" s="51"/>
      <c r="F246" s="176"/>
      <c r="G246" s="176"/>
      <c r="H246" s="139"/>
      <c r="I246" s="140"/>
      <c r="L246" s="125"/>
    </row>
    <row r="247" s="46" customFormat="true" ht="15.75" hidden="false" customHeight="true" outlineLevel="0" collapsed="false">
      <c r="A247" s="147"/>
      <c r="B247" s="47"/>
      <c r="C247" s="138"/>
      <c r="D247" s="68"/>
      <c r="E247" s="51"/>
      <c r="F247" s="176"/>
      <c r="G247" s="176"/>
      <c r="H247" s="139"/>
      <c r="I247" s="140"/>
      <c r="L247" s="125"/>
    </row>
    <row r="248" s="46" customFormat="true" ht="15.75" hidden="false" customHeight="true" outlineLevel="0" collapsed="false">
      <c r="A248" s="147"/>
      <c r="B248" s="47"/>
      <c r="C248" s="138"/>
      <c r="D248" s="68"/>
      <c r="E248" s="51"/>
      <c r="F248" s="176"/>
      <c r="G248" s="176"/>
      <c r="H248" s="139"/>
      <c r="I248" s="140"/>
      <c r="L248" s="125"/>
    </row>
    <row r="249" s="46" customFormat="true" ht="15.75" hidden="false" customHeight="true" outlineLevel="0" collapsed="false">
      <c r="A249" s="147"/>
      <c r="B249" s="47"/>
      <c r="C249" s="138"/>
      <c r="D249" s="68"/>
      <c r="E249" s="51"/>
      <c r="F249" s="176"/>
      <c r="G249" s="176"/>
      <c r="H249" s="139"/>
      <c r="I249" s="140"/>
      <c r="L249" s="125"/>
    </row>
    <row r="250" s="46" customFormat="true" ht="15.75" hidden="false" customHeight="true" outlineLevel="0" collapsed="false">
      <c r="A250" s="147"/>
      <c r="B250" s="47"/>
      <c r="C250" s="138"/>
      <c r="D250" s="68"/>
      <c r="E250" s="51"/>
      <c r="F250" s="176"/>
      <c r="G250" s="176"/>
      <c r="H250" s="139"/>
      <c r="I250" s="140"/>
      <c r="L250" s="125"/>
    </row>
    <row r="251" s="46" customFormat="true" ht="15.75" hidden="false" customHeight="true" outlineLevel="0" collapsed="false">
      <c r="A251" s="147"/>
      <c r="B251" s="47"/>
      <c r="C251" s="138"/>
      <c r="D251" s="68"/>
      <c r="E251" s="51"/>
      <c r="F251" s="176"/>
      <c r="G251" s="176"/>
      <c r="H251" s="139"/>
      <c r="I251" s="140"/>
      <c r="L251" s="125"/>
    </row>
    <row r="252" s="46" customFormat="true" ht="15.75" hidden="false" customHeight="true" outlineLevel="0" collapsed="false">
      <c r="A252" s="147"/>
      <c r="B252" s="47"/>
      <c r="C252" s="138"/>
      <c r="D252" s="68"/>
      <c r="E252" s="51"/>
      <c r="F252" s="176"/>
      <c r="G252" s="176"/>
      <c r="H252" s="139"/>
      <c r="I252" s="140"/>
      <c r="L252" s="125"/>
    </row>
    <row r="253" s="46" customFormat="true" ht="15.75" hidden="false" customHeight="true" outlineLevel="0" collapsed="false">
      <c r="A253" s="147"/>
      <c r="B253" s="47"/>
      <c r="C253" s="138"/>
      <c r="D253" s="68"/>
      <c r="E253" s="51"/>
      <c r="F253" s="176"/>
      <c r="G253" s="176"/>
      <c r="H253" s="139"/>
      <c r="I253" s="140"/>
      <c r="L253" s="125"/>
    </row>
    <row r="254" s="46" customFormat="true" ht="15.75" hidden="false" customHeight="true" outlineLevel="0" collapsed="false">
      <c r="A254" s="147"/>
      <c r="B254" s="47"/>
      <c r="C254" s="138"/>
      <c r="D254" s="68"/>
      <c r="E254" s="51"/>
      <c r="F254" s="176"/>
      <c r="G254" s="176"/>
      <c r="H254" s="139"/>
      <c r="I254" s="140"/>
      <c r="L254" s="125"/>
    </row>
    <row r="255" s="46" customFormat="true" ht="15.75" hidden="false" customHeight="true" outlineLevel="0" collapsed="false">
      <c r="A255" s="147"/>
      <c r="B255" s="47"/>
      <c r="C255" s="138"/>
      <c r="D255" s="68"/>
      <c r="E255" s="51"/>
      <c r="F255" s="176"/>
      <c r="G255" s="176"/>
      <c r="H255" s="139"/>
      <c r="I255" s="140"/>
      <c r="L255" s="125"/>
    </row>
    <row r="256" s="46" customFormat="true" ht="15.75" hidden="false" customHeight="true" outlineLevel="0" collapsed="false">
      <c r="A256" s="147"/>
      <c r="B256" s="47"/>
      <c r="C256" s="138"/>
      <c r="D256" s="68"/>
      <c r="E256" s="51"/>
      <c r="F256" s="176"/>
      <c r="G256" s="176"/>
      <c r="H256" s="139"/>
      <c r="I256" s="140"/>
      <c r="L256" s="125"/>
    </row>
    <row r="257" s="46" customFormat="true" ht="15.75" hidden="false" customHeight="true" outlineLevel="0" collapsed="false">
      <c r="A257" s="147"/>
      <c r="B257" s="47"/>
      <c r="C257" s="138"/>
      <c r="D257" s="68"/>
      <c r="E257" s="51"/>
      <c r="F257" s="176"/>
      <c r="G257" s="176"/>
      <c r="H257" s="139"/>
      <c r="I257" s="140"/>
      <c r="L257" s="125"/>
    </row>
    <row r="258" s="46" customFormat="true" ht="15.75" hidden="false" customHeight="true" outlineLevel="0" collapsed="false">
      <c r="A258" s="175"/>
      <c r="B258" s="47"/>
      <c r="C258" s="187"/>
      <c r="D258" s="68"/>
      <c r="E258" s="51"/>
      <c r="F258" s="71"/>
      <c r="G258" s="188"/>
      <c r="H258" s="189"/>
      <c r="I258" s="140"/>
      <c r="L258" s="124"/>
      <c r="M258" s="125"/>
      <c r="N258" s="124"/>
      <c r="O258" s="124"/>
    </row>
    <row r="259" s="46" customFormat="true" ht="16.5" hidden="false" customHeight="true" outlineLevel="0" collapsed="false">
      <c r="A259" s="190"/>
      <c r="B259" s="127"/>
      <c r="C259" s="191"/>
      <c r="D259" s="192" t="s">
        <v>222</v>
      </c>
      <c r="E259" s="193"/>
      <c r="F259" s="194"/>
      <c r="G259" s="195"/>
      <c r="H259" s="196"/>
      <c r="I259" s="197" t="n">
        <f aca="false">+I224</f>
        <v>0</v>
      </c>
      <c r="J259" s="55"/>
    </row>
    <row r="260" s="46" customFormat="true" ht="16.5" hidden="false" customHeight="true" outlineLevel="0" collapsed="false">
      <c r="A260" s="198"/>
      <c r="B260" s="47"/>
      <c r="C260" s="199"/>
      <c r="D260" s="200" t="s">
        <v>223</v>
      </c>
      <c r="E260" s="201"/>
      <c r="F260" s="124"/>
      <c r="G260" s="124"/>
      <c r="I260" s="202" t="n">
        <f aca="false">20%*I259</f>
        <v>0</v>
      </c>
    </row>
    <row r="261" s="46" customFormat="true" ht="16.5" hidden="false" customHeight="true" outlineLevel="0" collapsed="false">
      <c r="A261" s="203"/>
      <c r="B261" s="204"/>
      <c r="C261" s="205"/>
      <c r="D261" s="206" t="s">
        <v>18</v>
      </c>
      <c r="E261" s="207"/>
      <c r="F261" s="208"/>
      <c r="G261" s="208"/>
      <c r="H261" s="209"/>
      <c r="I261" s="210" t="n">
        <f aca="false">I259+I260</f>
        <v>0</v>
      </c>
    </row>
    <row r="262" s="46" customFormat="true" ht="16.5" hidden="false" customHeight="true" outlineLevel="0" collapsed="false">
      <c r="A262" s="1"/>
      <c r="B262" s="2"/>
      <c r="C262" s="3"/>
      <c r="D262" s="4"/>
      <c r="E262" s="16"/>
      <c r="F262" s="17"/>
      <c r="G262" s="17"/>
      <c r="H262" s="211"/>
      <c r="I262" s="5"/>
      <c r="L262" s="124"/>
      <c r="M262" s="125"/>
      <c r="N262" s="124"/>
      <c r="O262" s="124"/>
    </row>
    <row r="263" s="46" customFormat="true" ht="16.5" hidden="false" customHeight="true" outlineLevel="0" collapsed="false">
      <c r="A263" s="1"/>
      <c r="B263" s="2"/>
      <c r="C263" s="3"/>
      <c r="D263" s="4"/>
      <c r="E263" s="16"/>
      <c r="F263" s="17"/>
      <c r="G263" s="17"/>
      <c r="H263" s="211"/>
      <c r="I263" s="5"/>
      <c r="L263" s="124"/>
      <c r="M263" s="125"/>
      <c r="N263" s="124"/>
      <c r="O263" s="124"/>
    </row>
    <row r="264" s="46" customFormat="true" ht="16.5" hidden="false" customHeight="true" outlineLevel="0" collapsed="false">
      <c r="A264" s="1"/>
      <c r="B264" s="2"/>
      <c r="C264" s="3"/>
      <c r="D264" s="4"/>
      <c r="E264" s="16"/>
      <c r="F264" s="17"/>
      <c r="G264" s="17"/>
      <c r="H264" s="211"/>
      <c r="I264" s="5"/>
      <c r="L264" s="124"/>
      <c r="M264" s="125"/>
      <c r="N264" s="124"/>
      <c r="O264" s="124"/>
    </row>
    <row r="265" s="46" customFormat="true" ht="16.5" hidden="false" customHeight="true" outlineLevel="0" collapsed="false">
      <c r="A265" s="1"/>
      <c r="B265" s="2"/>
      <c r="C265" s="3"/>
      <c r="D265" s="4"/>
      <c r="E265" s="16"/>
      <c r="F265" s="17"/>
      <c r="G265" s="17"/>
      <c r="H265" s="211"/>
      <c r="I265" s="5"/>
      <c r="L265" s="124"/>
      <c r="M265" s="125"/>
      <c r="N265" s="124"/>
      <c r="O265" s="124"/>
    </row>
    <row r="266" s="46" customFormat="true" ht="16.5" hidden="false" customHeight="true" outlineLevel="0" collapsed="false">
      <c r="A266" s="1"/>
      <c r="B266" s="2"/>
      <c r="C266" s="3"/>
      <c r="D266" s="4"/>
      <c r="E266" s="16"/>
      <c r="F266" s="17"/>
      <c r="G266" s="17"/>
      <c r="H266" s="211"/>
      <c r="I266" s="5"/>
      <c r="L266" s="124"/>
      <c r="M266" s="125"/>
      <c r="N266" s="124"/>
      <c r="O266" s="124"/>
    </row>
    <row r="267" s="46" customFormat="true" ht="16.5" hidden="false" customHeight="true" outlineLevel="0" collapsed="false">
      <c r="A267" s="1"/>
      <c r="B267" s="2"/>
      <c r="C267" s="3"/>
      <c r="D267" s="4"/>
      <c r="E267" s="16"/>
      <c r="F267" s="17"/>
      <c r="G267" s="17"/>
      <c r="H267" s="211"/>
      <c r="I267" s="5"/>
      <c r="L267" s="124"/>
      <c r="M267" s="125"/>
      <c r="N267" s="124"/>
      <c r="O267" s="124"/>
    </row>
    <row r="268" s="46" customFormat="true" ht="16.5" hidden="false" customHeight="true" outlineLevel="0" collapsed="false">
      <c r="A268" s="1"/>
      <c r="B268" s="2"/>
      <c r="C268" s="3"/>
      <c r="D268" s="4"/>
      <c r="E268" s="16"/>
      <c r="F268" s="17"/>
      <c r="G268" s="17"/>
      <c r="H268" s="211"/>
      <c r="I268" s="5"/>
      <c r="L268" s="124"/>
      <c r="M268" s="125"/>
      <c r="N268" s="124"/>
      <c r="O268" s="124"/>
    </row>
    <row r="269" s="46" customFormat="true" ht="16.5" hidden="false" customHeight="true" outlineLevel="0" collapsed="false">
      <c r="A269" s="1"/>
      <c r="B269" s="2"/>
      <c r="C269" s="3"/>
      <c r="D269" s="4"/>
      <c r="E269" s="16"/>
      <c r="F269" s="17"/>
      <c r="G269" s="17"/>
      <c r="H269" s="211"/>
      <c r="I269" s="5"/>
      <c r="L269" s="124"/>
      <c r="M269" s="125"/>
      <c r="N269" s="124"/>
      <c r="O269" s="124"/>
    </row>
    <row r="270" s="46" customFormat="true" ht="16.5" hidden="false" customHeight="true" outlineLevel="0" collapsed="false">
      <c r="A270" s="1"/>
      <c r="B270" s="2"/>
      <c r="C270" s="3"/>
      <c r="D270" s="4"/>
      <c r="E270" s="16"/>
      <c r="F270" s="17"/>
      <c r="G270" s="17"/>
      <c r="H270" s="211"/>
      <c r="I270" s="5"/>
      <c r="L270" s="124"/>
      <c r="M270" s="125"/>
      <c r="N270" s="124"/>
      <c r="O270" s="124"/>
    </row>
    <row r="271" s="46" customFormat="true" ht="16.5" hidden="false" customHeight="true" outlineLevel="0" collapsed="false">
      <c r="A271" s="1"/>
      <c r="B271" s="2"/>
      <c r="C271" s="3"/>
      <c r="D271" s="4"/>
      <c r="E271" s="16"/>
      <c r="F271" s="17"/>
      <c r="G271" s="17"/>
      <c r="H271" s="211"/>
      <c r="I271" s="5"/>
      <c r="L271" s="124"/>
      <c r="M271" s="125"/>
      <c r="N271" s="124"/>
      <c r="O271" s="124"/>
    </row>
    <row r="272" s="46" customFormat="true" ht="16.5" hidden="false" customHeight="true" outlineLevel="0" collapsed="false">
      <c r="A272" s="1"/>
      <c r="B272" s="2"/>
      <c r="C272" s="3"/>
      <c r="D272" s="4"/>
      <c r="E272" s="16"/>
      <c r="F272" s="17"/>
      <c r="G272" s="17"/>
      <c r="H272" s="211"/>
      <c r="I272" s="5"/>
      <c r="L272" s="124"/>
      <c r="M272" s="125"/>
      <c r="N272" s="124"/>
      <c r="O272" s="124"/>
    </row>
    <row r="273" s="46" customFormat="true" ht="16.5" hidden="false" customHeight="true" outlineLevel="0" collapsed="false">
      <c r="A273" s="1"/>
      <c r="B273" s="2"/>
      <c r="C273" s="3"/>
      <c r="D273" s="4"/>
      <c r="E273" s="16"/>
      <c r="F273" s="17"/>
      <c r="G273" s="17"/>
      <c r="H273" s="211"/>
      <c r="I273" s="5"/>
      <c r="L273" s="124"/>
      <c r="M273" s="125"/>
      <c r="N273" s="124"/>
      <c r="O273" s="124"/>
    </row>
    <row r="274" s="46" customFormat="true" ht="16.5" hidden="false" customHeight="true" outlineLevel="0" collapsed="false">
      <c r="A274" s="1"/>
      <c r="B274" s="2"/>
      <c r="C274" s="3"/>
      <c r="D274" s="4"/>
      <c r="E274" s="16"/>
      <c r="F274" s="17"/>
      <c r="G274" s="17"/>
      <c r="H274" s="211"/>
      <c r="I274" s="5"/>
      <c r="L274" s="124"/>
      <c r="M274" s="125"/>
      <c r="N274" s="124"/>
      <c r="O274" s="124"/>
    </row>
    <row r="275" s="46" customFormat="true" ht="16.5" hidden="false" customHeight="true" outlineLevel="0" collapsed="false">
      <c r="A275" s="1"/>
      <c r="B275" s="2"/>
      <c r="C275" s="3"/>
      <c r="D275" s="4"/>
      <c r="E275" s="16"/>
      <c r="F275" s="17"/>
      <c r="G275" s="17"/>
      <c r="H275" s="211"/>
      <c r="I275" s="5"/>
      <c r="L275" s="124"/>
      <c r="M275" s="125"/>
      <c r="N275" s="124"/>
      <c r="O275" s="124"/>
    </row>
    <row r="276" s="46" customFormat="true" ht="16.5" hidden="false" customHeight="true" outlineLevel="0" collapsed="false">
      <c r="A276" s="1"/>
      <c r="B276" s="2"/>
      <c r="C276" s="3"/>
      <c r="D276" s="4"/>
      <c r="E276" s="16"/>
      <c r="F276" s="17"/>
      <c r="G276" s="17"/>
      <c r="H276" s="211"/>
      <c r="I276" s="5"/>
      <c r="L276" s="124"/>
      <c r="M276" s="125"/>
      <c r="N276" s="124"/>
      <c r="O276" s="124"/>
    </row>
    <row r="277" s="46" customFormat="true" ht="16.5" hidden="false" customHeight="true" outlineLevel="0" collapsed="false">
      <c r="A277" s="1"/>
      <c r="B277" s="2"/>
      <c r="C277" s="3"/>
      <c r="D277" s="4"/>
      <c r="E277" s="16"/>
      <c r="F277" s="17"/>
      <c r="G277" s="17"/>
      <c r="H277" s="211"/>
      <c r="I277" s="5"/>
      <c r="L277" s="124"/>
      <c r="M277" s="125"/>
      <c r="N277" s="124"/>
      <c r="O277" s="124"/>
    </row>
    <row r="278" s="46" customFormat="true" ht="16.5" hidden="false" customHeight="true" outlineLevel="0" collapsed="false">
      <c r="A278" s="1"/>
      <c r="B278" s="2"/>
      <c r="C278" s="3"/>
      <c r="D278" s="4"/>
      <c r="E278" s="16"/>
      <c r="F278" s="17"/>
      <c r="G278" s="17"/>
      <c r="H278" s="211"/>
      <c r="I278" s="5"/>
      <c r="L278" s="124"/>
      <c r="M278" s="125"/>
      <c r="N278" s="124"/>
      <c r="O278" s="124"/>
    </row>
    <row r="279" s="46" customFormat="true" ht="16.5" hidden="false" customHeight="true" outlineLevel="0" collapsed="false">
      <c r="A279" s="1"/>
      <c r="B279" s="2"/>
      <c r="C279" s="3"/>
      <c r="D279" s="4"/>
      <c r="E279" s="16"/>
      <c r="F279" s="17"/>
      <c r="G279" s="17"/>
      <c r="H279" s="211"/>
      <c r="I279" s="5"/>
      <c r="L279" s="124"/>
      <c r="M279" s="125"/>
      <c r="N279" s="124"/>
      <c r="O279" s="124"/>
    </row>
    <row r="280" s="46" customFormat="true" ht="16.5" hidden="false" customHeight="true" outlineLevel="0" collapsed="false">
      <c r="A280" s="1"/>
      <c r="B280" s="2"/>
      <c r="C280" s="3"/>
      <c r="D280" s="4"/>
      <c r="E280" s="16"/>
      <c r="F280" s="17"/>
      <c r="G280" s="17"/>
      <c r="H280" s="211"/>
      <c r="I280" s="5"/>
      <c r="L280" s="124"/>
      <c r="M280" s="125"/>
      <c r="N280" s="124"/>
      <c r="O280" s="124"/>
    </row>
    <row r="281" s="46" customFormat="true" ht="16.5" hidden="false" customHeight="true" outlineLevel="0" collapsed="false">
      <c r="A281" s="1"/>
      <c r="B281" s="2"/>
      <c r="C281" s="3"/>
      <c r="D281" s="4"/>
      <c r="E281" s="16"/>
      <c r="F281" s="17"/>
      <c r="G281" s="17"/>
      <c r="H281" s="211"/>
      <c r="I281" s="5"/>
      <c r="L281" s="124"/>
      <c r="M281" s="125"/>
      <c r="N281" s="124"/>
      <c r="O281" s="124"/>
    </row>
    <row r="282" s="46" customFormat="true" ht="16.5" hidden="false" customHeight="true" outlineLevel="0" collapsed="false">
      <c r="A282" s="1"/>
      <c r="B282" s="2"/>
      <c r="C282" s="3"/>
      <c r="D282" s="4"/>
      <c r="E282" s="16"/>
      <c r="F282" s="17"/>
      <c r="G282" s="17"/>
      <c r="H282" s="211"/>
      <c r="I282" s="5"/>
      <c r="L282" s="124"/>
      <c r="M282" s="125"/>
      <c r="N282" s="124"/>
      <c r="O282" s="124"/>
    </row>
    <row r="283" s="46" customFormat="true" ht="16.5" hidden="false" customHeight="true" outlineLevel="0" collapsed="false">
      <c r="A283" s="1"/>
      <c r="B283" s="2"/>
      <c r="C283" s="3"/>
      <c r="D283" s="4"/>
      <c r="E283" s="16"/>
      <c r="F283" s="17"/>
      <c r="G283" s="17"/>
      <c r="H283" s="211"/>
      <c r="I283" s="5"/>
      <c r="L283" s="124"/>
      <c r="M283" s="125"/>
      <c r="N283" s="124"/>
      <c r="O283" s="124"/>
    </row>
    <row r="284" s="46" customFormat="true" ht="16.5" hidden="false" customHeight="true" outlineLevel="0" collapsed="false">
      <c r="A284" s="1"/>
      <c r="B284" s="2"/>
      <c r="C284" s="3"/>
      <c r="D284" s="4"/>
      <c r="E284" s="16"/>
      <c r="F284" s="17"/>
      <c r="G284" s="17"/>
      <c r="H284" s="211"/>
      <c r="I284" s="5"/>
      <c r="L284" s="124"/>
      <c r="M284" s="125"/>
      <c r="N284" s="124"/>
      <c r="O284" s="124"/>
    </row>
    <row r="285" s="46" customFormat="true" ht="16.5" hidden="false" customHeight="true" outlineLevel="0" collapsed="false">
      <c r="A285" s="1"/>
      <c r="B285" s="2"/>
      <c r="C285" s="3"/>
      <c r="D285" s="4"/>
      <c r="E285" s="16"/>
      <c r="F285" s="17"/>
      <c r="G285" s="17"/>
      <c r="H285" s="211"/>
      <c r="I285" s="5"/>
      <c r="L285" s="124"/>
      <c r="M285" s="125"/>
      <c r="N285" s="124"/>
      <c r="O285" s="124"/>
    </row>
    <row r="286" s="46" customFormat="true" ht="16.5" hidden="false" customHeight="true" outlineLevel="0" collapsed="false">
      <c r="A286" s="1"/>
      <c r="B286" s="2"/>
      <c r="C286" s="3"/>
      <c r="D286" s="4"/>
      <c r="E286" s="16"/>
      <c r="F286" s="17"/>
      <c r="G286" s="17"/>
      <c r="H286" s="211"/>
      <c r="I286" s="5"/>
      <c r="L286" s="124"/>
      <c r="M286" s="125"/>
      <c r="N286" s="124"/>
      <c r="O286" s="124"/>
    </row>
    <row r="287" s="46" customFormat="true" ht="16.5" hidden="false" customHeight="true" outlineLevel="0" collapsed="false">
      <c r="A287" s="1"/>
      <c r="B287" s="2"/>
      <c r="C287" s="3"/>
      <c r="D287" s="4"/>
      <c r="E287" s="16"/>
      <c r="F287" s="17"/>
      <c r="G287" s="17"/>
      <c r="H287" s="211"/>
      <c r="I287" s="5"/>
      <c r="L287" s="124"/>
      <c r="M287" s="125"/>
      <c r="N287" s="124"/>
      <c r="O287" s="124"/>
    </row>
    <row r="288" s="46" customFormat="true" ht="16.5" hidden="false" customHeight="true" outlineLevel="0" collapsed="false">
      <c r="A288" s="1"/>
      <c r="B288" s="2"/>
      <c r="C288" s="3"/>
      <c r="D288" s="4"/>
      <c r="E288" s="16"/>
      <c r="F288" s="17"/>
      <c r="G288" s="17"/>
      <c r="H288" s="211"/>
      <c r="I288" s="5"/>
      <c r="L288" s="124"/>
      <c r="M288" s="125"/>
      <c r="O288" s="124"/>
    </row>
    <row r="289" s="46" customFormat="true" ht="16.5" hidden="false" customHeight="true" outlineLevel="0" collapsed="false">
      <c r="A289" s="1"/>
      <c r="B289" s="2"/>
      <c r="C289" s="3"/>
      <c r="D289" s="4"/>
      <c r="E289" s="16"/>
      <c r="F289" s="17"/>
      <c r="G289" s="17"/>
      <c r="H289" s="211"/>
      <c r="I289" s="5"/>
      <c r="L289" s="124"/>
      <c r="M289" s="125"/>
      <c r="N289" s="124"/>
      <c r="O289" s="124"/>
    </row>
    <row r="290" s="46" customFormat="true" ht="16.5" hidden="false" customHeight="true" outlineLevel="0" collapsed="false">
      <c r="A290" s="1"/>
      <c r="B290" s="2"/>
      <c r="C290" s="3"/>
      <c r="D290" s="4"/>
      <c r="E290" s="16"/>
      <c r="F290" s="17"/>
      <c r="G290" s="17"/>
      <c r="H290" s="211"/>
      <c r="I290" s="5"/>
      <c r="L290" s="124"/>
      <c r="M290" s="125"/>
      <c r="N290" s="124"/>
      <c r="O290" s="124"/>
    </row>
    <row r="291" s="46" customFormat="true" ht="16.5" hidden="false" customHeight="true" outlineLevel="0" collapsed="false">
      <c r="A291" s="1"/>
      <c r="B291" s="2"/>
      <c r="C291" s="3"/>
      <c r="D291" s="4"/>
      <c r="E291" s="16"/>
      <c r="F291" s="17"/>
      <c r="G291" s="17"/>
      <c r="H291" s="211"/>
      <c r="I291" s="5"/>
      <c r="L291" s="124"/>
      <c r="M291" s="125"/>
      <c r="N291" s="124"/>
      <c r="O291" s="124"/>
    </row>
    <row r="292" s="46" customFormat="true" ht="16.5" hidden="false" customHeight="true" outlineLevel="0" collapsed="false">
      <c r="A292" s="1"/>
      <c r="B292" s="2"/>
      <c r="C292" s="3"/>
      <c r="D292" s="4"/>
      <c r="E292" s="16"/>
      <c r="F292" s="17"/>
      <c r="G292" s="17"/>
      <c r="H292" s="211"/>
      <c r="I292" s="5"/>
      <c r="L292" s="124"/>
      <c r="M292" s="125"/>
      <c r="N292" s="124"/>
      <c r="O292" s="124"/>
    </row>
    <row r="293" s="46" customFormat="true" ht="16.5" hidden="false" customHeight="true" outlineLevel="0" collapsed="false">
      <c r="A293" s="1"/>
      <c r="B293" s="2"/>
      <c r="C293" s="3"/>
      <c r="D293" s="4"/>
      <c r="E293" s="16"/>
      <c r="F293" s="17"/>
      <c r="G293" s="17"/>
      <c r="H293" s="211"/>
      <c r="I293" s="5"/>
      <c r="L293" s="17"/>
      <c r="M293" s="18"/>
      <c r="N293" s="17"/>
      <c r="O293" s="17"/>
    </row>
    <row r="294" s="46" customFormat="true" ht="16.5" hidden="false" customHeight="true" outlineLevel="0" collapsed="false">
      <c r="A294" s="1"/>
      <c r="B294" s="2"/>
      <c r="C294" s="3"/>
      <c r="D294" s="4"/>
      <c r="E294" s="16"/>
      <c r="F294" s="17"/>
      <c r="G294" s="17"/>
      <c r="H294" s="211"/>
      <c r="I294" s="5"/>
      <c r="L294" s="17"/>
      <c r="M294" s="18"/>
      <c r="N294" s="17"/>
      <c r="O294" s="17"/>
    </row>
    <row r="295" s="46" customFormat="true" ht="16.5" hidden="false" customHeight="true" outlineLevel="0" collapsed="false">
      <c r="A295" s="1"/>
      <c r="B295" s="2"/>
      <c r="C295" s="3"/>
      <c r="D295" s="4"/>
      <c r="E295" s="16"/>
      <c r="F295" s="17"/>
      <c r="G295" s="17"/>
      <c r="H295" s="211"/>
      <c r="I295" s="5"/>
      <c r="L295" s="17"/>
      <c r="M295" s="18"/>
      <c r="N295" s="17"/>
      <c r="O295" s="17"/>
    </row>
    <row r="296" s="46" customFormat="true" ht="16.5" hidden="false" customHeight="true" outlineLevel="0" collapsed="false">
      <c r="A296" s="1"/>
      <c r="B296" s="2"/>
      <c r="C296" s="3"/>
      <c r="D296" s="4"/>
      <c r="E296" s="16"/>
      <c r="F296" s="17"/>
      <c r="G296" s="17"/>
      <c r="H296" s="211"/>
      <c r="I296" s="5"/>
      <c r="L296" s="16"/>
      <c r="M296" s="18"/>
      <c r="N296" s="17"/>
      <c r="O296" s="17"/>
    </row>
    <row r="297" s="46" customFormat="true" ht="16.5" hidden="false" customHeight="true" outlineLevel="0" collapsed="false">
      <c r="A297" s="1"/>
      <c r="B297" s="2"/>
      <c r="C297" s="3"/>
      <c r="D297" s="4"/>
      <c r="E297" s="16"/>
      <c r="F297" s="17"/>
      <c r="G297" s="17"/>
      <c r="H297" s="211"/>
      <c r="I297" s="5"/>
      <c r="L297" s="16"/>
      <c r="M297" s="18"/>
      <c r="N297" s="17"/>
      <c r="O297" s="17"/>
    </row>
    <row r="298" s="46" customFormat="true" ht="16.5" hidden="false" customHeight="true" outlineLevel="0" collapsed="false">
      <c r="A298" s="1"/>
      <c r="B298" s="2"/>
      <c r="C298" s="3"/>
      <c r="D298" s="4"/>
      <c r="E298" s="16"/>
      <c r="F298" s="17"/>
      <c r="G298" s="17"/>
      <c r="H298" s="211"/>
      <c r="I298" s="5"/>
      <c r="L298" s="16"/>
      <c r="M298" s="18"/>
      <c r="N298" s="17"/>
      <c r="O298" s="17"/>
    </row>
    <row r="299" s="46" customFormat="true" ht="16.5" hidden="false" customHeight="true" outlineLevel="0" collapsed="false">
      <c r="A299" s="1"/>
      <c r="B299" s="2"/>
      <c r="C299" s="3"/>
      <c r="D299" s="4"/>
      <c r="E299" s="16"/>
      <c r="F299" s="17"/>
      <c r="G299" s="17"/>
      <c r="H299" s="211"/>
      <c r="I299" s="5"/>
      <c r="L299" s="5"/>
      <c r="M299" s="99"/>
      <c r="N299" s="98"/>
      <c r="O299" s="98"/>
    </row>
    <row r="300" s="46" customFormat="true" ht="16.5" hidden="false" customHeight="true" outlineLevel="0" collapsed="false">
      <c r="A300" s="1"/>
      <c r="B300" s="2"/>
      <c r="C300" s="3"/>
      <c r="D300" s="4"/>
      <c r="E300" s="16"/>
      <c r="F300" s="17"/>
      <c r="G300" s="17"/>
      <c r="H300" s="211"/>
      <c r="I300" s="5"/>
      <c r="L300" s="5"/>
      <c r="M300" s="99"/>
      <c r="N300" s="98"/>
      <c r="O300" s="98"/>
    </row>
    <row r="301" s="46" customFormat="true" ht="16.5" hidden="false" customHeight="true" outlineLevel="0" collapsed="false">
      <c r="A301" s="1"/>
      <c r="B301" s="2"/>
      <c r="C301" s="3"/>
      <c r="D301" s="4"/>
      <c r="E301" s="16"/>
      <c r="F301" s="17"/>
      <c r="G301" s="17"/>
      <c r="H301" s="211"/>
      <c r="I301" s="5"/>
      <c r="L301" s="5"/>
      <c r="M301" s="99"/>
      <c r="N301" s="98"/>
      <c r="O301" s="98"/>
    </row>
    <row r="302" s="46" customFormat="true" ht="16.5" hidden="false" customHeight="true" outlineLevel="0" collapsed="false">
      <c r="A302" s="1"/>
      <c r="B302" s="2"/>
      <c r="C302" s="3"/>
      <c r="D302" s="4"/>
      <c r="E302" s="16"/>
      <c r="F302" s="17"/>
      <c r="G302" s="17"/>
      <c r="H302" s="211"/>
      <c r="I302" s="5"/>
      <c r="L302" s="5"/>
      <c r="M302" s="99"/>
      <c r="N302" s="98"/>
      <c r="O302" s="98"/>
    </row>
    <row r="303" s="46" customFormat="true" ht="16.5" hidden="false" customHeight="true" outlineLevel="0" collapsed="false">
      <c r="A303" s="1"/>
      <c r="B303" s="2"/>
      <c r="C303" s="3"/>
      <c r="D303" s="4"/>
      <c r="E303" s="16"/>
      <c r="F303" s="17"/>
      <c r="G303" s="17"/>
      <c r="H303" s="211"/>
      <c r="I303" s="5"/>
      <c r="L303" s="5"/>
      <c r="M303" s="99"/>
      <c r="N303" s="98"/>
      <c r="O303" s="98"/>
    </row>
    <row r="304" s="46" customFormat="true" ht="16.5" hidden="false" customHeight="true" outlineLevel="0" collapsed="false">
      <c r="A304" s="1"/>
      <c r="B304" s="2"/>
      <c r="C304" s="3"/>
      <c r="D304" s="4"/>
      <c r="E304" s="16"/>
      <c r="F304" s="17"/>
      <c r="G304" s="17"/>
      <c r="H304" s="211"/>
      <c r="I304" s="5"/>
      <c r="L304" s="5"/>
      <c r="M304" s="99"/>
      <c r="N304" s="98"/>
      <c r="O304" s="98"/>
    </row>
    <row r="305" s="46" customFormat="true" ht="16.5" hidden="false" customHeight="true" outlineLevel="0" collapsed="false">
      <c r="A305" s="1"/>
      <c r="B305" s="2"/>
      <c r="C305" s="3"/>
      <c r="D305" s="4"/>
      <c r="E305" s="16"/>
      <c r="F305" s="17"/>
      <c r="G305" s="17"/>
      <c r="H305" s="211"/>
      <c r="I305" s="5"/>
      <c r="L305" s="5"/>
      <c r="M305" s="99"/>
      <c r="N305" s="98"/>
      <c r="O305" s="98"/>
    </row>
    <row r="306" s="46" customFormat="true" ht="16.5" hidden="false" customHeight="true" outlineLevel="0" collapsed="false">
      <c r="A306" s="1"/>
      <c r="B306" s="2"/>
      <c r="C306" s="3"/>
      <c r="D306" s="4"/>
      <c r="E306" s="16"/>
      <c r="F306" s="17"/>
      <c r="G306" s="17"/>
      <c r="H306" s="211"/>
      <c r="I306" s="5"/>
      <c r="L306" s="5"/>
      <c r="M306" s="99"/>
      <c r="N306" s="98"/>
      <c r="O306" s="98"/>
    </row>
    <row r="307" s="46" customFormat="true" ht="16.5" hidden="false" customHeight="true" outlineLevel="0" collapsed="false">
      <c r="A307" s="1"/>
      <c r="B307" s="2"/>
      <c r="C307" s="3"/>
      <c r="D307" s="4"/>
      <c r="E307" s="16"/>
      <c r="F307" s="17"/>
      <c r="G307" s="17"/>
      <c r="H307" s="211"/>
      <c r="I307" s="5"/>
      <c r="L307" s="5"/>
      <c r="M307" s="99"/>
      <c r="N307" s="98"/>
      <c r="O307" s="98"/>
    </row>
    <row r="308" s="46" customFormat="true" ht="16.5" hidden="false" customHeight="true" outlineLevel="0" collapsed="false">
      <c r="A308" s="1"/>
      <c r="B308" s="2"/>
      <c r="C308" s="3"/>
      <c r="D308" s="4"/>
      <c r="E308" s="16"/>
      <c r="F308" s="17"/>
      <c r="G308" s="17"/>
      <c r="H308" s="211"/>
      <c r="I308" s="5"/>
      <c r="L308" s="5"/>
      <c r="M308" s="99"/>
      <c r="N308" s="98"/>
      <c r="O308" s="98"/>
    </row>
    <row r="309" s="46" customFormat="true" ht="16.5" hidden="false" customHeight="true" outlineLevel="0" collapsed="false">
      <c r="A309" s="1"/>
      <c r="B309" s="2"/>
      <c r="C309" s="3"/>
      <c r="D309" s="4"/>
      <c r="E309" s="16"/>
      <c r="F309" s="17"/>
      <c r="G309" s="17"/>
      <c r="H309" s="211"/>
      <c r="I309" s="5"/>
      <c r="L309" s="5"/>
      <c r="M309" s="99"/>
      <c r="N309" s="98"/>
      <c r="O309" s="98"/>
    </row>
    <row r="310" s="46" customFormat="true" ht="16.5" hidden="false" customHeight="true" outlineLevel="0" collapsed="false">
      <c r="A310" s="1"/>
      <c r="B310" s="2"/>
      <c r="C310" s="3"/>
      <c r="D310" s="4"/>
      <c r="E310" s="16"/>
      <c r="F310" s="17"/>
      <c r="G310" s="17"/>
      <c r="H310" s="211"/>
      <c r="I310" s="5"/>
      <c r="L310" s="5"/>
      <c r="M310" s="99"/>
      <c r="N310" s="98"/>
      <c r="O310" s="98"/>
    </row>
    <row r="311" s="46" customFormat="true" ht="16.5" hidden="false" customHeight="true" outlineLevel="0" collapsed="false">
      <c r="A311" s="1"/>
      <c r="B311" s="2"/>
      <c r="C311" s="3"/>
      <c r="D311" s="4"/>
      <c r="E311" s="16"/>
      <c r="F311" s="17"/>
      <c r="G311" s="17"/>
      <c r="H311" s="211"/>
      <c r="I311" s="5"/>
      <c r="L311" s="5"/>
      <c r="M311" s="99"/>
      <c r="N311" s="98"/>
      <c r="O311" s="98"/>
    </row>
    <row r="312" s="46" customFormat="true" ht="17.25" hidden="false" customHeight="true" outlineLevel="0" collapsed="false">
      <c r="A312" s="1"/>
      <c r="B312" s="2"/>
      <c r="C312" s="3"/>
      <c r="D312" s="4"/>
      <c r="E312" s="16"/>
      <c r="F312" s="17"/>
      <c r="G312" s="17"/>
      <c r="H312" s="211"/>
      <c r="I312" s="5"/>
      <c r="L312" s="5"/>
      <c r="M312" s="99"/>
      <c r="N312" s="98"/>
      <c r="O312" s="98"/>
    </row>
    <row r="313" s="46" customFormat="true" ht="15" hidden="false" customHeight="false" outlineLevel="0" collapsed="false">
      <c r="A313" s="1"/>
      <c r="B313" s="2"/>
      <c r="C313" s="3"/>
      <c r="D313" s="4"/>
      <c r="E313" s="16"/>
      <c r="F313" s="17"/>
      <c r="G313" s="17"/>
      <c r="H313" s="211"/>
      <c r="I313" s="5"/>
      <c r="L313" s="5"/>
      <c r="M313" s="99"/>
      <c r="N313" s="98"/>
      <c r="O313" s="98"/>
    </row>
    <row r="314" s="46" customFormat="true" ht="15" hidden="false" customHeight="false" outlineLevel="0" collapsed="false">
      <c r="A314" s="1"/>
      <c r="B314" s="2"/>
      <c r="C314" s="3"/>
      <c r="D314" s="4"/>
      <c r="E314" s="16"/>
      <c r="F314" s="17"/>
      <c r="G314" s="17"/>
      <c r="H314" s="211"/>
      <c r="I314" s="5"/>
      <c r="L314" s="5"/>
      <c r="M314" s="99"/>
      <c r="N314" s="98"/>
      <c r="O314" s="98"/>
    </row>
    <row r="315" s="46" customFormat="true" ht="15" hidden="false" customHeight="false" outlineLevel="0" collapsed="false">
      <c r="A315" s="1"/>
      <c r="B315" s="2"/>
      <c r="C315" s="3"/>
      <c r="D315" s="4"/>
      <c r="E315" s="16"/>
      <c r="F315" s="17"/>
      <c r="G315" s="17"/>
      <c r="H315" s="211"/>
      <c r="I315" s="5"/>
      <c r="L315" s="5"/>
      <c r="M315" s="99"/>
      <c r="N315" s="98"/>
      <c r="O315" s="98"/>
    </row>
    <row r="316" s="46" customFormat="true" ht="15" hidden="false" customHeight="false" outlineLevel="0" collapsed="false">
      <c r="A316" s="1"/>
      <c r="B316" s="2"/>
      <c r="C316" s="3"/>
      <c r="D316" s="4"/>
      <c r="E316" s="16"/>
      <c r="F316" s="17"/>
      <c r="G316" s="17"/>
      <c r="H316" s="211"/>
      <c r="I316" s="5"/>
      <c r="L316" s="5"/>
      <c r="M316" s="99"/>
      <c r="N316" s="98"/>
      <c r="O316" s="98"/>
    </row>
    <row r="317" s="16" customFormat="true" ht="15" hidden="false" customHeight="false" outlineLevel="0" collapsed="false">
      <c r="A317" s="1"/>
      <c r="B317" s="2"/>
      <c r="C317" s="3"/>
      <c r="D317" s="4"/>
      <c r="F317" s="17"/>
      <c r="G317" s="17"/>
      <c r="H317" s="211"/>
      <c r="I317" s="5"/>
      <c r="L317" s="5"/>
      <c r="M317" s="99"/>
      <c r="N317" s="98"/>
      <c r="O317" s="98"/>
    </row>
    <row r="318" s="16" customFormat="true" ht="15" hidden="false" customHeight="false" outlineLevel="0" collapsed="false">
      <c r="A318" s="1"/>
      <c r="B318" s="2"/>
      <c r="C318" s="3"/>
      <c r="D318" s="4"/>
      <c r="F318" s="17"/>
      <c r="G318" s="17"/>
      <c r="H318" s="211"/>
      <c r="I318" s="5"/>
      <c r="L318" s="5"/>
      <c r="M318" s="99"/>
      <c r="N318" s="98"/>
      <c r="O318" s="98"/>
    </row>
    <row r="319" s="16" customFormat="true" ht="15" hidden="false" customHeight="false" outlineLevel="0" collapsed="false">
      <c r="A319" s="1"/>
      <c r="B319" s="2"/>
      <c r="C319" s="3"/>
      <c r="D319" s="4"/>
      <c r="F319" s="17"/>
      <c r="G319" s="17"/>
      <c r="H319" s="211"/>
      <c r="I319" s="5"/>
      <c r="L319" s="5"/>
      <c r="M319" s="99"/>
      <c r="N319" s="98"/>
      <c r="O319" s="98"/>
    </row>
    <row r="320" s="16" customFormat="true" ht="15" hidden="false" customHeight="false" outlineLevel="0" collapsed="false">
      <c r="A320" s="1"/>
      <c r="B320" s="2"/>
      <c r="C320" s="3"/>
      <c r="D320" s="4"/>
      <c r="F320" s="17"/>
      <c r="G320" s="17"/>
      <c r="H320" s="211"/>
      <c r="I320" s="5"/>
      <c r="J320" s="5"/>
      <c r="L320" s="5"/>
      <c r="M320" s="99"/>
      <c r="N320" s="98"/>
      <c r="O320" s="98"/>
      <c r="P320" s="17"/>
    </row>
    <row r="321" s="16" customFormat="true" ht="15" hidden="false" customHeight="false" outlineLevel="0" collapsed="false">
      <c r="A321" s="1"/>
      <c r="B321" s="2"/>
      <c r="C321" s="3"/>
      <c r="D321" s="4"/>
      <c r="F321" s="17"/>
      <c r="G321" s="17"/>
      <c r="H321" s="211"/>
      <c r="I321" s="5"/>
      <c r="J321" s="5"/>
      <c r="L321" s="5"/>
      <c r="M321" s="99"/>
      <c r="N321" s="98"/>
      <c r="O321" s="98"/>
      <c r="P321" s="17"/>
    </row>
    <row r="322" s="16" customFormat="true" ht="15" hidden="false" customHeight="false" outlineLevel="0" collapsed="false">
      <c r="A322" s="1"/>
      <c r="B322" s="2"/>
      <c r="C322" s="3"/>
      <c r="D322" s="4"/>
      <c r="F322" s="17"/>
      <c r="G322" s="17"/>
      <c r="H322" s="211"/>
      <c r="I322" s="5"/>
      <c r="J322" s="5"/>
      <c r="L322" s="5"/>
      <c r="M322" s="99"/>
      <c r="N322" s="98"/>
      <c r="O322" s="98"/>
      <c r="P322" s="17"/>
    </row>
    <row r="323" customFormat="false" ht="15" hidden="false" customHeight="false" outlineLevel="0" collapsed="false">
      <c r="H323" s="211"/>
      <c r="L323" s="5"/>
      <c r="P323" s="98"/>
    </row>
    <row r="324" customFormat="false" ht="15" hidden="false" customHeight="false" outlineLevel="0" collapsed="false">
      <c r="H324" s="211"/>
      <c r="L324" s="5"/>
      <c r="P324" s="98"/>
    </row>
    <row r="325" customFormat="false" ht="15" hidden="false" customHeight="false" outlineLevel="0" collapsed="false">
      <c r="H325" s="211"/>
      <c r="L325" s="5"/>
      <c r="P325" s="98"/>
    </row>
    <row r="326" customFormat="false" ht="15" hidden="false" customHeight="false" outlineLevel="0" collapsed="false">
      <c r="H326" s="211"/>
      <c r="L326" s="5"/>
      <c r="P326" s="98"/>
    </row>
    <row r="327" customFormat="false" ht="15" hidden="false" customHeight="false" outlineLevel="0" collapsed="false">
      <c r="H327" s="211"/>
      <c r="L327" s="5"/>
      <c r="P327" s="98"/>
    </row>
    <row r="328" customFormat="false" ht="15" hidden="false" customHeight="false" outlineLevel="0" collapsed="false">
      <c r="H328" s="211"/>
      <c r="L328" s="5"/>
      <c r="P328" s="98"/>
    </row>
    <row r="329" customFormat="false" ht="15" hidden="false" customHeight="false" outlineLevel="0" collapsed="false">
      <c r="H329" s="211"/>
      <c r="P329" s="98"/>
    </row>
    <row r="330" customFormat="false" ht="15" hidden="false" customHeight="false" outlineLevel="0" collapsed="false">
      <c r="H330" s="211"/>
      <c r="P330" s="98"/>
    </row>
    <row r="331" customFormat="false" ht="15" hidden="false" customHeight="false" outlineLevel="0" collapsed="false">
      <c r="H331" s="211"/>
      <c r="P331" s="98"/>
    </row>
    <row r="332" customFormat="false" ht="15" hidden="false" customHeight="false" outlineLevel="0" collapsed="false">
      <c r="H332" s="211"/>
      <c r="P332" s="98"/>
    </row>
    <row r="333" customFormat="false" ht="15" hidden="false" customHeight="false" outlineLevel="0" collapsed="false">
      <c r="H333" s="211"/>
      <c r="P333" s="98"/>
    </row>
    <row r="334" customFormat="false" ht="15" hidden="false" customHeight="false" outlineLevel="0" collapsed="false">
      <c r="H334" s="211"/>
      <c r="P334" s="98"/>
    </row>
    <row r="335" customFormat="false" ht="15" hidden="false" customHeight="false" outlineLevel="0" collapsed="false">
      <c r="H335" s="211"/>
      <c r="P335" s="98"/>
    </row>
    <row r="336" customFormat="false" ht="15" hidden="false" customHeight="false" outlineLevel="0" collapsed="false">
      <c r="H336" s="211"/>
      <c r="P336" s="98"/>
    </row>
    <row r="337" customFormat="false" ht="15" hidden="false" customHeight="false" outlineLevel="0" collapsed="false">
      <c r="H337" s="211"/>
      <c r="P337" s="98"/>
    </row>
    <row r="338" customFormat="false" ht="15" hidden="false" customHeight="false" outlineLevel="0" collapsed="false">
      <c r="H338" s="211"/>
      <c r="P338" s="98"/>
    </row>
    <row r="339" customFormat="false" ht="15" hidden="false" customHeight="false" outlineLevel="0" collapsed="false">
      <c r="H339" s="211"/>
      <c r="P339" s="98"/>
    </row>
    <row r="340" customFormat="false" ht="15" hidden="false" customHeight="false" outlineLevel="0" collapsed="false">
      <c r="H340" s="211"/>
      <c r="P340" s="98"/>
    </row>
    <row r="341" customFormat="false" ht="15" hidden="false" customHeight="false" outlineLevel="0" collapsed="false">
      <c r="H341" s="211"/>
      <c r="P341" s="98"/>
    </row>
    <row r="342" customFormat="false" ht="15" hidden="false" customHeight="false" outlineLevel="0" collapsed="false">
      <c r="H342" s="211"/>
      <c r="P342" s="98"/>
    </row>
    <row r="343" customFormat="false" ht="15" hidden="false" customHeight="false" outlineLevel="0" collapsed="false">
      <c r="H343" s="211"/>
      <c r="P343" s="98"/>
    </row>
    <row r="344" customFormat="false" ht="15" hidden="false" customHeight="false" outlineLevel="0" collapsed="false">
      <c r="H344" s="211"/>
      <c r="P344" s="98"/>
    </row>
    <row r="345" customFormat="false" ht="15" hidden="false" customHeight="false" outlineLevel="0" collapsed="false">
      <c r="H345" s="211"/>
      <c r="P345" s="98"/>
    </row>
    <row r="346" customFormat="false" ht="15" hidden="false" customHeight="false" outlineLevel="0" collapsed="false">
      <c r="P346" s="98"/>
    </row>
    <row r="347" customFormat="false" ht="15" hidden="false" customHeight="false" outlineLevel="0" collapsed="false">
      <c r="P347" s="98"/>
    </row>
    <row r="348" customFormat="false" ht="15" hidden="false" customHeight="false" outlineLevel="0" collapsed="false">
      <c r="P348" s="98"/>
    </row>
    <row r="349" customFormat="false" ht="15" hidden="false" customHeight="false" outlineLevel="0" collapsed="false">
      <c r="P349" s="98"/>
    </row>
    <row r="350" customFormat="false" ht="15" hidden="false" customHeight="false" outlineLevel="0" collapsed="false">
      <c r="P350" s="98"/>
    </row>
    <row r="351" customFormat="false" ht="15" hidden="false" customHeight="false" outlineLevel="0" collapsed="false">
      <c r="P351" s="98"/>
    </row>
    <row r="352" customFormat="false" ht="15" hidden="false" customHeight="false" outlineLevel="0" collapsed="false">
      <c r="P352" s="98"/>
    </row>
  </sheetData>
  <mergeCells count="4">
    <mergeCell ref="A2:B8"/>
    <mergeCell ref="C3:G4"/>
    <mergeCell ref="C5:G7"/>
    <mergeCell ref="H5:I5"/>
  </mergeCells>
  <dataValidations count="1">
    <dataValidation allowBlank="true" errorStyle="stop" operator="between" showDropDown="false" showErrorMessage="true" showInputMessage="true" sqref="E12 E204:E227 E229:E238" type="list">
      <formula1>#ref!</formula1>
      <formula2>0</formula2>
    </dataValidation>
  </dataValidations>
  <printOptions headings="false" gridLines="false" gridLinesSet="true" horizontalCentered="true" verticalCentered="false"/>
  <pageMargins left="0.196527777777778" right="0.196527777777778" top="0.118055555555556" bottom="0.314583333333333" header="0.511811023622047" footer="0.118055555555556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&amp;L&amp;F&amp;RPage &amp;P de &amp;N</oddFooter>
  </headerFooter>
  <colBreaks count="1" manualBreakCount="1">
    <brk id="2" man="true" max="65535" min="0"/>
  </colBreaks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xr2="http://schemas.microsoft.com/office/spreadsheetml/2015/revision2" xmlns:mc="http://schemas.openxmlformats.org/markup-compatibility/2006">
  <sheetPr filterMode="false">
    <pageSetUpPr fitToPage="true"/>
  </sheetPr>
  <dimension ref="A1:Q489"/>
  <sheetViews>
    <sheetView showFormulas="false" showGridLines="true" showRowColHeaders="true" showZeros="true" rightToLeft="false" tabSelected="true" showOutlineSymbols="true" defaultGridColor="true" view="pageBreakPreview" topLeftCell="A1" colorId="64" zoomScale="100" zoomScaleNormal="100" zoomScalePageLayoutView="100" workbookViewId="0">
      <pane xSplit="10" ySplit="8" topLeftCell="K9" activePane="bottomRight" state="frozen"/>
      <selection pane="topLeft" activeCell="A1" activeCellId="0" sqref="A1"/>
      <selection pane="topRight" activeCell="K1" activeCellId="0" sqref="K1"/>
      <selection pane="bottomLeft" activeCell="A9" activeCellId="0" sqref="A9"/>
      <selection pane="bottomRight" activeCell="B142" activeCellId="0" sqref="B142"/>
    </sheetView>
  </sheetViews>
  <sheetFormatPr defaultColWidth="11.4453125" defaultRowHeight="15" zeroHeight="false" outlineLevelRow="0" outlineLevelCol="0"/>
  <cols>
    <col collapsed="false" customWidth="true" hidden="false" outlineLevel="0" max="1" min="1" style="1" width="7.67"/>
    <col collapsed="false" customWidth="true" hidden="false" outlineLevel="0" max="2" min="2" style="2" width="2.33"/>
    <col collapsed="false" customWidth="true" hidden="false" outlineLevel="0" max="3" min="3" style="3" width="44.33"/>
    <col collapsed="false" customWidth="true" hidden="false" outlineLevel="0" max="4" min="4" style="4" width="17.67"/>
    <col collapsed="false" customWidth="true" hidden="false" outlineLevel="0" max="5" min="5" style="16" width="5.66"/>
    <col collapsed="false" customWidth="true" hidden="false" outlineLevel="0" max="6" min="6" style="17" width="8.56"/>
    <col collapsed="false" customWidth="true" hidden="false" outlineLevel="0" max="7" min="7" style="17" width="11.33"/>
    <col collapsed="false" customWidth="true" hidden="false" outlineLevel="0" max="8" min="8" style="97" width="13.44"/>
    <col collapsed="false" customWidth="true" hidden="false" outlineLevel="0" max="9" min="9" style="5" width="13.34"/>
    <col collapsed="false" customWidth="true" hidden="false" outlineLevel="0" max="11" min="10" style="5" width="13.67"/>
    <col collapsed="false" customWidth="true" hidden="false" outlineLevel="0" max="12" min="12" style="98" width="11.56"/>
    <col collapsed="false" customWidth="true" hidden="false" outlineLevel="0" max="13" min="13" style="99" width="11.56"/>
    <col collapsed="false" customWidth="true" hidden="false" outlineLevel="0" max="15" min="14" style="98" width="11.56"/>
    <col collapsed="false" customWidth="false" hidden="false" outlineLevel="0" max="16384" min="16" style="5" width="11.44"/>
  </cols>
  <sheetData>
    <row r="1" s="7" customFormat="true" ht="5.25" hidden="false" customHeight="true" outlineLevel="0" collapsed="false">
      <c r="A1" s="6"/>
      <c r="F1" s="10"/>
      <c r="G1" s="10"/>
      <c r="H1" s="8"/>
      <c r="I1" s="9"/>
      <c r="L1" s="10"/>
      <c r="M1" s="11"/>
      <c r="N1" s="10"/>
      <c r="O1" s="10"/>
    </row>
    <row r="2" s="16" customFormat="true" ht="2.25" hidden="false" customHeight="true" outlineLevel="0" collapsed="false">
      <c r="A2" s="12" t="s">
        <v>0</v>
      </c>
      <c r="B2" s="12"/>
      <c r="C2" s="13"/>
      <c r="D2" s="13"/>
      <c r="E2" s="13"/>
      <c r="F2" s="100"/>
      <c r="G2" s="100"/>
      <c r="H2" s="14"/>
      <c r="I2" s="15"/>
      <c r="L2" s="17"/>
      <c r="M2" s="18"/>
      <c r="N2" s="17"/>
      <c r="O2" s="17"/>
    </row>
    <row r="3" s="16" customFormat="true" ht="18" hidden="false" customHeight="true" outlineLevel="0" collapsed="false">
      <c r="A3" s="12"/>
      <c r="B3" s="12"/>
      <c r="C3" s="19" t="s">
        <v>1</v>
      </c>
      <c r="D3" s="19"/>
      <c r="E3" s="19"/>
      <c r="F3" s="19"/>
      <c r="G3" s="19"/>
      <c r="I3" s="20"/>
      <c r="L3" s="17"/>
      <c r="M3" s="18"/>
      <c r="N3" s="17"/>
      <c r="O3" s="17"/>
    </row>
    <row r="4" s="16" customFormat="true" ht="18" hidden="false" customHeight="true" outlineLevel="0" collapsed="false">
      <c r="A4" s="12"/>
      <c r="B4" s="12"/>
      <c r="C4" s="19"/>
      <c r="D4" s="19"/>
      <c r="E4" s="19"/>
      <c r="F4" s="19"/>
      <c r="G4" s="19"/>
      <c r="I4" s="20"/>
      <c r="L4" s="17"/>
      <c r="M4" s="18"/>
      <c r="N4" s="17"/>
      <c r="O4" s="17"/>
    </row>
    <row r="5" s="16" customFormat="true" ht="15" hidden="false" customHeight="true" outlineLevel="0" collapsed="false">
      <c r="A5" s="12"/>
      <c r="B5" s="12"/>
      <c r="C5" s="21" t="s">
        <v>19</v>
      </c>
      <c r="D5" s="21"/>
      <c r="E5" s="21"/>
      <c r="F5" s="21"/>
      <c r="G5" s="21"/>
      <c r="H5" s="22" t="s">
        <v>37</v>
      </c>
      <c r="I5" s="22"/>
      <c r="L5" s="17"/>
      <c r="M5" s="18"/>
      <c r="N5" s="17"/>
      <c r="O5" s="17"/>
    </row>
    <row r="6" s="16" customFormat="true" ht="15" hidden="false" customHeight="true" outlineLevel="0" collapsed="false">
      <c r="A6" s="12"/>
      <c r="B6" s="12"/>
      <c r="C6" s="21"/>
      <c r="D6" s="21"/>
      <c r="E6" s="21"/>
      <c r="F6" s="21"/>
      <c r="G6" s="21"/>
      <c r="H6" s="23" t="s">
        <v>4</v>
      </c>
      <c r="I6" s="24" t="n">
        <v>45975</v>
      </c>
      <c r="L6" s="17"/>
      <c r="M6" s="18"/>
      <c r="N6" s="17"/>
      <c r="O6" s="17"/>
    </row>
    <row r="7" s="16" customFormat="true" ht="15" hidden="false" customHeight="true" outlineLevel="0" collapsed="false">
      <c r="A7" s="12"/>
      <c r="B7" s="12"/>
      <c r="C7" s="21"/>
      <c r="D7" s="21"/>
      <c r="E7" s="21"/>
      <c r="F7" s="21"/>
      <c r="G7" s="21"/>
      <c r="H7" s="23" t="s">
        <v>5</v>
      </c>
      <c r="I7" s="26" t="n">
        <v>2</v>
      </c>
      <c r="L7" s="17"/>
      <c r="M7" s="18"/>
      <c r="N7" s="17"/>
      <c r="O7" s="17"/>
    </row>
    <row r="8" s="16" customFormat="true" ht="2.25" hidden="false" customHeight="true" outlineLevel="0" collapsed="false">
      <c r="A8" s="12"/>
      <c r="B8" s="12"/>
      <c r="C8" s="27"/>
      <c r="D8" s="27"/>
      <c r="E8" s="27"/>
      <c r="F8" s="101"/>
      <c r="G8" s="101"/>
      <c r="H8" s="28"/>
      <c r="I8" s="29"/>
      <c r="L8" s="17"/>
      <c r="M8" s="18"/>
      <c r="N8" s="17"/>
      <c r="O8" s="17"/>
    </row>
    <row r="9" s="16" customFormat="true" ht="2.25" hidden="false" customHeight="true" outlineLevel="0" collapsed="false">
      <c r="A9" s="30"/>
      <c r="B9" s="31"/>
      <c r="C9" s="32"/>
      <c r="D9" s="32"/>
      <c r="E9" s="32"/>
      <c r="F9" s="102"/>
      <c r="G9" s="102"/>
      <c r="H9" s="33"/>
      <c r="I9" s="34"/>
      <c r="L9" s="17"/>
      <c r="M9" s="18"/>
      <c r="N9" s="17"/>
      <c r="O9" s="17"/>
    </row>
    <row r="10" s="16" customFormat="true" ht="7.5" hidden="false" customHeight="true" outlineLevel="0" collapsed="false">
      <c r="A10" s="103"/>
      <c r="B10" s="104"/>
      <c r="C10" s="105"/>
      <c r="D10" s="105"/>
      <c r="E10" s="106"/>
      <c r="F10" s="107"/>
      <c r="G10" s="107"/>
      <c r="H10" s="108"/>
      <c r="I10" s="109"/>
      <c r="L10" s="17"/>
      <c r="M10" s="18"/>
      <c r="N10" s="17"/>
      <c r="O10" s="17"/>
    </row>
    <row r="11" s="16" customFormat="true" ht="15" hidden="false" customHeight="false" outlineLevel="0" collapsed="false">
      <c r="A11" s="110" t="s">
        <v>38</v>
      </c>
      <c r="B11" s="111" t="s">
        <v>39</v>
      </c>
      <c r="C11" s="112"/>
      <c r="D11" s="111"/>
      <c r="E11" s="113" t="s">
        <v>40</v>
      </c>
      <c r="F11" s="114" t="s">
        <v>41</v>
      </c>
      <c r="G11" s="114" t="s">
        <v>41</v>
      </c>
      <c r="H11" s="115" t="s">
        <v>42</v>
      </c>
      <c r="I11" s="116" t="s">
        <v>43</v>
      </c>
      <c r="L11" s="17"/>
      <c r="M11" s="18"/>
      <c r="N11" s="17"/>
      <c r="O11" s="17"/>
    </row>
    <row r="12" s="16" customFormat="true" ht="13.5" hidden="false" customHeight="true" outlineLevel="0" collapsed="false">
      <c r="A12" s="117"/>
      <c r="B12" s="118"/>
      <c r="C12" s="119"/>
      <c r="D12" s="119"/>
      <c r="E12" s="120"/>
      <c r="F12" s="121" t="s">
        <v>44</v>
      </c>
      <c r="G12" s="121" t="s">
        <v>45</v>
      </c>
      <c r="H12" s="122"/>
      <c r="I12" s="123"/>
      <c r="L12" s="17"/>
      <c r="M12" s="124"/>
      <c r="N12" s="125"/>
      <c r="O12" s="124"/>
      <c r="P12" s="124"/>
      <c r="Q12" s="46"/>
    </row>
    <row r="13" s="46" customFormat="true" ht="15.75" hidden="false" customHeight="true" outlineLevel="0" collapsed="false">
      <c r="A13" s="126"/>
      <c r="B13" s="127"/>
      <c r="C13" s="128"/>
      <c r="D13" s="57"/>
      <c r="E13" s="129"/>
      <c r="F13" s="130"/>
      <c r="G13" s="130"/>
      <c r="H13" s="131"/>
      <c r="I13" s="132"/>
      <c r="L13" s="124"/>
      <c r="M13" s="124"/>
      <c r="N13" s="125"/>
      <c r="O13" s="124"/>
      <c r="P13" s="124"/>
    </row>
    <row r="14" s="46" customFormat="true" ht="15.75" hidden="false" customHeight="true" outlineLevel="0" collapsed="false">
      <c r="A14" s="175"/>
      <c r="B14" s="47"/>
      <c r="C14" s="69"/>
      <c r="D14" s="68"/>
      <c r="E14" s="51"/>
      <c r="F14" s="71"/>
      <c r="G14" s="71"/>
      <c r="H14" s="139"/>
      <c r="I14" s="140"/>
      <c r="L14" s="125"/>
    </row>
    <row r="15" s="46" customFormat="true" ht="15.75" hidden="false" customHeight="true" outlineLevel="0" collapsed="false">
      <c r="A15" s="175" t="s">
        <v>20</v>
      </c>
      <c r="B15" s="47" t="s">
        <v>224</v>
      </c>
      <c r="C15" s="138"/>
      <c r="D15" s="68"/>
      <c r="E15" s="51"/>
      <c r="F15" s="71"/>
      <c r="G15" s="71"/>
      <c r="H15" s="139"/>
      <c r="I15" s="140"/>
      <c r="L15" s="125"/>
    </row>
    <row r="16" s="46" customFormat="true" ht="15.75" hidden="false" customHeight="true" outlineLevel="0" collapsed="false">
      <c r="A16" s="175"/>
      <c r="B16" s="47"/>
      <c r="C16" s="138"/>
      <c r="D16" s="68"/>
      <c r="E16" s="51"/>
      <c r="F16" s="71"/>
      <c r="G16" s="71"/>
      <c r="H16" s="139"/>
      <c r="I16" s="140"/>
      <c r="L16" s="125"/>
    </row>
    <row r="17" s="46" customFormat="true" ht="15.75" hidden="false" customHeight="true" outlineLevel="0" collapsed="false">
      <c r="A17" s="175" t="s">
        <v>225</v>
      </c>
      <c r="B17" s="47" t="s">
        <v>226</v>
      </c>
      <c r="C17" s="47"/>
      <c r="D17" s="68"/>
      <c r="E17" s="51"/>
      <c r="F17" s="71"/>
      <c r="G17" s="71"/>
      <c r="H17" s="139"/>
      <c r="I17" s="140"/>
      <c r="L17" s="125"/>
    </row>
    <row r="18" s="46" customFormat="true" ht="15.75" hidden="false" customHeight="true" outlineLevel="0" collapsed="false">
      <c r="A18" s="178" t="s">
        <v>227</v>
      </c>
      <c r="B18" s="47"/>
      <c r="C18" s="46" t="s">
        <v>228</v>
      </c>
      <c r="D18" s="68"/>
      <c r="E18" s="51" t="s">
        <v>229</v>
      </c>
      <c r="F18" s="176"/>
      <c r="G18" s="176"/>
      <c r="H18" s="139"/>
      <c r="I18" s="140"/>
      <c r="L18" s="125"/>
    </row>
    <row r="19" s="46" customFormat="true" ht="15.75" hidden="false" customHeight="true" outlineLevel="0" collapsed="false">
      <c r="A19" s="178" t="s">
        <v>230</v>
      </c>
      <c r="B19" s="47"/>
      <c r="C19" s="46" t="s">
        <v>231</v>
      </c>
      <c r="D19" s="68"/>
      <c r="E19" s="51" t="s">
        <v>201</v>
      </c>
      <c r="F19" s="176" t="n">
        <v>1</v>
      </c>
      <c r="G19" s="176"/>
      <c r="H19" s="139"/>
      <c r="I19" s="140" t="n">
        <f aca="false">H19*F19</f>
        <v>0</v>
      </c>
      <c r="L19" s="125"/>
    </row>
    <row r="20" s="46" customFormat="true" ht="15.75" hidden="false" customHeight="true" outlineLevel="0" collapsed="false">
      <c r="A20" s="178" t="s">
        <v>232</v>
      </c>
      <c r="B20" s="47"/>
      <c r="C20" s="46" t="s">
        <v>233</v>
      </c>
      <c r="D20" s="68"/>
      <c r="E20" s="51" t="s">
        <v>201</v>
      </c>
      <c r="F20" s="176" t="n">
        <v>1</v>
      </c>
      <c r="G20" s="176"/>
      <c r="H20" s="139"/>
      <c r="I20" s="140" t="n">
        <f aca="false">H20*F20</f>
        <v>0</v>
      </c>
      <c r="L20" s="125"/>
    </row>
    <row r="21" s="46" customFormat="true" ht="15.75" hidden="false" customHeight="true" outlineLevel="0" collapsed="false">
      <c r="A21" s="178" t="s">
        <v>234</v>
      </c>
      <c r="B21" s="47"/>
      <c r="C21" s="125" t="s">
        <v>235</v>
      </c>
      <c r="D21" s="68"/>
      <c r="E21" s="51" t="s">
        <v>229</v>
      </c>
      <c r="F21" s="176"/>
      <c r="G21" s="176"/>
      <c r="H21" s="139"/>
      <c r="I21" s="140"/>
      <c r="L21" s="125"/>
    </row>
    <row r="22" s="46" customFormat="true" ht="15.75" hidden="false" customHeight="true" outlineLevel="0" collapsed="false">
      <c r="A22" s="178" t="s">
        <v>236</v>
      </c>
      <c r="B22" s="47"/>
      <c r="C22" s="125" t="s">
        <v>237</v>
      </c>
      <c r="D22" s="68"/>
      <c r="E22" s="51" t="s">
        <v>229</v>
      </c>
      <c r="F22" s="176"/>
      <c r="G22" s="176"/>
      <c r="H22" s="139"/>
      <c r="I22" s="140"/>
      <c r="L22" s="125"/>
    </row>
    <row r="23" s="46" customFormat="true" ht="15.75" hidden="false" customHeight="true" outlineLevel="0" collapsed="false">
      <c r="A23" s="178" t="s">
        <v>238</v>
      </c>
      <c r="B23" s="47"/>
      <c r="C23" s="125" t="s">
        <v>239</v>
      </c>
      <c r="D23" s="68"/>
      <c r="E23" s="51" t="s">
        <v>201</v>
      </c>
      <c r="F23" s="176" t="n">
        <v>1</v>
      </c>
      <c r="G23" s="176"/>
      <c r="H23" s="139"/>
      <c r="I23" s="140" t="n">
        <f aca="false">H23*F23</f>
        <v>0</v>
      </c>
      <c r="L23" s="125"/>
    </row>
    <row r="24" s="46" customFormat="true" ht="15.75" hidden="false" customHeight="true" outlineLevel="0" collapsed="false">
      <c r="A24" s="178" t="s">
        <v>240</v>
      </c>
      <c r="B24" s="47"/>
      <c r="C24" s="125" t="s">
        <v>241</v>
      </c>
      <c r="D24" s="68"/>
      <c r="E24" s="51" t="s">
        <v>201</v>
      </c>
      <c r="F24" s="176" t="n">
        <v>1</v>
      </c>
      <c r="G24" s="176"/>
      <c r="H24" s="139"/>
      <c r="I24" s="140" t="n">
        <f aca="false">H24*F24</f>
        <v>0</v>
      </c>
      <c r="L24" s="125"/>
    </row>
    <row r="25" s="46" customFormat="true" ht="15.75" hidden="false" customHeight="true" outlineLevel="0" collapsed="false">
      <c r="A25" s="147"/>
      <c r="B25" s="47"/>
      <c r="D25" s="212"/>
      <c r="E25" s="51"/>
      <c r="F25" s="71"/>
      <c r="G25" s="71"/>
      <c r="H25" s="139"/>
      <c r="I25" s="213"/>
      <c r="L25" s="125"/>
    </row>
    <row r="26" s="46" customFormat="true" ht="15.75" hidden="false" customHeight="true" outlineLevel="0" collapsed="false">
      <c r="A26" s="175" t="s">
        <v>242</v>
      </c>
      <c r="B26" s="47" t="s">
        <v>243</v>
      </c>
      <c r="C26" s="47"/>
      <c r="D26" s="68"/>
      <c r="E26" s="51"/>
      <c r="F26" s="71"/>
      <c r="G26" s="71"/>
      <c r="H26" s="139"/>
      <c r="I26" s="140"/>
      <c r="L26" s="125"/>
    </row>
    <row r="27" s="46" customFormat="true" ht="15.75" hidden="false" customHeight="true" outlineLevel="0" collapsed="false">
      <c r="A27" s="178" t="s">
        <v>244</v>
      </c>
      <c r="B27" s="47"/>
      <c r="C27" s="46" t="s">
        <v>228</v>
      </c>
      <c r="D27" s="68"/>
      <c r="E27" s="51" t="s">
        <v>229</v>
      </c>
      <c r="F27" s="176"/>
      <c r="G27" s="176"/>
      <c r="H27" s="139"/>
      <c r="I27" s="140"/>
      <c r="L27" s="125"/>
    </row>
    <row r="28" s="46" customFormat="true" ht="15.75" hidden="false" customHeight="true" outlineLevel="0" collapsed="false">
      <c r="A28" s="178" t="s">
        <v>245</v>
      </c>
      <c r="B28" s="47"/>
      <c r="C28" s="46" t="s">
        <v>246</v>
      </c>
      <c r="D28" s="68"/>
      <c r="E28" s="51" t="s">
        <v>201</v>
      </c>
      <c r="F28" s="176" t="n">
        <v>1</v>
      </c>
      <c r="G28" s="176"/>
      <c r="H28" s="139"/>
      <c r="I28" s="140" t="n">
        <f aca="false">H28*F28</f>
        <v>0</v>
      </c>
      <c r="L28" s="125"/>
    </row>
    <row r="29" s="46" customFormat="true" ht="15.75" hidden="false" customHeight="true" outlineLevel="0" collapsed="false">
      <c r="A29" s="178" t="s">
        <v>247</v>
      </c>
      <c r="B29" s="47"/>
      <c r="C29" s="46" t="s">
        <v>248</v>
      </c>
      <c r="D29" s="68"/>
      <c r="E29" s="51" t="s">
        <v>98</v>
      </c>
      <c r="F29" s="176" t="n">
        <v>24.5</v>
      </c>
      <c r="G29" s="176"/>
      <c r="H29" s="139"/>
      <c r="I29" s="140" t="n">
        <f aca="false">H29*F29</f>
        <v>0</v>
      </c>
      <c r="L29" s="125"/>
    </row>
    <row r="30" s="46" customFormat="true" ht="15.75" hidden="false" customHeight="true" outlineLevel="0" collapsed="false">
      <c r="A30" s="178" t="s">
        <v>249</v>
      </c>
      <c r="B30" s="47"/>
      <c r="C30" s="125" t="s">
        <v>250</v>
      </c>
      <c r="D30" s="68"/>
      <c r="E30" s="51" t="s">
        <v>98</v>
      </c>
      <c r="F30" s="176" t="n">
        <v>14</v>
      </c>
      <c r="G30" s="176"/>
      <c r="H30" s="139"/>
      <c r="I30" s="140" t="n">
        <f aca="false">H30*F30</f>
        <v>0</v>
      </c>
      <c r="L30" s="125"/>
    </row>
    <row r="31" s="46" customFormat="true" ht="15.75" hidden="false" customHeight="true" outlineLevel="0" collapsed="false">
      <c r="A31" s="178" t="s">
        <v>251</v>
      </c>
      <c r="B31" s="47"/>
      <c r="C31" s="125" t="s">
        <v>252</v>
      </c>
      <c r="D31" s="68"/>
      <c r="E31" s="51" t="s">
        <v>98</v>
      </c>
      <c r="F31" s="176" t="n">
        <v>24.5</v>
      </c>
      <c r="G31" s="176"/>
      <c r="H31" s="139"/>
      <c r="I31" s="140" t="n">
        <f aca="false">H31*F31</f>
        <v>0</v>
      </c>
      <c r="L31" s="125"/>
    </row>
    <row r="32" s="46" customFormat="true" ht="15.75" hidden="false" customHeight="true" outlineLevel="0" collapsed="false">
      <c r="A32" s="147"/>
      <c r="B32" s="47"/>
      <c r="D32" s="54"/>
      <c r="E32" s="51"/>
      <c r="F32" s="214"/>
      <c r="G32" s="214"/>
      <c r="H32" s="139"/>
      <c r="I32" s="140"/>
      <c r="L32" s="125"/>
    </row>
    <row r="33" s="46" customFormat="true" ht="15.75" hidden="false" customHeight="true" outlineLevel="0" collapsed="false">
      <c r="A33" s="175" t="s">
        <v>253</v>
      </c>
      <c r="B33" s="47" t="s">
        <v>254</v>
      </c>
      <c r="C33" s="47"/>
      <c r="D33" s="68"/>
      <c r="E33" s="51"/>
      <c r="F33" s="71"/>
      <c r="G33" s="71"/>
      <c r="H33" s="139"/>
      <c r="I33" s="140"/>
      <c r="L33" s="125"/>
    </row>
    <row r="34" s="46" customFormat="true" ht="15.75" hidden="false" customHeight="true" outlineLevel="0" collapsed="false">
      <c r="A34" s="178" t="s">
        <v>255</v>
      </c>
      <c r="B34" s="47"/>
      <c r="C34" s="46" t="s">
        <v>228</v>
      </c>
      <c r="D34" s="68"/>
      <c r="E34" s="51" t="s">
        <v>229</v>
      </c>
      <c r="F34" s="176"/>
      <c r="G34" s="176"/>
      <c r="H34" s="139"/>
      <c r="I34" s="140"/>
      <c r="L34" s="125"/>
    </row>
    <row r="35" s="46" customFormat="true" ht="15.75" hidden="false" customHeight="true" outlineLevel="0" collapsed="false">
      <c r="A35" s="178" t="s">
        <v>256</v>
      </c>
      <c r="B35" s="47"/>
      <c r="C35" s="46" t="s">
        <v>257</v>
      </c>
      <c r="D35" s="68"/>
      <c r="E35" s="51" t="s">
        <v>229</v>
      </c>
      <c r="F35" s="176"/>
      <c r="G35" s="176"/>
      <c r="H35" s="139"/>
      <c r="I35" s="140"/>
      <c r="L35" s="125"/>
    </row>
    <row r="36" s="46" customFormat="true" ht="15.75" hidden="false" customHeight="true" outlineLevel="0" collapsed="false">
      <c r="A36" s="178" t="s">
        <v>258</v>
      </c>
      <c r="B36" s="47"/>
      <c r="C36" s="46" t="s">
        <v>259</v>
      </c>
      <c r="D36" s="68"/>
      <c r="E36" s="51" t="s">
        <v>75</v>
      </c>
      <c r="F36" s="176" t="n">
        <v>28.9</v>
      </c>
      <c r="G36" s="176"/>
      <c r="H36" s="139"/>
      <c r="I36" s="140" t="n">
        <f aca="false">H36*F36</f>
        <v>0</v>
      </c>
      <c r="L36" s="125"/>
    </row>
    <row r="37" s="46" customFormat="true" ht="15.75" hidden="false" customHeight="true" outlineLevel="0" collapsed="false">
      <c r="A37" s="178" t="s">
        <v>260</v>
      </c>
      <c r="B37" s="47"/>
      <c r="C37" s="125" t="s">
        <v>261</v>
      </c>
      <c r="D37" s="68"/>
      <c r="E37" s="51"/>
      <c r="F37" s="176"/>
      <c r="G37" s="176"/>
      <c r="H37" s="139"/>
      <c r="I37" s="140" t="n">
        <f aca="false">H37*F37</f>
        <v>0</v>
      </c>
      <c r="L37" s="125"/>
    </row>
    <row r="38" s="46" customFormat="true" ht="15.75" hidden="false" customHeight="true" outlineLevel="0" collapsed="false">
      <c r="A38" s="178"/>
      <c r="B38" s="47"/>
      <c r="C38" s="144" t="s">
        <v>262</v>
      </c>
      <c r="D38" s="68"/>
      <c r="E38" s="51" t="s">
        <v>98</v>
      </c>
      <c r="F38" s="176" t="n">
        <v>0.5</v>
      </c>
      <c r="G38" s="176"/>
      <c r="H38" s="139"/>
      <c r="I38" s="140" t="n">
        <f aca="false">H38*F38</f>
        <v>0</v>
      </c>
      <c r="L38" s="125"/>
    </row>
    <row r="39" s="46" customFormat="true" ht="15.75" hidden="false" customHeight="true" outlineLevel="0" collapsed="false">
      <c r="A39" s="178"/>
      <c r="B39" s="47"/>
      <c r="C39" s="144" t="s">
        <v>263</v>
      </c>
      <c r="D39" s="68"/>
      <c r="E39" s="51" t="s">
        <v>75</v>
      </c>
      <c r="F39" s="176" t="n">
        <v>2</v>
      </c>
      <c r="G39" s="176"/>
      <c r="H39" s="139"/>
      <c r="I39" s="140" t="n">
        <f aca="false">H39*F39</f>
        <v>0</v>
      </c>
      <c r="L39" s="125"/>
    </row>
    <row r="40" s="46" customFormat="true" ht="15.75" hidden="false" customHeight="true" outlineLevel="0" collapsed="false">
      <c r="A40" s="178"/>
      <c r="B40" s="47"/>
      <c r="C40" s="144" t="s">
        <v>264</v>
      </c>
      <c r="D40" s="68"/>
      <c r="E40" s="51" t="s">
        <v>265</v>
      </c>
      <c r="F40" s="176" t="n">
        <v>25</v>
      </c>
      <c r="G40" s="176"/>
      <c r="H40" s="139"/>
      <c r="I40" s="140" t="n">
        <f aca="false">H40*F40</f>
        <v>0</v>
      </c>
      <c r="L40" s="125"/>
    </row>
    <row r="41" s="46" customFormat="true" ht="15.75" hidden="false" customHeight="true" outlineLevel="0" collapsed="false">
      <c r="A41" s="178"/>
      <c r="B41" s="47"/>
      <c r="C41" s="125"/>
      <c r="D41" s="68"/>
      <c r="E41" s="51"/>
      <c r="F41" s="176"/>
      <c r="G41" s="176"/>
      <c r="H41" s="139"/>
      <c r="I41" s="140"/>
      <c r="L41" s="125"/>
    </row>
    <row r="42" s="46" customFormat="true" ht="15.75" hidden="false" customHeight="true" outlineLevel="0" collapsed="false">
      <c r="A42" s="178" t="s">
        <v>266</v>
      </c>
      <c r="B42" s="47"/>
      <c r="C42" s="125" t="s">
        <v>267</v>
      </c>
      <c r="D42" s="68"/>
      <c r="E42" s="51"/>
      <c r="F42" s="176"/>
      <c r="G42" s="176"/>
      <c r="H42" s="139"/>
      <c r="I42" s="140"/>
      <c r="L42" s="125"/>
    </row>
    <row r="43" s="46" customFormat="true" ht="15.75" hidden="false" customHeight="true" outlineLevel="0" collapsed="false">
      <c r="A43" s="178"/>
      <c r="B43" s="47"/>
      <c r="C43" s="144" t="s">
        <v>262</v>
      </c>
      <c r="D43" s="68"/>
      <c r="E43" s="51" t="s">
        <v>98</v>
      </c>
      <c r="F43" s="176" t="n">
        <v>7.6</v>
      </c>
      <c r="G43" s="176"/>
      <c r="H43" s="139"/>
      <c r="I43" s="140" t="n">
        <f aca="false">H43*F43</f>
        <v>0</v>
      </c>
      <c r="L43" s="125"/>
    </row>
    <row r="44" s="46" customFormat="true" ht="15.75" hidden="false" customHeight="true" outlineLevel="0" collapsed="false">
      <c r="A44" s="178"/>
      <c r="B44" s="47"/>
      <c r="C44" s="144" t="s">
        <v>263</v>
      </c>
      <c r="D44" s="68"/>
      <c r="E44" s="51" t="s">
        <v>75</v>
      </c>
      <c r="F44" s="176" t="n">
        <v>31</v>
      </c>
      <c r="G44" s="176"/>
      <c r="H44" s="139"/>
      <c r="I44" s="140" t="n">
        <f aca="false">H44*F44</f>
        <v>0</v>
      </c>
      <c r="L44" s="125"/>
    </row>
    <row r="45" s="46" customFormat="true" ht="15.75" hidden="false" customHeight="true" outlineLevel="0" collapsed="false">
      <c r="A45" s="178"/>
      <c r="B45" s="47"/>
      <c r="C45" s="144" t="s">
        <v>264</v>
      </c>
      <c r="D45" s="68"/>
      <c r="E45" s="51" t="s">
        <v>265</v>
      </c>
      <c r="F45" s="176" t="n">
        <v>380</v>
      </c>
      <c r="G45" s="176"/>
      <c r="H45" s="139"/>
      <c r="I45" s="140" t="n">
        <f aca="false">H45*F45</f>
        <v>0</v>
      </c>
      <c r="L45" s="125"/>
    </row>
    <row r="46" s="46" customFormat="true" ht="15.75" hidden="false" customHeight="true" outlineLevel="0" collapsed="false">
      <c r="A46" s="178"/>
      <c r="B46" s="47"/>
      <c r="C46" s="125"/>
      <c r="D46" s="68"/>
      <c r="E46" s="51"/>
      <c r="F46" s="176"/>
      <c r="G46" s="176"/>
      <c r="H46" s="139"/>
      <c r="I46" s="140"/>
      <c r="L46" s="125"/>
    </row>
    <row r="47" s="46" customFormat="true" ht="15.75" hidden="false" customHeight="true" outlineLevel="0" collapsed="false">
      <c r="A47" s="178" t="s">
        <v>268</v>
      </c>
      <c r="B47" s="47"/>
      <c r="C47" s="46" t="s">
        <v>269</v>
      </c>
      <c r="D47" s="68"/>
      <c r="E47" s="51"/>
      <c r="F47" s="176"/>
      <c r="G47" s="176"/>
      <c r="H47" s="139"/>
      <c r="I47" s="140"/>
      <c r="L47" s="125"/>
    </row>
    <row r="48" s="46" customFormat="true" ht="15.75" hidden="false" customHeight="true" outlineLevel="0" collapsed="false">
      <c r="A48" s="178"/>
      <c r="B48" s="47"/>
      <c r="C48" s="144" t="s">
        <v>262</v>
      </c>
      <c r="D48" s="68"/>
      <c r="E48" s="51" t="s">
        <v>98</v>
      </c>
      <c r="F48" s="176" t="n">
        <v>0.8</v>
      </c>
      <c r="G48" s="176"/>
      <c r="H48" s="139"/>
      <c r="I48" s="140" t="n">
        <f aca="false">H48*F48</f>
        <v>0</v>
      </c>
      <c r="L48" s="125"/>
    </row>
    <row r="49" s="46" customFormat="true" ht="15.75" hidden="false" customHeight="true" outlineLevel="0" collapsed="false">
      <c r="A49" s="178"/>
      <c r="B49" s="47"/>
      <c r="C49" s="144" t="s">
        <v>263</v>
      </c>
      <c r="D49" s="68"/>
      <c r="E49" s="51" t="s">
        <v>75</v>
      </c>
      <c r="F49" s="176" t="n">
        <v>5.3</v>
      </c>
      <c r="G49" s="176"/>
      <c r="H49" s="139"/>
      <c r="I49" s="140" t="n">
        <f aca="false">H49*F49</f>
        <v>0</v>
      </c>
      <c r="L49" s="125"/>
    </row>
    <row r="50" s="46" customFormat="true" ht="15.75" hidden="false" customHeight="true" outlineLevel="0" collapsed="false">
      <c r="A50" s="178"/>
      <c r="B50" s="47"/>
      <c r="C50" s="144" t="s">
        <v>264</v>
      </c>
      <c r="D50" s="68"/>
      <c r="E50" s="51" t="s">
        <v>265</v>
      </c>
      <c r="F50" s="176" t="n">
        <v>40</v>
      </c>
      <c r="G50" s="176"/>
      <c r="H50" s="139"/>
      <c r="I50" s="140" t="n">
        <f aca="false">H50*F50</f>
        <v>0</v>
      </c>
      <c r="L50" s="125"/>
    </row>
    <row r="51" s="46" customFormat="true" ht="15.75" hidden="false" customHeight="true" outlineLevel="0" collapsed="false">
      <c r="A51" s="178"/>
      <c r="B51" s="47"/>
      <c r="C51" s="125"/>
      <c r="D51" s="68"/>
      <c r="E51" s="51"/>
      <c r="F51" s="176"/>
      <c r="G51" s="176"/>
      <c r="H51" s="139"/>
      <c r="I51" s="140"/>
      <c r="L51" s="125"/>
    </row>
    <row r="52" s="46" customFormat="true" ht="15.75" hidden="false" customHeight="true" outlineLevel="0" collapsed="false">
      <c r="A52" s="178" t="s">
        <v>270</v>
      </c>
      <c r="B52" s="47"/>
      <c r="C52" s="46" t="s">
        <v>271</v>
      </c>
      <c r="D52" s="68"/>
      <c r="E52" s="51"/>
      <c r="F52" s="176"/>
      <c r="G52" s="176"/>
      <c r="H52" s="139"/>
      <c r="I52" s="140"/>
      <c r="L52" s="125"/>
    </row>
    <row r="53" s="46" customFormat="true" ht="15.75" hidden="false" customHeight="true" outlineLevel="0" collapsed="false">
      <c r="A53" s="178"/>
      <c r="B53" s="47"/>
      <c r="C53" s="144" t="s">
        <v>272</v>
      </c>
      <c r="D53" s="68"/>
      <c r="E53" s="51" t="s">
        <v>98</v>
      </c>
      <c r="F53" s="176" t="n">
        <v>21.13</v>
      </c>
      <c r="G53" s="139"/>
      <c r="H53" s="139"/>
      <c r="I53" s="140" t="n">
        <f aca="false">H53*F53</f>
        <v>0</v>
      </c>
      <c r="L53" s="125"/>
    </row>
    <row r="54" s="46" customFormat="true" ht="15.75" hidden="false" customHeight="true" outlineLevel="0" collapsed="false">
      <c r="A54" s="178"/>
      <c r="B54" s="47"/>
      <c r="C54" s="144" t="s">
        <v>273</v>
      </c>
      <c r="D54" s="68"/>
      <c r="E54" s="51" t="s">
        <v>265</v>
      </c>
      <c r="F54" s="176" t="n">
        <v>110</v>
      </c>
      <c r="G54" s="139"/>
      <c r="H54" s="139"/>
      <c r="I54" s="140" t="n">
        <f aca="false">H54*F54</f>
        <v>0</v>
      </c>
      <c r="L54" s="125"/>
    </row>
    <row r="55" s="46" customFormat="true" ht="15.75" hidden="false" customHeight="true" outlineLevel="0" collapsed="false">
      <c r="A55" s="178"/>
      <c r="B55" s="47"/>
      <c r="C55" s="144" t="s">
        <v>274</v>
      </c>
      <c r="D55" s="68"/>
      <c r="E55" s="51" t="s">
        <v>265</v>
      </c>
      <c r="F55" s="176" t="n">
        <v>425</v>
      </c>
      <c r="G55" s="139"/>
      <c r="H55" s="139"/>
      <c r="I55" s="140" t="n">
        <f aca="false">H55*F55</f>
        <v>0</v>
      </c>
      <c r="L55" s="125"/>
    </row>
    <row r="56" s="46" customFormat="true" ht="15.75" hidden="false" customHeight="true" outlineLevel="0" collapsed="false">
      <c r="A56" s="178"/>
      <c r="B56" s="47"/>
      <c r="D56" s="68"/>
      <c r="E56" s="51"/>
      <c r="F56" s="176"/>
      <c r="G56" s="176"/>
      <c r="H56" s="139"/>
      <c r="I56" s="140"/>
      <c r="L56" s="125"/>
    </row>
    <row r="57" s="46" customFormat="true" ht="15.75" hidden="false" customHeight="true" outlineLevel="0" collapsed="false">
      <c r="A57" s="178" t="s">
        <v>275</v>
      </c>
      <c r="B57" s="47"/>
      <c r="C57" s="46" t="s">
        <v>276</v>
      </c>
      <c r="D57" s="68"/>
      <c r="E57" s="51" t="s">
        <v>201</v>
      </c>
      <c r="F57" s="176" t="n">
        <v>1</v>
      </c>
      <c r="G57" s="176"/>
      <c r="H57" s="139"/>
      <c r="I57" s="140" t="n">
        <f aca="false">H57*F57</f>
        <v>0</v>
      </c>
      <c r="L57" s="125"/>
    </row>
    <row r="58" s="46" customFormat="true" ht="15.75" hidden="false" customHeight="true" outlineLevel="0" collapsed="false">
      <c r="A58" s="178" t="s">
        <v>277</v>
      </c>
      <c r="B58" s="47"/>
      <c r="C58" s="125" t="s">
        <v>278</v>
      </c>
      <c r="D58" s="68"/>
      <c r="E58" s="51" t="s">
        <v>75</v>
      </c>
      <c r="F58" s="176" t="n">
        <v>47.2</v>
      </c>
      <c r="G58" s="176"/>
      <c r="H58" s="139"/>
      <c r="I58" s="140" t="n">
        <f aca="false">H58*F58</f>
        <v>0</v>
      </c>
      <c r="L58" s="125"/>
    </row>
    <row r="59" s="46" customFormat="true" ht="15.75" hidden="false" customHeight="true" outlineLevel="0" collapsed="false">
      <c r="A59" s="175"/>
      <c r="B59" s="47"/>
      <c r="C59" s="47"/>
      <c r="D59" s="54"/>
      <c r="E59" s="51"/>
      <c r="F59" s="51"/>
      <c r="G59" s="51"/>
      <c r="H59" s="139"/>
      <c r="I59" s="140"/>
      <c r="L59" s="125"/>
    </row>
    <row r="60" s="46" customFormat="true" ht="15.75" hidden="false" customHeight="true" outlineLevel="0" collapsed="false">
      <c r="A60" s="175" t="s">
        <v>279</v>
      </c>
      <c r="B60" s="47" t="s">
        <v>280</v>
      </c>
      <c r="C60" s="47"/>
      <c r="D60" s="68"/>
      <c r="E60" s="51"/>
      <c r="F60" s="71"/>
      <c r="G60" s="71"/>
      <c r="H60" s="139"/>
      <c r="I60" s="140"/>
      <c r="L60" s="125"/>
    </row>
    <row r="61" s="46" customFormat="true" ht="15.75" hidden="false" customHeight="true" outlineLevel="0" collapsed="false">
      <c r="A61" s="178" t="s">
        <v>281</v>
      </c>
      <c r="B61" s="47"/>
      <c r="C61" s="46" t="s">
        <v>228</v>
      </c>
      <c r="D61" s="68"/>
      <c r="E61" s="51" t="s">
        <v>229</v>
      </c>
      <c r="F61" s="176"/>
      <c r="G61" s="176"/>
      <c r="H61" s="139"/>
      <c r="I61" s="140"/>
      <c r="L61" s="125"/>
    </row>
    <row r="62" s="46" customFormat="true" ht="15.75" hidden="false" customHeight="true" outlineLevel="0" collapsed="false">
      <c r="A62" s="178" t="s">
        <v>282</v>
      </c>
      <c r="B62" s="47"/>
      <c r="C62" s="46" t="s">
        <v>283</v>
      </c>
      <c r="D62" s="68"/>
      <c r="E62" s="51" t="s">
        <v>229</v>
      </c>
      <c r="F62" s="176"/>
      <c r="G62" s="176"/>
      <c r="H62" s="139"/>
      <c r="I62" s="140"/>
      <c r="L62" s="125"/>
    </row>
    <row r="63" s="46" customFormat="true" ht="15.75" hidden="false" customHeight="true" outlineLevel="0" collapsed="false">
      <c r="A63" s="178" t="s">
        <v>284</v>
      </c>
      <c r="B63" s="47"/>
      <c r="C63" s="46" t="s">
        <v>285</v>
      </c>
      <c r="D63" s="68"/>
      <c r="E63" s="51" t="s">
        <v>229</v>
      </c>
      <c r="F63" s="176"/>
      <c r="G63" s="176"/>
      <c r="H63" s="139"/>
      <c r="I63" s="140"/>
      <c r="L63" s="125"/>
    </row>
    <row r="64" s="46" customFormat="true" ht="15.75" hidden="false" customHeight="true" outlineLevel="0" collapsed="false">
      <c r="A64" s="178" t="s">
        <v>286</v>
      </c>
      <c r="B64" s="47"/>
      <c r="C64" s="125" t="s">
        <v>287</v>
      </c>
      <c r="D64" s="68"/>
      <c r="E64" s="51" t="s">
        <v>75</v>
      </c>
      <c r="F64" s="176" t="n">
        <v>124</v>
      </c>
      <c r="G64" s="176"/>
      <c r="H64" s="139"/>
      <c r="I64" s="140" t="n">
        <f aca="false">H64*F64</f>
        <v>0</v>
      </c>
      <c r="L64" s="125"/>
    </row>
    <row r="65" s="46" customFormat="true" ht="15.75" hidden="false" customHeight="true" outlineLevel="0" collapsed="false">
      <c r="A65" s="178" t="s">
        <v>288</v>
      </c>
      <c r="B65" s="47"/>
      <c r="C65" s="125" t="s">
        <v>289</v>
      </c>
      <c r="D65" s="68"/>
      <c r="E65" s="51" t="s">
        <v>73</v>
      </c>
      <c r="F65" s="176" t="n">
        <v>46.6</v>
      </c>
      <c r="G65" s="176"/>
      <c r="H65" s="139"/>
      <c r="I65" s="140" t="n">
        <f aca="false">H65*F65</f>
        <v>0</v>
      </c>
      <c r="L65" s="125"/>
    </row>
    <row r="66" s="46" customFormat="true" ht="15.75" hidden="false" customHeight="true" outlineLevel="0" collapsed="false">
      <c r="A66" s="178" t="s">
        <v>290</v>
      </c>
      <c r="B66" s="47"/>
      <c r="C66" s="46" t="s">
        <v>291</v>
      </c>
      <c r="D66" s="68"/>
      <c r="E66" s="51"/>
      <c r="F66" s="176"/>
      <c r="G66" s="176"/>
      <c r="H66" s="139"/>
      <c r="I66" s="140" t="n">
        <f aca="false">H66*F66</f>
        <v>0</v>
      </c>
      <c r="L66" s="125"/>
    </row>
    <row r="67" s="46" customFormat="true" ht="15.75" hidden="false" customHeight="true" outlineLevel="0" collapsed="false">
      <c r="A67" s="178"/>
      <c r="B67" s="47"/>
      <c r="C67" s="144" t="s">
        <v>262</v>
      </c>
      <c r="D67" s="68"/>
      <c r="E67" s="51" t="s">
        <v>98</v>
      </c>
      <c r="F67" s="176" t="n">
        <v>0.3</v>
      </c>
      <c r="G67" s="176"/>
      <c r="H67" s="139"/>
      <c r="I67" s="140" t="n">
        <f aca="false">H67*F67</f>
        <v>0</v>
      </c>
      <c r="L67" s="125"/>
    </row>
    <row r="68" s="46" customFormat="true" ht="15.75" hidden="false" customHeight="true" outlineLevel="0" collapsed="false">
      <c r="A68" s="178"/>
      <c r="B68" s="47"/>
      <c r="C68" s="144" t="s">
        <v>263</v>
      </c>
      <c r="D68" s="68"/>
      <c r="E68" s="51" t="s">
        <v>75</v>
      </c>
      <c r="F68" s="176" t="n">
        <v>4</v>
      </c>
      <c r="G68" s="176"/>
      <c r="H68" s="139"/>
      <c r="I68" s="140" t="n">
        <f aca="false">H68*F68</f>
        <v>0</v>
      </c>
      <c r="L68" s="125"/>
    </row>
    <row r="69" s="46" customFormat="true" ht="15.75" hidden="false" customHeight="true" outlineLevel="0" collapsed="false">
      <c r="A69" s="178"/>
      <c r="B69" s="47"/>
      <c r="C69" s="144" t="s">
        <v>264</v>
      </c>
      <c r="D69" s="68"/>
      <c r="E69" s="51" t="s">
        <v>265</v>
      </c>
      <c r="F69" s="176" t="n">
        <v>55</v>
      </c>
      <c r="G69" s="176"/>
      <c r="H69" s="139"/>
      <c r="I69" s="140" t="n">
        <f aca="false">H69*F69</f>
        <v>0</v>
      </c>
      <c r="L69" s="125"/>
    </row>
    <row r="70" s="46" customFormat="true" ht="15.75" hidden="false" customHeight="true" outlineLevel="0" collapsed="false">
      <c r="A70" s="178"/>
      <c r="B70" s="47"/>
      <c r="C70" s="125"/>
      <c r="D70" s="68"/>
      <c r="E70" s="51"/>
      <c r="F70" s="176"/>
      <c r="G70" s="176"/>
      <c r="H70" s="139"/>
      <c r="I70" s="140"/>
      <c r="L70" s="125"/>
    </row>
    <row r="71" s="46" customFormat="true" ht="15.75" hidden="false" customHeight="true" outlineLevel="0" collapsed="false">
      <c r="A71" s="178" t="s">
        <v>292</v>
      </c>
      <c r="B71" s="47"/>
      <c r="C71" s="46" t="s">
        <v>293</v>
      </c>
      <c r="D71" s="68"/>
      <c r="E71" s="51"/>
      <c r="F71" s="176"/>
      <c r="G71" s="176"/>
      <c r="H71" s="139"/>
      <c r="I71" s="140" t="n">
        <f aca="false">H71*F71</f>
        <v>0</v>
      </c>
      <c r="L71" s="125"/>
    </row>
    <row r="72" s="46" customFormat="true" ht="15.75" hidden="false" customHeight="true" outlineLevel="0" collapsed="false">
      <c r="A72" s="178"/>
      <c r="B72" s="47"/>
      <c r="C72" s="144" t="s">
        <v>262</v>
      </c>
      <c r="D72" s="68"/>
      <c r="E72" s="51" t="s">
        <v>98</v>
      </c>
      <c r="F72" s="176" t="n">
        <v>1.4</v>
      </c>
      <c r="G72" s="176"/>
      <c r="H72" s="139"/>
      <c r="I72" s="140" t="n">
        <f aca="false">H72*F72</f>
        <v>0</v>
      </c>
      <c r="L72" s="125"/>
    </row>
    <row r="73" s="46" customFormat="true" ht="15.75" hidden="false" customHeight="true" outlineLevel="0" collapsed="false">
      <c r="A73" s="178"/>
      <c r="B73" s="47"/>
      <c r="C73" s="144" t="s">
        <v>263</v>
      </c>
      <c r="D73" s="68"/>
      <c r="E73" s="51" t="s">
        <v>75</v>
      </c>
      <c r="F73" s="176" t="n">
        <v>8</v>
      </c>
      <c r="G73" s="176"/>
      <c r="H73" s="139"/>
      <c r="I73" s="140" t="n">
        <f aca="false">H73*F73</f>
        <v>0</v>
      </c>
      <c r="L73" s="125"/>
    </row>
    <row r="74" s="46" customFormat="true" ht="15.75" hidden="false" customHeight="true" outlineLevel="0" collapsed="false">
      <c r="A74" s="178"/>
      <c r="B74" s="47"/>
      <c r="C74" s="144" t="s">
        <v>264</v>
      </c>
      <c r="D74" s="68"/>
      <c r="E74" s="51" t="s">
        <v>265</v>
      </c>
      <c r="F74" s="176" t="n">
        <v>310</v>
      </c>
      <c r="G74" s="176"/>
      <c r="H74" s="139"/>
      <c r="I74" s="140" t="n">
        <f aca="false">H74*F74</f>
        <v>0</v>
      </c>
      <c r="L74" s="125"/>
    </row>
    <row r="75" s="46" customFormat="true" ht="15.75" hidden="false" customHeight="true" outlineLevel="0" collapsed="false">
      <c r="A75" s="178"/>
      <c r="B75" s="47"/>
      <c r="C75" s="125" t="s">
        <v>294</v>
      </c>
      <c r="D75" s="68"/>
      <c r="E75" s="51" t="s">
        <v>73</v>
      </c>
      <c r="F75" s="176" t="n">
        <v>12.5</v>
      </c>
      <c r="G75" s="176"/>
      <c r="H75" s="139"/>
      <c r="I75" s="140" t="n">
        <f aca="false">H75*F75</f>
        <v>0</v>
      </c>
      <c r="L75" s="125"/>
    </row>
    <row r="76" s="46" customFormat="true" ht="15.75" hidden="false" customHeight="true" outlineLevel="0" collapsed="false">
      <c r="A76" s="175"/>
      <c r="B76" s="47"/>
      <c r="C76" s="47"/>
      <c r="D76" s="54"/>
      <c r="E76" s="51"/>
      <c r="F76" s="51"/>
      <c r="G76" s="51"/>
      <c r="H76" s="139"/>
      <c r="I76" s="140"/>
      <c r="L76" s="125"/>
    </row>
    <row r="77" s="46" customFormat="true" ht="15.75" hidden="false" customHeight="true" outlineLevel="0" collapsed="false">
      <c r="A77" s="175" t="s">
        <v>295</v>
      </c>
      <c r="B77" s="47" t="s">
        <v>296</v>
      </c>
      <c r="C77" s="47"/>
      <c r="D77" s="68"/>
      <c r="E77" s="51"/>
      <c r="F77" s="71"/>
      <c r="G77" s="71"/>
      <c r="H77" s="139"/>
      <c r="I77" s="140"/>
      <c r="L77" s="125"/>
    </row>
    <row r="78" s="46" customFormat="true" ht="15.75" hidden="false" customHeight="true" outlineLevel="0" collapsed="false">
      <c r="A78" s="178" t="s">
        <v>297</v>
      </c>
      <c r="B78" s="47"/>
      <c r="C78" s="46" t="s">
        <v>228</v>
      </c>
      <c r="D78" s="68"/>
      <c r="E78" s="51" t="s">
        <v>229</v>
      </c>
      <c r="F78" s="176"/>
      <c r="G78" s="176"/>
      <c r="H78" s="139"/>
      <c r="I78" s="140"/>
      <c r="L78" s="125"/>
    </row>
    <row r="79" s="46" customFormat="true" ht="15.75" hidden="false" customHeight="true" outlineLevel="0" collapsed="false">
      <c r="A79" s="178" t="s">
        <v>298</v>
      </c>
      <c r="B79" s="47"/>
      <c r="C79" s="46" t="s">
        <v>299</v>
      </c>
      <c r="D79" s="68"/>
      <c r="E79" s="51" t="s">
        <v>73</v>
      </c>
      <c r="F79" s="176" t="n">
        <v>8</v>
      </c>
      <c r="G79" s="176"/>
      <c r="H79" s="139"/>
      <c r="I79" s="140" t="n">
        <f aca="false">H79*F79</f>
        <v>0</v>
      </c>
      <c r="L79" s="125"/>
    </row>
    <row r="80" s="46" customFormat="true" ht="15.75" hidden="false" customHeight="true" outlineLevel="0" collapsed="false">
      <c r="A80" s="178" t="s">
        <v>300</v>
      </c>
      <c r="B80" s="47"/>
      <c r="C80" s="46" t="s">
        <v>301</v>
      </c>
      <c r="D80" s="68"/>
      <c r="E80" s="51" t="s">
        <v>201</v>
      </c>
      <c r="F80" s="176" t="n">
        <v>1</v>
      </c>
      <c r="G80" s="176"/>
      <c r="H80" s="139"/>
      <c r="I80" s="140" t="n">
        <f aca="false">H80*F80</f>
        <v>0</v>
      </c>
      <c r="L80" s="125"/>
    </row>
    <row r="81" s="46" customFormat="true" ht="15.75" hidden="false" customHeight="true" outlineLevel="0" collapsed="false">
      <c r="A81" s="147"/>
      <c r="B81" s="47"/>
      <c r="D81" s="215"/>
      <c r="E81" s="51"/>
      <c r="F81" s="51"/>
      <c r="G81" s="51"/>
      <c r="H81" s="216"/>
      <c r="I81" s="217"/>
      <c r="L81" s="125"/>
    </row>
    <row r="82" s="46" customFormat="true" ht="15.75" hidden="false" customHeight="true" outlineLevel="0" collapsed="false">
      <c r="A82" s="175" t="s">
        <v>302</v>
      </c>
      <c r="B82" s="47" t="s">
        <v>303</v>
      </c>
      <c r="C82" s="47"/>
      <c r="D82" s="68"/>
      <c r="E82" s="51"/>
      <c r="F82" s="71"/>
      <c r="G82" s="71"/>
      <c r="H82" s="139"/>
      <c r="I82" s="140"/>
      <c r="L82" s="125"/>
    </row>
    <row r="83" s="46" customFormat="true" ht="15.75" hidden="false" customHeight="true" outlineLevel="0" collapsed="false">
      <c r="A83" s="178" t="s">
        <v>304</v>
      </c>
      <c r="B83" s="47"/>
      <c r="C83" s="46" t="s">
        <v>305</v>
      </c>
      <c r="D83" s="68"/>
      <c r="E83" s="51" t="s">
        <v>75</v>
      </c>
      <c r="F83" s="176" t="n">
        <v>25</v>
      </c>
      <c r="G83" s="176"/>
      <c r="H83" s="139"/>
      <c r="I83" s="140" t="n">
        <f aca="false">H83*F83</f>
        <v>0</v>
      </c>
      <c r="L83" s="125"/>
    </row>
    <row r="84" s="46" customFormat="true" ht="15.75" hidden="false" customHeight="true" outlineLevel="0" collapsed="false">
      <c r="A84" s="178" t="s">
        <v>306</v>
      </c>
      <c r="B84" s="47"/>
      <c r="C84" s="46" t="s">
        <v>307</v>
      </c>
      <c r="D84" s="68"/>
      <c r="E84" s="51" t="s">
        <v>75</v>
      </c>
      <c r="F84" s="176" t="n">
        <v>119</v>
      </c>
      <c r="G84" s="176"/>
      <c r="H84" s="139"/>
      <c r="I84" s="140" t="n">
        <f aca="false">H84*F84</f>
        <v>0</v>
      </c>
      <c r="L84" s="125"/>
    </row>
    <row r="85" s="46" customFormat="true" ht="15.75" hidden="false" customHeight="true" outlineLevel="0" collapsed="false">
      <c r="A85" s="178" t="s">
        <v>308</v>
      </c>
      <c r="B85" s="47"/>
      <c r="C85" s="46" t="s">
        <v>309</v>
      </c>
      <c r="D85" s="68"/>
      <c r="E85" s="51" t="s">
        <v>73</v>
      </c>
      <c r="F85" s="176" t="n">
        <v>4.8</v>
      </c>
      <c r="G85" s="176"/>
      <c r="H85" s="139"/>
      <c r="I85" s="140" t="n">
        <f aca="false">H85*F85</f>
        <v>0</v>
      </c>
      <c r="L85" s="125"/>
    </row>
    <row r="86" s="46" customFormat="true" ht="15.75" hidden="false" customHeight="true" outlineLevel="0" collapsed="false">
      <c r="A86" s="178" t="s">
        <v>310</v>
      </c>
      <c r="B86" s="47"/>
      <c r="C86" s="125" t="s">
        <v>311</v>
      </c>
      <c r="D86" s="68"/>
      <c r="E86" s="51" t="s">
        <v>73</v>
      </c>
      <c r="F86" s="176" t="n">
        <v>1.8</v>
      </c>
      <c r="G86" s="176"/>
      <c r="H86" s="139"/>
      <c r="I86" s="140" t="n">
        <f aca="false">H86*F86</f>
        <v>0</v>
      </c>
      <c r="L86" s="125"/>
    </row>
    <row r="87" s="46" customFormat="true" ht="15.75" hidden="false" customHeight="true" outlineLevel="0" collapsed="false">
      <c r="A87" s="178" t="s">
        <v>312</v>
      </c>
      <c r="B87" s="47"/>
      <c r="C87" s="125" t="s">
        <v>313</v>
      </c>
      <c r="D87" s="68"/>
      <c r="E87" s="51" t="s">
        <v>201</v>
      </c>
      <c r="F87" s="176" t="n">
        <v>1</v>
      </c>
      <c r="G87" s="176"/>
      <c r="H87" s="139"/>
      <c r="I87" s="140" t="n">
        <f aca="false">H87*F87</f>
        <v>0</v>
      </c>
      <c r="L87" s="125"/>
    </row>
    <row r="88" s="46" customFormat="true" ht="15.75" hidden="false" customHeight="true" outlineLevel="0" collapsed="false">
      <c r="A88" s="147"/>
      <c r="B88" s="47"/>
      <c r="D88" s="54"/>
      <c r="E88" s="51"/>
      <c r="F88" s="214"/>
      <c r="G88" s="214"/>
      <c r="H88" s="139"/>
      <c r="I88" s="140"/>
      <c r="L88" s="125"/>
    </row>
    <row r="89" s="46" customFormat="true" ht="15.75" hidden="false" customHeight="true" outlineLevel="0" collapsed="false">
      <c r="A89" s="175" t="s">
        <v>314</v>
      </c>
      <c r="B89" s="47" t="s">
        <v>315</v>
      </c>
      <c r="C89" s="47"/>
      <c r="D89" s="68"/>
      <c r="E89" s="51"/>
      <c r="F89" s="71"/>
      <c r="G89" s="71"/>
      <c r="H89" s="139"/>
      <c r="I89" s="140"/>
      <c r="L89" s="125"/>
    </row>
    <row r="90" s="46" customFormat="true" ht="15.75" hidden="false" customHeight="true" outlineLevel="0" collapsed="false">
      <c r="A90" s="178" t="s">
        <v>316</v>
      </c>
      <c r="B90" s="47"/>
      <c r="C90" s="46" t="s">
        <v>317</v>
      </c>
      <c r="D90" s="68"/>
      <c r="E90" s="51" t="s">
        <v>75</v>
      </c>
      <c r="F90" s="176" t="n">
        <v>157.5</v>
      </c>
      <c r="G90" s="176"/>
      <c r="H90" s="139"/>
      <c r="I90" s="140" t="n">
        <f aca="false">H90*F90</f>
        <v>0</v>
      </c>
      <c r="L90" s="125"/>
    </row>
    <row r="91" s="46" customFormat="true" ht="15.75" hidden="false" customHeight="true" outlineLevel="0" collapsed="false">
      <c r="A91" s="178" t="s">
        <v>318</v>
      </c>
      <c r="B91" s="47"/>
      <c r="C91" s="46" t="s">
        <v>319</v>
      </c>
      <c r="D91" s="68"/>
      <c r="E91" s="51" t="s">
        <v>75</v>
      </c>
      <c r="F91" s="176" t="n">
        <v>157.5</v>
      </c>
      <c r="G91" s="176"/>
      <c r="H91" s="139"/>
      <c r="I91" s="140" t="n">
        <f aca="false">H91*F91</f>
        <v>0</v>
      </c>
      <c r="L91" s="125"/>
    </row>
    <row r="92" s="46" customFormat="true" ht="15.75" hidden="false" customHeight="true" outlineLevel="0" collapsed="false">
      <c r="A92" s="178" t="s">
        <v>320</v>
      </c>
      <c r="B92" s="47"/>
      <c r="C92" s="46" t="s">
        <v>321</v>
      </c>
      <c r="D92" s="68"/>
      <c r="E92" s="51" t="s">
        <v>201</v>
      </c>
      <c r="F92" s="176" t="n">
        <v>1</v>
      </c>
      <c r="G92" s="176"/>
      <c r="H92" s="139"/>
      <c r="I92" s="140" t="n">
        <f aca="false">H92*F92</f>
        <v>0</v>
      </c>
      <c r="L92" s="125"/>
    </row>
    <row r="93" s="46" customFormat="true" ht="15.75" hidden="false" customHeight="true" outlineLevel="0" collapsed="false">
      <c r="A93" s="178" t="s">
        <v>322</v>
      </c>
      <c r="B93" s="47"/>
      <c r="C93" s="125" t="s">
        <v>323</v>
      </c>
      <c r="D93" s="68"/>
      <c r="E93" s="51" t="s">
        <v>201</v>
      </c>
      <c r="F93" s="176" t="n">
        <v>1</v>
      </c>
      <c r="G93" s="176"/>
      <c r="H93" s="139"/>
      <c r="I93" s="140" t="n">
        <f aca="false">H93*F93</f>
        <v>0</v>
      </c>
      <c r="L93" s="125"/>
    </row>
    <row r="94" s="46" customFormat="true" ht="15.75" hidden="false" customHeight="true" outlineLevel="0" collapsed="false">
      <c r="A94" s="178" t="s">
        <v>324</v>
      </c>
      <c r="B94" s="47"/>
      <c r="C94" s="125" t="s">
        <v>325</v>
      </c>
      <c r="D94" s="68"/>
      <c r="E94" s="51" t="s">
        <v>73</v>
      </c>
      <c r="F94" s="176" t="n">
        <v>78.8</v>
      </c>
      <c r="G94" s="176"/>
      <c r="H94" s="139"/>
      <c r="I94" s="140" t="n">
        <f aca="false">H94*F94</f>
        <v>0</v>
      </c>
      <c r="L94" s="125"/>
    </row>
    <row r="95" s="46" customFormat="true" ht="15.75" hidden="false" customHeight="true" outlineLevel="0" collapsed="false">
      <c r="A95" s="178" t="s">
        <v>326</v>
      </c>
      <c r="B95" s="47"/>
      <c r="C95" s="46" t="s">
        <v>327</v>
      </c>
      <c r="D95" s="68"/>
      <c r="E95" s="51" t="s">
        <v>73</v>
      </c>
      <c r="F95" s="176" t="n">
        <v>13</v>
      </c>
      <c r="G95" s="176"/>
      <c r="H95" s="139"/>
      <c r="I95" s="140" t="n">
        <f aca="false">H95*F95</f>
        <v>0</v>
      </c>
      <c r="L95" s="125"/>
    </row>
    <row r="96" s="46" customFormat="true" ht="15.75" hidden="false" customHeight="true" outlineLevel="0" collapsed="false">
      <c r="A96" s="178" t="s">
        <v>328</v>
      </c>
      <c r="B96" s="47"/>
      <c r="C96" s="46" t="s">
        <v>329</v>
      </c>
      <c r="D96" s="68"/>
      <c r="E96" s="51" t="s">
        <v>73</v>
      </c>
      <c r="F96" s="176" t="n">
        <v>13</v>
      </c>
      <c r="G96" s="176"/>
      <c r="H96" s="139"/>
      <c r="I96" s="140" t="n">
        <f aca="false">H96*F96</f>
        <v>0</v>
      </c>
      <c r="L96" s="125"/>
    </row>
    <row r="97" s="46" customFormat="true" ht="15.75" hidden="false" customHeight="true" outlineLevel="0" collapsed="false">
      <c r="A97" s="178" t="s">
        <v>330</v>
      </c>
      <c r="B97" s="47"/>
      <c r="C97" s="46" t="s">
        <v>331</v>
      </c>
      <c r="D97" s="68"/>
      <c r="E97" s="51" t="s">
        <v>201</v>
      </c>
      <c r="F97" s="176" t="n">
        <v>1</v>
      </c>
      <c r="G97" s="176"/>
      <c r="H97" s="139"/>
      <c r="I97" s="140" t="n">
        <f aca="false">H97*F97</f>
        <v>0</v>
      </c>
      <c r="L97" s="125"/>
    </row>
    <row r="98" s="46" customFormat="true" ht="15.75" hidden="false" customHeight="true" outlineLevel="0" collapsed="false">
      <c r="A98" s="175"/>
      <c r="B98" s="47"/>
      <c r="C98" s="47"/>
      <c r="D98" s="54"/>
      <c r="E98" s="51"/>
      <c r="F98" s="51"/>
      <c r="G98" s="51"/>
      <c r="H98" s="139"/>
      <c r="I98" s="140"/>
      <c r="L98" s="125"/>
    </row>
    <row r="99" s="46" customFormat="true" ht="15.75" hidden="false" customHeight="true" outlineLevel="0" collapsed="false">
      <c r="A99" s="147"/>
      <c r="B99" s="47"/>
      <c r="D99" s="173" t="s">
        <v>332</v>
      </c>
      <c r="E99" s="149"/>
      <c r="F99" s="150"/>
      <c r="G99" s="151"/>
      <c r="H99" s="151"/>
      <c r="I99" s="182" t="n">
        <f aca="false">SUBTOTAL(9,I17:I98)</f>
        <v>0</v>
      </c>
      <c r="L99" s="125"/>
    </row>
    <row r="100" s="46" customFormat="true" ht="15.75" hidden="false" customHeight="true" outlineLevel="0" collapsed="false">
      <c r="A100" s="147"/>
      <c r="B100" s="47"/>
      <c r="D100" s="215"/>
      <c r="E100" s="51"/>
      <c r="F100" s="51"/>
      <c r="G100" s="51"/>
      <c r="H100" s="216"/>
      <c r="I100" s="217"/>
      <c r="L100" s="125"/>
    </row>
    <row r="101" s="46" customFormat="true" ht="15.75" hidden="false" customHeight="true" outlineLevel="0" collapsed="false">
      <c r="A101" s="175" t="s">
        <v>22</v>
      </c>
      <c r="B101" s="47" t="s">
        <v>333</v>
      </c>
      <c r="C101" s="47"/>
      <c r="D101" s="68"/>
      <c r="E101" s="51"/>
      <c r="F101" s="71"/>
      <c r="G101" s="139"/>
      <c r="H101" s="52"/>
      <c r="I101" s="177"/>
      <c r="L101" s="125"/>
    </row>
    <row r="102" s="46" customFormat="true" ht="15.75" hidden="false" customHeight="true" outlineLevel="0" collapsed="false">
      <c r="A102" s="178" t="s">
        <v>334</v>
      </c>
      <c r="B102" s="47"/>
      <c r="C102" s="46" t="s">
        <v>335</v>
      </c>
      <c r="D102" s="68"/>
      <c r="E102" s="51"/>
      <c r="F102" s="176"/>
      <c r="G102" s="139"/>
      <c r="H102" s="52"/>
      <c r="I102" s="177"/>
      <c r="L102" s="125"/>
    </row>
    <row r="103" s="46" customFormat="true" ht="15.75" hidden="false" customHeight="true" outlineLevel="0" collapsed="false">
      <c r="A103" s="178"/>
      <c r="B103" s="47"/>
      <c r="C103" s="144" t="s">
        <v>336</v>
      </c>
      <c r="D103" s="68"/>
      <c r="E103" s="51" t="s">
        <v>40</v>
      </c>
      <c r="F103" s="176" t="n">
        <v>3</v>
      </c>
      <c r="G103" s="139"/>
      <c r="H103" s="52"/>
      <c r="I103" s="177" t="n">
        <f aca="false">H103*F103</f>
        <v>0</v>
      </c>
      <c r="L103" s="180"/>
    </row>
    <row r="104" s="46" customFormat="true" ht="15.75" hidden="false" customHeight="true" outlineLevel="0" collapsed="false">
      <c r="A104" s="178"/>
      <c r="B104" s="47"/>
      <c r="C104" s="144" t="s">
        <v>337</v>
      </c>
      <c r="D104" s="68"/>
      <c r="E104" s="51" t="s">
        <v>40</v>
      </c>
      <c r="F104" s="176" t="n">
        <v>2</v>
      </c>
      <c r="G104" s="139"/>
      <c r="H104" s="52"/>
      <c r="I104" s="177" t="n">
        <f aca="false">H104*F104</f>
        <v>0</v>
      </c>
      <c r="L104" s="125"/>
    </row>
    <row r="105" s="46" customFormat="true" ht="15.75" hidden="false" customHeight="true" outlineLevel="0" collapsed="false">
      <c r="A105" s="178"/>
      <c r="B105" s="47"/>
      <c r="C105" s="144" t="s">
        <v>338</v>
      </c>
      <c r="D105" s="68"/>
      <c r="E105" s="51" t="s">
        <v>40</v>
      </c>
      <c r="F105" s="176" t="n">
        <v>1</v>
      </c>
      <c r="G105" s="139"/>
      <c r="H105" s="52"/>
      <c r="I105" s="177" t="n">
        <f aca="false">H105*F105</f>
        <v>0</v>
      </c>
      <c r="L105" s="125"/>
    </row>
    <row r="106" s="46" customFormat="true" ht="15.75" hidden="false" customHeight="true" outlineLevel="0" collapsed="false">
      <c r="A106" s="178"/>
      <c r="B106" s="47"/>
      <c r="D106" s="68"/>
      <c r="E106" s="51"/>
      <c r="F106" s="176"/>
      <c r="G106" s="139"/>
      <c r="H106" s="181"/>
      <c r="I106" s="177" t="n">
        <f aca="false">H106*F106</f>
        <v>0</v>
      </c>
      <c r="L106" s="125"/>
    </row>
    <row r="107" s="46" customFormat="true" ht="15.75" hidden="false" customHeight="true" outlineLevel="0" collapsed="false">
      <c r="A107" s="147"/>
      <c r="B107" s="47"/>
      <c r="D107" s="173" t="s">
        <v>339</v>
      </c>
      <c r="E107" s="149"/>
      <c r="F107" s="150"/>
      <c r="G107" s="151"/>
      <c r="H107" s="151"/>
      <c r="I107" s="182" t="n">
        <f aca="false">SUBTOTAL(9,I100:I106)</f>
        <v>0</v>
      </c>
      <c r="L107" s="125"/>
    </row>
    <row r="108" s="46" customFormat="true" ht="15.75" hidden="false" customHeight="true" outlineLevel="0" collapsed="false">
      <c r="A108" s="147"/>
      <c r="B108" s="47"/>
      <c r="C108" s="138"/>
      <c r="D108" s="68"/>
      <c r="E108" s="51"/>
      <c r="F108" s="176"/>
      <c r="G108" s="176"/>
      <c r="H108" s="139"/>
      <c r="I108" s="140"/>
      <c r="L108" s="125"/>
    </row>
    <row r="109" s="46" customFormat="true" ht="15.75" hidden="false" customHeight="true" outlineLevel="0" collapsed="false">
      <c r="A109" s="175" t="s">
        <v>24</v>
      </c>
      <c r="B109" s="47" t="s">
        <v>340</v>
      </c>
      <c r="C109" s="138"/>
      <c r="D109" s="68"/>
      <c r="E109" s="51"/>
      <c r="F109" s="71"/>
      <c r="G109" s="71"/>
      <c r="H109" s="139"/>
      <c r="I109" s="140"/>
      <c r="L109" s="125"/>
    </row>
    <row r="110" s="46" customFormat="true" ht="15.75" hidden="false" customHeight="true" outlineLevel="0" collapsed="false">
      <c r="A110" s="175" t="s">
        <v>341</v>
      </c>
      <c r="B110" s="47" t="s">
        <v>342</v>
      </c>
      <c r="C110" s="47"/>
      <c r="D110" s="68"/>
      <c r="E110" s="51"/>
      <c r="F110" s="71"/>
      <c r="G110" s="139"/>
      <c r="H110" s="52"/>
      <c r="I110" s="177"/>
      <c r="L110" s="125"/>
    </row>
    <row r="111" s="46" customFormat="true" ht="15.75" hidden="false" customHeight="true" outlineLevel="0" collapsed="false">
      <c r="A111" s="178" t="s">
        <v>343</v>
      </c>
      <c r="B111" s="47"/>
      <c r="C111" s="46" t="s">
        <v>344</v>
      </c>
      <c r="D111" s="68"/>
      <c r="E111" s="51" t="s">
        <v>75</v>
      </c>
      <c r="F111" s="176" t="n">
        <v>110</v>
      </c>
      <c r="G111" s="139"/>
      <c r="H111" s="52"/>
      <c r="I111" s="177" t="n">
        <f aca="false">H111*F111</f>
        <v>0</v>
      </c>
      <c r="L111" s="125"/>
    </row>
    <row r="112" s="46" customFormat="true" ht="15.75" hidden="false" customHeight="true" outlineLevel="0" collapsed="false">
      <c r="A112" s="147"/>
      <c r="B112" s="47"/>
      <c r="D112" s="212"/>
      <c r="E112" s="51"/>
      <c r="F112" s="71"/>
      <c r="G112" s="71"/>
      <c r="H112" s="139"/>
      <c r="I112" s="213"/>
      <c r="L112" s="125"/>
    </row>
    <row r="113" s="46" customFormat="true" ht="15.75" hidden="false" customHeight="true" outlineLevel="0" collapsed="false">
      <c r="A113" s="175" t="s">
        <v>345</v>
      </c>
      <c r="B113" s="47" t="s">
        <v>346</v>
      </c>
      <c r="C113" s="47"/>
      <c r="D113" s="68"/>
      <c r="E113" s="51"/>
      <c r="F113" s="71"/>
      <c r="G113" s="139"/>
      <c r="H113" s="52"/>
      <c r="I113" s="177"/>
      <c r="L113" s="125"/>
    </row>
    <row r="114" s="46" customFormat="true" ht="15.75" hidden="false" customHeight="true" outlineLevel="0" collapsed="false">
      <c r="A114" s="178" t="s">
        <v>347</v>
      </c>
      <c r="B114" s="47"/>
      <c r="C114" s="46" t="s">
        <v>348</v>
      </c>
      <c r="D114" s="68"/>
      <c r="E114" s="51" t="s">
        <v>75</v>
      </c>
      <c r="F114" s="176" t="n">
        <v>104.6</v>
      </c>
      <c r="G114" s="139"/>
      <c r="H114" s="52"/>
      <c r="I114" s="177" t="n">
        <f aca="false">H114*F114</f>
        <v>0</v>
      </c>
      <c r="L114" s="125"/>
    </row>
    <row r="115" s="46" customFormat="true" ht="15.75" hidden="false" customHeight="true" outlineLevel="0" collapsed="false">
      <c r="A115" s="147"/>
      <c r="B115" s="47"/>
      <c r="D115" s="212"/>
      <c r="E115" s="51"/>
      <c r="F115" s="71"/>
      <c r="G115" s="71"/>
      <c r="H115" s="139"/>
      <c r="I115" s="213"/>
      <c r="L115" s="125"/>
    </row>
    <row r="116" s="46" customFormat="true" ht="15.75" hidden="false" customHeight="true" outlineLevel="0" collapsed="false">
      <c r="A116" s="175" t="s">
        <v>349</v>
      </c>
      <c r="B116" s="47" t="s">
        <v>350</v>
      </c>
      <c r="C116" s="47"/>
      <c r="D116" s="68"/>
      <c r="E116" s="51"/>
      <c r="F116" s="71"/>
      <c r="G116" s="139"/>
      <c r="H116" s="52"/>
      <c r="I116" s="177"/>
      <c r="L116" s="125"/>
    </row>
    <row r="117" s="46" customFormat="true" ht="15.75" hidden="false" customHeight="true" outlineLevel="0" collapsed="false">
      <c r="A117" s="178"/>
      <c r="B117" s="47"/>
      <c r="C117" s="46" t="s">
        <v>351</v>
      </c>
      <c r="D117" s="68"/>
      <c r="E117" s="51" t="s">
        <v>75</v>
      </c>
      <c r="F117" s="176" t="n">
        <v>68</v>
      </c>
      <c r="G117" s="139"/>
      <c r="H117" s="52"/>
      <c r="I117" s="177" t="n">
        <f aca="false">H117*F117</f>
        <v>0</v>
      </c>
      <c r="L117" s="125"/>
    </row>
    <row r="118" s="46" customFormat="true" ht="15.75" hidden="false" customHeight="true" outlineLevel="0" collapsed="false">
      <c r="A118" s="147"/>
      <c r="B118" s="47"/>
      <c r="D118" s="212"/>
      <c r="E118" s="51"/>
      <c r="F118" s="71"/>
      <c r="G118" s="71"/>
      <c r="H118" s="139"/>
      <c r="I118" s="213"/>
      <c r="L118" s="125"/>
    </row>
    <row r="119" s="46" customFormat="true" ht="15.75" hidden="false" customHeight="true" outlineLevel="0" collapsed="false">
      <c r="A119" s="175" t="s">
        <v>352</v>
      </c>
      <c r="B119" s="47" t="s">
        <v>353</v>
      </c>
      <c r="C119" s="47"/>
      <c r="D119" s="68"/>
      <c r="E119" s="51"/>
      <c r="F119" s="71"/>
      <c r="G119" s="139"/>
      <c r="H119" s="52"/>
      <c r="I119" s="177"/>
      <c r="L119" s="125"/>
    </row>
    <row r="120" s="46" customFormat="true" ht="15.75" hidden="false" customHeight="true" outlineLevel="0" collapsed="false">
      <c r="A120" s="178"/>
      <c r="B120" s="47"/>
      <c r="C120" s="46" t="s">
        <v>353</v>
      </c>
      <c r="D120" s="68"/>
      <c r="E120" s="51" t="s">
        <v>75</v>
      </c>
      <c r="F120" s="176" t="n">
        <v>54</v>
      </c>
      <c r="G120" s="139"/>
      <c r="H120" s="52"/>
      <c r="I120" s="177" t="n">
        <f aca="false">H120*F120</f>
        <v>0</v>
      </c>
      <c r="L120" s="125"/>
    </row>
    <row r="121" s="46" customFormat="true" ht="15.75" hidden="false" customHeight="true" outlineLevel="0" collapsed="false">
      <c r="A121" s="147"/>
      <c r="B121" s="47"/>
      <c r="D121" s="212"/>
      <c r="E121" s="51"/>
      <c r="F121" s="71"/>
      <c r="G121" s="71"/>
      <c r="H121" s="139"/>
      <c r="I121" s="213"/>
      <c r="L121" s="125"/>
    </row>
    <row r="122" s="46" customFormat="true" ht="15.75" hidden="false" customHeight="true" outlineLevel="0" collapsed="false">
      <c r="A122" s="175" t="s">
        <v>354</v>
      </c>
      <c r="B122" s="47" t="s">
        <v>355</v>
      </c>
      <c r="C122" s="47"/>
      <c r="D122" s="68"/>
      <c r="E122" s="51"/>
      <c r="F122" s="71"/>
      <c r="G122" s="139"/>
      <c r="H122" s="52"/>
      <c r="I122" s="177"/>
      <c r="L122" s="125"/>
    </row>
    <row r="123" s="46" customFormat="true" ht="15.75" hidden="false" customHeight="true" outlineLevel="0" collapsed="false">
      <c r="A123" s="178" t="s">
        <v>356</v>
      </c>
      <c r="B123" s="47"/>
      <c r="C123" s="46" t="s">
        <v>357</v>
      </c>
      <c r="D123" s="68"/>
      <c r="E123" s="51" t="s">
        <v>75</v>
      </c>
      <c r="F123" s="176" t="n">
        <v>60.31</v>
      </c>
      <c r="G123" s="139"/>
      <c r="H123" s="52"/>
      <c r="I123" s="177" t="n">
        <f aca="false">H123*F123</f>
        <v>0</v>
      </c>
      <c r="L123" s="125"/>
    </row>
    <row r="124" s="46" customFormat="true" ht="15.75" hidden="false" customHeight="true" outlineLevel="0" collapsed="false">
      <c r="A124" s="178" t="s">
        <v>358</v>
      </c>
      <c r="B124" s="47"/>
      <c r="C124" s="46" t="s">
        <v>359</v>
      </c>
      <c r="D124" s="68"/>
      <c r="E124" s="51" t="s">
        <v>75</v>
      </c>
      <c r="F124" s="176" t="n">
        <v>25.62</v>
      </c>
      <c r="G124" s="139"/>
      <c r="H124" s="52"/>
      <c r="I124" s="177" t="n">
        <f aca="false">H124*F124</f>
        <v>0</v>
      </c>
      <c r="L124" s="125"/>
    </row>
    <row r="125" s="46" customFormat="true" ht="15.75" hidden="false" customHeight="true" outlineLevel="0" collapsed="false">
      <c r="A125" s="178" t="s">
        <v>360</v>
      </c>
      <c r="B125" s="47"/>
      <c r="C125" s="46" t="s">
        <v>361</v>
      </c>
      <c r="D125" s="68"/>
      <c r="E125" s="51" t="s">
        <v>75</v>
      </c>
      <c r="F125" s="176" t="n">
        <v>20</v>
      </c>
      <c r="G125" s="139"/>
      <c r="H125" s="52"/>
      <c r="I125" s="177" t="n">
        <f aca="false">H125*F125</f>
        <v>0</v>
      </c>
      <c r="L125" s="125"/>
    </row>
    <row r="126" s="46" customFormat="true" ht="15.75" hidden="false" customHeight="true" outlineLevel="0" collapsed="false">
      <c r="A126" s="147"/>
      <c r="B126" s="47"/>
      <c r="D126" s="212"/>
      <c r="E126" s="51"/>
      <c r="F126" s="71"/>
      <c r="G126" s="71"/>
      <c r="H126" s="139"/>
      <c r="I126" s="213"/>
      <c r="L126" s="125"/>
    </row>
    <row r="127" s="46" customFormat="true" ht="15.75" hidden="false" customHeight="true" outlineLevel="0" collapsed="false">
      <c r="A127" s="175" t="s">
        <v>362</v>
      </c>
      <c r="B127" s="47" t="s">
        <v>363</v>
      </c>
      <c r="C127" s="47"/>
      <c r="D127" s="68"/>
      <c r="E127" s="51"/>
      <c r="F127" s="71"/>
      <c r="G127" s="139"/>
      <c r="H127" s="52"/>
      <c r="I127" s="177"/>
      <c r="L127" s="125"/>
    </row>
    <row r="128" s="46" customFormat="true" ht="15.75" hidden="false" customHeight="true" outlineLevel="0" collapsed="false">
      <c r="A128" s="178" t="s">
        <v>364</v>
      </c>
      <c r="B128" s="47"/>
      <c r="C128" s="46" t="s">
        <v>365</v>
      </c>
      <c r="D128" s="68"/>
      <c r="E128" s="51" t="s">
        <v>201</v>
      </c>
      <c r="F128" s="176" t="n">
        <v>1</v>
      </c>
      <c r="G128" s="139"/>
      <c r="H128" s="52"/>
      <c r="I128" s="177" t="n">
        <f aca="false">H128*F128</f>
        <v>0</v>
      </c>
      <c r="L128" s="125"/>
    </row>
    <row r="129" s="46" customFormat="true" ht="15.75" hidden="false" customHeight="true" outlineLevel="0" collapsed="false">
      <c r="A129" s="178" t="s">
        <v>366</v>
      </c>
      <c r="B129" s="47"/>
      <c r="C129" s="46" t="s">
        <v>367</v>
      </c>
      <c r="D129" s="68"/>
      <c r="E129" s="51" t="s">
        <v>40</v>
      </c>
      <c r="F129" s="176" t="n">
        <f aca="false">9-1</f>
        <v>8</v>
      </c>
      <c r="G129" s="139"/>
      <c r="H129" s="52"/>
      <c r="I129" s="177" t="n">
        <f aca="false">H129*F129</f>
        <v>0</v>
      </c>
      <c r="L129" s="125"/>
    </row>
    <row r="130" s="46" customFormat="true" ht="15.75" hidden="false" customHeight="true" outlineLevel="0" collapsed="false">
      <c r="A130" s="147"/>
      <c r="B130" s="47"/>
      <c r="D130" s="212"/>
      <c r="E130" s="51"/>
      <c r="F130" s="71"/>
      <c r="G130" s="71"/>
      <c r="H130" s="139"/>
      <c r="I130" s="213"/>
      <c r="L130" s="125"/>
    </row>
    <row r="131" s="46" customFormat="true" ht="15.75" hidden="false" customHeight="true" outlineLevel="0" collapsed="false">
      <c r="A131" s="147"/>
      <c r="B131" s="47"/>
      <c r="D131" s="173" t="s">
        <v>368</v>
      </c>
      <c r="E131" s="149"/>
      <c r="F131" s="150"/>
      <c r="G131" s="151"/>
      <c r="H131" s="151"/>
      <c r="I131" s="182" t="n">
        <f aca="false">SUBTOTAL(9,I110:I130)</f>
        <v>0</v>
      </c>
      <c r="L131" s="125"/>
    </row>
    <row r="132" s="46" customFormat="true" ht="15.75" hidden="false" customHeight="true" outlineLevel="0" collapsed="false">
      <c r="A132" s="147"/>
      <c r="B132" s="47"/>
      <c r="C132" s="138"/>
      <c r="D132" s="68"/>
      <c r="E132" s="51"/>
      <c r="F132" s="176"/>
      <c r="G132" s="176"/>
      <c r="H132" s="139"/>
      <c r="I132" s="140"/>
      <c r="L132" s="125"/>
    </row>
    <row r="133" s="46" customFormat="true" ht="15.75" hidden="false" customHeight="true" outlineLevel="0" collapsed="false">
      <c r="A133" s="175" t="s">
        <v>26</v>
      </c>
      <c r="B133" s="47" t="s">
        <v>369</v>
      </c>
      <c r="C133" s="138"/>
      <c r="D133" s="68"/>
      <c r="E133" s="51"/>
      <c r="F133" s="71"/>
      <c r="G133" s="71"/>
      <c r="H133" s="139"/>
      <c r="I133" s="140"/>
      <c r="L133" s="125"/>
    </row>
    <row r="134" s="46" customFormat="true" ht="15.75" hidden="false" customHeight="true" outlineLevel="0" collapsed="false">
      <c r="A134" s="175"/>
      <c r="B134" s="47"/>
      <c r="C134" s="138"/>
      <c r="D134" s="68"/>
      <c r="E134" s="51"/>
      <c r="F134" s="71"/>
      <c r="G134" s="71"/>
      <c r="H134" s="139"/>
      <c r="I134" s="177"/>
      <c r="L134" s="125"/>
    </row>
    <row r="135" s="46" customFormat="true" ht="15.75" hidden="false" customHeight="true" outlineLevel="0" collapsed="false">
      <c r="A135" s="178" t="s">
        <v>370</v>
      </c>
      <c r="C135" s="46" t="s">
        <v>371</v>
      </c>
      <c r="D135" s="68"/>
      <c r="E135" s="51" t="s">
        <v>75</v>
      </c>
      <c r="F135" s="176" t="n">
        <v>9</v>
      </c>
      <c r="G135" s="139"/>
      <c r="H135" s="52"/>
      <c r="I135" s="177" t="n">
        <f aca="false">H135*F135</f>
        <v>0</v>
      </c>
      <c r="L135" s="125"/>
    </row>
    <row r="136" s="46" customFormat="true" ht="15.75" hidden="false" customHeight="true" outlineLevel="0" collapsed="false">
      <c r="A136" s="178" t="s">
        <v>372</v>
      </c>
      <c r="C136" s="46" t="s">
        <v>373</v>
      </c>
      <c r="D136" s="68"/>
      <c r="E136" s="51" t="s">
        <v>75</v>
      </c>
      <c r="F136" s="176" t="n">
        <v>1</v>
      </c>
      <c r="G136" s="139"/>
      <c r="H136" s="52"/>
      <c r="I136" s="177" t="n">
        <f aca="false">H136*F136</f>
        <v>0</v>
      </c>
      <c r="L136" s="125"/>
    </row>
    <row r="137" s="46" customFormat="true" ht="15.75" hidden="false" customHeight="true" outlineLevel="0" collapsed="false">
      <c r="A137" s="178" t="s">
        <v>374</v>
      </c>
      <c r="C137" s="46" t="s">
        <v>375</v>
      </c>
      <c r="D137" s="68"/>
      <c r="E137" s="51"/>
      <c r="F137" s="176"/>
      <c r="G137" s="139"/>
      <c r="H137" s="52"/>
      <c r="I137" s="177"/>
      <c r="L137" s="125"/>
    </row>
    <row r="138" s="46" customFormat="true" ht="15.75" hidden="false" customHeight="true" outlineLevel="0" collapsed="false">
      <c r="A138" s="178" t="s">
        <v>376</v>
      </c>
      <c r="B138" s="47"/>
      <c r="C138" s="46" t="s">
        <v>377</v>
      </c>
      <c r="D138" s="68"/>
      <c r="E138" s="51" t="s">
        <v>75</v>
      </c>
      <c r="F138" s="176" t="n">
        <v>4</v>
      </c>
      <c r="G138" s="139"/>
      <c r="H138" s="52"/>
      <c r="I138" s="177" t="n">
        <f aca="false">H138*F138</f>
        <v>0</v>
      </c>
      <c r="L138" s="125"/>
    </row>
    <row r="139" s="46" customFormat="true" ht="15.75" hidden="false" customHeight="true" outlineLevel="0" collapsed="false">
      <c r="A139" s="178"/>
      <c r="B139" s="47"/>
      <c r="D139" s="68"/>
      <c r="E139" s="51"/>
      <c r="F139" s="176"/>
      <c r="G139" s="139"/>
      <c r="H139" s="181"/>
      <c r="I139" s="177"/>
      <c r="L139" s="125"/>
    </row>
    <row r="140" s="46" customFormat="true" ht="15.75" hidden="false" customHeight="true" outlineLevel="0" collapsed="false">
      <c r="A140" s="147"/>
      <c r="B140" s="47"/>
      <c r="D140" s="173" t="s">
        <v>378</v>
      </c>
      <c r="E140" s="149"/>
      <c r="F140" s="150"/>
      <c r="G140" s="151"/>
      <c r="H140" s="151"/>
      <c r="I140" s="182" t="n">
        <f aca="false">SUBTOTAL(9,I135:I139)</f>
        <v>0</v>
      </c>
      <c r="L140" s="125"/>
    </row>
    <row r="141" s="46" customFormat="true" ht="15.75" hidden="false" customHeight="true" outlineLevel="0" collapsed="false">
      <c r="A141" s="147"/>
      <c r="B141" s="47"/>
      <c r="C141" s="138"/>
      <c r="D141" s="68"/>
      <c r="E141" s="51"/>
      <c r="F141" s="176"/>
      <c r="G141" s="176"/>
      <c r="H141" s="139"/>
      <c r="I141" s="140"/>
      <c r="L141" s="125"/>
    </row>
    <row r="142" s="46" customFormat="true" ht="15.75" hidden="false" customHeight="true" outlineLevel="0" collapsed="false">
      <c r="A142" s="175" t="s">
        <v>379</v>
      </c>
      <c r="B142" s="47" t="s">
        <v>380</v>
      </c>
      <c r="C142" s="138"/>
      <c r="D142" s="68"/>
      <c r="E142" s="51"/>
      <c r="F142" s="71"/>
      <c r="G142" s="71"/>
      <c r="H142" s="139"/>
      <c r="I142" s="140"/>
      <c r="L142" s="125"/>
    </row>
    <row r="143" s="46" customFormat="true" ht="15.75" hidden="false" customHeight="true" outlineLevel="0" collapsed="false">
      <c r="A143" s="175"/>
      <c r="B143" s="47"/>
      <c r="C143" s="138"/>
      <c r="D143" s="68"/>
      <c r="E143" s="51"/>
      <c r="F143" s="71"/>
      <c r="G143" s="71"/>
      <c r="H143" s="139"/>
      <c r="I143" s="140"/>
      <c r="L143" s="125"/>
    </row>
    <row r="144" s="46" customFormat="true" ht="15.75" hidden="false" customHeight="true" outlineLevel="0" collapsed="false">
      <c r="A144" s="178" t="s">
        <v>381</v>
      </c>
      <c r="C144" s="46" t="s">
        <v>382</v>
      </c>
      <c r="D144" s="68"/>
      <c r="E144" s="51" t="s">
        <v>75</v>
      </c>
      <c r="F144" s="176" t="n">
        <v>202</v>
      </c>
      <c r="G144" s="139"/>
      <c r="H144" s="52"/>
      <c r="I144" s="177" t="n">
        <f aca="false">H144*F144</f>
        <v>0</v>
      </c>
      <c r="L144" s="125"/>
    </row>
    <row r="145" s="46" customFormat="true" ht="15.75" hidden="false" customHeight="true" outlineLevel="0" collapsed="false">
      <c r="A145" s="178" t="s">
        <v>383</v>
      </c>
      <c r="C145" s="46" t="s">
        <v>384</v>
      </c>
      <c r="D145" s="68"/>
      <c r="E145" s="51"/>
      <c r="F145" s="176"/>
      <c r="G145" s="139"/>
      <c r="H145" s="52"/>
      <c r="I145" s="177"/>
      <c r="L145" s="125"/>
    </row>
    <row r="146" s="46" customFormat="true" ht="15.75" hidden="false" customHeight="true" outlineLevel="0" collapsed="false">
      <c r="A146" s="178" t="s">
        <v>385</v>
      </c>
      <c r="B146" s="47"/>
      <c r="C146" s="144" t="s">
        <v>386</v>
      </c>
      <c r="D146" s="68"/>
      <c r="E146" s="51" t="s">
        <v>75</v>
      </c>
      <c r="F146" s="176" t="n">
        <v>1</v>
      </c>
      <c r="G146" s="139"/>
      <c r="H146" s="52"/>
      <c r="I146" s="177" t="n">
        <f aca="false">H146*F146</f>
        <v>0</v>
      </c>
      <c r="L146" s="125"/>
    </row>
    <row r="147" s="46" customFormat="true" ht="15.75" hidden="false" customHeight="true" outlineLevel="0" collapsed="false">
      <c r="A147" s="178" t="s">
        <v>387</v>
      </c>
      <c r="C147" s="46" t="s">
        <v>388</v>
      </c>
      <c r="D147" s="68"/>
      <c r="E147" s="51"/>
      <c r="F147" s="176"/>
      <c r="G147" s="139"/>
      <c r="H147" s="52"/>
      <c r="I147" s="177"/>
      <c r="L147" s="125"/>
    </row>
    <row r="148" s="46" customFormat="true" ht="15.75" hidden="false" customHeight="true" outlineLevel="0" collapsed="false">
      <c r="A148" s="178" t="s">
        <v>389</v>
      </c>
      <c r="B148" s="47"/>
      <c r="C148" s="144" t="s">
        <v>390</v>
      </c>
      <c r="D148" s="68"/>
      <c r="E148" s="51"/>
      <c r="F148" s="176"/>
      <c r="G148" s="139"/>
      <c r="H148" s="52"/>
      <c r="I148" s="177"/>
      <c r="L148" s="125"/>
    </row>
    <row r="149" s="46" customFormat="true" ht="15.75" hidden="false" customHeight="true" outlineLevel="0" collapsed="false">
      <c r="A149" s="178"/>
      <c r="B149" s="47"/>
      <c r="C149" s="179" t="s">
        <v>391</v>
      </c>
      <c r="D149" s="68"/>
      <c r="E149" s="51" t="s">
        <v>201</v>
      </c>
      <c r="F149" s="176" t="n">
        <v>1</v>
      </c>
      <c r="G149" s="176"/>
      <c r="H149" s="139"/>
      <c r="I149" s="177" t="n">
        <f aca="false">H149*F149</f>
        <v>0</v>
      </c>
      <c r="L149" s="125"/>
    </row>
    <row r="150" s="46" customFormat="true" ht="15.75" hidden="false" customHeight="true" outlineLevel="0" collapsed="false">
      <c r="A150" s="178"/>
      <c r="B150" s="47"/>
      <c r="C150" s="179" t="s">
        <v>392</v>
      </c>
      <c r="D150" s="68"/>
      <c r="E150" s="51" t="s">
        <v>201</v>
      </c>
      <c r="F150" s="176" t="n">
        <v>1</v>
      </c>
      <c r="G150" s="176"/>
      <c r="H150" s="139"/>
      <c r="I150" s="177" t="n">
        <f aca="false">H150*F150</f>
        <v>0</v>
      </c>
      <c r="L150" s="125"/>
    </row>
    <row r="151" s="46" customFormat="true" ht="15.75" hidden="false" customHeight="true" outlineLevel="0" collapsed="false">
      <c r="A151" s="178" t="s">
        <v>393</v>
      </c>
      <c r="B151" s="47"/>
      <c r="C151" s="144" t="s">
        <v>394</v>
      </c>
      <c r="D151" s="68"/>
      <c r="E151" s="51" t="s">
        <v>201</v>
      </c>
      <c r="F151" s="176" t="n">
        <v>1</v>
      </c>
      <c r="G151" s="139"/>
      <c r="H151" s="52"/>
      <c r="I151" s="177" t="n">
        <f aca="false">H151*F151</f>
        <v>0</v>
      </c>
      <c r="L151" s="125"/>
    </row>
    <row r="152" s="46" customFormat="true" ht="15.75" hidden="false" customHeight="true" outlineLevel="0" collapsed="false">
      <c r="A152" s="178"/>
      <c r="B152" s="47"/>
      <c r="D152" s="68"/>
      <c r="E152" s="51"/>
      <c r="F152" s="176"/>
      <c r="G152" s="139"/>
      <c r="H152" s="181"/>
      <c r="I152" s="177"/>
      <c r="L152" s="125"/>
    </row>
    <row r="153" s="46" customFormat="true" ht="15.75" hidden="false" customHeight="true" outlineLevel="0" collapsed="false">
      <c r="A153" s="147"/>
      <c r="B153" s="47"/>
      <c r="D153" s="173" t="s">
        <v>395</v>
      </c>
      <c r="E153" s="149"/>
      <c r="F153" s="150"/>
      <c r="G153" s="151"/>
      <c r="H153" s="151"/>
      <c r="I153" s="182" t="n">
        <f aca="false">SUBTOTAL(9,I144:I152)</f>
        <v>0</v>
      </c>
      <c r="L153" s="125"/>
    </row>
    <row r="154" s="46" customFormat="true" ht="15.75" hidden="false" customHeight="true" outlineLevel="0" collapsed="false">
      <c r="A154" s="147"/>
      <c r="B154" s="47"/>
      <c r="C154" s="138"/>
      <c r="D154" s="68"/>
      <c r="E154" s="51"/>
      <c r="F154" s="176"/>
      <c r="G154" s="176"/>
      <c r="H154" s="139"/>
      <c r="I154" s="140"/>
      <c r="L154" s="125"/>
    </row>
    <row r="155" s="46" customFormat="true" ht="15.75" hidden="false" customHeight="true" outlineLevel="0" collapsed="false">
      <c r="A155" s="175" t="s">
        <v>28</v>
      </c>
      <c r="B155" s="47" t="s">
        <v>396</v>
      </c>
      <c r="C155" s="138"/>
      <c r="D155" s="68"/>
      <c r="E155" s="51"/>
      <c r="F155" s="71"/>
      <c r="G155" s="71"/>
      <c r="H155" s="139"/>
      <c r="I155" s="140"/>
      <c r="L155" s="125"/>
    </row>
    <row r="156" s="46" customFormat="true" ht="15.75" hidden="false" customHeight="true" outlineLevel="0" collapsed="false">
      <c r="A156" s="175"/>
      <c r="B156" s="47"/>
      <c r="C156" s="138"/>
      <c r="D156" s="68"/>
      <c r="E156" s="51"/>
      <c r="F156" s="71"/>
      <c r="G156" s="71"/>
      <c r="H156" s="139"/>
      <c r="I156" s="140"/>
      <c r="L156" s="125"/>
    </row>
    <row r="157" s="46" customFormat="true" ht="15.75" hidden="false" customHeight="true" outlineLevel="0" collapsed="false">
      <c r="A157" s="175" t="s">
        <v>397</v>
      </c>
      <c r="C157" s="47" t="s">
        <v>398</v>
      </c>
      <c r="D157" s="68"/>
      <c r="E157" s="51"/>
      <c r="F157" s="176"/>
      <c r="G157" s="139"/>
      <c r="H157" s="52"/>
      <c r="I157" s="177"/>
      <c r="L157" s="125"/>
    </row>
    <row r="158" s="46" customFormat="true" ht="15.75" hidden="false" customHeight="true" outlineLevel="0" collapsed="false">
      <c r="A158" s="178"/>
      <c r="B158" s="47"/>
      <c r="C158" s="144" t="s">
        <v>399</v>
      </c>
      <c r="D158" s="68"/>
      <c r="E158" s="51" t="s">
        <v>75</v>
      </c>
      <c r="F158" s="176" t="n">
        <v>86</v>
      </c>
      <c r="G158" s="139"/>
      <c r="H158" s="52"/>
      <c r="I158" s="177" t="n">
        <f aca="false">H158*F158</f>
        <v>0</v>
      </c>
      <c r="L158" s="125"/>
    </row>
    <row r="159" s="46" customFormat="true" ht="15.75" hidden="false" customHeight="true" outlineLevel="0" collapsed="false">
      <c r="A159" s="147"/>
      <c r="B159" s="47"/>
      <c r="D159" s="212"/>
      <c r="E159" s="51"/>
      <c r="F159" s="71"/>
      <c r="G159" s="71"/>
      <c r="H159" s="139"/>
      <c r="I159" s="213"/>
      <c r="L159" s="125"/>
    </row>
    <row r="160" s="46" customFormat="true" ht="15.75" hidden="false" customHeight="true" outlineLevel="0" collapsed="false">
      <c r="A160" s="175" t="s">
        <v>400</v>
      </c>
      <c r="B160" s="47" t="s">
        <v>401</v>
      </c>
      <c r="C160" s="47"/>
      <c r="D160" s="68"/>
      <c r="E160" s="51"/>
      <c r="F160" s="176"/>
      <c r="G160" s="139"/>
      <c r="H160" s="52"/>
      <c r="I160" s="177"/>
      <c r="L160" s="125"/>
    </row>
    <row r="161" s="46" customFormat="true" ht="15.75" hidden="false" customHeight="true" outlineLevel="0" collapsed="false">
      <c r="A161" s="178" t="s">
        <v>402</v>
      </c>
      <c r="B161" s="47"/>
      <c r="C161" s="144" t="s">
        <v>403</v>
      </c>
      <c r="D161" s="68"/>
      <c r="E161" s="51" t="s">
        <v>75</v>
      </c>
      <c r="F161" s="176" t="n">
        <v>70</v>
      </c>
      <c r="G161" s="139"/>
      <c r="H161" s="52"/>
      <c r="I161" s="177" t="n">
        <f aca="false">H161*F161</f>
        <v>0</v>
      </c>
      <c r="L161" s="125"/>
    </row>
    <row r="162" s="46" customFormat="true" ht="15.75" hidden="false" customHeight="true" outlineLevel="0" collapsed="false">
      <c r="A162" s="178" t="s">
        <v>404</v>
      </c>
      <c r="B162" s="47"/>
      <c r="C162" s="144" t="s">
        <v>405</v>
      </c>
      <c r="D162" s="68"/>
      <c r="E162" s="51" t="s">
        <v>75</v>
      </c>
      <c r="F162" s="176" t="n">
        <v>92</v>
      </c>
      <c r="G162" s="139"/>
      <c r="H162" s="52"/>
      <c r="I162" s="177" t="n">
        <f aca="false">H162*F162</f>
        <v>0</v>
      </c>
      <c r="L162" s="125"/>
    </row>
    <row r="163" s="46" customFormat="true" ht="15.75" hidden="false" customHeight="true" outlineLevel="0" collapsed="false">
      <c r="A163" s="178" t="s">
        <v>406</v>
      </c>
      <c r="B163" s="47"/>
      <c r="C163" s="144" t="s">
        <v>407</v>
      </c>
      <c r="D163" s="68"/>
      <c r="E163" s="51" t="s">
        <v>75</v>
      </c>
      <c r="F163" s="176" t="n">
        <v>16</v>
      </c>
      <c r="G163" s="139"/>
      <c r="H163" s="52"/>
      <c r="I163" s="177" t="n">
        <f aca="false">H163*F163</f>
        <v>0</v>
      </c>
      <c r="L163" s="125"/>
    </row>
    <row r="164" s="46" customFormat="true" ht="15.75" hidden="false" customHeight="true" outlineLevel="0" collapsed="false">
      <c r="A164" s="178" t="s">
        <v>408</v>
      </c>
      <c r="B164" s="47"/>
      <c r="C164" s="144" t="s">
        <v>409</v>
      </c>
      <c r="D164" s="68"/>
      <c r="E164" s="51" t="s">
        <v>75</v>
      </c>
      <c r="F164" s="176" t="n">
        <v>21</v>
      </c>
      <c r="G164" s="139"/>
      <c r="H164" s="52"/>
      <c r="I164" s="177" t="n">
        <f aca="false">H164*F164</f>
        <v>0</v>
      </c>
      <c r="L164" s="125"/>
    </row>
    <row r="165" s="46" customFormat="true" ht="15.75" hidden="false" customHeight="true" outlineLevel="0" collapsed="false">
      <c r="A165" s="178"/>
      <c r="D165" s="68"/>
      <c r="E165" s="51"/>
      <c r="F165" s="176"/>
      <c r="G165" s="139"/>
      <c r="H165" s="52"/>
      <c r="I165" s="177"/>
      <c r="L165" s="125"/>
    </row>
    <row r="166" s="46" customFormat="true" ht="15.75" hidden="false" customHeight="true" outlineLevel="0" collapsed="false">
      <c r="A166" s="175" t="s">
        <v>410</v>
      </c>
      <c r="B166" s="47" t="s">
        <v>411</v>
      </c>
      <c r="C166" s="47"/>
      <c r="D166" s="68"/>
      <c r="E166" s="51"/>
      <c r="F166" s="176"/>
      <c r="G166" s="139"/>
      <c r="H166" s="52"/>
      <c r="I166" s="177"/>
      <c r="L166" s="125"/>
    </row>
    <row r="167" s="46" customFormat="true" ht="15.75" hidden="false" customHeight="true" outlineLevel="0" collapsed="false">
      <c r="A167" s="178"/>
      <c r="B167" s="47"/>
      <c r="C167" s="144" t="s">
        <v>412</v>
      </c>
      <c r="D167" s="68"/>
      <c r="E167" s="51" t="s">
        <v>75</v>
      </c>
      <c r="F167" s="176" t="n">
        <v>49.5</v>
      </c>
      <c r="G167" s="139"/>
      <c r="H167" s="52"/>
      <c r="I167" s="177" t="n">
        <f aca="false">H167*F167</f>
        <v>0</v>
      </c>
      <c r="L167" s="125"/>
    </row>
    <row r="168" s="46" customFormat="true" ht="15.75" hidden="false" customHeight="true" outlineLevel="0" collapsed="false">
      <c r="A168" s="178" t="s">
        <v>413</v>
      </c>
      <c r="B168" s="47"/>
      <c r="C168" s="144" t="s">
        <v>414</v>
      </c>
      <c r="D168" s="68"/>
      <c r="E168" s="51" t="s">
        <v>75</v>
      </c>
      <c r="F168" s="176" t="n">
        <v>17</v>
      </c>
      <c r="G168" s="139"/>
      <c r="H168" s="52"/>
      <c r="I168" s="177" t="n">
        <f aca="false">H168*F168</f>
        <v>0</v>
      </c>
      <c r="L168" s="125"/>
    </row>
    <row r="169" s="46" customFormat="true" ht="15.75" hidden="false" customHeight="true" outlineLevel="0" collapsed="false">
      <c r="A169" s="178" t="s">
        <v>415</v>
      </c>
      <c r="B169" s="47"/>
      <c r="C169" s="144" t="s">
        <v>416</v>
      </c>
      <c r="D169" s="68"/>
      <c r="E169" s="51" t="s">
        <v>75</v>
      </c>
      <c r="F169" s="176" t="n">
        <v>55</v>
      </c>
      <c r="G169" s="139"/>
      <c r="H169" s="52"/>
      <c r="I169" s="177" t="n">
        <f aca="false">H169*F169</f>
        <v>0</v>
      </c>
      <c r="L169" s="125"/>
    </row>
    <row r="170" s="46" customFormat="true" ht="15.75" hidden="false" customHeight="true" outlineLevel="0" collapsed="false">
      <c r="A170" s="178"/>
      <c r="B170" s="47"/>
      <c r="D170" s="212"/>
      <c r="E170" s="51"/>
      <c r="F170" s="71"/>
      <c r="G170" s="71"/>
      <c r="H170" s="139"/>
      <c r="I170" s="213"/>
      <c r="L170" s="125"/>
    </row>
    <row r="171" s="46" customFormat="true" ht="15.75" hidden="false" customHeight="true" outlineLevel="0" collapsed="false">
      <c r="A171" s="147"/>
      <c r="B171" s="47"/>
      <c r="D171" s="173" t="s">
        <v>417</v>
      </c>
      <c r="E171" s="149"/>
      <c r="F171" s="150"/>
      <c r="G171" s="151"/>
      <c r="H171" s="151"/>
      <c r="I171" s="182" t="n">
        <f aca="false">SUBTOTAL(9,I156:I170)</f>
        <v>0</v>
      </c>
      <c r="L171" s="125"/>
    </row>
    <row r="172" s="46" customFormat="true" ht="15.75" hidden="false" customHeight="true" outlineLevel="0" collapsed="false">
      <c r="A172" s="147"/>
      <c r="B172" s="47"/>
      <c r="C172" s="138"/>
      <c r="D172" s="68"/>
      <c r="E172" s="51"/>
      <c r="F172" s="176"/>
      <c r="G172" s="176"/>
      <c r="H172" s="139"/>
      <c r="I172" s="140"/>
      <c r="L172" s="125"/>
    </row>
    <row r="173" s="46" customFormat="true" ht="15.75" hidden="false" customHeight="true" outlineLevel="0" collapsed="false">
      <c r="A173" s="175" t="s">
        <v>31</v>
      </c>
      <c r="B173" s="47" t="s">
        <v>418</v>
      </c>
      <c r="C173" s="138"/>
      <c r="D173" s="68"/>
      <c r="E173" s="51"/>
      <c r="F173" s="71"/>
      <c r="G173" s="71"/>
      <c r="H173" s="139"/>
      <c r="I173" s="140"/>
      <c r="L173" s="125"/>
    </row>
    <row r="174" s="46" customFormat="true" ht="15.75" hidden="false" customHeight="true" outlineLevel="0" collapsed="false">
      <c r="A174" s="175"/>
      <c r="B174" s="47"/>
      <c r="C174" s="138"/>
      <c r="D174" s="68"/>
      <c r="E174" s="51"/>
      <c r="F174" s="71"/>
      <c r="G174" s="71"/>
      <c r="H174" s="139"/>
      <c r="I174" s="140"/>
      <c r="L174" s="125"/>
    </row>
    <row r="175" s="46" customFormat="true" ht="15.75" hidden="false" customHeight="true" outlineLevel="0" collapsed="false">
      <c r="A175" s="175" t="s">
        <v>419</v>
      </c>
      <c r="C175" s="47" t="s">
        <v>420</v>
      </c>
      <c r="D175" s="68"/>
      <c r="E175" s="51"/>
      <c r="F175" s="176"/>
      <c r="G175" s="139"/>
      <c r="H175" s="52"/>
      <c r="I175" s="177"/>
      <c r="L175" s="125"/>
    </row>
    <row r="176" s="46" customFormat="true" ht="15.75" hidden="false" customHeight="true" outlineLevel="0" collapsed="false">
      <c r="A176" s="178" t="s">
        <v>421</v>
      </c>
      <c r="B176" s="47"/>
      <c r="C176" s="144" t="s">
        <v>422</v>
      </c>
      <c r="D176" s="68"/>
      <c r="E176" s="51" t="s">
        <v>40</v>
      </c>
      <c r="F176" s="176" t="n">
        <v>1</v>
      </c>
      <c r="G176" s="139"/>
      <c r="H176" s="52"/>
      <c r="I176" s="177" t="n">
        <f aca="false">H176*F176</f>
        <v>0</v>
      </c>
      <c r="L176" s="125"/>
    </row>
    <row r="177" s="46" customFormat="true" ht="15.75" hidden="false" customHeight="true" outlineLevel="0" collapsed="false">
      <c r="A177" s="178" t="s">
        <v>423</v>
      </c>
      <c r="B177" s="47"/>
      <c r="C177" s="144" t="s">
        <v>424</v>
      </c>
      <c r="D177" s="68"/>
      <c r="E177" s="51" t="s">
        <v>40</v>
      </c>
      <c r="F177" s="176" t="n">
        <v>1</v>
      </c>
      <c r="G177" s="139"/>
      <c r="H177" s="52"/>
      <c r="I177" s="177" t="n">
        <f aca="false">H177*F177</f>
        <v>0</v>
      </c>
      <c r="L177" s="125"/>
    </row>
    <row r="178" s="46" customFormat="true" ht="15.75" hidden="false" customHeight="true" outlineLevel="0" collapsed="false">
      <c r="A178" s="178"/>
      <c r="B178" s="47"/>
      <c r="D178" s="68"/>
      <c r="E178" s="51"/>
      <c r="F178" s="176"/>
      <c r="G178" s="139"/>
      <c r="H178" s="139"/>
      <c r="I178" s="177"/>
      <c r="L178" s="125"/>
    </row>
    <row r="179" s="46" customFormat="true" ht="15.75" hidden="false" customHeight="true" outlineLevel="0" collapsed="false">
      <c r="A179" s="175" t="s">
        <v>425</v>
      </c>
      <c r="B179" s="47" t="s">
        <v>426</v>
      </c>
      <c r="D179" s="212"/>
      <c r="E179" s="51"/>
      <c r="F179" s="71"/>
      <c r="G179" s="71"/>
      <c r="H179" s="51"/>
      <c r="I179" s="213"/>
      <c r="L179" s="125"/>
    </row>
    <row r="180" s="46" customFormat="true" ht="15.75" hidden="false" customHeight="true" outlineLevel="0" collapsed="false">
      <c r="A180" s="178" t="s">
        <v>427</v>
      </c>
      <c r="B180" s="47"/>
      <c r="C180" s="144" t="s">
        <v>428</v>
      </c>
      <c r="D180" s="68"/>
      <c r="E180" s="51"/>
      <c r="F180" s="176"/>
      <c r="G180" s="139"/>
      <c r="H180" s="139"/>
      <c r="I180" s="177"/>
      <c r="L180" s="125"/>
    </row>
    <row r="181" s="46" customFormat="true" ht="15.75" hidden="false" customHeight="true" outlineLevel="0" collapsed="false">
      <c r="A181" s="178"/>
      <c r="B181" s="47"/>
      <c r="C181" s="179" t="s">
        <v>200</v>
      </c>
      <c r="D181" s="68"/>
      <c r="E181" s="51" t="s">
        <v>201</v>
      </c>
      <c r="F181" s="176" t="n">
        <v>1</v>
      </c>
      <c r="G181" s="139"/>
      <c r="H181" s="52"/>
      <c r="I181" s="177" t="n">
        <f aca="false">H181*F181</f>
        <v>0</v>
      </c>
      <c r="L181" s="125"/>
    </row>
    <row r="182" s="46" customFormat="true" ht="15.75" hidden="false" customHeight="true" outlineLevel="0" collapsed="false">
      <c r="A182" s="178"/>
      <c r="B182" s="47"/>
      <c r="C182" s="179" t="s">
        <v>202</v>
      </c>
      <c r="D182" s="68"/>
      <c r="E182" s="51" t="s">
        <v>75</v>
      </c>
      <c r="F182" s="176" t="n">
        <v>18</v>
      </c>
      <c r="G182" s="139"/>
      <c r="H182" s="52"/>
      <c r="I182" s="177" t="n">
        <f aca="false">H182*F182</f>
        <v>0</v>
      </c>
      <c r="L182" s="125"/>
    </row>
    <row r="183" s="46" customFormat="true" ht="15.75" hidden="false" customHeight="true" outlineLevel="0" collapsed="false">
      <c r="A183" s="178"/>
      <c r="B183" s="47"/>
      <c r="C183" s="179" t="s">
        <v>203</v>
      </c>
      <c r="D183" s="68"/>
      <c r="E183" s="51" t="s">
        <v>75</v>
      </c>
      <c r="F183" s="176" t="n">
        <v>5</v>
      </c>
      <c r="G183" s="139"/>
      <c r="H183" s="52"/>
      <c r="I183" s="177" t="n">
        <f aca="false">H183*F183</f>
        <v>0</v>
      </c>
      <c r="L183" s="125"/>
    </row>
    <row r="184" s="46" customFormat="true" ht="15.75" hidden="false" customHeight="true" outlineLevel="0" collapsed="false">
      <c r="A184" s="178"/>
      <c r="B184" s="47"/>
      <c r="C184" s="144"/>
      <c r="D184" s="68"/>
      <c r="E184" s="51"/>
      <c r="F184" s="176"/>
      <c r="G184" s="139"/>
      <c r="H184" s="52"/>
      <c r="I184" s="177"/>
      <c r="L184" s="125"/>
    </row>
    <row r="185" s="46" customFormat="true" ht="15.75" hidden="false" customHeight="true" outlineLevel="0" collapsed="false">
      <c r="A185" s="178" t="s">
        <v>427</v>
      </c>
      <c r="B185" s="47"/>
      <c r="C185" s="144" t="s">
        <v>429</v>
      </c>
      <c r="D185" s="68"/>
      <c r="E185" s="51"/>
      <c r="F185" s="176"/>
      <c r="G185" s="139"/>
      <c r="H185" s="52"/>
      <c r="I185" s="177"/>
      <c r="L185" s="125"/>
    </row>
    <row r="186" s="46" customFormat="true" ht="15.75" hidden="false" customHeight="true" outlineLevel="0" collapsed="false">
      <c r="A186" s="178"/>
      <c r="B186" s="47"/>
      <c r="C186" s="179" t="s">
        <v>211</v>
      </c>
      <c r="D186" s="68"/>
      <c r="E186" s="51" t="s">
        <v>40</v>
      </c>
      <c r="F186" s="176" t="n">
        <v>1</v>
      </c>
      <c r="G186" s="139"/>
      <c r="H186" s="52"/>
      <c r="I186" s="177" t="n">
        <f aca="false">H186*F186</f>
        <v>0</v>
      </c>
      <c r="L186" s="125"/>
    </row>
    <row r="187" s="46" customFormat="true" ht="15.75" hidden="false" customHeight="true" outlineLevel="0" collapsed="false">
      <c r="A187" s="178"/>
      <c r="B187" s="47"/>
      <c r="D187" s="68"/>
      <c r="E187" s="51"/>
      <c r="F187" s="176"/>
      <c r="G187" s="139"/>
      <c r="H187" s="181"/>
      <c r="I187" s="177"/>
      <c r="L187" s="125"/>
    </row>
    <row r="188" s="46" customFormat="true" ht="15.75" hidden="false" customHeight="true" outlineLevel="0" collapsed="false">
      <c r="A188" s="147"/>
      <c r="B188" s="47"/>
      <c r="D188" s="173" t="s">
        <v>430</v>
      </c>
      <c r="E188" s="149"/>
      <c r="F188" s="150"/>
      <c r="G188" s="151"/>
      <c r="H188" s="151"/>
      <c r="I188" s="182" t="n">
        <f aca="false">SUBTOTAL(9,I175:I187)</f>
        <v>0</v>
      </c>
      <c r="L188" s="125"/>
    </row>
    <row r="189" s="46" customFormat="true" ht="15.75" hidden="false" customHeight="true" outlineLevel="0" collapsed="false">
      <c r="A189" s="147"/>
      <c r="B189" s="47"/>
      <c r="C189" s="138"/>
      <c r="D189" s="68"/>
      <c r="E189" s="51"/>
      <c r="F189" s="176"/>
      <c r="G189" s="176"/>
      <c r="H189" s="139"/>
      <c r="I189" s="140"/>
      <c r="L189" s="125"/>
    </row>
    <row r="190" s="46" customFormat="true" ht="15.75" hidden="false" customHeight="true" outlineLevel="0" collapsed="false">
      <c r="A190" s="147"/>
      <c r="B190" s="47"/>
      <c r="C190" s="138"/>
      <c r="D190" s="68"/>
      <c r="E190" s="51"/>
      <c r="F190" s="176"/>
      <c r="G190" s="176"/>
      <c r="H190" s="139"/>
      <c r="I190" s="140"/>
      <c r="L190" s="125"/>
    </row>
    <row r="191" s="46" customFormat="true" ht="15.75" hidden="false" customHeight="true" outlineLevel="0" collapsed="false">
      <c r="A191" s="175" t="s">
        <v>32</v>
      </c>
      <c r="B191" s="47" t="s">
        <v>219</v>
      </c>
      <c r="C191" s="138"/>
      <c r="D191" s="184"/>
      <c r="E191" s="185"/>
      <c r="F191" s="71"/>
      <c r="G191" s="71"/>
      <c r="H191" s="139"/>
      <c r="I191" s="140"/>
      <c r="L191" s="125"/>
    </row>
    <row r="192" s="46" customFormat="true" ht="15.75" hidden="false" customHeight="true" outlineLevel="0" collapsed="false">
      <c r="A192" s="175"/>
      <c r="B192" s="47"/>
      <c r="C192" s="138"/>
      <c r="D192" s="68"/>
      <c r="E192" s="51"/>
      <c r="F192" s="71"/>
      <c r="G192" s="71"/>
      <c r="H192" s="139"/>
      <c r="I192" s="140"/>
      <c r="L192" s="125"/>
    </row>
    <row r="193" s="46" customFormat="true" ht="15.75" hidden="false" customHeight="true" outlineLevel="0" collapsed="false">
      <c r="A193" s="175" t="s">
        <v>431</v>
      </c>
      <c r="B193" s="47" t="s">
        <v>432</v>
      </c>
      <c r="C193" s="47"/>
      <c r="D193" s="68"/>
      <c r="E193" s="51" t="s">
        <v>201</v>
      </c>
      <c r="F193" s="176"/>
      <c r="G193" s="139"/>
      <c r="H193" s="52" t="s">
        <v>229</v>
      </c>
      <c r="I193" s="177"/>
      <c r="L193" s="125"/>
    </row>
    <row r="194" s="46" customFormat="true" ht="15.75" hidden="false" customHeight="true" outlineLevel="0" collapsed="false">
      <c r="A194" s="178"/>
      <c r="B194" s="47"/>
      <c r="C194" s="144"/>
      <c r="D194" s="68"/>
      <c r="E194" s="51"/>
      <c r="F194" s="176"/>
      <c r="G194" s="139"/>
      <c r="H194" s="52"/>
      <c r="I194" s="177"/>
      <c r="L194" s="125"/>
    </row>
    <row r="195" s="46" customFormat="true" ht="15.75" hidden="false" customHeight="true" outlineLevel="0" collapsed="false">
      <c r="A195" s="175" t="s">
        <v>433</v>
      </c>
      <c r="B195" s="47" t="s">
        <v>434</v>
      </c>
      <c r="C195" s="47"/>
      <c r="D195" s="68"/>
      <c r="E195" s="51"/>
      <c r="F195" s="176"/>
      <c r="G195" s="139"/>
      <c r="H195" s="52"/>
      <c r="I195" s="177"/>
      <c r="L195" s="125"/>
    </row>
    <row r="196" s="46" customFormat="true" ht="15.75" hidden="false" customHeight="true" outlineLevel="0" collapsed="false">
      <c r="A196" s="178" t="s">
        <v>435</v>
      </c>
      <c r="B196" s="47"/>
      <c r="C196" s="144" t="s">
        <v>436</v>
      </c>
      <c r="D196" s="68"/>
      <c r="E196" s="51" t="s">
        <v>201</v>
      </c>
      <c r="F196" s="176"/>
      <c r="G196" s="139"/>
      <c r="H196" s="52" t="s">
        <v>229</v>
      </c>
      <c r="I196" s="177"/>
      <c r="L196" s="125"/>
    </row>
    <row r="197" s="46" customFormat="true" ht="15.75" hidden="false" customHeight="true" outlineLevel="0" collapsed="false">
      <c r="A197" s="178" t="s">
        <v>437</v>
      </c>
      <c r="B197" s="47"/>
      <c r="C197" s="144" t="s">
        <v>438</v>
      </c>
      <c r="D197" s="68"/>
      <c r="E197" s="51" t="s">
        <v>40</v>
      </c>
      <c r="F197" s="176" t="n">
        <v>1</v>
      </c>
      <c r="G197" s="139"/>
      <c r="H197" s="52"/>
      <c r="I197" s="177" t="n">
        <f aca="false">H197*F197</f>
        <v>0</v>
      </c>
      <c r="K197" s="70"/>
      <c r="L197" s="180"/>
    </row>
    <row r="198" s="46" customFormat="true" ht="15.75" hidden="false" customHeight="true" outlineLevel="0" collapsed="false">
      <c r="A198" s="178" t="s">
        <v>439</v>
      </c>
      <c r="B198" s="47"/>
      <c r="C198" s="144" t="s">
        <v>440</v>
      </c>
      <c r="D198" s="68"/>
      <c r="E198" s="51" t="s">
        <v>201</v>
      </c>
      <c r="F198" s="176" t="n">
        <v>1</v>
      </c>
      <c r="G198" s="139"/>
      <c r="H198" s="52"/>
      <c r="I198" s="177" t="n">
        <f aca="false">H198*F198</f>
        <v>0</v>
      </c>
      <c r="L198" s="125"/>
    </row>
    <row r="199" s="46" customFormat="true" ht="15.75" hidden="false" customHeight="true" outlineLevel="0" collapsed="false">
      <c r="A199" s="178" t="s">
        <v>441</v>
      </c>
      <c r="B199" s="47"/>
      <c r="C199" s="144" t="s">
        <v>442</v>
      </c>
      <c r="D199" s="68"/>
      <c r="E199" s="51" t="s">
        <v>201</v>
      </c>
      <c r="F199" s="176" t="n">
        <v>1</v>
      </c>
      <c r="G199" s="139"/>
      <c r="H199" s="52"/>
      <c r="I199" s="177" t="n">
        <f aca="false">H199*F199</f>
        <v>0</v>
      </c>
      <c r="L199" s="125"/>
    </row>
    <row r="200" s="46" customFormat="true" ht="15.75" hidden="false" customHeight="true" outlineLevel="0" collapsed="false">
      <c r="A200" s="178" t="s">
        <v>443</v>
      </c>
      <c r="B200" s="47"/>
      <c r="C200" s="144" t="s">
        <v>444</v>
      </c>
      <c r="D200" s="68"/>
      <c r="E200" s="51" t="s">
        <v>201</v>
      </c>
      <c r="F200" s="176" t="s">
        <v>445</v>
      </c>
      <c r="G200" s="139"/>
      <c r="H200" s="52"/>
      <c r="I200" s="177"/>
      <c r="L200" s="125"/>
    </row>
    <row r="201" s="46" customFormat="true" ht="15.75" hidden="false" customHeight="true" outlineLevel="0" collapsed="false">
      <c r="A201" s="178" t="s">
        <v>446</v>
      </c>
      <c r="B201" s="47"/>
      <c r="C201" s="144" t="s">
        <v>447</v>
      </c>
      <c r="D201" s="68"/>
      <c r="E201" s="51" t="s">
        <v>201</v>
      </c>
      <c r="F201" s="176" t="s">
        <v>445</v>
      </c>
      <c r="G201" s="139"/>
      <c r="H201" s="52"/>
      <c r="I201" s="177"/>
      <c r="L201" s="125"/>
    </row>
    <row r="202" s="46" customFormat="true" ht="15.75" hidden="false" customHeight="true" outlineLevel="0" collapsed="false">
      <c r="A202" s="178" t="s">
        <v>448</v>
      </c>
      <c r="B202" s="47"/>
      <c r="C202" s="144" t="s">
        <v>449</v>
      </c>
      <c r="D202" s="68"/>
      <c r="E202" s="51" t="s">
        <v>201</v>
      </c>
      <c r="F202" s="176" t="n">
        <v>1</v>
      </c>
      <c r="G202" s="139"/>
      <c r="H202" s="52"/>
      <c r="I202" s="177" t="n">
        <f aca="false">H202*F202</f>
        <v>0</v>
      </c>
      <c r="L202" s="125"/>
    </row>
    <row r="203" s="46" customFormat="true" ht="15.75" hidden="false" customHeight="true" outlineLevel="0" collapsed="false">
      <c r="A203" s="178" t="s">
        <v>450</v>
      </c>
      <c r="B203" s="47"/>
      <c r="C203" s="144" t="s">
        <v>451</v>
      </c>
      <c r="D203" s="68"/>
      <c r="E203" s="51" t="s">
        <v>40</v>
      </c>
      <c r="F203" s="176" t="n">
        <v>1</v>
      </c>
      <c r="G203" s="139"/>
      <c r="H203" s="52"/>
      <c r="I203" s="177" t="n">
        <f aca="false">H203*F203</f>
        <v>0</v>
      </c>
      <c r="L203" s="125"/>
    </row>
    <row r="204" s="46" customFormat="true" ht="15.75" hidden="false" customHeight="true" outlineLevel="0" collapsed="false">
      <c r="A204" s="178" t="s">
        <v>452</v>
      </c>
      <c r="B204" s="47"/>
      <c r="C204" s="144" t="s">
        <v>453</v>
      </c>
      <c r="D204" s="68"/>
      <c r="E204" s="51"/>
      <c r="F204" s="176"/>
      <c r="G204" s="139"/>
      <c r="H204" s="52"/>
      <c r="I204" s="177"/>
      <c r="L204" s="125"/>
    </row>
    <row r="205" s="46" customFormat="true" ht="15.75" hidden="false" customHeight="true" outlineLevel="0" collapsed="false">
      <c r="A205" s="178"/>
      <c r="B205" s="42"/>
      <c r="C205" s="179" t="s">
        <v>454</v>
      </c>
      <c r="D205" s="54"/>
      <c r="E205" s="51" t="s">
        <v>40</v>
      </c>
      <c r="F205" s="134" t="n">
        <v>5</v>
      </c>
      <c r="G205" s="145"/>
      <c r="H205" s="52"/>
      <c r="I205" s="177" t="n">
        <f aca="false">H205*F205</f>
        <v>0</v>
      </c>
    </row>
    <row r="206" s="218" customFormat="true" ht="15.75" hidden="false" customHeight="true" outlineLevel="0" collapsed="false">
      <c r="A206" s="178"/>
      <c r="B206" s="42"/>
      <c r="C206" s="179" t="s">
        <v>455</v>
      </c>
      <c r="D206" s="54"/>
      <c r="E206" s="51" t="s">
        <v>40</v>
      </c>
      <c r="F206" s="134" t="n">
        <v>2</v>
      </c>
      <c r="G206" s="145"/>
      <c r="H206" s="52"/>
      <c r="I206" s="177" t="n">
        <f aca="false">H206*F206</f>
        <v>0</v>
      </c>
    </row>
    <row r="207" s="46" customFormat="true" ht="15.75" hidden="false" customHeight="true" outlineLevel="0" collapsed="false">
      <c r="A207" s="147"/>
      <c r="B207" s="42"/>
      <c r="C207" s="179" t="s">
        <v>456</v>
      </c>
      <c r="D207" s="54"/>
      <c r="E207" s="51" t="s">
        <v>40</v>
      </c>
      <c r="F207" s="134" t="n">
        <v>3</v>
      </c>
      <c r="G207" s="145"/>
      <c r="H207" s="52"/>
      <c r="I207" s="177" t="n">
        <f aca="false">H207*F207</f>
        <v>0</v>
      </c>
    </row>
    <row r="208" s="46" customFormat="true" ht="15.75" hidden="false" customHeight="true" outlineLevel="0" collapsed="false">
      <c r="A208" s="147"/>
      <c r="B208" s="42"/>
      <c r="C208" s="179" t="s">
        <v>457</v>
      </c>
      <c r="D208" s="54"/>
      <c r="E208" s="51" t="s">
        <v>40</v>
      </c>
      <c r="F208" s="134" t="n">
        <v>15</v>
      </c>
      <c r="G208" s="145"/>
      <c r="H208" s="52"/>
      <c r="I208" s="177" t="n">
        <f aca="false">H208*F208</f>
        <v>0</v>
      </c>
    </row>
    <row r="209" s="46" customFormat="true" ht="15.75" hidden="false" customHeight="true" outlineLevel="0" collapsed="false">
      <c r="A209" s="178"/>
      <c r="B209" s="47"/>
      <c r="C209" s="144"/>
      <c r="D209" s="68"/>
      <c r="E209" s="51"/>
      <c r="F209" s="176"/>
      <c r="G209" s="139"/>
      <c r="H209" s="52"/>
      <c r="I209" s="177"/>
      <c r="L209" s="125"/>
    </row>
    <row r="210" s="46" customFormat="true" ht="15.75" hidden="false" customHeight="true" outlineLevel="0" collapsed="false">
      <c r="A210" s="178"/>
      <c r="B210" s="47"/>
      <c r="C210" s="144" t="s">
        <v>458</v>
      </c>
      <c r="D210" s="68"/>
      <c r="E210" s="51"/>
      <c r="F210" s="176"/>
      <c r="G210" s="139"/>
      <c r="H210" s="52"/>
      <c r="I210" s="177"/>
      <c r="L210" s="125"/>
    </row>
    <row r="211" s="46" customFormat="true" ht="15.75" hidden="false" customHeight="true" outlineLevel="0" collapsed="false">
      <c r="A211" s="178"/>
      <c r="B211" s="47"/>
      <c r="C211" s="179" t="s">
        <v>459</v>
      </c>
      <c r="D211" s="68"/>
      <c r="E211" s="51" t="s">
        <v>40</v>
      </c>
      <c r="F211" s="176" t="n">
        <v>12</v>
      </c>
      <c r="G211" s="139"/>
      <c r="H211" s="52"/>
      <c r="I211" s="177" t="n">
        <f aca="false">H211*F211</f>
        <v>0</v>
      </c>
      <c r="L211" s="125"/>
    </row>
    <row r="212" s="46" customFormat="true" ht="15.75" hidden="false" customHeight="true" outlineLevel="0" collapsed="false">
      <c r="A212" s="178"/>
      <c r="B212" s="47"/>
      <c r="C212" s="179" t="s">
        <v>460</v>
      </c>
      <c r="D212" s="68"/>
      <c r="E212" s="51" t="s">
        <v>40</v>
      </c>
      <c r="F212" s="176" t="n">
        <v>2</v>
      </c>
      <c r="G212" s="139"/>
      <c r="H212" s="52"/>
      <c r="I212" s="177" t="n">
        <f aca="false">H212*F212</f>
        <v>0</v>
      </c>
      <c r="L212" s="125"/>
    </row>
    <row r="213" s="46" customFormat="true" ht="15.75" hidden="false" customHeight="true" outlineLevel="0" collapsed="false">
      <c r="A213" s="178"/>
      <c r="B213" s="47"/>
      <c r="C213" s="179" t="s">
        <v>461</v>
      </c>
      <c r="D213" s="68"/>
      <c r="E213" s="51" t="s">
        <v>40</v>
      </c>
      <c r="F213" s="176" t="s">
        <v>445</v>
      </c>
      <c r="G213" s="139"/>
      <c r="H213" s="52"/>
      <c r="I213" s="177"/>
      <c r="L213" s="125"/>
    </row>
    <row r="214" s="46" customFormat="true" ht="15.75" hidden="false" customHeight="true" outlineLevel="0" collapsed="false">
      <c r="A214" s="178"/>
      <c r="B214" s="47"/>
      <c r="C214" s="144"/>
      <c r="D214" s="68"/>
      <c r="E214" s="51"/>
      <c r="F214" s="176"/>
      <c r="G214" s="139"/>
      <c r="H214" s="52"/>
      <c r="I214" s="177"/>
      <c r="L214" s="125"/>
    </row>
    <row r="215" s="46" customFormat="true" ht="15.75" hidden="false" customHeight="true" outlineLevel="0" collapsed="false">
      <c r="A215" s="178" t="s">
        <v>462</v>
      </c>
      <c r="B215" s="47"/>
      <c r="C215" s="144" t="s">
        <v>463</v>
      </c>
      <c r="D215" s="68"/>
      <c r="E215" s="176" t="s">
        <v>201</v>
      </c>
      <c r="F215" s="176" t="n">
        <v>1</v>
      </c>
      <c r="G215" s="139"/>
      <c r="H215" s="52"/>
      <c r="I215" s="177" t="n">
        <f aca="false">H215*F215</f>
        <v>0</v>
      </c>
      <c r="L215" s="125"/>
    </row>
    <row r="216" s="46" customFormat="true" ht="15.75" hidden="false" customHeight="true" outlineLevel="0" collapsed="false">
      <c r="A216" s="178" t="s">
        <v>464</v>
      </c>
      <c r="B216" s="47"/>
      <c r="C216" s="144" t="s">
        <v>465</v>
      </c>
      <c r="D216" s="68"/>
      <c r="E216" s="51"/>
      <c r="F216" s="176"/>
      <c r="G216" s="139"/>
      <c r="H216" s="52"/>
      <c r="I216" s="177"/>
      <c r="L216" s="125"/>
    </row>
    <row r="217" s="46" customFormat="true" ht="15.75" hidden="false" customHeight="true" outlineLevel="0" collapsed="false">
      <c r="A217" s="147"/>
      <c r="B217" s="47"/>
      <c r="C217" s="144" t="s">
        <v>466</v>
      </c>
      <c r="D217" s="68"/>
      <c r="E217" s="51" t="s">
        <v>40</v>
      </c>
      <c r="F217" s="176" t="n">
        <v>8</v>
      </c>
      <c r="G217" s="139"/>
      <c r="H217" s="52"/>
      <c r="I217" s="177" t="n">
        <f aca="false">H217*F217</f>
        <v>0</v>
      </c>
      <c r="L217" s="125"/>
    </row>
    <row r="218" s="46" customFormat="true" ht="15.75" hidden="false" customHeight="true" outlineLevel="0" collapsed="false">
      <c r="A218" s="178"/>
      <c r="B218" s="47"/>
      <c r="C218" s="144" t="s">
        <v>467</v>
      </c>
      <c r="D218" s="68"/>
      <c r="E218" s="51" t="s">
        <v>40</v>
      </c>
      <c r="F218" s="176" t="n">
        <v>6</v>
      </c>
      <c r="G218" s="139"/>
      <c r="H218" s="52"/>
      <c r="I218" s="177" t="n">
        <f aca="false">H218*F218</f>
        <v>0</v>
      </c>
      <c r="L218" s="125"/>
    </row>
    <row r="219" s="46" customFormat="true" ht="15.75" hidden="false" customHeight="true" outlineLevel="0" collapsed="false">
      <c r="A219" s="178"/>
      <c r="B219" s="47"/>
      <c r="C219" s="144" t="s">
        <v>468</v>
      </c>
      <c r="D219" s="68"/>
      <c r="E219" s="51" t="s">
        <v>40</v>
      </c>
      <c r="F219" s="176" t="n">
        <v>3</v>
      </c>
      <c r="G219" s="139"/>
      <c r="H219" s="52"/>
      <c r="I219" s="177" t="n">
        <f aca="false">H219*F219</f>
        <v>0</v>
      </c>
      <c r="L219" s="125"/>
    </row>
    <row r="220" s="46" customFormat="true" ht="15.75" hidden="false" customHeight="true" outlineLevel="0" collapsed="false">
      <c r="A220" s="178"/>
      <c r="B220" s="47"/>
      <c r="C220" s="144" t="s">
        <v>469</v>
      </c>
      <c r="D220" s="68"/>
      <c r="E220" s="51" t="s">
        <v>40</v>
      </c>
      <c r="F220" s="176" t="n">
        <v>10</v>
      </c>
      <c r="G220" s="139"/>
      <c r="H220" s="52"/>
      <c r="I220" s="177" t="n">
        <f aca="false">H220*F220</f>
        <v>0</v>
      </c>
      <c r="L220" s="125"/>
    </row>
    <row r="221" s="46" customFormat="true" ht="15.75" hidden="false" customHeight="true" outlineLevel="0" collapsed="false">
      <c r="A221" s="178"/>
      <c r="B221" s="47"/>
      <c r="C221" s="144" t="s">
        <v>470</v>
      </c>
      <c r="D221" s="68"/>
      <c r="E221" s="51" t="s">
        <v>40</v>
      </c>
      <c r="F221" s="176" t="n">
        <v>12</v>
      </c>
      <c r="G221" s="139"/>
      <c r="H221" s="52"/>
      <c r="I221" s="177" t="n">
        <f aca="false">H221*F221</f>
        <v>0</v>
      </c>
      <c r="L221" s="125"/>
    </row>
    <row r="222" s="46" customFormat="true" ht="15.75" hidden="false" customHeight="true" outlineLevel="0" collapsed="false">
      <c r="A222" s="178"/>
      <c r="B222" s="47"/>
      <c r="C222" s="144" t="s">
        <v>471</v>
      </c>
      <c r="D222" s="68"/>
      <c r="E222" s="51" t="s">
        <v>40</v>
      </c>
      <c r="F222" s="176" t="n">
        <v>6</v>
      </c>
      <c r="G222" s="139"/>
      <c r="H222" s="52"/>
      <c r="I222" s="177" t="n">
        <f aca="false">H222*F222</f>
        <v>0</v>
      </c>
      <c r="L222" s="125"/>
    </row>
    <row r="223" s="46" customFormat="true" ht="15.75" hidden="false" customHeight="true" outlineLevel="0" collapsed="false">
      <c r="A223" s="178"/>
      <c r="B223" s="47"/>
      <c r="C223" s="125" t="s">
        <v>472</v>
      </c>
      <c r="D223" s="54"/>
      <c r="E223" s="51"/>
      <c r="F223" s="176"/>
      <c r="G223" s="139"/>
      <c r="H223" s="52"/>
      <c r="I223" s="177"/>
      <c r="L223" s="125"/>
    </row>
    <row r="224" s="46" customFormat="true" ht="15.75" hidden="false" customHeight="true" outlineLevel="0" collapsed="false">
      <c r="A224" s="178"/>
      <c r="B224" s="47"/>
      <c r="C224" s="179" t="s">
        <v>473</v>
      </c>
      <c r="D224" s="54"/>
      <c r="E224" s="51" t="s">
        <v>40</v>
      </c>
      <c r="F224" s="176" t="n">
        <v>7</v>
      </c>
      <c r="G224" s="139"/>
      <c r="H224" s="52"/>
      <c r="I224" s="177" t="n">
        <f aca="false">H224*F224</f>
        <v>0</v>
      </c>
      <c r="L224" s="125"/>
    </row>
    <row r="225" s="46" customFormat="true" ht="15.75" hidden="false" customHeight="true" outlineLevel="0" collapsed="false">
      <c r="A225" s="178"/>
      <c r="B225" s="47"/>
      <c r="C225" s="179" t="s">
        <v>474</v>
      </c>
      <c r="D225" s="54"/>
      <c r="E225" s="51" t="s">
        <v>40</v>
      </c>
      <c r="F225" s="176" t="s">
        <v>445</v>
      </c>
      <c r="G225" s="139"/>
      <c r="H225" s="52"/>
      <c r="I225" s="177"/>
      <c r="L225" s="125"/>
    </row>
    <row r="226" s="46" customFormat="true" ht="15.75" hidden="false" customHeight="true" outlineLevel="0" collapsed="false">
      <c r="A226" s="178"/>
      <c r="B226" s="47"/>
      <c r="C226" s="179" t="s">
        <v>475</v>
      </c>
      <c r="D226" s="54"/>
      <c r="E226" s="51" t="s">
        <v>40</v>
      </c>
      <c r="F226" s="176" t="n">
        <v>1</v>
      </c>
      <c r="G226" s="139"/>
      <c r="H226" s="52"/>
      <c r="I226" s="177" t="n">
        <f aca="false">H226*F226</f>
        <v>0</v>
      </c>
      <c r="L226" s="125"/>
    </row>
    <row r="227" s="46" customFormat="true" ht="15.75" hidden="false" customHeight="true" outlineLevel="0" collapsed="false">
      <c r="A227" s="178"/>
      <c r="B227" s="47"/>
      <c r="C227" s="144"/>
      <c r="D227" s="68"/>
      <c r="E227" s="51"/>
      <c r="F227" s="176"/>
      <c r="G227" s="139"/>
      <c r="H227" s="52"/>
      <c r="I227" s="177"/>
      <c r="L227" s="125"/>
    </row>
    <row r="228" s="46" customFormat="true" ht="15.75" hidden="false" customHeight="true" outlineLevel="0" collapsed="false">
      <c r="A228" s="147"/>
      <c r="B228" s="47"/>
      <c r="C228" s="138"/>
      <c r="D228" s="68"/>
      <c r="E228" s="51"/>
      <c r="F228" s="176"/>
      <c r="G228" s="176"/>
      <c r="H228" s="139"/>
      <c r="I228" s="140"/>
      <c r="L228" s="125"/>
    </row>
    <row r="229" s="46" customFormat="true" ht="15.75" hidden="false" customHeight="true" outlineLevel="0" collapsed="false">
      <c r="A229" s="147"/>
      <c r="B229" s="47"/>
      <c r="D229" s="173" t="s">
        <v>476</v>
      </c>
      <c r="E229" s="149"/>
      <c r="F229" s="150"/>
      <c r="G229" s="151"/>
      <c r="H229" s="151"/>
      <c r="I229" s="182" t="n">
        <f aca="false">SUM(I193:I227)</f>
        <v>0</v>
      </c>
      <c r="L229" s="125"/>
    </row>
    <row r="230" s="46" customFormat="true" ht="15.75" hidden="false" customHeight="true" outlineLevel="0" collapsed="false">
      <c r="A230" s="147"/>
      <c r="B230" s="47"/>
      <c r="C230" s="138"/>
      <c r="D230" s="68"/>
      <c r="E230" s="51"/>
      <c r="F230" s="176"/>
      <c r="G230" s="176"/>
      <c r="H230" s="139"/>
      <c r="I230" s="140"/>
      <c r="L230" s="125"/>
    </row>
    <row r="231" s="46" customFormat="true" ht="15.75" hidden="false" customHeight="true" outlineLevel="0" collapsed="false">
      <c r="A231" s="147"/>
      <c r="B231" s="47"/>
      <c r="C231" s="138"/>
      <c r="D231" s="68"/>
      <c r="E231" s="51"/>
      <c r="F231" s="176"/>
      <c r="G231" s="176"/>
      <c r="H231" s="139"/>
      <c r="I231" s="140"/>
      <c r="L231" s="125"/>
    </row>
    <row r="232" s="46" customFormat="true" ht="15.75" hidden="false" customHeight="true" outlineLevel="0" collapsed="false">
      <c r="A232" s="175" t="s">
        <v>33</v>
      </c>
      <c r="B232" s="47" t="s">
        <v>477</v>
      </c>
      <c r="C232" s="183"/>
      <c r="D232" s="184"/>
      <c r="E232" s="185"/>
      <c r="F232" s="71"/>
      <c r="G232" s="71"/>
      <c r="H232" s="139"/>
      <c r="I232" s="140"/>
      <c r="L232" s="125"/>
    </row>
    <row r="233" s="46" customFormat="true" ht="15.75" hidden="false" customHeight="true" outlineLevel="0" collapsed="false">
      <c r="A233" s="219"/>
      <c r="B233" s="220"/>
      <c r="C233" s="144"/>
      <c r="D233" s="184"/>
      <c r="E233" s="185"/>
      <c r="F233" s="176"/>
      <c r="G233" s="139"/>
      <c r="H233" s="52"/>
      <c r="I233" s="177" t="n">
        <f aca="false">H233*F233</f>
        <v>0</v>
      </c>
      <c r="L233" s="125"/>
    </row>
    <row r="234" s="46" customFormat="true" ht="15.75" hidden="false" customHeight="true" outlineLevel="0" collapsed="false">
      <c r="A234" s="175" t="s">
        <v>478</v>
      </c>
      <c r="B234" s="47" t="s">
        <v>479</v>
      </c>
      <c r="C234" s="183"/>
      <c r="D234" s="184"/>
      <c r="E234" s="185"/>
      <c r="F234" s="71"/>
      <c r="G234" s="71"/>
      <c r="H234" s="139"/>
      <c r="I234" s="140"/>
      <c r="L234" s="125"/>
    </row>
    <row r="235" s="46" customFormat="true" ht="15.75" hidden="false" customHeight="true" outlineLevel="0" collapsed="false">
      <c r="A235" s="221"/>
      <c r="B235" s="222"/>
      <c r="C235" s="183"/>
      <c r="D235" s="184"/>
      <c r="E235" s="185"/>
      <c r="F235" s="71"/>
      <c r="G235" s="71"/>
      <c r="H235" s="139"/>
      <c r="I235" s="140"/>
      <c r="L235" s="125"/>
    </row>
    <row r="236" s="46" customFormat="true" ht="15.75" hidden="false" customHeight="true" outlineLevel="0" collapsed="false">
      <c r="A236" s="219"/>
      <c r="B236" s="220"/>
      <c r="C236" s="144" t="s">
        <v>480</v>
      </c>
      <c r="D236" s="184"/>
      <c r="E236" s="185" t="s">
        <v>229</v>
      </c>
      <c r="F236" s="176"/>
      <c r="G236" s="139"/>
      <c r="H236" s="52"/>
      <c r="I236" s="177"/>
      <c r="L236" s="125"/>
    </row>
    <row r="237" s="46" customFormat="true" ht="15.75" hidden="false" customHeight="true" outlineLevel="0" collapsed="false">
      <c r="A237" s="219"/>
      <c r="B237" s="220"/>
      <c r="C237" s="144" t="s">
        <v>233</v>
      </c>
      <c r="D237" s="184"/>
      <c r="E237" s="185" t="s">
        <v>201</v>
      </c>
      <c r="F237" s="176" t="n">
        <v>1</v>
      </c>
      <c r="G237" s="139"/>
      <c r="H237" s="52"/>
      <c r="I237" s="177" t="n">
        <f aca="false">H237*F237</f>
        <v>0</v>
      </c>
      <c r="L237" s="125"/>
    </row>
    <row r="238" s="46" customFormat="true" ht="15.75" hidden="false" customHeight="true" outlineLevel="0" collapsed="false">
      <c r="A238" s="178"/>
      <c r="B238" s="47"/>
      <c r="D238" s="68"/>
      <c r="E238" s="51"/>
      <c r="F238" s="176"/>
      <c r="G238" s="139"/>
      <c r="H238" s="181"/>
      <c r="I238" s="177"/>
      <c r="L238" s="125"/>
    </row>
    <row r="239" s="46" customFormat="true" ht="15.75" hidden="false" customHeight="true" outlineLevel="0" collapsed="false">
      <c r="A239" s="147"/>
      <c r="B239" s="47"/>
      <c r="D239" s="173" t="s">
        <v>481</v>
      </c>
      <c r="E239" s="149"/>
      <c r="F239" s="150"/>
      <c r="G239" s="151"/>
      <c r="H239" s="151"/>
      <c r="I239" s="182" t="n">
        <f aca="false">SUBTOTAL(9,I234:I238)</f>
        <v>0</v>
      </c>
      <c r="L239" s="125"/>
    </row>
    <row r="240" s="46" customFormat="true" ht="15.75" hidden="false" customHeight="true" outlineLevel="0" collapsed="false">
      <c r="A240" s="219"/>
      <c r="B240" s="220"/>
      <c r="C240" s="144"/>
      <c r="D240" s="184"/>
      <c r="E240" s="185"/>
      <c r="F240" s="176"/>
      <c r="G240" s="139"/>
      <c r="H240" s="52"/>
      <c r="I240" s="177"/>
      <c r="L240" s="125"/>
    </row>
    <row r="241" s="46" customFormat="true" ht="15.75" hidden="false" customHeight="true" outlineLevel="0" collapsed="false">
      <c r="A241" s="223" t="s">
        <v>482</v>
      </c>
      <c r="B241" s="220" t="s">
        <v>483</v>
      </c>
      <c r="C241" s="224"/>
      <c r="D241" s="184"/>
      <c r="E241" s="185"/>
      <c r="F241" s="176"/>
      <c r="G241" s="139"/>
      <c r="H241" s="52"/>
      <c r="I241" s="177"/>
      <c r="L241" s="125"/>
    </row>
    <row r="242" s="46" customFormat="true" ht="15.75" hidden="false" customHeight="true" outlineLevel="0" collapsed="false">
      <c r="A242" s="178"/>
      <c r="B242" s="47"/>
      <c r="C242" s="144"/>
      <c r="D242" s="68"/>
      <c r="E242" s="51"/>
      <c r="F242" s="176"/>
      <c r="G242" s="139"/>
      <c r="H242" s="52"/>
      <c r="I242" s="177"/>
      <c r="L242" s="125"/>
    </row>
    <row r="243" s="46" customFormat="true" ht="15.75" hidden="false" customHeight="true" outlineLevel="0" collapsed="false">
      <c r="A243" s="178"/>
      <c r="B243" s="47" t="s">
        <v>484</v>
      </c>
      <c r="C243" s="225"/>
      <c r="D243" s="184"/>
      <c r="E243" s="51" t="s">
        <v>229</v>
      </c>
      <c r="F243" s="176"/>
      <c r="G243" s="139"/>
      <c r="H243" s="52"/>
      <c r="I243" s="177"/>
      <c r="L243" s="125"/>
    </row>
    <row r="244" s="46" customFormat="true" ht="15.75" hidden="false" customHeight="true" outlineLevel="0" collapsed="false">
      <c r="A244" s="178"/>
      <c r="B244" s="47"/>
      <c r="D244" s="212"/>
      <c r="E244" s="51"/>
      <c r="F244" s="176"/>
      <c r="G244" s="139"/>
      <c r="H244" s="52"/>
      <c r="I244" s="177"/>
      <c r="L244" s="125"/>
    </row>
    <row r="245" s="46" customFormat="true" ht="15.75" hidden="false" customHeight="true" outlineLevel="0" collapsed="false">
      <c r="A245" s="175" t="s">
        <v>485</v>
      </c>
      <c r="B245" s="47" t="s">
        <v>486</v>
      </c>
      <c r="C245" s="225"/>
      <c r="D245" s="184"/>
      <c r="E245" s="51"/>
      <c r="F245" s="176"/>
      <c r="G245" s="139"/>
      <c r="H245" s="52"/>
      <c r="I245" s="177"/>
      <c r="L245" s="125"/>
    </row>
    <row r="246" s="46" customFormat="true" ht="15.75" hidden="false" customHeight="true" outlineLevel="0" collapsed="false">
      <c r="A246" s="178"/>
      <c r="B246" s="47"/>
      <c r="C246" s="225"/>
      <c r="D246" s="226"/>
      <c r="E246" s="51"/>
      <c r="F246" s="176"/>
      <c r="G246" s="139"/>
      <c r="H246" s="52"/>
      <c r="I246" s="177"/>
      <c r="L246" s="125"/>
    </row>
    <row r="247" s="46" customFormat="true" ht="15.75" hidden="false" customHeight="true" outlineLevel="0" collapsed="false">
      <c r="A247" s="178" t="s">
        <v>487</v>
      </c>
      <c r="B247" s="47"/>
      <c r="C247" s="46" t="s">
        <v>488</v>
      </c>
      <c r="D247" s="68"/>
      <c r="E247" s="51" t="s">
        <v>40</v>
      </c>
      <c r="F247" s="176" t="n">
        <v>1</v>
      </c>
      <c r="G247" s="139"/>
      <c r="H247" s="52"/>
      <c r="I247" s="177" t="n">
        <f aca="false">H247*F247</f>
        <v>0</v>
      </c>
      <c r="L247" s="125"/>
    </row>
    <row r="248" s="46" customFormat="true" ht="15.75" hidden="false" customHeight="true" outlineLevel="0" collapsed="false">
      <c r="A248" s="147"/>
      <c r="B248" s="47"/>
      <c r="C248" s="46" t="s">
        <v>489</v>
      </c>
      <c r="D248" s="212"/>
      <c r="E248" s="51"/>
      <c r="F248" s="71"/>
      <c r="G248" s="71"/>
      <c r="H248" s="139"/>
      <c r="I248" s="213"/>
      <c r="L248" s="125"/>
    </row>
    <row r="249" s="46" customFormat="true" ht="15.75" hidden="false" customHeight="true" outlineLevel="0" collapsed="false">
      <c r="A249" s="178"/>
      <c r="B249" s="220"/>
      <c r="C249" s="227"/>
      <c r="D249" s="184"/>
      <c r="E249" s="51"/>
      <c r="F249" s="176"/>
      <c r="G249" s="139"/>
      <c r="H249" s="52"/>
      <c r="I249" s="177"/>
      <c r="L249" s="125"/>
    </row>
    <row r="250" s="46" customFormat="true" ht="15.75" hidden="false" customHeight="true" outlineLevel="0" collapsed="false">
      <c r="A250" s="178" t="s">
        <v>490</v>
      </c>
      <c r="B250" s="47"/>
      <c r="C250" s="46" t="s">
        <v>491</v>
      </c>
      <c r="D250" s="68"/>
      <c r="E250" s="51" t="s">
        <v>40</v>
      </c>
      <c r="F250" s="176" t="n">
        <v>5</v>
      </c>
      <c r="G250" s="139"/>
      <c r="H250" s="52"/>
      <c r="I250" s="177" t="n">
        <f aca="false">H250*F250</f>
        <v>0</v>
      </c>
      <c r="L250" s="125"/>
    </row>
    <row r="251" s="46" customFormat="true" ht="15.75" hidden="false" customHeight="true" outlineLevel="0" collapsed="false">
      <c r="A251" s="147"/>
      <c r="B251" s="47"/>
      <c r="C251" s="46" t="s">
        <v>492</v>
      </c>
      <c r="D251" s="212"/>
      <c r="E251" s="51"/>
      <c r="F251" s="71"/>
      <c r="G251" s="71"/>
      <c r="H251" s="139"/>
      <c r="I251" s="213"/>
      <c r="L251" s="125"/>
    </row>
    <row r="252" s="46" customFormat="true" ht="15.75" hidden="false" customHeight="true" outlineLevel="0" collapsed="false">
      <c r="A252" s="178"/>
      <c r="B252" s="220"/>
      <c r="C252" s="227"/>
      <c r="D252" s="184"/>
      <c r="E252" s="51"/>
      <c r="F252" s="176"/>
      <c r="G252" s="139"/>
      <c r="H252" s="52"/>
      <c r="I252" s="177"/>
      <c r="L252" s="125"/>
    </row>
    <row r="253" s="46" customFormat="true" ht="15.75" hidden="false" customHeight="true" outlineLevel="0" collapsed="false">
      <c r="A253" s="178" t="s">
        <v>493</v>
      </c>
      <c r="B253" s="47"/>
      <c r="C253" s="46" t="s">
        <v>494</v>
      </c>
      <c r="D253" s="68"/>
      <c r="E253" s="51" t="s">
        <v>40</v>
      </c>
      <c r="F253" s="176" t="n">
        <v>1</v>
      </c>
      <c r="G253" s="139"/>
      <c r="H253" s="52"/>
      <c r="I253" s="177" t="n">
        <f aca="false">H253*F253</f>
        <v>0</v>
      </c>
      <c r="L253" s="125"/>
    </row>
    <row r="254" s="46" customFormat="true" ht="15.75" hidden="false" customHeight="true" outlineLevel="0" collapsed="false">
      <c r="A254" s="178"/>
      <c r="B254" s="220"/>
      <c r="C254" s="227"/>
      <c r="D254" s="184"/>
      <c r="E254" s="51"/>
      <c r="F254" s="176"/>
      <c r="G254" s="139"/>
      <c r="H254" s="52"/>
      <c r="I254" s="177"/>
      <c r="L254" s="125"/>
    </row>
    <row r="255" s="46" customFormat="true" ht="15.75" hidden="false" customHeight="true" outlineLevel="0" collapsed="false">
      <c r="A255" s="178" t="s">
        <v>495</v>
      </c>
      <c r="B255" s="47"/>
      <c r="C255" s="46" t="s">
        <v>496</v>
      </c>
      <c r="D255" s="68"/>
      <c r="E255" s="51"/>
      <c r="F255" s="176"/>
      <c r="G255" s="139"/>
      <c r="H255" s="52"/>
      <c r="I255" s="177"/>
      <c r="L255" s="125"/>
    </row>
    <row r="256" s="46" customFormat="true" ht="15.75" hidden="false" customHeight="true" outlineLevel="0" collapsed="false">
      <c r="A256" s="178"/>
      <c r="B256" s="47"/>
      <c r="C256" s="144" t="s">
        <v>497</v>
      </c>
      <c r="D256" s="68"/>
      <c r="E256" s="51" t="s">
        <v>40</v>
      </c>
      <c r="F256" s="176" t="n">
        <v>5</v>
      </c>
      <c r="G256" s="139"/>
      <c r="H256" s="52"/>
      <c r="I256" s="177" t="n">
        <f aca="false">H256*F256</f>
        <v>0</v>
      </c>
      <c r="L256" s="125"/>
    </row>
    <row r="257" s="46" customFormat="true" ht="15.75" hidden="false" customHeight="true" outlineLevel="0" collapsed="false">
      <c r="A257" s="178"/>
      <c r="B257" s="220"/>
      <c r="C257" s="227"/>
      <c r="D257" s="184"/>
      <c r="E257" s="51"/>
      <c r="F257" s="176"/>
      <c r="G257" s="139"/>
      <c r="H257" s="52"/>
      <c r="I257" s="177"/>
      <c r="L257" s="125"/>
    </row>
    <row r="258" s="46" customFormat="true" ht="15.75" hidden="false" customHeight="true" outlineLevel="0" collapsed="false">
      <c r="A258" s="178" t="s">
        <v>498</v>
      </c>
      <c r="B258" s="47"/>
      <c r="C258" s="46" t="s">
        <v>499</v>
      </c>
      <c r="D258" s="68"/>
      <c r="E258" s="51" t="s">
        <v>201</v>
      </c>
      <c r="F258" s="176" t="n">
        <v>1</v>
      </c>
      <c r="G258" s="139"/>
      <c r="H258" s="52"/>
      <c r="I258" s="177" t="n">
        <f aca="false">H258*F258</f>
        <v>0</v>
      </c>
      <c r="L258" s="125"/>
    </row>
    <row r="259" s="46" customFormat="true" ht="15.75" hidden="false" customHeight="true" outlineLevel="0" collapsed="false">
      <c r="A259" s="178"/>
      <c r="B259" s="47"/>
      <c r="C259" s="144"/>
      <c r="D259" s="68"/>
      <c r="E259" s="51"/>
      <c r="F259" s="176"/>
      <c r="G259" s="139"/>
      <c r="H259" s="52"/>
      <c r="I259" s="177"/>
      <c r="L259" s="125"/>
    </row>
    <row r="260" s="46" customFormat="true" ht="15.75" hidden="false" customHeight="true" outlineLevel="0" collapsed="false">
      <c r="A260" s="178" t="s">
        <v>500</v>
      </c>
      <c r="B260" s="47"/>
      <c r="C260" s="46" t="s">
        <v>501</v>
      </c>
      <c r="D260" s="68"/>
      <c r="E260" s="51" t="s">
        <v>201</v>
      </c>
      <c r="F260" s="176" t="n">
        <v>1</v>
      </c>
      <c r="G260" s="139"/>
      <c r="H260" s="52"/>
      <c r="I260" s="177" t="n">
        <f aca="false">H260*F260</f>
        <v>0</v>
      </c>
      <c r="L260" s="125"/>
    </row>
    <row r="261" s="46" customFormat="true" ht="15.75" hidden="false" customHeight="true" outlineLevel="0" collapsed="false">
      <c r="A261" s="178"/>
      <c r="B261" s="47"/>
      <c r="C261" s="144"/>
      <c r="D261" s="68"/>
      <c r="E261" s="51"/>
      <c r="F261" s="176"/>
      <c r="G261" s="139"/>
      <c r="H261" s="52"/>
      <c r="I261" s="177"/>
      <c r="L261" s="125"/>
    </row>
    <row r="262" s="46" customFormat="true" ht="15.75" hidden="false" customHeight="true" outlineLevel="0" collapsed="false">
      <c r="A262" s="178" t="s">
        <v>502</v>
      </c>
      <c r="B262" s="47"/>
      <c r="C262" s="46" t="s">
        <v>503</v>
      </c>
      <c r="D262" s="68"/>
      <c r="E262" s="51" t="s">
        <v>229</v>
      </c>
      <c r="F262" s="176"/>
      <c r="G262" s="139"/>
      <c r="H262" s="52"/>
      <c r="I262" s="177"/>
      <c r="L262" s="125"/>
    </row>
    <row r="263" s="46" customFormat="true" ht="15.75" hidden="false" customHeight="true" outlineLevel="0" collapsed="false">
      <c r="A263" s="178"/>
      <c r="B263" s="47"/>
      <c r="C263" s="144"/>
      <c r="D263" s="68"/>
      <c r="E263" s="51"/>
      <c r="F263" s="176"/>
      <c r="G263" s="139"/>
      <c r="H263" s="52"/>
      <c r="I263" s="177"/>
      <c r="L263" s="125"/>
    </row>
    <row r="264" s="46" customFormat="true" ht="15.75" hidden="false" customHeight="true" outlineLevel="0" collapsed="false">
      <c r="A264" s="178" t="s">
        <v>504</v>
      </c>
      <c r="B264" s="47"/>
      <c r="C264" s="46" t="s">
        <v>505</v>
      </c>
      <c r="D264" s="68"/>
      <c r="E264" s="51" t="s">
        <v>40</v>
      </c>
      <c r="F264" s="176" t="n">
        <v>1</v>
      </c>
      <c r="G264" s="139"/>
      <c r="H264" s="52"/>
      <c r="I264" s="177" t="n">
        <f aca="false">H264*F264</f>
        <v>0</v>
      </c>
      <c r="L264" s="125"/>
    </row>
    <row r="265" s="46" customFormat="true" ht="15.75" hidden="false" customHeight="true" outlineLevel="0" collapsed="false">
      <c r="A265" s="178"/>
      <c r="B265" s="47"/>
      <c r="D265" s="68"/>
      <c r="E265" s="51"/>
      <c r="F265" s="176"/>
      <c r="G265" s="139"/>
      <c r="H265" s="181"/>
      <c r="I265" s="177"/>
      <c r="L265" s="125"/>
    </row>
    <row r="266" s="46" customFormat="true" ht="23.1" hidden="false" customHeight="true" outlineLevel="0" collapsed="false">
      <c r="A266" s="147"/>
      <c r="B266" s="47"/>
      <c r="D266" s="173" t="s">
        <v>506</v>
      </c>
      <c r="E266" s="149"/>
      <c r="F266" s="150"/>
      <c r="G266" s="151"/>
      <c r="H266" s="151"/>
      <c r="I266" s="182" t="n">
        <f aca="false">SUBTOTAL(9,I244:I265)</f>
        <v>0</v>
      </c>
      <c r="L266" s="125"/>
    </row>
    <row r="267" s="46" customFormat="true" ht="15.75" hidden="false" customHeight="true" outlineLevel="0" collapsed="false">
      <c r="A267" s="178"/>
      <c r="D267" s="68"/>
      <c r="E267" s="51"/>
      <c r="F267" s="176"/>
      <c r="G267" s="139"/>
      <c r="H267" s="52"/>
      <c r="I267" s="177"/>
      <c r="L267" s="125"/>
    </row>
    <row r="268" s="46" customFormat="true" ht="15.75" hidden="false" customHeight="true" outlineLevel="0" collapsed="false">
      <c r="A268" s="223" t="s">
        <v>507</v>
      </c>
      <c r="B268" s="220" t="s">
        <v>508</v>
      </c>
      <c r="C268" s="183"/>
      <c r="D268" s="184"/>
      <c r="E268" s="185"/>
      <c r="F268" s="176"/>
      <c r="G268" s="139"/>
      <c r="H268" s="52"/>
      <c r="I268" s="177"/>
      <c r="L268" s="125"/>
    </row>
    <row r="269" s="46" customFormat="true" ht="15.75" hidden="false" customHeight="true" outlineLevel="0" collapsed="false">
      <c r="A269" s="178"/>
      <c r="B269" s="47"/>
      <c r="C269" s="144"/>
      <c r="D269" s="68"/>
      <c r="E269" s="51"/>
      <c r="F269" s="176"/>
      <c r="G269" s="139"/>
      <c r="H269" s="52"/>
      <c r="I269" s="177"/>
      <c r="L269" s="125"/>
    </row>
    <row r="270" s="46" customFormat="true" ht="15.75" hidden="false" customHeight="true" outlineLevel="0" collapsed="false">
      <c r="A270" s="178" t="s">
        <v>509</v>
      </c>
      <c r="B270" s="46" t="s">
        <v>510</v>
      </c>
      <c r="C270" s="227"/>
      <c r="D270" s="184"/>
      <c r="E270" s="51"/>
      <c r="F270" s="176"/>
      <c r="G270" s="139"/>
      <c r="H270" s="52"/>
      <c r="I270" s="177"/>
      <c r="L270" s="125"/>
    </row>
    <row r="271" s="46" customFormat="true" ht="15" hidden="false" customHeight="false" outlineLevel="0" collapsed="false">
      <c r="A271" s="147"/>
      <c r="C271" s="69"/>
      <c r="D271" s="212"/>
      <c r="E271" s="51"/>
      <c r="F271" s="71"/>
      <c r="G271" s="71"/>
      <c r="H271" s="139"/>
      <c r="I271" s="213"/>
      <c r="L271" s="125"/>
    </row>
    <row r="272" s="46" customFormat="true" ht="15.75" hidden="false" customHeight="true" outlineLevel="0" collapsed="false">
      <c r="A272" s="178"/>
      <c r="C272" s="46" t="s">
        <v>511</v>
      </c>
      <c r="D272" s="68"/>
      <c r="E272" s="51" t="s">
        <v>40</v>
      </c>
      <c r="F272" s="176" t="n">
        <v>1</v>
      </c>
      <c r="G272" s="139"/>
      <c r="H272" s="52"/>
      <c r="I272" s="177" t="n">
        <f aca="false">H272*F272</f>
        <v>0</v>
      </c>
      <c r="L272" s="125"/>
    </row>
    <row r="273" s="46" customFormat="true" ht="15.75" hidden="false" customHeight="true" outlineLevel="0" collapsed="false">
      <c r="A273" s="147"/>
      <c r="C273" s="46" t="s">
        <v>492</v>
      </c>
      <c r="D273" s="212"/>
      <c r="E273" s="51"/>
      <c r="F273" s="71"/>
      <c r="G273" s="71"/>
      <c r="H273" s="139"/>
      <c r="I273" s="213"/>
      <c r="L273" s="125"/>
    </row>
    <row r="274" s="46" customFormat="true" ht="15.75" hidden="false" customHeight="true" outlineLevel="0" collapsed="false">
      <c r="A274" s="147"/>
      <c r="D274" s="212"/>
      <c r="E274" s="51"/>
      <c r="F274" s="71"/>
      <c r="G274" s="71"/>
      <c r="H274" s="139"/>
      <c r="I274" s="213"/>
      <c r="L274" s="125"/>
    </row>
    <row r="275" s="46" customFormat="true" ht="15.75" hidden="false" customHeight="true" outlineLevel="0" collapsed="false">
      <c r="A275" s="178" t="s">
        <v>512</v>
      </c>
      <c r="B275" s="46" t="s">
        <v>513</v>
      </c>
      <c r="C275" s="227"/>
      <c r="D275" s="184"/>
      <c r="E275" s="51" t="s">
        <v>229</v>
      </c>
      <c r="F275" s="176"/>
      <c r="G275" s="139"/>
      <c r="H275" s="52"/>
      <c r="I275" s="177"/>
      <c r="L275" s="125"/>
    </row>
    <row r="276" s="46" customFormat="true" ht="15.75" hidden="false" customHeight="true" outlineLevel="0" collapsed="false">
      <c r="A276" s="147"/>
      <c r="D276" s="212"/>
      <c r="E276" s="51"/>
      <c r="F276" s="71"/>
      <c r="G276" s="71"/>
      <c r="H276" s="139"/>
      <c r="I276" s="213"/>
      <c r="L276" s="125"/>
    </row>
    <row r="277" s="46" customFormat="true" ht="15.75" hidden="false" customHeight="true" outlineLevel="0" collapsed="false">
      <c r="A277" s="178" t="s">
        <v>514</v>
      </c>
      <c r="B277" s="46" t="s">
        <v>515</v>
      </c>
      <c r="C277" s="227"/>
      <c r="D277" s="184"/>
      <c r="E277" s="51" t="s">
        <v>201</v>
      </c>
      <c r="F277" s="176" t="n">
        <v>1</v>
      </c>
      <c r="G277" s="139"/>
      <c r="H277" s="52"/>
      <c r="I277" s="177" t="n">
        <f aca="false">H277*F277</f>
        <v>0</v>
      </c>
      <c r="L277" s="125"/>
    </row>
    <row r="278" s="46" customFormat="true" ht="15.75" hidden="false" customHeight="true" outlineLevel="0" collapsed="false">
      <c r="A278" s="147"/>
      <c r="D278" s="212"/>
      <c r="E278" s="51"/>
      <c r="F278" s="71"/>
      <c r="G278" s="71"/>
      <c r="H278" s="139"/>
      <c r="I278" s="213"/>
      <c r="L278" s="125"/>
    </row>
    <row r="279" s="46" customFormat="true" ht="15.75" hidden="false" customHeight="true" outlineLevel="0" collapsed="false">
      <c r="A279" s="178" t="s">
        <v>516</v>
      </c>
      <c r="B279" s="46" t="s">
        <v>517</v>
      </c>
      <c r="C279" s="227"/>
      <c r="D279" s="184"/>
      <c r="E279" s="51"/>
      <c r="F279" s="176"/>
      <c r="G279" s="139"/>
      <c r="H279" s="52"/>
      <c r="I279" s="177"/>
      <c r="L279" s="125"/>
    </row>
    <row r="280" s="46" customFormat="true" ht="15.75" hidden="false" customHeight="true" outlineLevel="0" collapsed="false">
      <c r="A280" s="147"/>
      <c r="D280" s="212"/>
      <c r="E280" s="51"/>
      <c r="F280" s="71"/>
      <c r="G280" s="71"/>
      <c r="H280" s="139"/>
      <c r="I280" s="213"/>
      <c r="L280" s="125"/>
    </row>
    <row r="281" s="46" customFormat="true" ht="15.75" hidden="false" customHeight="true" outlineLevel="0" collapsed="false">
      <c r="A281" s="147"/>
      <c r="C281" s="46" t="s">
        <v>518</v>
      </c>
      <c r="D281" s="68"/>
      <c r="E281" s="51" t="s">
        <v>73</v>
      </c>
      <c r="F281" s="176" t="n">
        <v>10</v>
      </c>
      <c r="G281" s="176"/>
      <c r="H281" s="139"/>
      <c r="I281" s="177" t="n">
        <f aca="false">H281*F281</f>
        <v>0</v>
      </c>
      <c r="L281" s="125"/>
    </row>
    <row r="282" s="46" customFormat="true" ht="15.75" hidden="false" customHeight="true" outlineLevel="0" collapsed="false">
      <c r="A282" s="147"/>
      <c r="C282" s="69" t="s">
        <v>519</v>
      </c>
      <c r="D282" s="68"/>
      <c r="E282" s="51" t="s">
        <v>73</v>
      </c>
      <c r="F282" s="176" t="n">
        <v>30</v>
      </c>
      <c r="G282" s="176"/>
      <c r="H282" s="139"/>
      <c r="I282" s="177" t="n">
        <f aca="false">H282*F282</f>
        <v>0</v>
      </c>
      <c r="L282" s="125"/>
    </row>
    <row r="283" s="46" customFormat="true" ht="15.75" hidden="false" customHeight="true" outlineLevel="0" collapsed="false">
      <c r="A283" s="147"/>
      <c r="C283" s="69" t="s">
        <v>520</v>
      </c>
      <c r="D283" s="68"/>
      <c r="E283" s="51" t="s">
        <v>73</v>
      </c>
      <c r="F283" s="176" t="n">
        <v>30</v>
      </c>
      <c r="G283" s="176"/>
      <c r="H283" s="139"/>
      <c r="I283" s="177" t="n">
        <f aca="false">H283*F283</f>
        <v>0</v>
      </c>
      <c r="L283" s="125"/>
    </row>
    <row r="284" s="46" customFormat="true" ht="15.75" hidden="false" customHeight="true" outlineLevel="0" collapsed="false">
      <c r="A284" s="147"/>
      <c r="D284" s="212"/>
      <c r="E284" s="51"/>
      <c r="F284" s="71"/>
      <c r="G284" s="71"/>
      <c r="H284" s="139"/>
      <c r="I284" s="213"/>
      <c r="L284" s="125"/>
    </row>
    <row r="285" s="46" customFormat="true" ht="15.75" hidden="false" customHeight="true" outlineLevel="0" collapsed="false">
      <c r="A285" s="178" t="s">
        <v>521</v>
      </c>
      <c r="B285" s="46" t="s">
        <v>522</v>
      </c>
      <c r="C285" s="227"/>
      <c r="D285" s="184"/>
      <c r="E285" s="51" t="s">
        <v>40</v>
      </c>
      <c r="F285" s="176" t="n">
        <v>7</v>
      </c>
      <c r="G285" s="139"/>
      <c r="H285" s="52"/>
      <c r="I285" s="177" t="n">
        <f aca="false">H285*F285</f>
        <v>0</v>
      </c>
      <c r="L285" s="125"/>
    </row>
    <row r="286" s="46" customFormat="true" ht="15.75" hidden="false" customHeight="true" outlineLevel="0" collapsed="false">
      <c r="A286" s="147"/>
      <c r="D286" s="212"/>
      <c r="E286" s="51"/>
      <c r="F286" s="71"/>
      <c r="G286" s="71"/>
      <c r="H286" s="139"/>
      <c r="I286" s="213"/>
      <c r="L286" s="125"/>
    </row>
    <row r="287" s="46" customFormat="true" ht="15.75" hidden="false" customHeight="true" outlineLevel="0" collapsed="false">
      <c r="A287" s="178" t="s">
        <v>523</v>
      </c>
      <c r="B287" s="46" t="s">
        <v>524</v>
      </c>
      <c r="C287" s="227"/>
      <c r="D287" s="184"/>
      <c r="E287" s="51" t="s">
        <v>40</v>
      </c>
      <c r="F287" s="176" t="n">
        <v>3</v>
      </c>
      <c r="G287" s="176"/>
      <c r="H287" s="139"/>
      <c r="I287" s="177" t="n">
        <f aca="false">H287*F287</f>
        <v>0</v>
      </c>
      <c r="L287" s="125"/>
    </row>
    <row r="288" s="46" customFormat="true" ht="15.75" hidden="false" customHeight="true" outlineLevel="0" collapsed="false">
      <c r="A288" s="147"/>
      <c r="C288" s="46" t="s">
        <v>525</v>
      </c>
      <c r="D288" s="68"/>
      <c r="E288" s="51"/>
      <c r="F288" s="176"/>
      <c r="G288" s="176"/>
      <c r="H288" s="139"/>
      <c r="I288" s="140"/>
      <c r="L288" s="125"/>
    </row>
    <row r="289" s="46" customFormat="true" ht="15.75" hidden="false" customHeight="true" outlineLevel="0" collapsed="false">
      <c r="A289" s="147"/>
      <c r="C289" s="68"/>
      <c r="D289" s="68"/>
      <c r="E289" s="51"/>
      <c r="F289" s="176"/>
      <c r="G289" s="176"/>
      <c r="H289" s="139"/>
      <c r="I289" s="140"/>
      <c r="L289" s="125"/>
    </row>
    <row r="290" s="46" customFormat="true" ht="15.75" hidden="false" customHeight="true" outlineLevel="0" collapsed="false">
      <c r="A290" s="147" t="s">
        <v>526</v>
      </c>
      <c r="B290" s="46" t="s">
        <v>527</v>
      </c>
      <c r="C290" s="68"/>
      <c r="D290" s="68"/>
      <c r="E290" s="51" t="s">
        <v>40</v>
      </c>
      <c r="F290" s="176" t="n">
        <v>6</v>
      </c>
      <c r="G290" s="176"/>
      <c r="H290" s="139"/>
      <c r="I290" s="177" t="n">
        <f aca="false">H290*F290</f>
        <v>0</v>
      </c>
      <c r="L290" s="125"/>
    </row>
    <row r="291" s="46" customFormat="true" ht="15.75" hidden="false" customHeight="true" outlineLevel="0" collapsed="false">
      <c r="A291" s="147"/>
      <c r="B291" s="47"/>
      <c r="D291" s="212"/>
      <c r="E291" s="51"/>
      <c r="F291" s="71"/>
      <c r="G291" s="71"/>
      <c r="H291" s="139"/>
      <c r="I291" s="213"/>
      <c r="L291" s="125"/>
    </row>
    <row r="292" s="46" customFormat="true" ht="15.75" hidden="false" customHeight="true" outlineLevel="0" collapsed="false">
      <c r="A292" s="147"/>
      <c r="B292" s="47"/>
      <c r="D292" s="173" t="s">
        <v>528</v>
      </c>
      <c r="E292" s="149"/>
      <c r="F292" s="150"/>
      <c r="G292" s="151"/>
      <c r="H292" s="151"/>
      <c r="I292" s="182" t="n">
        <f aca="false">SUBTOTAL(9,I270:I291)</f>
        <v>0</v>
      </c>
      <c r="L292" s="125"/>
    </row>
    <row r="293" s="46" customFormat="true" ht="15.75" hidden="false" customHeight="true" outlineLevel="0" collapsed="false">
      <c r="A293" s="147"/>
      <c r="B293" s="47"/>
      <c r="C293" s="138"/>
      <c r="D293" s="68"/>
      <c r="E293" s="51"/>
      <c r="F293" s="176"/>
      <c r="G293" s="176"/>
      <c r="H293" s="139"/>
      <c r="I293" s="140"/>
      <c r="L293" s="125"/>
    </row>
    <row r="294" s="46" customFormat="true" ht="15.75" hidden="false" customHeight="true" outlineLevel="0" collapsed="false">
      <c r="A294" s="223" t="s">
        <v>529</v>
      </c>
      <c r="B294" s="220" t="s">
        <v>530</v>
      </c>
      <c r="C294" s="183"/>
      <c r="D294" s="184"/>
      <c r="E294" s="185" t="s">
        <v>229</v>
      </c>
      <c r="F294" s="176"/>
      <c r="G294" s="139"/>
      <c r="H294" s="52"/>
      <c r="I294" s="177"/>
      <c r="L294" s="125"/>
    </row>
    <row r="295" s="46" customFormat="true" ht="15.75" hidden="false" customHeight="true" outlineLevel="0" collapsed="false">
      <c r="A295" s="147"/>
      <c r="B295" s="47"/>
      <c r="C295" s="138"/>
      <c r="D295" s="68"/>
      <c r="E295" s="51"/>
      <c r="F295" s="176"/>
      <c r="G295" s="176"/>
      <c r="H295" s="139"/>
      <c r="I295" s="140"/>
      <c r="L295" s="125"/>
    </row>
    <row r="296" s="46" customFormat="true" ht="15.75" hidden="false" customHeight="true" outlineLevel="0" collapsed="false">
      <c r="A296" s="223" t="s">
        <v>531</v>
      </c>
      <c r="B296" s="220" t="s">
        <v>532</v>
      </c>
      <c r="C296" s="183"/>
      <c r="D296" s="184"/>
      <c r="E296" s="185"/>
      <c r="F296" s="176"/>
      <c r="G296" s="139"/>
      <c r="H296" s="52"/>
      <c r="I296" s="177"/>
      <c r="L296" s="125"/>
    </row>
    <row r="297" s="46" customFormat="true" ht="15.75" hidden="false" customHeight="true" outlineLevel="0" collapsed="false">
      <c r="A297" s="147"/>
      <c r="B297" s="47"/>
      <c r="C297" s="138"/>
      <c r="D297" s="68"/>
      <c r="E297" s="51"/>
      <c r="F297" s="176"/>
      <c r="G297" s="176"/>
      <c r="H297" s="139"/>
      <c r="I297" s="140"/>
      <c r="L297" s="125"/>
    </row>
    <row r="298" s="46" customFormat="true" ht="15.75" hidden="false" customHeight="true" outlineLevel="0" collapsed="false">
      <c r="A298" s="147" t="s">
        <v>533</v>
      </c>
      <c r="B298" s="46" t="s">
        <v>534</v>
      </c>
      <c r="C298" s="138"/>
      <c r="D298" s="68"/>
      <c r="E298" s="51"/>
      <c r="F298" s="176"/>
      <c r="G298" s="176"/>
      <c r="H298" s="139"/>
      <c r="I298" s="177"/>
      <c r="L298" s="125"/>
    </row>
    <row r="299" s="46" customFormat="true" ht="15.75" hidden="false" customHeight="true" outlineLevel="0" collapsed="false">
      <c r="A299" s="147"/>
      <c r="B299" s="47"/>
      <c r="C299" s="138"/>
      <c r="D299" s="68"/>
      <c r="E299" s="51"/>
      <c r="F299" s="176"/>
      <c r="G299" s="176"/>
      <c r="H299" s="139"/>
      <c r="I299" s="140"/>
      <c r="L299" s="125"/>
    </row>
    <row r="300" s="46" customFormat="true" ht="15.75" hidden="false" customHeight="true" outlineLevel="0" collapsed="false">
      <c r="A300" s="178" t="s">
        <v>487</v>
      </c>
      <c r="B300" s="47"/>
      <c r="C300" s="46" t="s">
        <v>535</v>
      </c>
      <c r="D300" s="68"/>
      <c r="E300" s="51" t="s">
        <v>229</v>
      </c>
      <c r="F300" s="176"/>
      <c r="G300" s="139"/>
      <c r="H300" s="52"/>
      <c r="I300" s="177"/>
      <c r="L300" s="125"/>
    </row>
    <row r="301" s="46" customFormat="true" ht="15.75" hidden="false" customHeight="true" outlineLevel="0" collapsed="false">
      <c r="A301" s="147"/>
      <c r="B301" s="47"/>
      <c r="D301" s="212"/>
      <c r="E301" s="51"/>
      <c r="F301" s="71"/>
      <c r="G301" s="71"/>
      <c r="H301" s="139"/>
      <c r="I301" s="213"/>
      <c r="L301" s="125"/>
    </row>
    <row r="302" s="46" customFormat="true" ht="15.75" hidden="false" customHeight="true" outlineLevel="0" collapsed="false">
      <c r="A302" s="178" t="s">
        <v>490</v>
      </c>
      <c r="B302" s="47"/>
      <c r="C302" s="46" t="s">
        <v>536</v>
      </c>
      <c r="D302" s="68"/>
      <c r="E302" s="51"/>
      <c r="F302" s="176"/>
      <c r="G302" s="139"/>
      <c r="H302" s="52"/>
      <c r="I302" s="177"/>
      <c r="L302" s="125"/>
    </row>
    <row r="303" s="46" customFormat="true" ht="15.75" hidden="false" customHeight="true" outlineLevel="0" collapsed="false">
      <c r="A303" s="147"/>
      <c r="B303" s="47"/>
      <c r="C303" s="144" t="s">
        <v>537</v>
      </c>
      <c r="D303" s="68"/>
      <c r="E303" s="51" t="s">
        <v>40</v>
      </c>
      <c r="F303" s="176" t="n">
        <v>1</v>
      </c>
      <c r="G303" s="176"/>
      <c r="H303" s="139"/>
      <c r="I303" s="177" t="n">
        <f aca="false">H303*F303</f>
        <v>0</v>
      </c>
      <c r="L303" s="125"/>
    </row>
    <row r="304" s="46" customFormat="true" ht="15.75" hidden="false" customHeight="true" outlineLevel="0" collapsed="false">
      <c r="A304" s="147"/>
      <c r="B304" s="47"/>
      <c r="C304" s="144" t="s">
        <v>538</v>
      </c>
      <c r="D304" s="68"/>
      <c r="E304" s="51" t="s">
        <v>40</v>
      </c>
      <c r="F304" s="176" t="n">
        <v>3</v>
      </c>
      <c r="G304" s="176"/>
      <c r="H304" s="139"/>
      <c r="I304" s="177" t="n">
        <f aca="false">H304*F304</f>
        <v>0</v>
      </c>
      <c r="L304" s="125"/>
    </row>
    <row r="305" s="46" customFormat="true" ht="15.75" hidden="false" customHeight="true" outlineLevel="0" collapsed="false">
      <c r="A305" s="147"/>
      <c r="B305" s="47"/>
      <c r="C305" s="144" t="s">
        <v>539</v>
      </c>
      <c r="D305" s="68"/>
      <c r="E305" s="51" t="s">
        <v>40</v>
      </c>
      <c r="F305" s="176" t="n">
        <v>1</v>
      </c>
      <c r="G305" s="176"/>
      <c r="H305" s="139"/>
      <c r="I305" s="177" t="n">
        <f aca="false">H305*F305</f>
        <v>0</v>
      </c>
      <c r="L305" s="125"/>
    </row>
    <row r="306" s="46" customFormat="true" ht="15.75" hidden="false" customHeight="true" outlineLevel="0" collapsed="false">
      <c r="A306" s="147"/>
      <c r="B306" s="47"/>
      <c r="C306" s="144" t="s">
        <v>540</v>
      </c>
      <c r="D306" s="68"/>
      <c r="E306" s="51" t="s">
        <v>40</v>
      </c>
      <c r="F306" s="176" t="n">
        <v>1</v>
      </c>
      <c r="G306" s="176"/>
      <c r="H306" s="139"/>
      <c r="I306" s="177" t="n">
        <f aca="false">H306*F306</f>
        <v>0</v>
      </c>
      <c r="L306" s="125"/>
    </row>
    <row r="307" s="46" customFormat="true" ht="15.75" hidden="false" customHeight="true" outlineLevel="0" collapsed="false">
      <c r="A307" s="147"/>
      <c r="B307" s="47"/>
      <c r="C307" s="144" t="s">
        <v>541</v>
      </c>
      <c r="D307" s="68"/>
      <c r="E307" s="51" t="s">
        <v>40</v>
      </c>
      <c r="F307" s="176" t="n">
        <v>1</v>
      </c>
      <c r="G307" s="176"/>
      <c r="H307" s="139"/>
      <c r="I307" s="177" t="n">
        <f aca="false">H307*F307</f>
        <v>0</v>
      </c>
      <c r="L307" s="125"/>
    </row>
    <row r="308" s="46" customFormat="true" ht="15.75" hidden="false" customHeight="true" outlineLevel="0" collapsed="false">
      <c r="A308" s="147"/>
      <c r="B308" s="47"/>
      <c r="C308" s="144" t="s">
        <v>542</v>
      </c>
      <c r="D308" s="68"/>
      <c r="E308" s="51" t="s">
        <v>40</v>
      </c>
      <c r="F308" s="176" t="n">
        <v>1</v>
      </c>
      <c r="G308" s="176"/>
      <c r="H308" s="139"/>
      <c r="I308" s="177" t="n">
        <f aca="false">H308*F308</f>
        <v>0</v>
      </c>
      <c r="L308" s="125"/>
    </row>
    <row r="309" s="46" customFormat="true" ht="15.75" hidden="false" customHeight="true" outlineLevel="0" collapsed="false">
      <c r="A309" s="147"/>
      <c r="B309" s="47"/>
      <c r="C309" s="144" t="s">
        <v>543</v>
      </c>
      <c r="D309" s="68"/>
      <c r="E309" s="51" t="s">
        <v>40</v>
      </c>
      <c r="F309" s="176" t="n">
        <v>1</v>
      </c>
      <c r="G309" s="176"/>
      <c r="H309" s="139"/>
      <c r="I309" s="177" t="n">
        <f aca="false">H309*F309</f>
        <v>0</v>
      </c>
      <c r="L309" s="125"/>
    </row>
    <row r="310" s="46" customFormat="true" ht="15.75" hidden="false" customHeight="true" outlineLevel="0" collapsed="false">
      <c r="A310" s="147"/>
      <c r="B310" s="47"/>
      <c r="C310" s="138"/>
      <c r="D310" s="68"/>
      <c r="E310" s="51"/>
      <c r="F310" s="176"/>
      <c r="G310" s="176"/>
      <c r="H310" s="139"/>
      <c r="I310" s="140"/>
      <c r="L310" s="125"/>
    </row>
    <row r="311" s="46" customFormat="true" ht="15.75" hidden="false" customHeight="true" outlineLevel="0" collapsed="false">
      <c r="A311" s="178" t="s">
        <v>493</v>
      </c>
      <c r="B311" s="47"/>
      <c r="C311" s="46" t="s">
        <v>544</v>
      </c>
      <c r="D311" s="68"/>
      <c r="E311" s="51"/>
      <c r="F311" s="176"/>
      <c r="G311" s="176"/>
      <c r="H311" s="139"/>
      <c r="I311" s="140"/>
      <c r="L311" s="125"/>
    </row>
    <row r="312" s="46" customFormat="true" ht="15.75" hidden="false" customHeight="true" outlineLevel="0" collapsed="false">
      <c r="A312" s="147"/>
      <c r="B312" s="47"/>
      <c r="C312" s="144" t="s">
        <v>545</v>
      </c>
      <c r="D312" s="68"/>
      <c r="E312" s="51" t="s">
        <v>54</v>
      </c>
      <c r="F312" s="176" t="n">
        <v>1</v>
      </c>
      <c r="G312" s="176"/>
      <c r="H312" s="139"/>
      <c r="I312" s="177" t="n">
        <f aca="false">H312*F312</f>
        <v>0</v>
      </c>
      <c r="L312" s="125"/>
    </row>
    <row r="313" s="46" customFormat="true" ht="15.75" hidden="false" customHeight="true" outlineLevel="0" collapsed="false">
      <c r="A313" s="147"/>
      <c r="B313" s="47"/>
      <c r="C313" s="144" t="s">
        <v>546</v>
      </c>
      <c r="D313" s="68"/>
      <c r="E313" s="51"/>
      <c r="F313" s="176"/>
      <c r="G313" s="176"/>
      <c r="H313" s="139"/>
      <c r="I313" s="140"/>
      <c r="L313" s="125"/>
    </row>
    <row r="314" s="46" customFormat="true" ht="15.75" hidden="false" customHeight="true" outlineLevel="0" collapsed="false">
      <c r="A314" s="147"/>
      <c r="B314" s="47"/>
      <c r="C314" s="138"/>
      <c r="D314" s="68"/>
      <c r="E314" s="51"/>
      <c r="F314" s="176"/>
      <c r="G314" s="176"/>
      <c r="H314" s="139"/>
      <c r="I314" s="140"/>
      <c r="L314" s="125"/>
    </row>
    <row r="315" s="46" customFormat="true" ht="15.75" hidden="false" customHeight="true" outlineLevel="0" collapsed="false">
      <c r="A315" s="178" t="s">
        <v>495</v>
      </c>
      <c r="B315" s="47"/>
      <c r="C315" s="46" t="s">
        <v>547</v>
      </c>
      <c r="D315" s="68"/>
      <c r="E315" s="51" t="s">
        <v>229</v>
      </c>
      <c r="F315" s="176"/>
      <c r="G315" s="176"/>
      <c r="H315" s="139"/>
      <c r="I315" s="140"/>
      <c r="L315" s="125"/>
    </row>
    <row r="316" s="46" customFormat="true" ht="15.75" hidden="false" customHeight="true" outlineLevel="0" collapsed="false">
      <c r="A316" s="147"/>
      <c r="B316" s="47"/>
      <c r="C316" s="138"/>
      <c r="D316" s="68"/>
      <c r="E316" s="51"/>
      <c r="F316" s="176"/>
      <c r="G316" s="176"/>
      <c r="H316" s="139"/>
      <c r="I316" s="140"/>
      <c r="L316" s="125"/>
    </row>
    <row r="317" s="46" customFormat="true" ht="15.75" hidden="false" customHeight="true" outlineLevel="0" collapsed="false">
      <c r="A317" s="178" t="s">
        <v>498</v>
      </c>
      <c r="B317" s="47"/>
      <c r="C317" s="46" t="s">
        <v>548</v>
      </c>
      <c r="D317" s="68"/>
      <c r="E317" s="51" t="s">
        <v>229</v>
      </c>
      <c r="F317" s="176"/>
      <c r="G317" s="176"/>
      <c r="H317" s="139"/>
      <c r="I317" s="140"/>
      <c r="L317" s="125"/>
    </row>
    <row r="318" s="46" customFormat="true" ht="15.75" hidden="false" customHeight="true" outlineLevel="0" collapsed="false">
      <c r="A318" s="147"/>
      <c r="B318" s="47"/>
      <c r="C318" s="138"/>
      <c r="D318" s="68"/>
      <c r="E318" s="51"/>
      <c r="F318" s="176"/>
      <c r="G318" s="176"/>
      <c r="H318" s="139"/>
      <c r="I318" s="140"/>
      <c r="L318" s="125"/>
    </row>
    <row r="319" s="46" customFormat="true" ht="15.75" hidden="false" customHeight="true" outlineLevel="0" collapsed="false">
      <c r="A319" s="178" t="s">
        <v>500</v>
      </c>
      <c r="B319" s="47"/>
      <c r="C319" s="46" t="s">
        <v>549</v>
      </c>
      <c r="D319" s="68"/>
      <c r="E319" s="51" t="s">
        <v>229</v>
      </c>
      <c r="F319" s="176"/>
      <c r="G319" s="176"/>
      <c r="H319" s="139"/>
      <c r="I319" s="140"/>
      <c r="L319" s="125"/>
    </row>
    <row r="320" s="46" customFormat="true" ht="15.75" hidden="false" customHeight="true" outlineLevel="0" collapsed="false">
      <c r="A320" s="147"/>
      <c r="B320" s="47"/>
      <c r="C320" s="138"/>
      <c r="D320" s="68"/>
      <c r="E320" s="51"/>
      <c r="F320" s="176"/>
      <c r="G320" s="176"/>
      <c r="H320" s="139"/>
      <c r="I320" s="140"/>
      <c r="L320" s="125"/>
    </row>
    <row r="321" s="46" customFormat="true" ht="15.75" hidden="false" customHeight="true" outlineLevel="0" collapsed="false">
      <c r="A321" s="178" t="s">
        <v>502</v>
      </c>
      <c r="B321" s="47"/>
      <c r="C321" s="46" t="s">
        <v>550</v>
      </c>
      <c r="D321" s="68"/>
      <c r="E321" s="51" t="s">
        <v>40</v>
      </c>
      <c r="F321" s="176" t="n">
        <v>3</v>
      </c>
      <c r="G321" s="176"/>
      <c r="H321" s="139"/>
      <c r="I321" s="177" t="n">
        <f aca="false">H321*F321</f>
        <v>0</v>
      </c>
      <c r="L321" s="125"/>
    </row>
    <row r="322" s="46" customFormat="true" ht="15.75" hidden="false" customHeight="true" outlineLevel="0" collapsed="false">
      <c r="A322" s="147"/>
      <c r="B322" s="47"/>
      <c r="C322" s="138"/>
      <c r="D322" s="68"/>
      <c r="E322" s="51"/>
      <c r="F322" s="176"/>
      <c r="G322" s="176"/>
      <c r="H322" s="139"/>
      <c r="I322" s="140"/>
      <c r="L322" s="125"/>
    </row>
    <row r="323" s="46" customFormat="true" ht="15.75" hidden="false" customHeight="true" outlineLevel="0" collapsed="false">
      <c r="A323" s="147" t="s">
        <v>551</v>
      </c>
      <c r="B323" s="46" t="s">
        <v>552</v>
      </c>
      <c r="C323" s="68"/>
      <c r="D323" s="68"/>
      <c r="E323" s="51"/>
      <c r="F323" s="176"/>
      <c r="G323" s="176"/>
      <c r="H323" s="139"/>
      <c r="I323" s="177"/>
      <c r="L323" s="125"/>
    </row>
    <row r="324" s="46" customFormat="true" ht="15.75" hidden="false" customHeight="true" outlineLevel="0" collapsed="false">
      <c r="A324" s="147"/>
      <c r="C324" s="68"/>
      <c r="D324" s="68"/>
      <c r="E324" s="51"/>
      <c r="F324" s="176"/>
      <c r="G324" s="176"/>
      <c r="H324" s="139"/>
      <c r="I324" s="140"/>
      <c r="L324" s="125"/>
    </row>
    <row r="325" s="46" customFormat="true" ht="15.75" hidden="false" customHeight="true" outlineLevel="0" collapsed="false">
      <c r="A325" s="178" t="s">
        <v>487</v>
      </c>
      <c r="C325" s="46" t="s">
        <v>553</v>
      </c>
      <c r="D325" s="68"/>
      <c r="E325" s="51"/>
      <c r="F325" s="176"/>
      <c r="G325" s="139"/>
      <c r="H325" s="52"/>
      <c r="I325" s="177"/>
      <c r="L325" s="125"/>
    </row>
    <row r="326" s="46" customFormat="true" ht="15.75" hidden="false" customHeight="true" outlineLevel="0" collapsed="false">
      <c r="A326" s="147"/>
      <c r="C326" s="144" t="s">
        <v>554</v>
      </c>
      <c r="D326" s="68"/>
      <c r="E326" s="51" t="s">
        <v>40</v>
      </c>
      <c r="F326" s="176" t="n">
        <v>1</v>
      </c>
      <c r="G326" s="176"/>
      <c r="H326" s="139"/>
      <c r="I326" s="177" t="n">
        <f aca="false">H326*F326</f>
        <v>0</v>
      </c>
      <c r="L326" s="125"/>
    </row>
    <row r="327" s="46" customFormat="true" ht="15.75" hidden="false" customHeight="true" outlineLevel="0" collapsed="false">
      <c r="A327" s="147"/>
      <c r="C327" s="144" t="s">
        <v>555</v>
      </c>
      <c r="D327" s="68"/>
      <c r="E327" s="51" t="s">
        <v>40</v>
      </c>
      <c r="F327" s="176" t="n">
        <v>1</v>
      </c>
      <c r="G327" s="176"/>
      <c r="H327" s="139"/>
      <c r="I327" s="177" t="n">
        <f aca="false">H327*F327</f>
        <v>0</v>
      </c>
      <c r="L327" s="125"/>
    </row>
    <row r="328" s="46" customFormat="true" ht="15.75" hidden="false" customHeight="true" outlineLevel="0" collapsed="false">
      <c r="A328" s="147"/>
      <c r="C328" s="68"/>
      <c r="D328" s="68"/>
      <c r="E328" s="51"/>
      <c r="F328" s="176"/>
      <c r="G328" s="176"/>
      <c r="H328" s="139"/>
      <c r="I328" s="140"/>
      <c r="L328" s="125"/>
    </row>
    <row r="329" s="46" customFormat="true" ht="15.75" hidden="false" customHeight="true" outlineLevel="0" collapsed="false">
      <c r="A329" s="178" t="s">
        <v>490</v>
      </c>
      <c r="C329" s="46" t="s">
        <v>556</v>
      </c>
      <c r="D329" s="68"/>
      <c r="E329" s="51"/>
      <c r="F329" s="176"/>
      <c r="G329" s="176"/>
      <c r="H329" s="139"/>
      <c r="I329" s="140"/>
      <c r="L329" s="125"/>
    </row>
    <row r="330" s="46" customFormat="true" ht="15.75" hidden="false" customHeight="true" outlineLevel="0" collapsed="false">
      <c r="A330" s="147"/>
      <c r="C330" s="144" t="s">
        <v>545</v>
      </c>
      <c r="D330" s="68"/>
      <c r="E330" s="51" t="s">
        <v>54</v>
      </c>
      <c r="F330" s="176" t="n">
        <v>1</v>
      </c>
      <c r="G330" s="176"/>
      <c r="H330" s="139"/>
      <c r="I330" s="177" t="n">
        <f aca="false">H330*F330</f>
        <v>0</v>
      </c>
      <c r="L330" s="125"/>
    </row>
    <row r="331" s="46" customFormat="true" ht="15.75" hidden="false" customHeight="true" outlineLevel="0" collapsed="false">
      <c r="A331" s="147"/>
      <c r="C331" s="144" t="s">
        <v>546</v>
      </c>
      <c r="D331" s="68"/>
      <c r="E331" s="51"/>
      <c r="F331" s="176"/>
      <c r="G331" s="176"/>
      <c r="H331" s="139"/>
      <c r="I331" s="140"/>
      <c r="L331" s="125"/>
    </row>
    <row r="332" s="46" customFormat="true" ht="15.75" hidden="false" customHeight="true" outlineLevel="0" collapsed="false">
      <c r="A332" s="147"/>
      <c r="C332" s="68"/>
      <c r="D332" s="68"/>
      <c r="E332" s="51"/>
      <c r="F332" s="176"/>
      <c r="G332" s="176"/>
      <c r="H332" s="139"/>
      <c r="I332" s="140"/>
      <c r="L332" s="125"/>
    </row>
    <row r="333" s="46" customFormat="true" ht="15.75" hidden="false" customHeight="true" outlineLevel="0" collapsed="false">
      <c r="A333" s="178" t="s">
        <v>493</v>
      </c>
      <c r="C333" s="46" t="s">
        <v>547</v>
      </c>
      <c r="D333" s="68"/>
      <c r="E333" s="51" t="s">
        <v>229</v>
      </c>
      <c r="F333" s="176"/>
      <c r="G333" s="176"/>
      <c r="H333" s="139"/>
      <c r="I333" s="140"/>
      <c r="L333" s="125"/>
    </row>
    <row r="334" s="46" customFormat="true" ht="15.75" hidden="false" customHeight="true" outlineLevel="0" collapsed="false">
      <c r="A334" s="147"/>
      <c r="C334" s="68"/>
      <c r="D334" s="68"/>
      <c r="E334" s="51"/>
      <c r="F334" s="176"/>
      <c r="G334" s="176"/>
      <c r="H334" s="139"/>
      <c r="I334" s="140"/>
      <c r="L334" s="125"/>
    </row>
    <row r="335" s="46" customFormat="true" ht="15.75" hidden="false" customHeight="true" outlineLevel="0" collapsed="false">
      <c r="A335" s="178" t="s">
        <v>495</v>
      </c>
      <c r="C335" s="46" t="s">
        <v>549</v>
      </c>
      <c r="D335" s="68"/>
      <c r="E335" s="51" t="s">
        <v>229</v>
      </c>
      <c r="F335" s="176"/>
      <c r="G335" s="176"/>
      <c r="H335" s="139"/>
      <c r="I335" s="140"/>
      <c r="L335" s="125"/>
    </row>
    <row r="336" s="46" customFormat="true" ht="15.75" hidden="false" customHeight="true" outlineLevel="0" collapsed="false">
      <c r="A336" s="147"/>
      <c r="C336" s="68"/>
      <c r="D336" s="68"/>
      <c r="E336" s="51"/>
      <c r="F336" s="176"/>
      <c r="G336" s="176"/>
      <c r="H336" s="139"/>
      <c r="I336" s="140"/>
      <c r="L336" s="125"/>
    </row>
    <row r="337" s="46" customFormat="true" ht="15.75" hidden="false" customHeight="true" outlineLevel="0" collapsed="false">
      <c r="A337" s="147" t="s">
        <v>557</v>
      </c>
      <c r="B337" s="46" t="s">
        <v>558</v>
      </c>
      <c r="C337" s="68"/>
      <c r="D337" s="68"/>
      <c r="E337" s="51"/>
      <c r="F337" s="176"/>
      <c r="G337" s="176"/>
      <c r="H337" s="139"/>
      <c r="I337" s="177"/>
      <c r="L337" s="125"/>
    </row>
    <row r="338" s="46" customFormat="true" ht="15.75" hidden="false" customHeight="true" outlineLevel="0" collapsed="false">
      <c r="A338" s="147"/>
      <c r="C338" s="68"/>
      <c r="D338" s="68"/>
      <c r="E338" s="51"/>
      <c r="F338" s="176"/>
      <c r="G338" s="176"/>
      <c r="H338" s="139"/>
      <c r="I338" s="177"/>
      <c r="L338" s="125"/>
    </row>
    <row r="339" s="46" customFormat="true" ht="15.75" hidden="false" customHeight="true" outlineLevel="0" collapsed="false">
      <c r="A339" s="178" t="s">
        <v>487</v>
      </c>
      <c r="C339" s="46" t="s">
        <v>559</v>
      </c>
      <c r="D339" s="68"/>
      <c r="E339" s="51"/>
      <c r="F339" s="176"/>
      <c r="G339" s="176"/>
      <c r="H339" s="139"/>
      <c r="I339" s="177"/>
      <c r="L339" s="125"/>
    </row>
    <row r="340" s="46" customFormat="true" ht="15.75" hidden="false" customHeight="true" outlineLevel="0" collapsed="false">
      <c r="A340" s="178"/>
      <c r="C340" s="144" t="s">
        <v>560</v>
      </c>
      <c r="D340" s="68"/>
      <c r="E340" s="51" t="s">
        <v>201</v>
      </c>
      <c r="F340" s="176" t="n">
        <v>1</v>
      </c>
      <c r="G340" s="176"/>
      <c r="H340" s="139"/>
      <c r="I340" s="177" t="n">
        <f aca="false">H340*F340</f>
        <v>0</v>
      </c>
      <c r="L340" s="125"/>
    </row>
    <row r="341" s="46" customFormat="true" ht="15.75" hidden="false" customHeight="true" outlineLevel="0" collapsed="false">
      <c r="A341" s="178"/>
      <c r="C341" s="144" t="s">
        <v>561</v>
      </c>
      <c r="D341" s="68"/>
      <c r="E341" s="51"/>
      <c r="F341" s="176"/>
      <c r="G341" s="176"/>
      <c r="H341" s="139"/>
      <c r="I341" s="177"/>
      <c r="L341" s="125"/>
    </row>
    <row r="342" s="46" customFormat="true" ht="15.75" hidden="false" customHeight="true" outlineLevel="0" collapsed="false">
      <c r="A342" s="147"/>
      <c r="C342" s="68"/>
      <c r="D342" s="68"/>
      <c r="E342" s="51"/>
      <c r="F342" s="176"/>
      <c r="G342" s="176"/>
      <c r="H342" s="139"/>
      <c r="I342" s="140"/>
      <c r="L342" s="125"/>
    </row>
    <row r="343" s="46" customFormat="true" ht="15.75" hidden="false" customHeight="true" outlineLevel="0" collapsed="false">
      <c r="A343" s="178" t="s">
        <v>490</v>
      </c>
      <c r="C343" s="46" t="s">
        <v>562</v>
      </c>
      <c r="D343" s="68"/>
      <c r="E343" s="51" t="s">
        <v>229</v>
      </c>
      <c r="F343" s="176"/>
      <c r="G343" s="176"/>
      <c r="H343" s="139"/>
      <c r="I343" s="140"/>
      <c r="L343" s="125"/>
    </row>
    <row r="344" s="46" customFormat="true" ht="15.75" hidden="false" customHeight="true" outlineLevel="0" collapsed="false">
      <c r="A344" s="147"/>
      <c r="C344" s="68"/>
      <c r="D344" s="68"/>
      <c r="E344" s="51"/>
      <c r="F344" s="176"/>
      <c r="G344" s="176"/>
      <c r="H344" s="139"/>
      <c r="I344" s="140"/>
      <c r="L344" s="125"/>
    </row>
    <row r="345" s="46" customFormat="true" ht="15.75" hidden="false" customHeight="true" outlineLevel="0" collapsed="false">
      <c r="A345" s="178" t="s">
        <v>493</v>
      </c>
      <c r="C345" s="46" t="s">
        <v>563</v>
      </c>
      <c r="D345" s="68"/>
      <c r="E345" s="51" t="s">
        <v>229</v>
      </c>
      <c r="F345" s="176"/>
      <c r="G345" s="176"/>
      <c r="H345" s="139"/>
      <c r="I345" s="140"/>
      <c r="L345" s="125"/>
    </row>
    <row r="346" s="46" customFormat="true" ht="15.75" hidden="false" customHeight="true" outlineLevel="0" collapsed="false">
      <c r="A346" s="147"/>
      <c r="C346" s="68"/>
      <c r="D346" s="68"/>
      <c r="E346" s="51"/>
      <c r="F346" s="176"/>
      <c r="G346" s="176"/>
      <c r="H346" s="139"/>
      <c r="I346" s="140"/>
      <c r="L346" s="125"/>
    </row>
    <row r="347" s="46" customFormat="true" ht="15.75" hidden="false" customHeight="true" outlineLevel="0" collapsed="false">
      <c r="A347" s="178" t="s">
        <v>495</v>
      </c>
      <c r="C347" s="46" t="s">
        <v>564</v>
      </c>
      <c r="D347" s="68"/>
      <c r="E347" s="51" t="s">
        <v>229</v>
      </c>
      <c r="F347" s="176"/>
      <c r="G347" s="176"/>
      <c r="H347" s="139"/>
      <c r="I347" s="140"/>
      <c r="L347" s="125"/>
    </row>
    <row r="348" s="46" customFormat="true" ht="15.75" hidden="false" customHeight="true" outlineLevel="0" collapsed="false">
      <c r="A348" s="147"/>
      <c r="C348" s="68"/>
      <c r="D348" s="68"/>
      <c r="E348" s="51"/>
      <c r="F348" s="176"/>
      <c r="G348" s="176"/>
      <c r="H348" s="139"/>
      <c r="I348" s="140"/>
      <c r="L348" s="125"/>
    </row>
    <row r="349" s="46" customFormat="true" ht="15.75" hidden="false" customHeight="true" outlineLevel="0" collapsed="false">
      <c r="A349" s="147" t="s">
        <v>565</v>
      </c>
      <c r="B349" s="46" t="s">
        <v>566</v>
      </c>
      <c r="C349" s="68"/>
      <c r="D349" s="68"/>
      <c r="E349" s="51" t="s">
        <v>567</v>
      </c>
      <c r="F349" s="176"/>
      <c r="G349" s="176"/>
      <c r="H349" s="139"/>
      <c r="I349" s="177"/>
      <c r="L349" s="125"/>
    </row>
    <row r="350" s="46" customFormat="true" ht="15.75" hidden="false" customHeight="true" outlineLevel="0" collapsed="false">
      <c r="A350" s="147"/>
      <c r="C350" s="68"/>
      <c r="D350" s="68"/>
      <c r="E350" s="51"/>
      <c r="F350" s="176"/>
      <c r="G350" s="176"/>
      <c r="H350" s="139"/>
      <c r="I350" s="140"/>
      <c r="L350" s="125"/>
    </row>
    <row r="351" s="46" customFormat="true" ht="15.75" hidden="false" customHeight="true" outlineLevel="0" collapsed="false">
      <c r="A351" s="147" t="s">
        <v>568</v>
      </c>
      <c r="B351" s="46" t="s">
        <v>569</v>
      </c>
      <c r="C351" s="68"/>
      <c r="D351" s="68"/>
      <c r="E351" s="51" t="s">
        <v>570</v>
      </c>
      <c r="F351" s="176" t="n">
        <v>1</v>
      </c>
      <c r="G351" s="176"/>
      <c r="H351" s="139"/>
      <c r="I351" s="177" t="n">
        <f aca="false">H351*F351</f>
        <v>0</v>
      </c>
      <c r="L351" s="125"/>
    </row>
    <row r="352" s="46" customFormat="true" ht="15.75" hidden="false" customHeight="true" outlineLevel="0" collapsed="false">
      <c r="A352" s="147"/>
      <c r="C352" s="68"/>
      <c r="D352" s="68"/>
      <c r="E352" s="51"/>
      <c r="F352" s="176"/>
      <c r="G352" s="176"/>
      <c r="H352" s="139"/>
      <c r="I352" s="140"/>
      <c r="L352" s="125"/>
    </row>
    <row r="353" s="46" customFormat="true" ht="15.75" hidden="false" customHeight="true" outlineLevel="0" collapsed="false">
      <c r="A353" s="147" t="s">
        <v>571</v>
      </c>
      <c r="B353" s="46" t="s">
        <v>572</v>
      </c>
      <c r="C353" s="68"/>
      <c r="D353" s="68"/>
      <c r="E353" s="51"/>
      <c r="F353" s="176"/>
      <c r="G353" s="176"/>
      <c r="H353" s="139"/>
      <c r="I353" s="177"/>
      <c r="L353" s="125"/>
    </row>
    <row r="354" s="46" customFormat="true" ht="15.75" hidden="false" customHeight="true" outlineLevel="0" collapsed="false">
      <c r="A354" s="147"/>
      <c r="C354" s="68"/>
      <c r="D354" s="68"/>
      <c r="E354" s="51"/>
      <c r="F354" s="176"/>
      <c r="G354" s="176"/>
      <c r="H354" s="139"/>
      <c r="I354" s="140"/>
      <c r="L354" s="125"/>
    </row>
    <row r="355" s="46" customFormat="true" ht="15.75" hidden="false" customHeight="true" outlineLevel="0" collapsed="false">
      <c r="A355" s="178" t="s">
        <v>487</v>
      </c>
      <c r="C355" s="46" t="s">
        <v>573</v>
      </c>
      <c r="D355" s="68"/>
      <c r="E355" s="51" t="s">
        <v>40</v>
      </c>
      <c r="F355" s="176" t="n">
        <v>1</v>
      </c>
      <c r="G355" s="176"/>
      <c r="H355" s="139"/>
      <c r="I355" s="177" t="n">
        <f aca="false">H355*F355</f>
        <v>0</v>
      </c>
      <c r="L355" s="125"/>
    </row>
    <row r="356" s="46" customFormat="true" ht="15.75" hidden="false" customHeight="true" outlineLevel="0" collapsed="false">
      <c r="A356" s="147"/>
      <c r="C356" s="68"/>
      <c r="D356" s="68"/>
      <c r="E356" s="51"/>
      <c r="F356" s="176"/>
      <c r="G356" s="176"/>
      <c r="H356" s="139"/>
      <c r="I356" s="140"/>
      <c r="L356" s="125"/>
    </row>
    <row r="357" s="46" customFormat="true" ht="15.75" hidden="false" customHeight="true" outlineLevel="0" collapsed="false">
      <c r="A357" s="178" t="s">
        <v>490</v>
      </c>
      <c r="C357" s="46" t="s">
        <v>574</v>
      </c>
      <c r="D357" s="68"/>
      <c r="E357" s="51" t="s">
        <v>40</v>
      </c>
      <c r="F357" s="176" t="n">
        <v>1</v>
      </c>
      <c r="G357" s="176"/>
      <c r="H357" s="139"/>
      <c r="I357" s="177" t="n">
        <f aca="false">H357*F357</f>
        <v>0</v>
      </c>
      <c r="L357" s="125"/>
    </row>
    <row r="358" s="46" customFormat="true" ht="15.75" hidden="false" customHeight="true" outlineLevel="0" collapsed="false">
      <c r="A358" s="147"/>
      <c r="C358" s="68"/>
      <c r="D358" s="68"/>
      <c r="E358" s="51"/>
      <c r="F358" s="176"/>
      <c r="G358" s="176"/>
      <c r="H358" s="139"/>
      <c r="I358" s="140"/>
      <c r="L358" s="125"/>
    </row>
    <row r="359" s="46" customFormat="true" ht="15.75" hidden="false" customHeight="true" outlineLevel="0" collapsed="false">
      <c r="A359" s="178" t="s">
        <v>493</v>
      </c>
      <c r="C359" s="46" t="s">
        <v>575</v>
      </c>
      <c r="D359" s="68"/>
      <c r="E359" s="51"/>
      <c r="F359" s="176"/>
      <c r="G359" s="176"/>
      <c r="H359" s="139"/>
      <c r="I359" s="177"/>
      <c r="L359" s="125"/>
    </row>
    <row r="360" s="46" customFormat="true" ht="15.75" hidden="false" customHeight="true" outlineLevel="0" collapsed="false">
      <c r="A360" s="147"/>
      <c r="B360" s="47"/>
      <c r="C360" s="144" t="s">
        <v>576</v>
      </c>
      <c r="D360" s="68"/>
      <c r="E360" s="51" t="s">
        <v>40</v>
      </c>
      <c r="F360" s="176" t="n">
        <v>2</v>
      </c>
      <c r="G360" s="176"/>
      <c r="H360" s="139"/>
      <c r="I360" s="177" t="n">
        <f aca="false">H360*F360</f>
        <v>0</v>
      </c>
      <c r="L360" s="125"/>
    </row>
    <row r="361" s="46" customFormat="true" ht="15.75" hidden="false" customHeight="true" outlineLevel="0" collapsed="false">
      <c r="A361" s="147"/>
      <c r="B361" s="47"/>
      <c r="C361" s="144" t="s">
        <v>577</v>
      </c>
      <c r="D361" s="68"/>
      <c r="E361" s="51" t="s">
        <v>40</v>
      </c>
      <c r="F361" s="176" t="n">
        <v>1</v>
      </c>
      <c r="G361" s="176"/>
      <c r="H361" s="139"/>
      <c r="I361" s="177" t="n">
        <f aca="false">H361*F361</f>
        <v>0</v>
      </c>
      <c r="L361" s="125"/>
    </row>
    <row r="362" s="46" customFormat="true" ht="15.75" hidden="false" customHeight="true" outlineLevel="0" collapsed="false">
      <c r="A362" s="147"/>
      <c r="B362" s="47"/>
      <c r="C362" s="138"/>
      <c r="D362" s="68"/>
      <c r="E362" s="51"/>
      <c r="F362" s="176"/>
      <c r="G362" s="176"/>
      <c r="H362" s="139"/>
      <c r="I362" s="140"/>
      <c r="L362" s="125"/>
    </row>
    <row r="363" s="46" customFormat="true" ht="15.75" hidden="false" customHeight="true" outlineLevel="0" collapsed="false">
      <c r="A363" s="178" t="s">
        <v>495</v>
      </c>
      <c r="B363" s="47"/>
      <c r="C363" s="46" t="s">
        <v>578</v>
      </c>
      <c r="D363" s="68"/>
      <c r="E363" s="51" t="s">
        <v>40</v>
      </c>
      <c r="F363" s="176" t="n">
        <v>1</v>
      </c>
      <c r="G363" s="176"/>
      <c r="H363" s="139"/>
      <c r="I363" s="177" t="n">
        <f aca="false">H363*F363</f>
        <v>0</v>
      </c>
      <c r="L363" s="125"/>
    </row>
    <row r="364" s="46" customFormat="true" ht="15.75" hidden="false" customHeight="true" outlineLevel="0" collapsed="false">
      <c r="A364" s="147"/>
      <c r="B364" s="47"/>
      <c r="C364" s="138"/>
      <c r="D364" s="68"/>
      <c r="E364" s="51"/>
      <c r="F364" s="176"/>
      <c r="G364" s="176"/>
      <c r="H364" s="139"/>
      <c r="I364" s="140"/>
      <c r="L364" s="125"/>
    </row>
    <row r="365" s="46" customFormat="true" ht="15.75" hidden="false" customHeight="true" outlineLevel="0" collapsed="false">
      <c r="A365" s="178" t="s">
        <v>498</v>
      </c>
      <c r="B365" s="47"/>
      <c r="C365" s="46" t="s">
        <v>579</v>
      </c>
      <c r="D365" s="68"/>
      <c r="E365" s="51" t="s">
        <v>40</v>
      </c>
      <c r="F365" s="176" t="n">
        <v>1</v>
      </c>
      <c r="G365" s="176"/>
      <c r="H365" s="139"/>
      <c r="I365" s="177" t="n">
        <f aca="false">H365*F365</f>
        <v>0</v>
      </c>
      <c r="L365" s="125"/>
    </row>
    <row r="366" s="46" customFormat="true" ht="15.75" hidden="false" customHeight="true" outlineLevel="0" collapsed="false">
      <c r="A366" s="147"/>
      <c r="B366" s="47"/>
      <c r="C366" s="138"/>
      <c r="D366" s="68"/>
      <c r="E366" s="51"/>
      <c r="F366" s="176"/>
      <c r="G366" s="176"/>
      <c r="H366" s="139"/>
      <c r="I366" s="140"/>
      <c r="L366" s="125"/>
    </row>
    <row r="367" s="46" customFormat="true" ht="15.75" hidden="false" customHeight="true" outlineLevel="0" collapsed="false">
      <c r="A367" s="178" t="s">
        <v>500</v>
      </c>
      <c r="B367" s="47"/>
      <c r="C367" s="46" t="s">
        <v>580</v>
      </c>
      <c r="D367" s="68"/>
      <c r="E367" s="51"/>
      <c r="F367" s="176"/>
      <c r="G367" s="176"/>
      <c r="H367" s="139"/>
      <c r="I367" s="177"/>
      <c r="L367" s="125"/>
    </row>
    <row r="368" s="46" customFormat="true" ht="15.75" hidden="false" customHeight="true" outlineLevel="0" collapsed="false">
      <c r="A368" s="147"/>
      <c r="B368" s="47"/>
      <c r="C368" s="144" t="s">
        <v>581</v>
      </c>
      <c r="D368" s="68"/>
      <c r="E368" s="51" t="s">
        <v>40</v>
      </c>
      <c r="F368" s="176" t="n">
        <v>2</v>
      </c>
      <c r="G368" s="176"/>
      <c r="H368" s="139"/>
      <c r="I368" s="177" t="n">
        <f aca="false">H368*F368</f>
        <v>0</v>
      </c>
      <c r="L368" s="125"/>
    </row>
    <row r="369" s="46" customFormat="true" ht="15.75" hidden="false" customHeight="true" outlineLevel="0" collapsed="false">
      <c r="A369" s="147"/>
      <c r="B369" s="47"/>
      <c r="C369" s="144" t="s">
        <v>582</v>
      </c>
      <c r="D369" s="68"/>
      <c r="E369" s="51" t="s">
        <v>40</v>
      </c>
      <c r="F369" s="176" t="n">
        <v>4</v>
      </c>
      <c r="G369" s="176"/>
      <c r="H369" s="139"/>
      <c r="I369" s="177" t="n">
        <f aca="false">H369*F369</f>
        <v>0</v>
      </c>
      <c r="L369" s="125"/>
    </row>
    <row r="370" s="46" customFormat="true" ht="15.75" hidden="false" customHeight="true" outlineLevel="0" collapsed="false">
      <c r="A370" s="147"/>
      <c r="B370" s="47"/>
      <c r="C370" s="144" t="s">
        <v>583</v>
      </c>
      <c r="D370" s="68"/>
      <c r="E370" s="51" t="s">
        <v>40</v>
      </c>
      <c r="F370" s="176" t="n">
        <v>1</v>
      </c>
      <c r="G370" s="176"/>
      <c r="H370" s="139"/>
      <c r="I370" s="177" t="n">
        <f aca="false">H370*F370</f>
        <v>0</v>
      </c>
      <c r="L370" s="125"/>
    </row>
    <row r="371" s="46" customFormat="true" ht="15.75" hidden="false" customHeight="true" outlineLevel="0" collapsed="false">
      <c r="A371" s="178"/>
      <c r="B371" s="47"/>
      <c r="C371" s="144" t="s">
        <v>584</v>
      </c>
      <c r="D371" s="68"/>
      <c r="E371" s="51" t="s">
        <v>40</v>
      </c>
      <c r="F371" s="176" t="n">
        <v>1</v>
      </c>
      <c r="G371" s="176"/>
      <c r="H371" s="139"/>
      <c r="I371" s="177" t="n">
        <f aca="false">H371*F371</f>
        <v>0</v>
      </c>
      <c r="L371" s="125"/>
    </row>
    <row r="372" s="46" customFormat="true" ht="15.75" hidden="false" customHeight="true" outlineLevel="0" collapsed="false">
      <c r="A372" s="178"/>
      <c r="B372" s="47"/>
      <c r="C372" s="144" t="s">
        <v>585</v>
      </c>
      <c r="D372" s="68"/>
      <c r="E372" s="51" t="s">
        <v>40</v>
      </c>
      <c r="F372" s="176" t="n">
        <v>1</v>
      </c>
      <c r="G372" s="176"/>
      <c r="H372" s="139"/>
      <c r="I372" s="177" t="n">
        <f aca="false">H372*F372</f>
        <v>0</v>
      </c>
      <c r="L372" s="125"/>
    </row>
    <row r="373" s="46" customFormat="true" ht="15.75" hidden="false" customHeight="true" outlineLevel="0" collapsed="false">
      <c r="A373" s="147"/>
      <c r="B373" s="47"/>
      <c r="D373" s="212"/>
      <c r="E373" s="51"/>
      <c r="F373" s="71"/>
      <c r="G373" s="71"/>
      <c r="H373" s="139"/>
      <c r="I373" s="213"/>
      <c r="L373" s="125"/>
    </row>
    <row r="374" s="46" customFormat="true" ht="15.75" hidden="false" customHeight="true" outlineLevel="0" collapsed="false">
      <c r="A374" s="147"/>
      <c r="B374" s="47"/>
      <c r="D374" s="173" t="s">
        <v>586</v>
      </c>
      <c r="E374" s="149"/>
      <c r="F374" s="150"/>
      <c r="G374" s="151"/>
      <c r="H374" s="151"/>
      <c r="I374" s="182" t="n">
        <f aca="false">SUBTOTAL(9,I298:I373)</f>
        <v>0</v>
      </c>
      <c r="L374" s="125"/>
    </row>
    <row r="375" s="46" customFormat="true" ht="15.75" hidden="false" customHeight="true" outlineLevel="0" collapsed="false">
      <c r="A375" s="147"/>
      <c r="B375" s="47"/>
      <c r="D375" s="212"/>
      <c r="E375" s="51"/>
      <c r="F375" s="71"/>
      <c r="G375" s="71"/>
      <c r="H375" s="139"/>
      <c r="I375" s="213"/>
      <c r="L375" s="125"/>
    </row>
    <row r="376" s="46" customFormat="true" ht="15.75" hidden="false" customHeight="true" outlineLevel="0" collapsed="false">
      <c r="A376" s="147"/>
      <c r="B376" s="47"/>
      <c r="D376" s="173" t="s">
        <v>587</v>
      </c>
      <c r="E376" s="149"/>
      <c r="F376" s="150"/>
      <c r="G376" s="151"/>
      <c r="H376" s="151"/>
      <c r="I376" s="182" t="n">
        <f aca="false">+I374+I292+I266+I239</f>
        <v>0</v>
      </c>
      <c r="L376" s="125"/>
    </row>
    <row r="377" s="46" customFormat="true" ht="15.75" hidden="false" customHeight="true" outlineLevel="0" collapsed="false">
      <c r="A377" s="147"/>
      <c r="B377" s="47"/>
      <c r="C377" s="138"/>
      <c r="D377" s="68"/>
      <c r="E377" s="51"/>
      <c r="F377" s="176"/>
      <c r="G377" s="176"/>
      <c r="H377" s="139"/>
      <c r="I377" s="140"/>
      <c r="L377" s="125"/>
    </row>
    <row r="378" s="46" customFormat="true" ht="15.75" hidden="false" customHeight="true" outlineLevel="0" collapsed="false">
      <c r="A378" s="147"/>
      <c r="B378" s="47"/>
      <c r="C378" s="138"/>
      <c r="D378" s="68"/>
      <c r="E378" s="51"/>
      <c r="F378" s="176"/>
      <c r="G378" s="176"/>
      <c r="H378" s="139"/>
      <c r="I378" s="140"/>
      <c r="L378" s="125"/>
    </row>
    <row r="379" s="46" customFormat="true" ht="15.75" hidden="false" customHeight="true" outlineLevel="0" collapsed="false">
      <c r="A379" s="147"/>
      <c r="B379" s="47"/>
      <c r="C379" s="138"/>
      <c r="D379" s="68"/>
      <c r="E379" s="51"/>
      <c r="F379" s="176"/>
      <c r="G379" s="176"/>
      <c r="H379" s="139"/>
      <c r="I379" s="140"/>
      <c r="L379" s="125"/>
    </row>
    <row r="380" s="46" customFormat="true" ht="15.75" hidden="false" customHeight="true" outlineLevel="0" collapsed="false">
      <c r="A380" s="147"/>
      <c r="B380" s="47"/>
      <c r="C380" s="138"/>
      <c r="D380" s="68"/>
      <c r="E380" s="51"/>
      <c r="F380" s="176"/>
      <c r="G380" s="176"/>
      <c r="H380" s="139"/>
      <c r="I380" s="140"/>
      <c r="L380" s="125"/>
    </row>
    <row r="381" s="46" customFormat="true" ht="15.75" hidden="false" customHeight="true" outlineLevel="0" collapsed="false">
      <c r="A381" s="147"/>
      <c r="B381" s="47"/>
      <c r="C381" s="138"/>
      <c r="D381" s="68"/>
      <c r="E381" s="51"/>
      <c r="F381" s="176"/>
      <c r="G381" s="176"/>
      <c r="H381" s="139"/>
      <c r="I381" s="140"/>
      <c r="L381" s="125"/>
    </row>
    <row r="382" s="46" customFormat="true" ht="15.75" hidden="false" customHeight="true" outlineLevel="0" collapsed="false">
      <c r="A382" s="147"/>
      <c r="B382" s="47"/>
      <c r="C382" s="138"/>
      <c r="D382" s="68"/>
      <c r="E382" s="51"/>
      <c r="F382" s="176"/>
      <c r="G382" s="176"/>
      <c r="H382" s="139"/>
      <c r="I382" s="140"/>
      <c r="L382" s="125"/>
    </row>
    <row r="383" s="46" customFormat="true" ht="15.75" hidden="false" customHeight="true" outlineLevel="0" collapsed="false">
      <c r="A383" s="147"/>
      <c r="B383" s="47"/>
      <c r="C383" s="138"/>
      <c r="D383" s="68"/>
      <c r="E383" s="51"/>
      <c r="F383" s="176"/>
      <c r="G383" s="176"/>
      <c r="H383" s="139"/>
      <c r="I383" s="140"/>
      <c r="L383" s="125"/>
    </row>
    <row r="384" s="46" customFormat="true" ht="15.75" hidden="false" customHeight="true" outlineLevel="0" collapsed="false">
      <c r="A384" s="147"/>
      <c r="B384" s="47"/>
      <c r="C384" s="138"/>
      <c r="D384" s="68"/>
      <c r="E384" s="51"/>
      <c r="F384" s="176"/>
      <c r="G384" s="176"/>
      <c r="H384" s="139"/>
      <c r="I384" s="140"/>
      <c r="L384" s="125"/>
    </row>
    <row r="385" s="46" customFormat="true" ht="15.75" hidden="false" customHeight="true" outlineLevel="0" collapsed="false">
      <c r="A385" s="147"/>
      <c r="B385" s="47"/>
      <c r="C385" s="138"/>
      <c r="D385" s="68"/>
      <c r="E385" s="51"/>
      <c r="F385" s="176"/>
      <c r="G385" s="176"/>
      <c r="H385" s="139"/>
      <c r="I385" s="140"/>
      <c r="L385" s="125"/>
    </row>
    <row r="386" s="46" customFormat="true" ht="15.75" hidden="false" customHeight="true" outlineLevel="0" collapsed="false">
      <c r="A386" s="147"/>
      <c r="B386" s="47"/>
      <c r="C386" s="138"/>
      <c r="D386" s="68"/>
      <c r="E386" s="51"/>
      <c r="F386" s="176"/>
      <c r="G386" s="176"/>
      <c r="H386" s="139"/>
      <c r="I386" s="140"/>
      <c r="L386" s="125"/>
    </row>
    <row r="387" s="46" customFormat="true" ht="15.75" hidden="false" customHeight="true" outlineLevel="0" collapsed="false">
      <c r="A387" s="147"/>
      <c r="B387" s="47"/>
      <c r="C387" s="138"/>
      <c r="D387" s="68"/>
      <c r="E387" s="51"/>
      <c r="F387" s="176"/>
      <c r="G387" s="176"/>
      <c r="H387" s="139"/>
      <c r="I387" s="140"/>
      <c r="L387" s="125"/>
    </row>
    <row r="388" s="46" customFormat="true" ht="15.75" hidden="false" customHeight="true" outlineLevel="0" collapsed="false">
      <c r="A388" s="147"/>
      <c r="B388" s="47"/>
      <c r="C388" s="138"/>
      <c r="D388" s="68"/>
      <c r="E388" s="51"/>
      <c r="F388" s="176"/>
      <c r="G388" s="176"/>
      <c r="H388" s="139"/>
      <c r="I388" s="140"/>
      <c r="L388" s="125"/>
    </row>
    <row r="389" s="46" customFormat="true" ht="15.75" hidden="false" customHeight="true" outlineLevel="0" collapsed="false">
      <c r="A389" s="147"/>
      <c r="B389" s="47"/>
      <c r="C389" s="138"/>
      <c r="D389" s="68"/>
      <c r="E389" s="51"/>
      <c r="F389" s="176"/>
      <c r="G389" s="176"/>
      <c r="H389" s="139"/>
      <c r="I389" s="140"/>
      <c r="L389" s="125"/>
    </row>
    <row r="390" s="46" customFormat="true" ht="15.75" hidden="false" customHeight="true" outlineLevel="0" collapsed="false">
      <c r="A390" s="147"/>
      <c r="B390" s="47"/>
      <c r="C390" s="138"/>
      <c r="D390" s="68"/>
      <c r="E390" s="51"/>
      <c r="F390" s="176"/>
      <c r="G390" s="176"/>
      <c r="H390" s="139"/>
      <c r="I390" s="140"/>
      <c r="L390" s="125"/>
    </row>
    <row r="391" s="46" customFormat="true" ht="16.5" hidden="false" customHeight="true" outlineLevel="0" collapsed="false">
      <c r="A391" s="228"/>
      <c r="B391" s="229"/>
      <c r="C391" s="230"/>
      <c r="D391" s="231"/>
      <c r="E391" s="14"/>
      <c r="F391" s="232"/>
      <c r="G391" s="232"/>
      <c r="H391" s="233"/>
      <c r="I391" s="234"/>
      <c r="L391" s="124"/>
      <c r="M391" s="125"/>
      <c r="N391" s="124"/>
      <c r="O391" s="124"/>
    </row>
    <row r="392" s="46" customFormat="true" ht="16.5" hidden="false" customHeight="true" outlineLevel="0" collapsed="false">
      <c r="A392" s="198"/>
      <c r="B392" s="47"/>
      <c r="C392" s="199"/>
      <c r="D392" s="235" t="s">
        <v>588</v>
      </c>
      <c r="E392" s="236"/>
      <c r="F392" s="195"/>
      <c r="G392" s="195"/>
      <c r="H392" s="196"/>
      <c r="I392" s="237" t="n">
        <f aca="false">+I376+I229+I188+I171+I153+I140+I131+I107+I99</f>
        <v>0</v>
      </c>
      <c r="J392" s="238"/>
      <c r="L392" s="124"/>
      <c r="M392" s="125"/>
      <c r="N392" s="124"/>
      <c r="O392" s="124"/>
    </row>
    <row r="393" s="46" customFormat="true" ht="16.5" hidden="false" customHeight="true" outlineLevel="0" collapsed="false">
      <c r="A393" s="198"/>
      <c r="B393" s="47"/>
      <c r="C393" s="199"/>
      <c r="D393" s="200" t="s">
        <v>223</v>
      </c>
      <c r="E393" s="201"/>
      <c r="F393" s="124"/>
      <c r="G393" s="124"/>
      <c r="I393" s="202" t="n">
        <f aca="false">20%*I392</f>
        <v>0</v>
      </c>
      <c r="J393" s="55"/>
      <c r="L393" s="124"/>
      <c r="M393" s="125"/>
      <c r="N393" s="124"/>
      <c r="O393" s="124"/>
    </row>
    <row r="394" s="46" customFormat="true" ht="16.5" hidden="false" customHeight="true" outlineLevel="0" collapsed="false">
      <c r="A394" s="203"/>
      <c r="B394" s="204"/>
      <c r="C394" s="205"/>
      <c r="D394" s="206" t="s">
        <v>18</v>
      </c>
      <c r="E394" s="207"/>
      <c r="F394" s="208"/>
      <c r="G394" s="208"/>
      <c r="H394" s="209"/>
      <c r="I394" s="210" t="n">
        <f aca="false">I392+I393</f>
        <v>0</v>
      </c>
      <c r="L394" s="124"/>
      <c r="M394" s="125"/>
      <c r="N394" s="124"/>
      <c r="O394" s="124"/>
    </row>
    <row r="395" s="46" customFormat="true" ht="16.5" hidden="false" customHeight="true" outlineLevel="0" collapsed="false">
      <c r="A395" s="1"/>
      <c r="B395" s="2"/>
      <c r="C395" s="3"/>
      <c r="D395" s="4"/>
      <c r="E395" s="16"/>
      <c r="F395" s="17"/>
      <c r="G395" s="17"/>
      <c r="H395" s="211"/>
      <c r="I395" s="5"/>
      <c r="L395" s="124"/>
      <c r="M395" s="125"/>
      <c r="N395" s="124"/>
      <c r="O395" s="124"/>
    </row>
    <row r="396" s="46" customFormat="true" ht="16.5" hidden="false" customHeight="true" outlineLevel="0" collapsed="false">
      <c r="A396" s="1"/>
      <c r="B396" s="2"/>
      <c r="C396" s="3"/>
      <c r="D396" s="4"/>
      <c r="E396" s="16"/>
      <c r="F396" s="17"/>
      <c r="G396" s="17"/>
      <c r="H396" s="211"/>
      <c r="I396" s="5"/>
      <c r="J396" s="238"/>
      <c r="L396" s="124"/>
      <c r="M396" s="125"/>
      <c r="N396" s="124"/>
      <c r="O396" s="124"/>
    </row>
    <row r="397" s="46" customFormat="true" ht="16.5" hidden="false" customHeight="true" outlineLevel="0" collapsed="false">
      <c r="A397" s="1"/>
      <c r="B397" s="2"/>
      <c r="C397" s="3"/>
      <c r="D397" s="4"/>
      <c r="E397" s="16"/>
      <c r="F397" s="17"/>
      <c r="G397" s="17"/>
      <c r="H397" s="211"/>
      <c r="I397" s="5"/>
      <c r="J397" s="55"/>
      <c r="L397" s="124"/>
      <c r="M397" s="125"/>
      <c r="N397" s="124"/>
      <c r="O397" s="124"/>
    </row>
    <row r="398" s="46" customFormat="true" ht="16.5" hidden="false" customHeight="true" outlineLevel="0" collapsed="false">
      <c r="A398" s="1"/>
      <c r="B398" s="2"/>
      <c r="C398" s="3"/>
      <c r="D398" s="4"/>
      <c r="E398" s="16"/>
      <c r="F398" s="17"/>
      <c r="G398" s="17"/>
      <c r="H398" s="211"/>
      <c r="I398" s="5"/>
      <c r="L398" s="124"/>
      <c r="M398" s="125"/>
      <c r="N398" s="124"/>
      <c r="O398" s="124"/>
    </row>
    <row r="399" s="46" customFormat="true" ht="16.5" hidden="false" customHeight="true" outlineLevel="0" collapsed="false">
      <c r="A399" s="1"/>
      <c r="B399" s="2"/>
      <c r="C399" s="3"/>
      <c r="D399" s="4"/>
      <c r="E399" s="16"/>
      <c r="F399" s="17"/>
      <c r="G399" s="17"/>
      <c r="H399" s="211"/>
      <c r="I399" s="5"/>
      <c r="L399" s="124"/>
      <c r="M399" s="125"/>
      <c r="N399" s="124"/>
      <c r="O399" s="124"/>
    </row>
    <row r="400" s="46" customFormat="true" ht="16.5" hidden="false" customHeight="true" outlineLevel="0" collapsed="false">
      <c r="A400" s="1"/>
      <c r="B400" s="2"/>
      <c r="C400" s="3"/>
      <c r="D400" s="4"/>
      <c r="E400" s="16"/>
      <c r="F400" s="17"/>
      <c r="G400" s="17"/>
      <c r="H400" s="211"/>
      <c r="I400" s="5"/>
      <c r="L400" s="124"/>
      <c r="M400" s="125"/>
      <c r="N400" s="124"/>
      <c r="O400" s="124"/>
    </row>
    <row r="401" s="46" customFormat="true" ht="16.5" hidden="false" customHeight="true" outlineLevel="0" collapsed="false">
      <c r="A401" s="1"/>
      <c r="B401" s="2"/>
      <c r="C401" s="3"/>
      <c r="D401" s="4"/>
      <c r="E401" s="16"/>
      <c r="F401" s="17"/>
      <c r="G401" s="17"/>
      <c r="H401" s="211"/>
      <c r="I401" s="5"/>
      <c r="L401" s="124"/>
      <c r="M401" s="125"/>
      <c r="N401" s="124"/>
      <c r="O401" s="124"/>
    </row>
    <row r="402" s="46" customFormat="true" ht="16.5" hidden="false" customHeight="true" outlineLevel="0" collapsed="false">
      <c r="A402" s="1"/>
      <c r="B402" s="2"/>
      <c r="C402" s="3"/>
      <c r="D402" s="4"/>
      <c r="E402" s="16"/>
      <c r="F402" s="17"/>
      <c r="G402" s="17"/>
      <c r="H402" s="211"/>
      <c r="I402" s="5"/>
      <c r="L402" s="124"/>
      <c r="M402" s="125"/>
      <c r="N402" s="124"/>
      <c r="O402" s="124"/>
    </row>
    <row r="403" s="46" customFormat="true" ht="16.5" hidden="false" customHeight="true" outlineLevel="0" collapsed="false">
      <c r="A403" s="1"/>
      <c r="B403" s="2"/>
      <c r="C403" s="3"/>
      <c r="D403" s="4"/>
      <c r="E403" s="16"/>
      <c r="F403" s="17"/>
      <c r="G403" s="17"/>
      <c r="H403" s="211"/>
      <c r="I403" s="5"/>
      <c r="L403" s="124"/>
      <c r="M403" s="125"/>
      <c r="N403" s="124"/>
      <c r="O403" s="124"/>
    </row>
    <row r="404" s="46" customFormat="true" ht="16.5" hidden="false" customHeight="true" outlineLevel="0" collapsed="false">
      <c r="A404" s="1"/>
      <c r="B404" s="2"/>
      <c r="C404" s="3"/>
      <c r="D404" s="4"/>
      <c r="E404" s="16"/>
      <c r="F404" s="17"/>
      <c r="G404" s="17"/>
      <c r="H404" s="211"/>
      <c r="I404" s="5"/>
      <c r="L404" s="124"/>
      <c r="M404" s="125"/>
      <c r="N404" s="124"/>
      <c r="O404" s="124"/>
    </row>
    <row r="405" s="46" customFormat="true" ht="16.5" hidden="false" customHeight="true" outlineLevel="0" collapsed="false">
      <c r="A405" s="1"/>
      <c r="B405" s="2"/>
      <c r="C405" s="3"/>
      <c r="D405" s="4"/>
      <c r="E405" s="16"/>
      <c r="F405" s="17"/>
      <c r="G405" s="17"/>
      <c r="H405" s="211"/>
      <c r="I405" s="5"/>
      <c r="L405" s="124"/>
      <c r="M405" s="125"/>
      <c r="N405" s="124"/>
      <c r="O405" s="124"/>
    </row>
    <row r="406" s="46" customFormat="true" ht="16.5" hidden="false" customHeight="true" outlineLevel="0" collapsed="false">
      <c r="A406" s="1"/>
      <c r="B406" s="2"/>
      <c r="C406" s="3"/>
      <c r="D406" s="4"/>
      <c r="E406" s="16"/>
      <c r="F406" s="17"/>
      <c r="G406" s="17"/>
      <c r="H406" s="211"/>
      <c r="I406" s="5"/>
      <c r="L406" s="124"/>
      <c r="M406" s="125"/>
      <c r="N406" s="124"/>
      <c r="O406" s="124"/>
    </row>
    <row r="407" s="46" customFormat="true" ht="16.5" hidden="false" customHeight="true" outlineLevel="0" collapsed="false">
      <c r="A407" s="1"/>
      <c r="B407" s="2"/>
      <c r="C407" s="3"/>
      <c r="D407" s="4"/>
      <c r="E407" s="16"/>
      <c r="F407" s="17"/>
      <c r="G407" s="17"/>
      <c r="H407" s="211"/>
      <c r="I407" s="5"/>
      <c r="L407" s="124"/>
      <c r="M407" s="125"/>
      <c r="N407" s="124"/>
      <c r="O407" s="124"/>
    </row>
    <row r="408" s="46" customFormat="true" ht="16.5" hidden="false" customHeight="true" outlineLevel="0" collapsed="false">
      <c r="A408" s="1"/>
      <c r="B408" s="2"/>
      <c r="C408" s="3"/>
      <c r="D408" s="4"/>
      <c r="E408" s="16"/>
      <c r="F408" s="17"/>
      <c r="G408" s="17"/>
      <c r="H408" s="211"/>
      <c r="I408" s="5"/>
      <c r="L408" s="124"/>
      <c r="M408" s="125"/>
      <c r="N408" s="124"/>
      <c r="O408" s="124"/>
    </row>
    <row r="409" s="46" customFormat="true" ht="16.5" hidden="false" customHeight="true" outlineLevel="0" collapsed="false">
      <c r="A409" s="1"/>
      <c r="B409" s="2"/>
      <c r="C409" s="3"/>
      <c r="D409" s="4"/>
      <c r="E409" s="16"/>
      <c r="F409" s="17"/>
      <c r="G409" s="17"/>
      <c r="H409" s="211"/>
      <c r="I409" s="5"/>
      <c r="L409" s="124"/>
      <c r="M409" s="125"/>
      <c r="N409" s="124"/>
      <c r="O409" s="124"/>
    </row>
    <row r="410" s="46" customFormat="true" ht="16.5" hidden="false" customHeight="true" outlineLevel="0" collapsed="false">
      <c r="A410" s="1"/>
      <c r="B410" s="2"/>
      <c r="C410" s="3"/>
      <c r="D410" s="4"/>
      <c r="E410" s="16"/>
      <c r="F410" s="17"/>
      <c r="G410" s="17"/>
      <c r="H410" s="211"/>
      <c r="I410" s="5"/>
      <c r="L410" s="124"/>
      <c r="M410" s="125"/>
      <c r="N410" s="124"/>
      <c r="O410" s="124"/>
    </row>
    <row r="411" s="46" customFormat="true" ht="16.5" hidden="false" customHeight="true" outlineLevel="0" collapsed="false">
      <c r="A411" s="1"/>
      <c r="B411" s="2"/>
      <c r="C411" s="3"/>
      <c r="D411" s="4"/>
      <c r="E411" s="16"/>
      <c r="F411" s="17"/>
      <c r="G411" s="17"/>
      <c r="H411" s="211"/>
      <c r="I411" s="5"/>
      <c r="L411" s="124"/>
      <c r="M411" s="125"/>
      <c r="N411" s="124"/>
      <c r="O411" s="124"/>
    </row>
    <row r="412" s="46" customFormat="true" ht="16.5" hidden="false" customHeight="true" outlineLevel="0" collapsed="false">
      <c r="A412" s="1"/>
      <c r="B412" s="2"/>
      <c r="C412" s="3"/>
      <c r="D412" s="4"/>
      <c r="E412" s="16"/>
      <c r="F412" s="17"/>
      <c r="G412" s="17"/>
      <c r="H412" s="211"/>
      <c r="I412" s="5"/>
      <c r="L412" s="124"/>
      <c r="M412" s="125"/>
      <c r="N412" s="124"/>
      <c r="O412" s="124"/>
    </row>
    <row r="413" s="46" customFormat="true" ht="16.5" hidden="false" customHeight="true" outlineLevel="0" collapsed="false">
      <c r="A413" s="1"/>
      <c r="B413" s="2"/>
      <c r="C413" s="3"/>
      <c r="D413" s="4"/>
      <c r="E413" s="16"/>
      <c r="F413" s="17"/>
      <c r="G413" s="17"/>
      <c r="H413" s="211"/>
      <c r="I413" s="5"/>
      <c r="L413" s="124"/>
      <c r="M413" s="125"/>
      <c r="N413" s="124"/>
      <c r="O413" s="124"/>
    </row>
    <row r="414" s="46" customFormat="true" ht="16.5" hidden="false" customHeight="true" outlineLevel="0" collapsed="false">
      <c r="A414" s="1"/>
      <c r="B414" s="2"/>
      <c r="C414" s="3"/>
      <c r="D414" s="4"/>
      <c r="E414" s="16"/>
      <c r="F414" s="17"/>
      <c r="G414" s="17"/>
      <c r="H414" s="211"/>
      <c r="I414" s="5"/>
      <c r="L414" s="124"/>
      <c r="M414" s="125"/>
      <c r="N414" s="124"/>
      <c r="O414" s="124"/>
    </row>
    <row r="415" s="46" customFormat="true" ht="16.5" hidden="false" customHeight="true" outlineLevel="0" collapsed="false">
      <c r="A415" s="1"/>
      <c r="B415" s="2"/>
      <c r="C415" s="3"/>
      <c r="D415" s="4"/>
      <c r="E415" s="16"/>
      <c r="F415" s="17"/>
      <c r="G415" s="17"/>
      <c r="H415" s="211"/>
      <c r="I415" s="5"/>
      <c r="L415" s="124"/>
      <c r="M415" s="125"/>
      <c r="N415" s="124"/>
      <c r="O415" s="124"/>
    </row>
    <row r="416" s="46" customFormat="true" ht="16.5" hidden="false" customHeight="true" outlineLevel="0" collapsed="false">
      <c r="A416" s="1"/>
      <c r="B416" s="2"/>
      <c r="C416" s="3"/>
      <c r="D416" s="4"/>
      <c r="E416" s="16"/>
      <c r="F416" s="17"/>
      <c r="G416" s="17"/>
      <c r="H416" s="211"/>
      <c r="I416" s="5"/>
      <c r="L416" s="124"/>
      <c r="M416" s="125"/>
      <c r="N416" s="124"/>
      <c r="O416" s="124"/>
    </row>
    <row r="417" s="46" customFormat="true" ht="16.5" hidden="false" customHeight="true" outlineLevel="0" collapsed="false">
      <c r="A417" s="1"/>
      <c r="B417" s="2"/>
      <c r="C417" s="3"/>
      <c r="D417" s="4"/>
      <c r="E417" s="16"/>
      <c r="F417" s="17"/>
      <c r="G417" s="17"/>
      <c r="H417" s="211"/>
      <c r="I417" s="5"/>
      <c r="L417" s="124"/>
      <c r="M417" s="125"/>
      <c r="N417" s="124"/>
      <c r="O417" s="124"/>
    </row>
    <row r="418" s="46" customFormat="true" ht="16.5" hidden="false" customHeight="true" outlineLevel="0" collapsed="false">
      <c r="A418" s="1"/>
      <c r="B418" s="2"/>
      <c r="C418" s="3"/>
      <c r="D418" s="4"/>
      <c r="E418" s="16"/>
      <c r="F418" s="17"/>
      <c r="G418" s="17"/>
      <c r="H418" s="211"/>
      <c r="I418" s="5"/>
      <c r="L418" s="124"/>
      <c r="M418" s="125"/>
      <c r="N418" s="124"/>
      <c r="O418" s="124"/>
    </row>
    <row r="419" s="46" customFormat="true" ht="16.5" hidden="false" customHeight="true" outlineLevel="0" collapsed="false">
      <c r="A419" s="1"/>
      <c r="B419" s="2"/>
      <c r="C419" s="3"/>
      <c r="D419" s="4"/>
      <c r="E419" s="16"/>
      <c r="F419" s="17"/>
      <c r="G419" s="17"/>
      <c r="H419" s="211"/>
      <c r="I419" s="5"/>
      <c r="L419" s="124"/>
      <c r="M419" s="125"/>
      <c r="N419" s="124"/>
      <c r="O419" s="124"/>
    </row>
    <row r="420" s="46" customFormat="true" ht="16.5" hidden="false" customHeight="true" outlineLevel="0" collapsed="false">
      <c r="A420" s="1"/>
      <c r="B420" s="2"/>
      <c r="C420" s="3"/>
      <c r="D420" s="4"/>
      <c r="E420" s="16"/>
      <c r="F420" s="17"/>
      <c r="G420" s="17"/>
      <c r="H420" s="211"/>
      <c r="I420" s="5"/>
      <c r="L420" s="124"/>
      <c r="M420" s="125"/>
      <c r="N420" s="124"/>
      <c r="O420" s="124"/>
    </row>
    <row r="421" s="46" customFormat="true" ht="16.5" hidden="false" customHeight="true" outlineLevel="0" collapsed="false">
      <c r="A421" s="1"/>
      <c r="B421" s="2"/>
      <c r="C421" s="3"/>
      <c r="D421" s="4"/>
      <c r="E421" s="16"/>
      <c r="F421" s="17"/>
      <c r="G421" s="17"/>
      <c r="H421" s="211"/>
      <c r="I421" s="5"/>
      <c r="L421" s="124"/>
      <c r="M421" s="125"/>
      <c r="N421" s="124"/>
      <c r="O421" s="124"/>
    </row>
    <row r="422" s="46" customFormat="true" ht="16.5" hidden="false" customHeight="true" outlineLevel="0" collapsed="false">
      <c r="A422" s="1"/>
      <c r="B422" s="2"/>
      <c r="C422" s="3"/>
      <c r="D422" s="4"/>
      <c r="E422" s="16"/>
      <c r="F422" s="17"/>
      <c r="G422" s="17"/>
      <c r="H422" s="211"/>
      <c r="I422" s="5"/>
      <c r="L422" s="124"/>
      <c r="M422" s="125"/>
      <c r="N422" s="124"/>
      <c r="O422" s="124"/>
    </row>
    <row r="423" s="46" customFormat="true" ht="16.5" hidden="false" customHeight="true" outlineLevel="0" collapsed="false">
      <c r="A423" s="1"/>
      <c r="B423" s="2"/>
      <c r="C423" s="3"/>
      <c r="D423" s="4"/>
      <c r="E423" s="16"/>
      <c r="F423" s="17"/>
      <c r="G423" s="17"/>
      <c r="H423" s="211"/>
      <c r="I423" s="5"/>
      <c r="L423" s="124"/>
      <c r="M423" s="125"/>
      <c r="N423" s="124"/>
      <c r="O423" s="124"/>
    </row>
    <row r="424" s="46" customFormat="true" ht="16.5" hidden="false" customHeight="true" outlineLevel="0" collapsed="false">
      <c r="A424" s="1"/>
      <c r="B424" s="2"/>
      <c r="C424" s="3"/>
      <c r="D424" s="4"/>
      <c r="E424" s="16"/>
      <c r="F424" s="17"/>
      <c r="G424" s="17"/>
      <c r="H424" s="211"/>
      <c r="I424" s="5"/>
      <c r="L424" s="124"/>
      <c r="M424" s="125"/>
      <c r="N424" s="124"/>
      <c r="O424" s="124"/>
    </row>
    <row r="425" s="46" customFormat="true" ht="16.5" hidden="false" customHeight="true" outlineLevel="0" collapsed="false">
      <c r="A425" s="1"/>
      <c r="B425" s="2"/>
      <c r="C425" s="3"/>
      <c r="D425" s="4"/>
      <c r="E425" s="16"/>
      <c r="F425" s="17"/>
      <c r="G425" s="17"/>
      <c r="H425" s="211"/>
      <c r="I425" s="5"/>
      <c r="L425" s="124"/>
      <c r="M425" s="125"/>
      <c r="O425" s="124"/>
    </row>
    <row r="426" s="46" customFormat="true" ht="16.5" hidden="false" customHeight="true" outlineLevel="0" collapsed="false">
      <c r="A426" s="1"/>
      <c r="B426" s="2"/>
      <c r="C426" s="3"/>
      <c r="D426" s="4"/>
      <c r="E426" s="16"/>
      <c r="F426" s="17"/>
      <c r="G426" s="17"/>
      <c r="H426" s="211"/>
      <c r="I426" s="5"/>
      <c r="L426" s="124"/>
      <c r="M426" s="125"/>
      <c r="N426" s="124"/>
      <c r="O426" s="124"/>
    </row>
    <row r="427" s="46" customFormat="true" ht="16.5" hidden="false" customHeight="true" outlineLevel="0" collapsed="false">
      <c r="A427" s="1"/>
      <c r="B427" s="2"/>
      <c r="C427" s="3"/>
      <c r="D427" s="4"/>
      <c r="E427" s="16"/>
      <c r="F427" s="17"/>
      <c r="G427" s="17"/>
      <c r="H427" s="211"/>
      <c r="I427" s="5"/>
      <c r="L427" s="124"/>
      <c r="M427" s="125"/>
      <c r="N427" s="124"/>
      <c r="O427" s="124"/>
    </row>
    <row r="428" s="46" customFormat="true" ht="16.5" hidden="false" customHeight="true" outlineLevel="0" collapsed="false">
      <c r="A428" s="1"/>
      <c r="B428" s="2"/>
      <c r="C428" s="3"/>
      <c r="D428" s="4"/>
      <c r="E428" s="16"/>
      <c r="F428" s="17"/>
      <c r="G428" s="17"/>
      <c r="H428" s="211"/>
      <c r="I428" s="5"/>
      <c r="L428" s="124"/>
      <c r="M428" s="125"/>
      <c r="N428" s="124"/>
      <c r="O428" s="124"/>
    </row>
    <row r="429" s="46" customFormat="true" ht="16.5" hidden="false" customHeight="true" outlineLevel="0" collapsed="false">
      <c r="A429" s="1"/>
      <c r="B429" s="2"/>
      <c r="C429" s="3"/>
      <c r="D429" s="4"/>
      <c r="E429" s="16"/>
      <c r="F429" s="17"/>
      <c r="G429" s="17"/>
      <c r="H429" s="211"/>
      <c r="I429" s="5"/>
      <c r="L429" s="124"/>
      <c r="M429" s="125"/>
      <c r="N429" s="124"/>
      <c r="O429" s="124"/>
    </row>
    <row r="430" s="46" customFormat="true" ht="16.5" hidden="false" customHeight="true" outlineLevel="0" collapsed="false">
      <c r="A430" s="1"/>
      <c r="B430" s="2"/>
      <c r="C430" s="3"/>
      <c r="D430" s="4"/>
      <c r="E430" s="16"/>
      <c r="F430" s="17"/>
      <c r="G430" s="17"/>
      <c r="H430" s="211"/>
      <c r="I430" s="5"/>
      <c r="L430" s="17"/>
      <c r="M430" s="18"/>
      <c r="N430" s="17"/>
      <c r="O430" s="17"/>
    </row>
    <row r="431" s="46" customFormat="true" ht="16.5" hidden="false" customHeight="true" outlineLevel="0" collapsed="false">
      <c r="A431" s="1"/>
      <c r="B431" s="2"/>
      <c r="C431" s="3"/>
      <c r="D431" s="4"/>
      <c r="E431" s="16"/>
      <c r="F431" s="17"/>
      <c r="G431" s="17"/>
      <c r="H431" s="211"/>
      <c r="I431" s="5"/>
      <c r="L431" s="17"/>
      <c r="M431" s="18"/>
      <c r="N431" s="17"/>
      <c r="O431" s="17"/>
    </row>
    <row r="432" s="46" customFormat="true" ht="16.5" hidden="false" customHeight="true" outlineLevel="0" collapsed="false">
      <c r="A432" s="1"/>
      <c r="B432" s="2"/>
      <c r="C432" s="3"/>
      <c r="D432" s="4"/>
      <c r="E432" s="16"/>
      <c r="F432" s="17"/>
      <c r="G432" s="17"/>
      <c r="H432" s="211"/>
      <c r="I432" s="5"/>
      <c r="L432" s="17"/>
      <c r="M432" s="18"/>
      <c r="N432" s="17"/>
      <c r="O432" s="17"/>
    </row>
    <row r="433" s="46" customFormat="true" ht="16.5" hidden="false" customHeight="true" outlineLevel="0" collapsed="false">
      <c r="A433" s="1"/>
      <c r="B433" s="2"/>
      <c r="C433" s="3"/>
      <c r="D433" s="4"/>
      <c r="E433" s="16"/>
      <c r="F433" s="17"/>
      <c r="G433" s="17"/>
      <c r="H433" s="211"/>
      <c r="I433" s="5"/>
      <c r="L433" s="16"/>
      <c r="M433" s="18"/>
      <c r="N433" s="17"/>
      <c r="O433" s="17"/>
    </row>
    <row r="434" s="46" customFormat="true" ht="16.5" hidden="false" customHeight="true" outlineLevel="0" collapsed="false">
      <c r="A434" s="1"/>
      <c r="B434" s="2"/>
      <c r="C434" s="3"/>
      <c r="D434" s="4"/>
      <c r="E434" s="16"/>
      <c r="F434" s="17"/>
      <c r="G434" s="17"/>
      <c r="H434" s="211"/>
      <c r="I434" s="5"/>
      <c r="L434" s="16"/>
      <c r="M434" s="18"/>
      <c r="N434" s="17"/>
      <c r="O434" s="17"/>
    </row>
    <row r="435" s="46" customFormat="true" ht="16.5" hidden="false" customHeight="true" outlineLevel="0" collapsed="false">
      <c r="A435" s="1"/>
      <c r="B435" s="2"/>
      <c r="C435" s="3"/>
      <c r="D435" s="4"/>
      <c r="E435" s="16"/>
      <c r="F435" s="17"/>
      <c r="G435" s="17"/>
      <c r="H435" s="211"/>
      <c r="I435" s="5"/>
      <c r="L435" s="16"/>
      <c r="M435" s="18"/>
      <c r="N435" s="17"/>
      <c r="O435" s="17"/>
    </row>
    <row r="436" s="46" customFormat="true" ht="16.5" hidden="false" customHeight="true" outlineLevel="0" collapsed="false">
      <c r="A436" s="1"/>
      <c r="B436" s="2"/>
      <c r="C436" s="3"/>
      <c r="D436" s="4"/>
      <c r="E436" s="16"/>
      <c r="F436" s="17"/>
      <c r="G436" s="17"/>
      <c r="H436" s="211"/>
      <c r="I436" s="5"/>
      <c r="L436" s="5"/>
      <c r="M436" s="99"/>
      <c r="N436" s="98"/>
      <c r="O436" s="98"/>
    </row>
    <row r="437" s="46" customFormat="true" ht="16.5" hidden="false" customHeight="true" outlineLevel="0" collapsed="false">
      <c r="A437" s="1"/>
      <c r="B437" s="2"/>
      <c r="C437" s="3"/>
      <c r="D437" s="4"/>
      <c r="E437" s="16"/>
      <c r="F437" s="17"/>
      <c r="G437" s="17"/>
      <c r="H437" s="211"/>
      <c r="I437" s="5"/>
      <c r="L437" s="5"/>
      <c r="M437" s="99"/>
      <c r="N437" s="98"/>
      <c r="O437" s="98"/>
    </row>
    <row r="438" s="46" customFormat="true" ht="16.5" hidden="false" customHeight="true" outlineLevel="0" collapsed="false">
      <c r="A438" s="1"/>
      <c r="B438" s="2"/>
      <c r="C438" s="3"/>
      <c r="D438" s="4"/>
      <c r="E438" s="16"/>
      <c r="F438" s="17"/>
      <c r="G438" s="17"/>
      <c r="H438" s="211"/>
      <c r="I438" s="5"/>
      <c r="L438" s="5"/>
      <c r="M438" s="99"/>
      <c r="N438" s="98"/>
      <c r="O438" s="98"/>
    </row>
    <row r="439" s="46" customFormat="true" ht="16.5" hidden="false" customHeight="true" outlineLevel="0" collapsed="false">
      <c r="A439" s="1"/>
      <c r="B439" s="2"/>
      <c r="C439" s="3"/>
      <c r="D439" s="4"/>
      <c r="E439" s="16"/>
      <c r="F439" s="17"/>
      <c r="G439" s="17"/>
      <c r="H439" s="211"/>
      <c r="I439" s="5"/>
      <c r="L439" s="5"/>
      <c r="M439" s="99"/>
      <c r="N439" s="98"/>
      <c r="O439" s="98"/>
    </row>
    <row r="440" s="46" customFormat="true" ht="16.5" hidden="false" customHeight="true" outlineLevel="0" collapsed="false">
      <c r="A440" s="1"/>
      <c r="B440" s="2"/>
      <c r="C440" s="3"/>
      <c r="D440" s="4"/>
      <c r="E440" s="16"/>
      <c r="F440" s="17"/>
      <c r="G440" s="17"/>
      <c r="H440" s="211"/>
      <c r="I440" s="5"/>
      <c r="L440" s="5"/>
      <c r="M440" s="99"/>
      <c r="N440" s="98"/>
      <c r="O440" s="98"/>
    </row>
    <row r="441" s="46" customFormat="true" ht="16.5" hidden="false" customHeight="true" outlineLevel="0" collapsed="false">
      <c r="A441" s="1"/>
      <c r="B441" s="2"/>
      <c r="C441" s="3"/>
      <c r="D441" s="4"/>
      <c r="E441" s="16"/>
      <c r="F441" s="17"/>
      <c r="G441" s="17"/>
      <c r="H441" s="211"/>
      <c r="I441" s="5"/>
      <c r="L441" s="5"/>
      <c r="M441" s="99"/>
      <c r="N441" s="98"/>
      <c r="O441" s="98"/>
    </row>
    <row r="442" s="46" customFormat="true" ht="16.5" hidden="false" customHeight="true" outlineLevel="0" collapsed="false">
      <c r="A442" s="1"/>
      <c r="B442" s="2"/>
      <c r="C442" s="3"/>
      <c r="D442" s="4"/>
      <c r="E442" s="16"/>
      <c r="F442" s="17"/>
      <c r="G442" s="17"/>
      <c r="H442" s="211"/>
      <c r="I442" s="5"/>
      <c r="L442" s="5"/>
      <c r="M442" s="99"/>
      <c r="N442" s="98"/>
      <c r="O442" s="98"/>
    </row>
    <row r="443" s="46" customFormat="true" ht="16.5" hidden="false" customHeight="true" outlineLevel="0" collapsed="false">
      <c r="A443" s="1"/>
      <c r="B443" s="2"/>
      <c r="C443" s="3"/>
      <c r="D443" s="4"/>
      <c r="E443" s="16"/>
      <c r="F443" s="17"/>
      <c r="G443" s="17"/>
      <c r="H443" s="211"/>
      <c r="I443" s="5"/>
      <c r="L443" s="5"/>
      <c r="M443" s="99"/>
      <c r="N443" s="98"/>
      <c r="O443" s="98"/>
    </row>
    <row r="444" s="46" customFormat="true" ht="16.5" hidden="false" customHeight="true" outlineLevel="0" collapsed="false">
      <c r="A444" s="1"/>
      <c r="B444" s="2"/>
      <c r="C444" s="3"/>
      <c r="D444" s="4"/>
      <c r="E444" s="16"/>
      <c r="F444" s="17"/>
      <c r="G444" s="17"/>
      <c r="H444" s="211"/>
      <c r="I444" s="5"/>
      <c r="L444" s="5"/>
      <c r="M444" s="99"/>
      <c r="N444" s="98"/>
      <c r="O444" s="98"/>
    </row>
    <row r="445" s="46" customFormat="true" ht="16.5" hidden="false" customHeight="true" outlineLevel="0" collapsed="false">
      <c r="A445" s="1"/>
      <c r="B445" s="2"/>
      <c r="C445" s="3"/>
      <c r="D445" s="4"/>
      <c r="E445" s="16"/>
      <c r="F445" s="17"/>
      <c r="G445" s="17"/>
      <c r="H445" s="211"/>
      <c r="I445" s="5"/>
      <c r="L445" s="5"/>
      <c r="M445" s="99"/>
      <c r="N445" s="98"/>
      <c r="O445" s="98"/>
    </row>
    <row r="446" s="46" customFormat="true" ht="16.5" hidden="false" customHeight="true" outlineLevel="0" collapsed="false">
      <c r="A446" s="1"/>
      <c r="B446" s="2"/>
      <c r="C446" s="3"/>
      <c r="D446" s="4"/>
      <c r="E446" s="16"/>
      <c r="F446" s="17"/>
      <c r="G446" s="17"/>
      <c r="H446" s="211"/>
      <c r="I446" s="5"/>
      <c r="L446" s="5"/>
      <c r="M446" s="99"/>
      <c r="N446" s="98"/>
      <c r="O446" s="98"/>
    </row>
    <row r="447" s="46" customFormat="true" ht="16.5" hidden="false" customHeight="true" outlineLevel="0" collapsed="false">
      <c r="A447" s="1"/>
      <c r="B447" s="2"/>
      <c r="C447" s="3"/>
      <c r="D447" s="4"/>
      <c r="E447" s="16"/>
      <c r="F447" s="17"/>
      <c r="G447" s="17"/>
      <c r="H447" s="211"/>
      <c r="I447" s="5"/>
      <c r="L447" s="5"/>
      <c r="M447" s="99"/>
      <c r="N447" s="98"/>
      <c r="O447" s="98"/>
    </row>
    <row r="448" s="46" customFormat="true" ht="16.5" hidden="false" customHeight="true" outlineLevel="0" collapsed="false">
      <c r="A448" s="1"/>
      <c r="B448" s="2"/>
      <c r="C448" s="3"/>
      <c r="D448" s="4"/>
      <c r="E448" s="16"/>
      <c r="F448" s="17"/>
      <c r="G448" s="17"/>
      <c r="H448" s="211"/>
      <c r="I448" s="5"/>
      <c r="L448" s="5"/>
      <c r="M448" s="99"/>
      <c r="N448" s="98"/>
      <c r="O448" s="98"/>
    </row>
    <row r="449" s="46" customFormat="true" ht="17.25" hidden="false" customHeight="true" outlineLevel="0" collapsed="false">
      <c r="A449" s="1"/>
      <c r="B449" s="2"/>
      <c r="C449" s="3"/>
      <c r="D449" s="4"/>
      <c r="E449" s="16"/>
      <c r="F449" s="17"/>
      <c r="G449" s="17"/>
      <c r="H449" s="211"/>
      <c r="I449" s="5"/>
      <c r="L449" s="5"/>
      <c r="M449" s="99"/>
      <c r="N449" s="98"/>
      <c r="O449" s="98"/>
    </row>
    <row r="450" s="46" customFormat="true" ht="15" hidden="false" customHeight="false" outlineLevel="0" collapsed="false">
      <c r="A450" s="1"/>
      <c r="B450" s="2"/>
      <c r="C450" s="3"/>
      <c r="D450" s="4"/>
      <c r="E450" s="16"/>
      <c r="F450" s="17"/>
      <c r="G450" s="17"/>
      <c r="H450" s="211"/>
      <c r="I450" s="5"/>
      <c r="L450" s="5"/>
      <c r="M450" s="99"/>
      <c r="N450" s="98"/>
      <c r="O450" s="98"/>
    </row>
    <row r="451" s="46" customFormat="true" ht="15" hidden="false" customHeight="false" outlineLevel="0" collapsed="false">
      <c r="A451" s="1"/>
      <c r="B451" s="2"/>
      <c r="C451" s="3"/>
      <c r="D451" s="4"/>
      <c r="E451" s="16"/>
      <c r="F451" s="17"/>
      <c r="G451" s="17"/>
      <c r="H451" s="211"/>
      <c r="I451" s="5"/>
      <c r="L451" s="5"/>
      <c r="M451" s="99"/>
      <c r="N451" s="98"/>
      <c r="O451" s="98"/>
    </row>
    <row r="452" s="46" customFormat="true" ht="15" hidden="false" customHeight="false" outlineLevel="0" collapsed="false">
      <c r="A452" s="1"/>
      <c r="B452" s="2"/>
      <c r="C452" s="3"/>
      <c r="D452" s="4"/>
      <c r="E452" s="16"/>
      <c r="F452" s="17"/>
      <c r="G452" s="17"/>
      <c r="H452" s="211"/>
      <c r="I452" s="5"/>
      <c r="L452" s="5"/>
      <c r="M452" s="99"/>
      <c r="N452" s="98"/>
      <c r="O452" s="98"/>
    </row>
    <row r="453" s="46" customFormat="true" ht="15" hidden="false" customHeight="false" outlineLevel="0" collapsed="false">
      <c r="A453" s="1"/>
      <c r="B453" s="2"/>
      <c r="C453" s="3"/>
      <c r="D453" s="4"/>
      <c r="E453" s="16"/>
      <c r="F453" s="17"/>
      <c r="G453" s="17"/>
      <c r="H453" s="211"/>
      <c r="I453" s="5"/>
      <c r="L453" s="5"/>
      <c r="M453" s="99"/>
      <c r="N453" s="98"/>
      <c r="O453" s="98"/>
    </row>
    <row r="454" s="16" customFormat="true" ht="15" hidden="false" customHeight="false" outlineLevel="0" collapsed="false">
      <c r="A454" s="1"/>
      <c r="B454" s="2"/>
      <c r="C454" s="3"/>
      <c r="D454" s="4"/>
      <c r="F454" s="17"/>
      <c r="G454" s="17"/>
      <c r="H454" s="211"/>
      <c r="I454" s="5"/>
      <c r="L454" s="5"/>
      <c r="M454" s="99"/>
      <c r="N454" s="98"/>
      <c r="O454" s="98"/>
    </row>
    <row r="455" s="16" customFormat="true" ht="15" hidden="false" customHeight="false" outlineLevel="0" collapsed="false">
      <c r="A455" s="1"/>
      <c r="B455" s="2"/>
      <c r="C455" s="3"/>
      <c r="D455" s="4"/>
      <c r="F455" s="17"/>
      <c r="G455" s="17"/>
      <c r="H455" s="211"/>
      <c r="I455" s="5"/>
      <c r="L455" s="5"/>
      <c r="M455" s="99"/>
      <c r="N455" s="98"/>
      <c r="O455" s="98"/>
    </row>
    <row r="456" s="16" customFormat="true" ht="15" hidden="false" customHeight="false" outlineLevel="0" collapsed="false">
      <c r="A456" s="1"/>
      <c r="B456" s="2"/>
      <c r="C456" s="3"/>
      <c r="D456" s="4"/>
      <c r="F456" s="17"/>
      <c r="G456" s="17"/>
      <c r="H456" s="211"/>
      <c r="I456" s="5"/>
      <c r="L456" s="5"/>
      <c r="M456" s="99"/>
      <c r="N456" s="98"/>
      <c r="O456" s="98"/>
    </row>
    <row r="457" s="16" customFormat="true" ht="15" hidden="false" customHeight="false" outlineLevel="0" collapsed="false">
      <c r="A457" s="1"/>
      <c r="B457" s="2"/>
      <c r="C457" s="3"/>
      <c r="D457" s="4"/>
      <c r="F457" s="17"/>
      <c r="G457" s="17"/>
      <c r="H457" s="211"/>
      <c r="I457" s="5"/>
      <c r="J457" s="5"/>
      <c r="L457" s="5"/>
      <c r="M457" s="99"/>
      <c r="N457" s="98"/>
      <c r="O457" s="98"/>
      <c r="P457" s="17"/>
    </row>
    <row r="458" s="16" customFormat="true" ht="15" hidden="false" customHeight="false" outlineLevel="0" collapsed="false">
      <c r="A458" s="1"/>
      <c r="B458" s="2"/>
      <c r="C458" s="3"/>
      <c r="D458" s="4"/>
      <c r="F458" s="17"/>
      <c r="G458" s="17"/>
      <c r="H458" s="211"/>
      <c r="I458" s="5"/>
      <c r="J458" s="5"/>
      <c r="L458" s="5"/>
      <c r="M458" s="99"/>
      <c r="N458" s="98"/>
      <c r="O458" s="98"/>
      <c r="P458" s="17"/>
    </row>
    <row r="459" s="16" customFormat="true" ht="15" hidden="false" customHeight="false" outlineLevel="0" collapsed="false">
      <c r="A459" s="1"/>
      <c r="B459" s="2"/>
      <c r="C459" s="3"/>
      <c r="D459" s="4"/>
      <c r="F459" s="17"/>
      <c r="G459" s="17"/>
      <c r="H459" s="211"/>
      <c r="I459" s="5"/>
      <c r="J459" s="5"/>
      <c r="L459" s="5"/>
      <c r="M459" s="99"/>
      <c r="N459" s="98"/>
      <c r="O459" s="98"/>
      <c r="P459" s="17"/>
    </row>
    <row r="460" customFormat="false" ht="15" hidden="false" customHeight="false" outlineLevel="0" collapsed="false">
      <c r="H460" s="211"/>
      <c r="L460" s="5"/>
      <c r="P460" s="98"/>
    </row>
    <row r="461" customFormat="false" ht="15" hidden="false" customHeight="false" outlineLevel="0" collapsed="false">
      <c r="H461" s="211"/>
      <c r="L461" s="5"/>
      <c r="P461" s="98"/>
    </row>
    <row r="462" customFormat="false" ht="15" hidden="false" customHeight="false" outlineLevel="0" collapsed="false">
      <c r="H462" s="211"/>
      <c r="L462" s="5"/>
      <c r="P462" s="98"/>
    </row>
    <row r="463" customFormat="false" ht="15" hidden="false" customHeight="false" outlineLevel="0" collapsed="false">
      <c r="H463" s="211"/>
      <c r="L463" s="5"/>
      <c r="P463" s="98"/>
    </row>
    <row r="464" customFormat="false" ht="15" hidden="false" customHeight="false" outlineLevel="0" collapsed="false">
      <c r="H464" s="211"/>
      <c r="L464" s="5"/>
      <c r="P464" s="98"/>
    </row>
    <row r="465" customFormat="false" ht="15" hidden="false" customHeight="false" outlineLevel="0" collapsed="false">
      <c r="H465" s="211"/>
      <c r="L465" s="5"/>
      <c r="P465" s="98"/>
    </row>
    <row r="466" customFormat="false" ht="15" hidden="false" customHeight="false" outlineLevel="0" collapsed="false">
      <c r="H466" s="211"/>
      <c r="P466" s="98"/>
    </row>
    <row r="467" customFormat="false" ht="15" hidden="false" customHeight="false" outlineLevel="0" collapsed="false">
      <c r="H467" s="211"/>
      <c r="P467" s="98"/>
    </row>
    <row r="468" customFormat="false" ht="15" hidden="false" customHeight="false" outlineLevel="0" collapsed="false">
      <c r="H468" s="211"/>
      <c r="P468" s="98"/>
    </row>
    <row r="469" customFormat="false" ht="15" hidden="false" customHeight="false" outlineLevel="0" collapsed="false">
      <c r="H469" s="211"/>
      <c r="P469" s="98"/>
    </row>
    <row r="470" customFormat="false" ht="15" hidden="false" customHeight="false" outlineLevel="0" collapsed="false">
      <c r="H470" s="211"/>
      <c r="P470" s="98"/>
    </row>
    <row r="471" customFormat="false" ht="15" hidden="false" customHeight="false" outlineLevel="0" collapsed="false">
      <c r="H471" s="211"/>
      <c r="P471" s="98"/>
    </row>
    <row r="472" customFormat="false" ht="15" hidden="false" customHeight="false" outlineLevel="0" collapsed="false">
      <c r="H472" s="211"/>
      <c r="P472" s="98"/>
    </row>
    <row r="473" customFormat="false" ht="15" hidden="false" customHeight="false" outlineLevel="0" collapsed="false">
      <c r="H473" s="211"/>
      <c r="P473" s="98"/>
    </row>
    <row r="474" customFormat="false" ht="15" hidden="false" customHeight="false" outlineLevel="0" collapsed="false">
      <c r="H474" s="211"/>
      <c r="P474" s="98"/>
    </row>
    <row r="475" customFormat="false" ht="15" hidden="false" customHeight="false" outlineLevel="0" collapsed="false">
      <c r="H475" s="211"/>
      <c r="P475" s="98"/>
    </row>
    <row r="476" customFormat="false" ht="15" hidden="false" customHeight="false" outlineLevel="0" collapsed="false">
      <c r="H476" s="211"/>
      <c r="P476" s="98"/>
    </row>
    <row r="477" customFormat="false" ht="15" hidden="false" customHeight="false" outlineLevel="0" collapsed="false">
      <c r="H477" s="211"/>
      <c r="P477" s="98"/>
    </row>
    <row r="478" customFormat="false" ht="15" hidden="false" customHeight="false" outlineLevel="0" collapsed="false">
      <c r="H478" s="211"/>
      <c r="P478" s="98"/>
    </row>
    <row r="479" customFormat="false" ht="15" hidden="false" customHeight="false" outlineLevel="0" collapsed="false">
      <c r="H479" s="211"/>
      <c r="P479" s="98"/>
    </row>
    <row r="480" customFormat="false" ht="15" hidden="false" customHeight="false" outlineLevel="0" collapsed="false">
      <c r="H480" s="211"/>
      <c r="P480" s="98"/>
    </row>
    <row r="481" customFormat="false" ht="15" hidden="false" customHeight="false" outlineLevel="0" collapsed="false">
      <c r="H481" s="211"/>
      <c r="P481" s="98"/>
    </row>
    <row r="482" customFormat="false" ht="15" hidden="false" customHeight="false" outlineLevel="0" collapsed="false">
      <c r="H482" s="211"/>
      <c r="P482" s="98"/>
    </row>
    <row r="483" customFormat="false" ht="15" hidden="false" customHeight="false" outlineLevel="0" collapsed="false">
      <c r="P483" s="98"/>
    </row>
    <row r="484" customFormat="false" ht="15" hidden="false" customHeight="false" outlineLevel="0" collapsed="false">
      <c r="P484" s="98"/>
    </row>
    <row r="485" customFormat="false" ht="15" hidden="false" customHeight="false" outlineLevel="0" collapsed="false">
      <c r="P485" s="98"/>
    </row>
    <row r="486" customFormat="false" ht="15" hidden="false" customHeight="false" outlineLevel="0" collapsed="false">
      <c r="P486" s="98"/>
    </row>
    <row r="487" customFormat="false" ht="15" hidden="false" customHeight="false" outlineLevel="0" collapsed="false">
      <c r="P487" s="98"/>
    </row>
    <row r="488" customFormat="false" ht="15" hidden="false" customHeight="false" outlineLevel="0" collapsed="false">
      <c r="P488" s="98"/>
    </row>
    <row r="489" customFormat="false" ht="15" hidden="false" customHeight="false" outlineLevel="0" collapsed="false">
      <c r="P489" s="98"/>
    </row>
  </sheetData>
  <mergeCells count="4">
    <mergeCell ref="A2:B8"/>
    <mergeCell ref="C3:G4"/>
    <mergeCell ref="C5:G7"/>
    <mergeCell ref="H5:I5"/>
  </mergeCells>
  <dataValidations count="1">
    <dataValidation allowBlank="true" errorStyle="stop" operator="between" showDropDown="false" showErrorMessage="true" showInputMessage="true" sqref="E12 E16:E19 E26:E28 E33:E35 E52:E56 E60:E62 E71 E77:E79 E82:E84 E89:E91 E96 E99 E101:E107 E109:E131 E133:E140 E142:E153 E155:E171 E173:E188 E191:E204 E209:E214 E216:E222 E227 E229 E232:E280 E284:E286 E291:E292 E294 E296 E300:E302 E325 E339:E341 E373:E376" type="list">
      <formula1>#ref!</formula1>
      <formula2>0</formula2>
    </dataValidation>
  </dataValidations>
  <printOptions headings="false" gridLines="false" gridLinesSet="true" horizontalCentered="true" verticalCentered="false"/>
  <pageMargins left="0.196527777777778" right="0.196527777777778" top="0.118055555555556" bottom="0.314583333333333" header="0.511811023622047" footer="0.118055555555556"/>
  <pageSetup paperSize="9" scale="100" fitToWidth="1" fitToHeight="0" pageOrder="downThenOver" orientation="portrait" blackAndWhite="false" draft="false" cellComments="none" horizontalDpi="300" verticalDpi="300" copies="1"/>
  <headerFooter differentFirst="false" differentOddEven="false">
    <oddHeader/>
    <oddFooter>&amp;L&amp;F&amp;RPage &amp;P de &amp;N</oddFooter>
  </headerFooter>
  <colBreaks count="1" manualBreakCount="1">
    <brk id="2" man="true" max="65535" min="0"/>
  </colBreaks>
  <drawing r:id="rId1"/>
</worksheet>
</file>

<file path=customXml/_rels/item1.xml.rels><?xml version="1.0" encoding="UTF-8"?>
<Relationships xmlns="http://schemas.openxmlformats.org/package/2006/relationships"><Relationship Id="rId1" Type="http://schemas.openxmlformats.org/officeDocument/2006/relationships/customXmlProps" Target="itemProps1.xml"/>
</Relationships>
</file>

<file path=customXml/_rels/item2.xml.rels><?xml version="1.0" encoding="UTF-8"?>
<Relationships xmlns="http://schemas.openxmlformats.org/package/2006/relationships"><Relationship Id="rId1" Type="http://schemas.openxmlformats.org/officeDocument/2006/relationships/customXmlProps" Target="itemProps2.xml"/>
</Relationships>
</file>

<file path=customXml/_rels/item3.xml.rels><?xml version="1.0" encoding="UTF-8"?>
<Relationships xmlns="http://schemas.openxmlformats.org/package/2006/relationships"><Relationship Id="rId1" Type="http://schemas.openxmlformats.org/officeDocument/2006/relationships/customXmlProps" Target="itemProps3.xml"/>
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50c8ed0c-c911-42cd-ab22-e49222027dd5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4A67F742DA513B48A9744D6208DDED3A" ma:contentTypeVersion="14" ma:contentTypeDescription="Create a new document." ma:contentTypeScope="" ma:versionID="1b64ae81cfcd05b67dc84063e69474b5">
  <xsd:schema xmlns:xsd="http://www.w3.org/2001/XMLSchema" xmlns:xs="http://www.w3.org/2001/XMLSchema" xmlns:p="http://schemas.microsoft.com/office/2006/metadata/properties" xmlns:ns2="50c8ed0c-c911-42cd-ab22-e49222027dd5" xmlns:ns3="1eb06ccb-1336-471f-ab40-f82b0cc8b60d" targetNamespace="http://schemas.microsoft.com/office/2006/metadata/properties" ma:root="true" ma:fieldsID="b44d66118d41e9fab246893d4eaa9ef7" ns2:_="" ns3:_="">
    <xsd:import namespace="50c8ed0c-c911-42cd-ab22-e49222027dd5"/>
    <xsd:import namespace="1eb06ccb-1336-471f-ab40-f82b0cc8b60d"/>
    <xsd:element name="properties">
      <xsd:complexType>
        <xsd:sequence>
          <xsd:element name="documentManagement">
            <xsd:complexType>
              <xsd:all>
                <xsd:element ref="ns2:lcf76f155ced4ddcb4097134ff3c332f" minOccurs="0"/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ServiceLocation" minOccurs="0"/>
                <xsd:element ref="ns2:MediaServiceOCR" minOccurs="0"/>
                <xsd:element ref="ns2:MediaLengthInSeconds" minOccurs="0"/>
                <xsd:element ref="ns2:MediaServiceSearchPropertie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0c8ed0c-c911-42cd-ab22-e49222027dd5" elementFormDefault="qualified">
    <xsd:import namespace="http://schemas.microsoft.com/office/2006/documentManagement/types"/>
    <xsd:import namespace="http://schemas.microsoft.com/office/infopath/2007/PartnerControls"/>
    <xsd:element name="lcf76f155ced4ddcb4097134ff3c332f" ma:index="9" nillable="true" ma:taxonomy="true" ma:internalName="lcf76f155ced4ddcb4097134ff3c332f" ma:taxonomyFieldName="MediaServiceImageTags" ma:displayName="Image Tags" ma:readOnly="false" ma:fieldId="{5cf76f15-5ced-4ddc-b409-7134ff3c332f}" ma:taxonomyMulti="true" ma:sspId="6463012d-52f9-4402-8b5f-396459f53dcc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Metadata" ma:index="10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1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2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bjectDetectorVersions" ma:index="13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Location" ma:index="16" nillable="true" ma:displayName="Location" ma:indexed="true" ma:internalName="MediaServiceLocation" ma:readOnly="true">
      <xsd:simpleType>
        <xsd:restriction base="dms:Text"/>
      </xsd:simpleType>
    </xsd:element>
    <xsd:element name="MediaServiceOCR" ma:index="17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9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eb06ccb-1336-471f-ab40-f82b0cc8b60d" elementFormDefault="qualified">
    <xsd:import namespace="http://schemas.microsoft.com/office/2006/documentManagement/types"/>
    <xsd:import namespace="http://schemas.microsoft.com/office/infopath/2007/PartnerControls"/>
    <xsd:element name="SharedWithUsers" ma:index="20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1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3455107D-1659-4230-8AC1-78F3AD5D70DC}">
  <ds:schemaRefs>
    <ds:schemaRef ds:uri="http://purl.org/dc/terms/"/>
    <ds:schemaRef ds:uri="http://schemas.openxmlformats.org/package/2006/metadata/core-properties"/>
    <ds:schemaRef ds:uri="e79bd434-0e32-428d-b8e9-7fa87086318e"/>
    <ds:schemaRef ds:uri="http://www.w3.org/XML/1998/namespace"/>
    <ds:schemaRef ds:uri="http://schemas.microsoft.com/office/2006/documentManagement/types"/>
    <ds:schemaRef ds:uri="http://purl.org/dc/elements/1.1/"/>
    <ds:schemaRef ds:uri="http://schemas.microsoft.com/office/infopath/2007/PartnerControls"/>
    <ds:schemaRef ds:uri="http://purl.org/dc/dcmitype/"/>
    <ds:schemaRef ds:uri="4827c1d5-423d-43ee-957e-7fda65b44035"/>
    <ds:schemaRef ds:uri="http://schemas.microsoft.com/office/2006/metadata/properties"/>
    <ds:schemaRef ds:uri="50c8ed0c-c911-42cd-ab22-e49222027dd5"/>
  </ds:schemaRefs>
</ds:datastoreItem>
</file>

<file path=customXml/itemProps2.xml><?xml version="1.0" encoding="utf-8"?>
<ds:datastoreItem xmlns:ds="http://schemas.openxmlformats.org/officeDocument/2006/customXml" ds:itemID="{FFCADA14-B6ED-4519-AC1E-E67D45587DC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50c8ed0c-c911-42cd-ab22-e49222027dd5"/>
    <ds:schemaRef ds:uri="1eb06ccb-1336-471f-ab40-f82b0cc8b60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F994A52-E640-4DC2-AFFC-A4EF44AD3261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7</TotalTime>
  <Application>LibreOffice/24.8.5.2$Linux_X86_64 LibreOffice_project/480$Build-2</Application>
  <AppVersion>15.0000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2015-10-28T16:56:02Z</dcterms:created>
  <dc:creator>LEGER Bérengère</dc:creator>
  <dc:description/>
  <cp:keywords>DPGF Estim-Modèle</cp:keywords>
  <dc:language>fr-FR</dc:language>
  <cp:lastModifiedBy/>
  <cp:lastPrinted>2025-10-31T17:29:37Z</cp:lastPrinted>
  <dcterms:modified xsi:type="dcterms:W3CDTF">2025-12-17T17:06:41Z</dcterms:modified>
  <cp:revision>6</cp:revision>
  <dc:subject/>
  <dc:title>EE-Modèle-DPGF-Estim-ind0</dc:titl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0x0101004A67F742DA513B48A9744D6208DDED3A</vt:lpwstr>
  </property>
  <property fmtid="{D5CDD505-2E9C-101B-9397-08002B2CF9AE}" pid="3" name="MediaServiceImageTags">
    <vt:lpwstr/>
  </property>
</Properties>
</file>