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rtages.inha.fr\partages\inha-juridique\1-MARCHES PUBLICS\MARCHES 2025\SMT\2025-011 - Sécurité\0. Projet DCE\"/>
    </mc:Choice>
  </mc:AlternateContent>
  <xr:revisionPtr revIDLastSave="0" documentId="13_ncr:1_{A3A1CFA8-F11C-4792-A13F-41EF48D51259}" xr6:coauthVersionLast="47" xr6:coauthVersionMax="47" xr10:uidLastSave="{00000000-0000-0000-0000-000000000000}"/>
  <bookViews>
    <workbookView xWindow="-120" yWindow="-120" windowWidth="29040" windowHeight="15720" tabRatio="599" xr2:uid="{00000000-000D-0000-FFFF-FFFF00000000}"/>
  </bookViews>
  <sheets>
    <sheet name="DPGF" sheetId="6" r:id="rId1"/>
    <sheet name="Détail des jours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7" i="6" l="1"/>
  <c r="I46" i="6"/>
  <c r="I37" i="6"/>
  <c r="I38" i="6"/>
  <c r="I39" i="6"/>
  <c r="I40" i="6"/>
  <c r="I41" i="6"/>
  <c r="I42" i="6"/>
  <c r="I43" i="6"/>
  <c r="I44" i="6"/>
  <c r="I36" i="6"/>
  <c r="I31" i="6"/>
  <c r="I34" i="6"/>
  <c r="I33" i="6"/>
  <c r="I30" i="6"/>
  <c r="I20" i="6"/>
  <c r="I21" i="6"/>
  <c r="I22" i="6"/>
  <c r="I23" i="6"/>
  <c r="I24" i="6"/>
  <c r="I25" i="6"/>
  <c r="I26" i="6"/>
  <c r="I27" i="6"/>
  <c r="I19" i="6"/>
  <c r="I10" i="6"/>
  <c r="I11" i="6"/>
  <c r="I12" i="6"/>
  <c r="I13" i="6"/>
  <c r="I14" i="6"/>
  <c r="I15" i="6"/>
  <c r="I16" i="6"/>
  <c r="H9" i="6"/>
  <c r="I9" i="6" s="1"/>
  <c r="H47" i="6"/>
  <c r="H46" i="6"/>
  <c r="H44" i="6"/>
  <c r="H43" i="6"/>
  <c r="H42" i="6"/>
  <c r="H41" i="6"/>
  <c r="H40" i="6"/>
  <c r="H39" i="6"/>
  <c r="H38" i="6"/>
  <c r="H37" i="6"/>
  <c r="H36" i="6"/>
  <c r="H33" i="6"/>
  <c r="H30" i="6"/>
  <c r="H27" i="6"/>
  <c r="H26" i="6"/>
  <c r="H25" i="6"/>
  <c r="H24" i="6"/>
  <c r="H23" i="6"/>
  <c r="H22" i="6"/>
  <c r="H21" i="6"/>
  <c r="H20" i="6"/>
  <c r="H19" i="6"/>
  <c r="H16" i="6"/>
  <c r="H15" i="6"/>
  <c r="H14" i="6"/>
  <c r="H13" i="6"/>
  <c r="H12" i="6"/>
  <c r="H11" i="6"/>
  <c r="H10" i="6"/>
  <c r="I45" i="6"/>
  <c r="H45" i="6"/>
  <c r="F45" i="6"/>
  <c r="F28" i="6"/>
  <c r="H2" i="7"/>
  <c r="F44" i="6"/>
  <c r="F43" i="6"/>
  <c r="F38" i="6"/>
  <c r="F39" i="6"/>
  <c r="D14" i="7"/>
  <c r="C14" i="7"/>
  <c r="B14" i="7"/>
  <c r="F40" i="6"/>
  <c r="F30" i="6"/>
  <c r="G14" i="7"/>
  <c r="F14" i="7"/>
  <c r="E14" i="7"/>
  <c r="H13" i="7"/>
  <c r="H12" i="7"/>
  <c r="H11" i="7"/>
  <c r="H10" i="7"/>
  <c r="H9" i="7"/>
  <c r="H8" i="7"/>
  <c r="H7" i="7"/>
  <c r="H6" i="7"/>
  <c r="H5" i="7"/>
  <c r="H4" i="7"/>
  <c r="H3" i="7"/>
  <c r="F10" i="6"/>
  <c r="H17" i="6" l="1"/>
  <c r="H51" i="6" s="1"/>
  <c r="H14" i="7"/>
  <c r="F47" i="6" l="1"/>
  <c r="F46" i="6"/>
  <c r="F48" i="6" l="1"/>
  <c r="F41" i="6"/>
  <c r="F37" i="6"/>
  <c r="F36" i="6"/>
  <c r="F42" i="6"/>
  <c r="F31" i="6"/>
  <c r="F9" i="6"/>
  <c r="I48" i="6" l="1"/>
  <c r="H48" i="6"/>
  <c r="F33" i="6"/>
  <c r="F34" i="6" s="1"/>
  <c r="F19" i="6"/>
  <c r="F27" i="6"/>
  <c r="F26" i="6"/>
  <c r="F25" i="6"/>
  <c r="F24" i="6"/>
  <c r="F23" i="6"/>
  <c r="F22" i="6"/>
  <c r="F21" i="6"/>
  <c r="F20" i="6"/>
  <c r="F16" i="6"/>
  <c r="F15" i="6"/>
  <c r="F14" i="6"/>
  <c r="F13" i="6"/>
  <c r="F12" i="6"/>
  <c r="F11" i="6"/>
  <c r="I28" i="6" l="1"/>
  <c r="H28" i="6"/>
  <c r="I17" i="6"/>
  <c r="F17" i="6"/>
  <c r="F51" i="6" l="1"/>
  <c r="H34" i="6"/>
  <c r="H31" i="6"/>
  <c r="I51" i="6" l="1"/>
</calcChain>
</file>

<file path=xl/sharedStrings.xml><?xml version="1.0" encoding="utf-8"?>
<sst xmlns="http://schemas.openxmlformats.org/spreadsheetml/2006/main" count="95" uniqueCount="57">
  <si>
    <t>Montant HT</t>
  </si>
  <si>
    <t>Montant TTC</t>
  </si>
  <si>
    <t>jour</t>
  </si>
  <si>
    <t>nuit</t>
  </si>
  <si>
    <t>SSIAP 2</t>
  </si>
  <si>
    <t>SSIAP 1</t>
  </si>
  <si>
    <t>nb heures annuel</t>
  </si>
  <si>
    <t>nbre de jours</t>
  </si>
  <si>
    <t>SOUS TOTAL SSIAP 2</t>
  </si>
  <si>
    <t>SOUS TOTAL SSIAP 1</t>
  </si>
  <si>
    <t>SOUS TOTAL SSIAP 3</t>
  </si>
  <si>
    <t>Du lundi au samedi                24h sur 24 h</t>
  </si>
  <si>
    <t>Dimanche                            24h sur 24h</t>
  </si>
  <si>
    <t>Jours fériés                                                  24h sur 24h</t>
  </si>
  <si>
    <t>Dimanche férié                           24h sur 24h</t>
  </si>
  <si>
    <t>SSIAP 3</t>
  </si>
  <si>
    <t>PU HT</t>
  </si>
  <si>
    <t>Dimanche                            06h00 à 01h00</t>
  </si>
  <si>
    <t>Jours fériés                                                 06h00 à 01h00</t>
  </si>
  <si>
    <t>Dimanche férié                          06h00 à 01h00</t>
  </si>
  <si>
    <t>Du lundi au samedi                08h00 à 20h00</t>
  </si>
  <si>
    <t>Du lundi au samedi 
8h00 à 20h00</t>
  </si>
  <si>
    <t>HOTE/HOTESSE D'ACCUEIL</t>
  </si>
  <si>
    <t>Du lundi au samedi                6h00 à 1h00</t>
  </si>
  <si>
    <t>SOUS TOTAL HOTE/HOTESSE</t>
  </si>
  <si>
    <t>nombre d'heures par jour</t>
  </si>
  <si>
    <t>AGENT DE SÉCURITÉ 1 LABROUSTE</t>
  </si>
  <si>
    <t>AGENT DE SÉCURITÉ 2 LABROUSTE</t>
  </si>
  <si>
    <t>SOUS TOTAL AGENTS DE SÉCURITÉ LABROUSTE</t>
  </si>
  <si>
    <t>SOUS TOTAL PLAN VIGIPIRATE</t>
  </si>
  <si>
    <t>PLAN VIGIPIRATE: AGENT DE SECURITE 1</t>
  </si>
  <si>
    <t>PLAN VIGIPIRATE: AGENT DE SECURITE 2</t>
  </si>
  <si>
    <t>Du lundi au samedi
08h00 à 20h00</t>
  </si>
  <si>
    <t>lundi au vendredi</t>
  </si>
  <si>
    <t>dimanches</t>
  </si>
  <si>
    <t>jour fériés semaine</t>
  </si>
  <si>
    <t>samedi férié</t>
  </si>
  <si>
    <t>dimanches fériés</t>
  </si>
  <si>
    <t>Total</t>
  </si>
  <si>
    <t>Le candidat indique ses prix par jour dans les cases jaunes uniquement. Le calcul des autres prix est fait automatiquement.</t>
  </si>
  <si>
    <t xml:space="preserve">Du lundi au samedi </t>
  </si>
  <si>
    <t>AGENT DE SÉCURITÉ 3 LABROUSTE</t>
  </si>
  <si>
    <t>Mardi et jeudi 
12h45 à 19h45</t>
  </si>
  <si>
    <t>aout-26</t>
  </si>
  <si>
    <r>
      <t xml:space="preserve">Fermeture administrative de </t>
    </r>
    <r>
      <rPr>
        <b/>
        <sz val="11"/>
        <rFont val="Arial"/>
        <family val="2"/>
      </rPr>
      <t xml:space="preserve">la salle Labrouste </t>
    </r>
    <r>
      <rPr>
        <sz val="11"/>
        <rFont val="Arial"/>
        <family val="2"/>
      </rPr>
      <t xml:space="preserve">: Fin août début septembre nombres de jours à définir ( 5 jours maximum).   
 </t>
    </r>
  </si>
  <si>
    <t>samedis</t>
  </si>
  <si>
    <r>
      <t xml:space="preserve">Fermetures administratives </t>
    </r>
    <r>
      <rPr>
        <b/>
        <sz val="11"/>
        <rFont val="Arial"/>
        <family val="2"/>
      </rPr>
      <t>de la Galerie Colbert</t>
    </r>
    <r>
      <rPr>
        <sz val="11"/>
        <rFont val="Arial"/>
        <family val="2"/>
      </rPr>
      <t xml:space="preserve"> : dernière semaine de décembre et deux premières semaines du mois d’août de chaque année, selon les dates arrêtées par la Directrice générale de l’INHA et communiquées chaque année au Titulaire. </t>
    </r>
  </si>
  <si>
    <t>Du mardi au samedi
8h45 à 19h45</t>
  </si>
  <si>
    <t>Lundi 13h45 à 19h45</t>
  </si>
  <si>
    <t>Du mardi au samedi
(du 01/07 au 31/08)
8h45 à 18h45</t>
  </si>
  <si>
    <t>AGENT DE SÉCURITÉ  LABROUSTE  1</t>
  </si>
  <si>
    <t>AGENT DE SÉCURITÉ  LABROUSTE  2</t>
  </si>
  <si>
    <t>lundi
(du 01/07 au 31/08)
13h45 à 18h45</t>
  </si>
  <si>
    <t>Marché public n°2025-011
Sécurité, sûreté et accueil du site « Galerie Colbert » et accueil de la Salle Labrouste</t>
  </si>
  <si>
    <t>DÉCOMPOSITION DU PRIX GLOBAL ET FORFAITAIRE (DPGF)</t>
  </si>
  <si>
    <t xml:space="preserve">MONTANT TOTAL ANNUEL </t>
  </si>
  <si>
    <t xml:space="preserve">Taux de 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</si>
</sst>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m\-yy;@"/>
    <numFmt numFmtId="165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</font>
    <font>
      <b/>
      <sz val="10"/>
      <name val="ITC Galliard Std"/>
      <family val="1"/>
    </font>
    <font>
      <u/>
      <sz val="14"/>
      <name val="ITC Galliard Std"/>
      <family val="1"/>
    </font>
    <font>
      <sz val="14"/>
      <name val="ITC Galliard Std"/>
      <family val="1"/>
    </font>
    <font>
      <sz val="11"/>
      <name val="ITC Galliard Std"/>
      <family val="1"/>
    </font>
    <font>
      <b/>
      <sz val="11"/>
      <name val="ITC Galliard Std"/>
      <family val="1"/>
    </font>
    <font>
      <sz val="10"/>
      <name val="ITC Galliard Std"/>
      <family val="1"/>
    </font>
    <font>
      <b/>
      <i/>
      <sz val="11"/>
      <color indexed="10"/>
      <name val="ITC Galliard Std"/>
      <family val="1"/>
    </font>
    <font>
      <i/>
      <sz val="11"/>
      <color indexed="10"/>
      <name val="ITC Galliard Std"/>
      <family val="1"/>
    </font>
    <font>
      <b/>
      <i/>
      <sz val="11"/>
      <color rgb="FFFF0000"/>
      <name val="ITC Galliard Std"/>
      <family val="1"/>
    </font>
    <font>
      <b/>
      <sz val="12"/>
      <color theme="4" tint="-0.249977111117893"/>
      <name val="ITC Galliard Std"/>
      <family val="1"/>
    </font>
    <font>
      <b/>
      <sz val="11"/>
      <color indexed="10"/>
      <name val="ITC Galliard Std"/>
      <family val="1"/>
    </font>
    <font>
      <b/>
      <sz val="11"/>
      <color indexed="8"/>
      <name val="ITC Galliard Std"/>
      <family val="1"/>
    </font>
    <font>
      <sz val="11"/>
      <color indexed="8"/>
      <name val="ITC Galliard Std"/>
      <family val="1"/>
    </font>
    <font>
      <b/>
      <sz val="18"/>
      <name val="ITC Galliard Std"/>
      <family val="1"/>
    </font>
    <font>
      <u/>
      <sz val="12"/>
      <name val="ITC Galliard Std"/>
      <family val="1"/>
    </font>
    <font>
      <sz val="12"/>
      <name val="ITC Galliard Std"/>
      <family val="1"/>
    </font>
    <font>
      <b/>
      <sz val="12"/>
      <color theme="3"/>
      <name val="ITC Galliard Std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20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0" borderId="0" xfId="0" applyFont="1"/>
    <xf numFmtId="0" fontId="4" fillId="0" borderId="0" xfId="0" applyFont="1"/>
    <xf numFmtId="1" fontId="0" fillId="0" borderId="0" xfId="0" applyNumberForma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2" borderId="0" xfId="0" applyFont="1" applyFill="1"/>
    <xf numFmtId="164" fontId="4" fillId="6" borderId="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1" fillId="7" borderId="0" xfId="0" applyFont="1" applyFill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3" fillId="0" borderId="0" xfId="0" applyFont="1"/>
    <xf numFmtId="1" fontId="13" fillId="0" borderId="0" xfId="0" applyNumberFormat="1" applyFont="1"/>
    <xf numFmtId="0" fontId="16" fillId="6" borderId="3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 wrapText="1"/>
    </xf>
    <xf numFmtId="1" fontId="12" fillId="6" borderId="11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" fontId="11" fillId="2" borderId="5" xfId="1" applyNumberFormat="1" applyFont="1" applyFill="1" applyBorder="1" applyAlignment="1">
      <alignment horizontal="center" vertical="center"/>
    </xf>
    <xf numFmtId="44" fontId="11" fillId="7" borderId="5" xfId="1" applyFont="1" applyFill="1" applyBorder="1" applyAlignment="1">
      <alignment horizontal="center" vertical="center"/>
    </xf>
    <xf numFmtId="44" fontId="11" fillId="2" borderId="5" xfId="1" applyFont="1" applyFill="1" applyBorder="1" applyAlignment="1">
      <alignment horizontal="center" vertical="center"/>
    </xf>
    <xf numFmtId="44" fontId="11" fillId="2" borderId="17" xfId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" fontId="11" fillId="2" borderId="4" xfId="1" applyNumberFormat="1" applyFont="1" applyFill="1" applyBorder="1" applyAlignment="1">
      <alignment horizontal="center" vertical="center"/>
    </xf>
    <xf numFmtId="44" fontId="11" fillId="2" borderId="4" xfId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1" fontId="11" fillId="2" borderId="8" xfId="1" applyNumberFormat="1" applyFont="1" applyFill="1" applyBorder="1" applyAlignment="1">
      <alignment horizontal="center" vertical="center"/>
    </xf>
    <xf numFmtId="44" fontId="11" fillId="2" borderId="8" xfId="1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right" vertical="center"/>
    </xf>
    <xf numFmtId="0" fontId="17" fillId="4" borderId="2" xfId="0" applyFont="1" applyFill="1" applyBorder="1" applyAlignment="1">
      <alignment horizontal="right" vertical="center"/>
    </xf>
    <xf numFmtId="0" fontId="17" fillId="4" borderId="20" xfId="0" applyFont="1" applyFill="1" applyBorder="1" applyAlignment="1">
      <alignment horizontal="right" vertical="center"/>
    </xf>
    <xf numFmtId="1" fontId="17" fillId="4" borderId="11" xfId="0" applyNumberFormat="1" applyFont="1" applyFill="1" applyBorder="1" applyAlignment="1">
      <alignment horizontal="center" vertical="center"/>
    </xf>
    <xf numFmtId="44" fontId="17" fillId="5" borderId="6" xfId="0" applyNumberFormat="1" applyFont="1" applyFill="1" applyBorder="1" applyAlignment="1">
      <alignment horizontal="center" vertical="center"/>
    </xf>
    <xf numFmtId="44" fontId="17" fillId="4" borderId="11" xfId="1" applyFont="1" applyFill="1" applyBorder="1" applyAlignment="1">
      <alignment horizontal="center" vertical="center"/>
    </xf>
    <xf numFmtId="44" fontId="17" fillId="4" borderId="12" xfId="1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/>
    </xf>
    <xf numFmtId="1" fontId="18" fillId="3" borderId="2" xfId="0" applyNumberFormat="1" applyFont="1" applyFill="1" applyBorder="1" applyAlignment="1">
      <alignment horizontal="center" vertical="center"/>
    </xf>
    <xf numFmtId="44" fontId="18" fillId="3" borderId="2" xfId="0" applyNumberFormat="1" applyFont="1" applyFill="1" applyBorder="1" applyAlignment="1">
      <alignment horizontal="center" vertical="center"/>
    </xf>
    <xf numFmtId="44" fontId="18" fillId="3" borderId="2" xfId="1" applyFont="1" applyFill="1" applyBorder="1" applyAlignment="1">
      <alignment horizontal="center" vertical="center"/>
    </xf>
    <xf numFmtId="44" fontId="18" fillId="3" borderId="1" xfId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right" vertical="center"/>
    </xf>
    <xf numFmtId="0" fontId="17" fillId="4" borderId="15" xfId="0" applyFont="1" applyFill="1" applyBorder="1" applyAlignment="1">
      <alignment horizontal="right" vertical="center"/>
    </xf>
    <xf numFmtId="0" fontId="17" fillId="4" borderId="10" xfId="0" applyFont="1" applyFill="1" applyBorder="1" applyAlignment="1">
      <alignment horizontal="right" vertical="center"/>
    </xf>
    <xf numFmtId="1" fontId="17" fillId="4" borderId="13" xfId="0" applyNumberFormat="1" applyFont="1" applyFill="1" applyBorder="1" applyAlignment="1">
      <alignment horizontal="center" vertical="center"/>
    </xf>
    <xf numFmtId="44" fontId="17" fillId="5" borderId="7" xfId="0" applyNumberFormat="1" applyFont="1" applyFill="1" applyBorder="1" applyAlignment="1">
      <alignment horizontal="center" vertical="center"/>
    </xf>
    <xf numFmtId="44" fontId="17" fillId="4" borderId="13" xfId="1" applyFont="1" applyFill="1" applyBorder="1" applyAlignment="1">
      <alignment horizontal="center" vertical="center"/>
    </xf>
    <xf numFmtId="44" fontId="17" fillId="4" borderId="14" xfId="1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1" fontId="20" fillId="2" borderId="5" xfId="0" applyNumberFormat="1" applyFont="1" applyFill="1" applyBorder="1" applyAlignment="1">
      <alignment horizontal="center" vertical="center"/>
    </xf>
    <xf numFmtId="44" fontId="20" fillId="7" borderId="5" xfId="1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right" vertical="center"/>
    </xf>
    <xf numFmtId="0" fontId="19" fillId="2" borderId="24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6" xfId="1" applyNumberFormat="1" applyFont="1" applyFill="1" applyBorder="1" applyAlignment="1">
      <alignment horizontal="center" vertical="center"/>
    </xf>
    <xf numFmtId="1" fontId="20" fillId="2" borderId="23" xfId="0" applyNumberFormat="1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 wrapText="1"/>
    </xf>
    <xf numFmtId="0" fontId="11" fillId="2" borderId="5" xfId="1" applyNumberFormat="1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right" vertical="center"/>
    </xf>
    <xf numFmtId="0" fontId="8" fillId="2" borderId="0" xfId="0" applyFont="1" applyFill="1"/>
    <xf numFmtId="0" fontId="13" fillId="2" borderId="0" xfId="0" applyFont="1" applyFill="1"/>
    <xf numFmtId="1" fontId="13" fillId="2" borderId="0" xfId="0" applyNumberFormat="1" applyFont="1" applyFill="1"/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center" vertical="center" wrapText="1"/>
    </xf>
    <xf numFmtId="0" fontId="21" fillId="10" borderId="2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44" fontId="12" fillId="11" borderId="27" xfId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5" fillId="0" borderId="0" xfId="0" applyFont="1"/>
    <xf numFmtId="165" fontId="11" fillId="7" borderId="5" xfId="1" applyNumberFormat="1" applyFont="1" applyFill="1" applyBorder="1" applyAlignment="1">
      <alignment horizontal="center" vertical="center"/>
    </xf>
    <xf numFmtId="165" fontId="11" fillId="7" borderId="4" xfId="1" applyNumberFormat="1" applyFont="1" applyFill="1" applyBorder="1" applyAlignment="1">
      <alignment horizontal="center" vertical="center"/>
    </xf>
    <xf numFmtId="165" fontId="11" fillId="7" borderId="8" xfId="1" applyNumberFormat="1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right" vertical="center" wrapText="1"/>
    </xf>
    <xf numFmtId="0" fontId="24" fillId="0" borderId="2" xfId="0" applyFont="1" applyBorder="1" applyAlignment="1">
      <alignment horizontal="right" vertical="center" wrapText="1"/>
    </xf>
    <xf numFmtId="0" fontId="24" fillId="0" borderId="20" xfId="0" applyFont="1" applyBorder="1" applyAlignment="1">
      <alignment horizontal="right" vertical="center" wrapText="1"/>
    </xf>
    <xf numFmtId="1" fontId="24" fillId="0" borderId="11" xfId="0" applyNumberFormat="1" applyFont="1" applyBorder="1" applyAlignment="1">
      <alignment horizontal="center" vertical="center"/>
    </xf>
    <xf numFmtId="44" fontId="24" fillId="5" borderId="2" xfId="1" applyFont="1" applyFill="1" applyBorder="1" applyAlignment="1">
      <alignment horizontal="center" vertical="center"/>
    </xf>
    <xf numFmtId="44" fontId="24" fillId="0" borderId="11" xfId="1" applyFont="1" applyBorder="1" applyAlignment="1">
      <alignment horizontal="center" vertical="center"/>
    </xf>
    <xf numFmtId="10" fontId="11" fillId="7" borderId="1" xfId="2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0</xdr:row>
      <xdr:rowOff>28575</xdr:rowOff>
    </xdr:from>
    <xdr:to>
      <xdr:col>9</xdr:col>
      <xdr:colOff>57150</xdr:colOff>
      <xdr:row>0</xdr:row>
      <xdr:rowOff>619125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144DF7-5A9D-4824-9D30-D34D69F8C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24000" contrast="4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28575"/>
          <a:ext cx="3476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showGridLines="0" tabSelected="1" zoomScaleNormal="100" zoomScaleSheetLayoutView="115" workbookViewId="0">
      <selection activeCell="I57" sqref="I57"/>
    </sheetView>
  </sheetViews>
  <sheetFormatPr baseColWidth="10" defaultRowHeight="12.75" x14ac:dyDescent="0.2"/>
  <cols>
    <col min="1" max="1" width="25.7109375" style="4" customWidth="1"/>
    <col min="2" max="2" width="28.7109375" customWidth="1"/>
    <col min="3" max="3" width="7.7109375" customWidth="1"/>
    <col min="4" max="4" width="9.7109375" customWidth="1"/>
    <col min="5" max="5" width="11.7109375" customWidth="1"/>
    <col min="6" max="6" width="22.140625" style="5" bestFit="1" customWidth="1"/>
    <col min="7" max="7" width="14.140625" bestFit="1" customWidth="1"/>
    <col min="8" max="9" width="21.28515625" customWidth="1"/>
    <col min="10" max="11" width="4.85546875" customWidth="1"/>
    <col min="12" max="16" width="13.7109375" customWidth="1"/>
  </cols>
  <sheetData>
    <row r="1" spans="1:10" ht="56.25" customHeight="1" thickBot="1" x14ac:dyDescent="0.25"/>
    <row r="2" spans="1:10" ht="62.25" customHeight="1" thickBot="1" x14ac:dyDescent="0.25">
      <c r="A2" s="102" t="s">
        <v>53</v>
      </c>
      <c r="B2" s="103"/>
      <c r="C2" s="103"/>
      <c r="D2" s="103"/>
      <c r="E2" s="103"/>
      <c r="F2" s="103"/>
      <c r="G2" s="103"/>
      <c r="H2" s="103"/>
      <c r="I2" s="104"/>
    </row>
    <row r="3" spans="1:10" ht="41.25" customHeight="1" x14ac:dyDescent="0.2">
      <c r="A3" s="106" t="s">
        <v>54</v>
      </c>
      <c r="B3" s="107"/>
      <c r="C3" s="107"/>
      <c r="D3" s="107"/>
      <c r="E3" s="107"/>
      <c r="F3" s="107"/>
      <c r="G3" s="107"/>
      <c r="H3" s="107"/>
      <c r="I3" s="107"/>
    </row>
    <row r="4" spans="1:10" ht="27.75" customHeight="1" x14ac:dyDescent="0.2">
      <c r="A4" s="18"/>
      <c r="B4" s="19" t="s">
        <v>39</v>
      </c>
      <c r="C4" s="19"/>
      <c r="D4" s="19"/>
      <c r="E4" s="19"/>
      <c r="F4" s="19"/>
      <c r="G4" s="19"/>
      <c r="H4" s="19"/>
      <c r="I4" s="20"/>
    </row>
    <row r="5" spans="1:10" ht="23.25" customHeight="1" thickBot="1" x14ac:dyDescent="0.25">
      <c r="A5" s="21"/>
      <c r="B5" s="22"/>
      <c r="C5" s="22"/>
      <c r="D5" s="22"/>
      <c r="E5" s="22"/>
      <c r="F5" s="23"/>
      <c r="G5" s="22"/>
      <c r="H5" s="22"/>
      <c r="I5" s="22"/>
    </row>
    <row r="6" spans="1:10" ht="51.75" customHeight="1" thickBot="1" x14ac:dyDescent="0.25">
      <c r="A6" s="99"/>
      <c r="B6" s="99"/>
      <c r="C6" s="99"/>
      <c r="D6" s="100"/>
      <c r="E6" s="100"/>
      <c r="F6" s="101"/>
      <c r="G6" s="101"/>
      <c r="H6" s="105" t="s">
        <v>56</v>
      </c>
      <c r="I6" s="119">
        <v>0.2</v>
      </c>
    </row>
    <row r="7" spans="1:10" ht="15.75" thickBot="1" x14ac:dyDescent="0.3">
      <c r="A7" s="26"/>
      <c r="B7" s="27"/>
      <c r="C7" s="28"/>
      <c r="D7" s="28"/>
      <c r="E7" s="28"/>
      <c r="F7" s="29"/>
      <c r="G7" s="28"/>
      <c r="H7" s="28"/>
      <c r="I7" s="28"/>
    </row>
    <row r="8" spans="1:10" ht="48.75" customHeight="1" thickBot="1" x14ac:dyDescent="0.25">
      <c r="A8" s="30"/>
      <c r="B8" s="31"/>
      <c r="C8" s="32"/>
      <c r="D8" s="33" t="s">
        <v>7</v>
      </c>
      <c r="E8" s="24" t="s">
        <v>25</v>
      </c>
      <c r="F8" s="34" t="s">
        <v>6</v>
      </c>
      <c r="G8" s="35" t="s">
        <v>16</v>
      </c>
      <c r="H8" s="24" t="s">
        <v>0</v>
      </c>
      <c r="I8" s="25" t="s">
        <v>1</v>
      </c>
      <c r="J8" s="108"/>
    </row>
    <row r="9" spans="1:10" ht="21.75" customHeight="1" x14ac:dyDescent="0.2">
      <c r="A9" s="36" t="s">
        <v>4</v>
      </c>
      <c r="B9" s="37" t="s">
        <v>23</v>
      </c>
      <c r="C9" s="38" t="s">
        <v>2</v>
      </c>
      <c r="D9" s="39">
        <v>304</v>
      </c>
      <c r="E9" s="38">
        <v>15</v>
      </c>
      <c r="F9" s="40">
        <f>D9*E9</f>
        <v>4560</v>
      </c>
      <c r="G9" s="109"/>
      <c r="H9" s="42">
        <f>F9*G9</f>
        <v>0</v>
      </c>
      <c r="I9" s="43">
        <f>H9*(1+$I$6)</f>
        <v>0</v>
      </c>
    </row>
    <row r="10" spans="1:10" ht="21.75" customHeight="1" x14ac:dyDescent="0.2">
      <c r="A10" s="44"/>
      <c r="B10" s="45"/>
      <c r="C10" s="46" t="s">
        <v>3</v>
      </c>
      <c r="D10" s="47"/>
      <c r="E10" s="46">
        <v>4</v>
      </c>
      <c r="F10" s="48">
        <f>D9*E10</f>
        <v>1216</v>
      </c>
      <c r="G10" s="110"/>
      <c r="H10" s="49">
        <f>F10*G10</f>
        <v>0</v>
      </c>
      <c r="I10" s="43">
        <f t="shared" ref="I10:I16" si="0">H10*(1+$I$6)</f>
        <v>0</v>
      </c>
    </row>
    <row r="11" spans="1:10" ht="21.75" customHeight="1" x14ac:dyDescent="0.2">
      <c r="A11" s="44"/>
      <c r="B11" s="45" t="s">
        <v>17</v>
      </c>
      <c r="C11" s="46" t="s">
        <v>2</v>
      </c>
      <c r="D11" s="47">
        <v>50</v>
      </c>
      <c r="E11" s="46">
        <v>15</v>
      </c>
      <c r="F11" s="48">
        <f>D11*E11</f>
        <v>750</v>
      </c>
      <c r="G11" s="110"/>
      <c r="H11" s="49">
        <f>F11*G11</f>
        <v>0</v>
      </c>
      <c r="I11" s="43">
        <f t="shared" si="0"/>
        <v>0</v>
      </c>
    </row>
    <row r="12" spans="1:10" ht="21.75" customHeight="1" x14ac:dyDescent="0.2">
      <c r="A12" s="44"/>
      <c r="B12" s="45"/>
      <c r="C12" s="46" t="s">
        <v>3</v>
      </c>
      <c r="D12" s="47"/>
      <c r="E12" s="46">
        <v>4</v>
      </c>
      <c r="F12" s="48">
        <f>D11*E12</f>
        <v>200</v>
      </c>
      <c r="G12" s="110"/>
      <c r="H12" s="49">
        <f>F12*G12</f>
        <v>0</v>
      </c>
      <c r="I12" s="43">
        <f t="shared" si="0"/>
        <v>0</v>
      </c>
    </row>
    <row r="13" spans="1:10" ht="21.75" customHeight="1" x14ac:dyDescent="0.2">
      <c r="A13" s="44"/>
      <c r="B13" s="45" t="s">
        <v>18</v>
      </c>
      <c r="C13" s="46" t="s">
        <v>2</v>
      </c>
      <c r="D13" s="47">
        <v>9</v>
      </c>
      <c r="E13" s="46">
        <v>15</v>
      </c>
      <c r="F13" s="48">
        <f>D13*E13</f>
        <v>135</v>
      </c>
      <c r="G13" s="110"/>
      <c r="H13" s="49">
        <f>F13*G13</f>
        <v>0</v>
      </c>
      <c r="I13" s="43">
        <f t="shared" si="0"/>
        <v>0</v>
      </c>
    </row>
    <row r="14" spans="1:10" ht="21.75" customHeight="1" x14ac:dyDescent="0.2">
      <c r="A14" s="44"/>
      <c r="B14" s="45"/>
      <c r="C14" s="46" t="s">
        <v>3</v>
      </c>
      <c r="D14" s="47"/>
      <c r="E14" s="46">
        <v>4</v>
      </c>
      <c r="F14" s="48">
        <f>D13*E14</f>
        <v>36</v>
      </c>
      <c r="G14" s="110"/>
      <c r="H14" s="49">
        <f>F14*G14</f>
        <v>0</v>
      </c>
      <c r="I14" s="43">
        <f t="shared" si="0"/>
        <v>0</v>
      </c>
    </row>
    <row r="15" spans="1:10" ht="21.75" customHeight="1" x14ac:dyDescent="0.2">
      <c r="A15" s="44"/>
      <c r="B15" s="45" t="s">
        <v>19</v>
      </c>
      <c r="C15" s="46" t="s">
        <v>2</v>
      </c>
      <c r="D15" s="47">
        <v>2</v>
      </c>
      <c r="E15" s="46">
        <v>15</v>
      </c>
      <c r="F15" s="48">
        <f>D15*E15</f>
        <v>30</v>
      </c>
      <c r="G15" s="110"/>
      <c r="H15" s="49">
        <f>F15*G15</f>
        <v>0</v>
      </c>
      <c r="I15" s="43">
        <f t="shared" si="0"/>
        <v>0</v>
      </c>
    </row>
    <row r="16" spans="1:10" ht="21.75" customHeight="1" thickBot="1" x14ac:dyDescent="0.25">
      <c r="A16" s="50"/>
      <c r="B16" s="51"/>
      <c r="C16" s="52" t="s">
        <v>3</v>
      </c>
      <c r="D16" s="53"/>
      <c r="E16" s="52">
        <v>4</v>
      </c>
      <c r="F16" s="54">
        <f>D15*E16</f>
        <v>8</v>
      </c>
      <c r="G16" s="111"/>
      <c r="H16" s="55">
        <f>F16*G16</f>
        <v>0</v>
      </c>
      <c r="I16" s="43">
        <f t="shared" si="0"/>
        <v>0</v>
      </c>
    </row>
    <row r="17" spans="1:13" s="3" customFormat="1" ht="30" customHeight="1" thickBot="1" x14ac:dyDescent="0.25">
      <c r="A17" s="56" t="s">
        <v>8</v>
      </c>
      <c r="B17" s="57"/>
      <c r="C17" s="57"/>
      <c r="D17" s="57"/>
      <c r="E17" s="58"/>
      <c r="F17" s="59">
        <f>SUM(F9:F16)</f>
        <v>6935</v>
      </c>
      <c r="G17" s="60"/>
      <c r="H17" s="61">
        <f>SUM(H9:H16)</f>
        <v>0</v>
      </c>
      <c r="I17" s="62">
        <f>SUM(I9:I16)</f>
        <v>0</v>
      </c>
    </row>
    <row r="18" spans="1:13" ht="15.75" customHeight="1" thickBot="1" x14ac:dyDescent="0.25">
      <c r="A18" s="63"/>
      <c r="B18" s="64"/>
      <c r="C18" s="64"/>
      <c r="D18" s="65"/>
      <c r="E18" s="65"/>
      <c r="F18" s="66"/>
      <c r="G18" s="67"/>
      <c r="H18" s="68"/>
      <c r="I18" s="69"/>
    </row>
    <row r="19" spans="1:13" ht="21.75" customHeight="1" x14ac:dyDescent="0.2">
      <c r="A19" s="36" t="s">
        <v>5</v>
      </c>
      <c r="B19" s="37" t="s">
        <v>11</v>
      </c>
      <c r="C19" s="38" t="s">
        <v>2</v>
      </c>
      <c r="D19" s="39">
        <v>304</v>
      </c>
      <c r="E19" s="38">
        <v>15</v>
      </c>
      <c r="F19" s="70">
        <f>D19*E19</f>
        <v>4560</v>
      </c>
      <c r="G19" s="110"/>
      <c r="H19" s="42">
        <f>G19*F19</f>
        <v>0</v>
      </c>
      <c r="I19" s="43">
        <f>H19*(1+$I$6)</f>
        <v>0</v>
      </c>
    </row>
    <row r="20" spans="1:13" ht="21.75" customHeight="1" x14ac:dyDescent="0.2">
      <c r="A20" s="44"/>
      <c r="B20" s="45"/>
      <c r="C20" s="46" t="s">
        <v>3</v>
      </c>
      <c r="D20" s="47"/>
      <c r="E20" s="46">
        <v>9</v>
      </c>
      <c r="F20" s="71">
        <f>D19*E20</f>
        <v>2736</v>
      </c>
      <c r="G20" s="110"/>
      <c r="H20" s="49">
        <f>F20*G20</f>
        <v>0</v>
      </c>
      <c r="I20" s="43">
        <f t="shared" ref="I20:I27" si="1">H20*(1+$I$6)</f>
        <v>0</v>
      </c>
    </row>
    <row r="21" spans="1:13" ht="21.75" customHeight="1" x14ac:dyDescent="0.2">
      <c r="A21" s="44"/>
      <c r="B21" s="45" t="s">
        <v>12</v>
      </c>
      <c r="C21" s="46" t="s">
        <v>2</v>
      </c>
      <c r="D21" s="47">
        <v>50</v>
      </c>
      <c r="E21" s="46">
        <v>15</v>
      </c>
      <c r="F21" s="71">
        <f>D21*E21</f>
        <v>750</v>
      </c>
      <c r="G21" s="110"/>
      <c r="H21" s="49">
        <f>F21*G21</f>
        <v>0</v>
      </c>
      <c r="I21" s="43">
        <f t="shared" si="1"/>
        <v>0</v>
      </c>
    </row>
    <row r="22" spans="1:13" ht="21.75" customHeight="1" x14ac:dyDescent="0.2">
      <c r="A22" s="44"/>
      <c r="B22" s="45"/>
      <c r="C22" s="46" t="s">
        <v>3</v>
      </c>
      <c r="D22" s="47"/>
      <c r="E22" s="46">
        <v>9</v>
      </c>
      <c r="F22" s="71">
        <f>D21*E22</f>
        <v>450</v>
      </c>
      <c r="G22" s="110"/>
      <c r="H22" s="49">
        <f>F22*G22</f>
        <v>0</v>
      </c>
      <c r="I22" s="43">
        <f t="shared" si="1"/>
        <v>0</v>
      </c>
    </row>
    <row r="23" spans="1:13" ht="21.75" customHeight="1" x14ac:dyDescent="0.2">
      <c r="A23" s="44"/>
      <c r="B23" s="45" t="s">
        <v>13</v>
      </c>
      <c r="C23" s="46" t="s">
        <v>2</v>
      </c>
      <c r="D23" s="47">
        <v>9</v>
      </c>
      <c r="E23" s="46">
        <v>15</v>
      </c>
      <c r="F23" s="71">
        <f>D23*E23</f>
        <v>135</v>
      </c>
      <c r="G23" s="110"/>
      <c r="H23" s="49">
        <f>F23*G23</f>
        <v>0</v>
      </c>
      <c r="I23" s="43">
        <f t="shared" si="1"/>
        <v>0</v>
      </c>
    </row>
    <row r="24" spans="1:13" ht="21.75" customHeight="1" x14ac:dyDescent="0.2">
      <c r="A24" s="44"/>
      <c r="B24" s="45"/>
      <c r="C24" s="46" t="s">
        <v>3</v>
      </c>
      <c r="D24" s="47"/>
      <c r="E24" s="46">
        <v>9</v>
      </c>
      <c r="F24" s="71">
        <f>D23*E24</f>
        <v>81</v>
      </c>
      <c r="G24" s="110"/>
      <c r="H24" s="49">
        <f>F24*G24</f>
        <v>0</v>
      </c>
      <c r="I24" s="43">
        <f t="shared" si="1"/>
        <v>0</v>
      </c>
    </row>
    <row r="25" spans="1:13" ht="21.75" customHeight="1" x14ac:dyDescent="0.2">
      <c r="A25" s="44"/>
      <c r="B25" s="45" t="s">
        <v>14</v>
      </c>
      <c r="C25" s="46" t="s">
        <v>2</v>
      </c>
      <c r="D25" s="47">
        <v>2</v>
      </c>
      <c r="E25" s="46">
        <v>15</v>
      </c>
      <c r="F25" s="71">
        <f>D25*E25</f>
        <v>30</v>
      </c>
      <c r="G25" s="110"/>
      <c r="H25" s="49">
        <f>F25*G25</f>
        <v>0</v>
      </c>
      <c r="I25" s="43">
        <f t="shared" si="1"/>
        <v>0</v>
      </c>
    </row>
    <row r="26" spans="1:13" ht="21.75" customHeight="1" x14ac:dyDescent="0.2">
      <c r="A26" s="44"/>
      <c r="B26" s="45"/>
      <c r="C26" s="46" t="s">
        <v>3</v>
      </c>
      <c r="D26" s="53"/>
      <c r="E26" s="46">
        <v>9</v>
      </c>
      <c r="F26" s="71">
        <f>D25*E26</f>
        <v>18</v>
      </c>
      <c r="G26" s="110"/>
      <c r="H26" s="49">
        <f>F26*G26</f>
        <v>0</v>
      </c>
      <c r="I26" s="43">
        <f t="shared" si="1"/>
        <v>0</v>
      </c>
    </row>
    <row r="27" spans="1:13" ht="43.5" customHeight="1" x14ac:dyDescent="0.2">
      <c r="A27" s="44"/>
      <c r="B27" s="72" t="s">
        <v>21</v>
      </c>
      <c r="C27" s="46" t="s">
        <v>2</v>
      </c>
      <c r="D27" s="46">
        <v>287</v>
      </c>
      <c r="E27" s="46">
        <v>12</v>
      </c>
      <c r="F27" s="71">
        <f>D27*E27</f>
        <v>3444</v>
      </c>
      <c r="G27" s="110"/>
      <c r="H27" s="49">
        <f>F27*G27</f>
        <v>0</v>
      </c>
      <c r="I27" s="43">
        <f t="shared" si="1"/>
        <v>0</v>
      </c>
    </row>
    <row r="28" spans="1:13" s="3" customFormat="1" ht="30" customHeight="1" thickBot="1" x14ac:dyDescent="0.25">
      <c r="A28" s="73" t="s">
        <v>9</v>
      </c>
      <c r="B28" s="74"/>
      <c r="C28" s="74"/>
      <c r="D28" s="74"/>
      <c r="E28" s="75"/>
      <c r="F28" s="76">
        <f>SUM(F19:F27)</f>
        <v>12204</v>
      </c>
      <c r="G28" s="77"/>
      <c r="H28" s="78">
        <f>SUM(H19:H27)</f>
        <v>0</v>
      </c>
      <c r="I28" s="79">
        <f>SUM(I19:I27)</f>
        <v>0</v>
      </c>
    </row>
    <row r="29" spans="1:13" ht="15.75" customHeight="1" thickBot="1" x14ac:dyDescent="0.25">
      <c r="A29" s="63"/>
      <c r="B29" s="64"/>
      <c r="C29" s="64"/>
      <c r="D29" s="65"/>
      <c r="E29" s="65"/>
      <c r="F29" s="66"/>
      <c r="G29" s="67"/>
      <c r="H29" s="68"/>
      <c r="I29" s="69"/>
    </row>
    <row r="30" spans="1:13" ht="43.5" customHeight="1" x14ac:dyDescent="0.2">
      <c r="A30" s="80" t="s">
        <v>15</v>
      </c>
      <c r="B30" s="81" t="s">
        <v>40</v>
      </c>
      <c r="C30" s="82" t="s">
        <v>2</v>
      </c>
      <c r="D30" s="82">
        <v>237</v>
      </c>
      <c r="E30" s="82">
        <v>3.5</v>
      </c>
      <c r="F30" s="83">
        <f>D30*E30</f>
        <v>829.5</v>
      </c>
      <c r="G30" s="84"/>
      <c r="H30" s="42">
        <f>F30*G30</f>
        <v>0</v>
      </c>
      <c r="I30" s="43">
        <f>H30*(1+$I$6)</f>
        <v>0</v>
      </c>
      <c r="L30" s="3"/>
      <c r="M30" s="3"/>
    </row>
    <row r="31" spans="1:13" s="3" customFormat="1" ht="30" customHeight="1" thickBot="1" x14ac:dyDescent="0.25">
      <c r="A31" s="73" t="s">
        <v>10</v>
      </c>
      <c r="B31" s="74"/>
      <c r="C31" s="74"/>
      <c r="D31" s="74"/>
      <c r="E31" s="75"/>
      <c r="F31" s="76">
        <f>F30</f>
        <v>829.5</v>
      </c>
      <c r="G31" s="77"/>
      <c r="H31" s="78">
        <f>H30</f>
        <v>0</v>
      </c>
      <c r="I31" s="79">
        <f>H30</f>
        <v>0</v>
      </c>
      <c r="L31"/>
      <c r="M31"/>
    </row>
    <row r="32" spans="1:13" ht="15.75" customHeight="1" thickBot="1" x14ac:dyDescent="0.25">
      <c r="A32" s="63"/>
      <c r="B32" s="64"/>
      <c r="C32" s="64"/>
      <c r="D32" s="65"/>
      <c r="E32" s="65"/>
      <c r="F32" s="66"/>
      <c r="G32" s="67"/>
      <c r="H32" s="68"/>
      <c r="I32" s="69"/>
    </row>
    <row r="33" spans="1:12" s="1" customFormat="1" ht="43.5" customHeight="1" x14ac:dyDescent="0.2">
      <c r="A33" s="85" t="s">
        <v>22</v>
      </c>
      <c r="B33" s="86" t="s">
        <v>20</v>
      </c>
      <c r="C33" s="82" t="s">
        <v>2</v>
      </c>
      <c r="D33" s="38">
        <v>287</v>
      </c>
      <c r="E33" s="38">
        <v>12</v>
      </c>
      <c r="F33" s="83">
        <f>D33*E33</f>
        <v>3444</v>
      </c>
      <c r="G33" s="84"/>
      <c r="H33" s="42">
        <f>G33*F33</f>
        <v>0</v>
      </c>
      <c r="I33" s="43">
        <f>H33*(1+I6)</f>
        <v>0</v>
      </c>
    </row>
    <row r="34" spans="1:12" s="2" customFormat="1" ht="30" customHeight="1" thickBot="1" x14ac:dyDescent="0.25">
      <c r="A34" s="73" t="s">
        <v>24</v>
      </c>
      <c r="B34" s="74"/>
      <c r="C34" s="74"/>
      <c r="D34" s="74"/>
      <c r="E34" s="75"/>
      <c r="F34" s="76">
        <f>F33</f>
        <v>3444</v>
      </c>
      <c r="G34" s="77"/>
      <c r="H34" s="78">
        <f>H33</f>
        <v>0</v>
      </c>
      <c r="I34" s="79">
        <f>I33</f>
        <v>0</v>
      </c>
    </row>
    <row r="35" spans="1:12" ht="15.75" customHeight="1" thickBot="1" x14ac:dyDescent="0.25">
      <c r="A35" s="63"/>
      <c r="B35" s="64"/>
      <c r="C35" s="64"/>
      <c r="D35" s="65"/>
      <c r="E35" s="65"/>
      <c r="F35" s="66"/>
      <c r="G35" s="67"/>
      <c r="H35" s="68"/>
      <c r="I35" s="69"/>
    </row>
    <row r="36" spans="1:12" s="1" customFormat="1" ht="43.5" customHeight="1" x14ac:dyDescent="0.2">
      <c r="A36" s="85" t="s">
        <v>26</v>
      </c>
      <c r="B36" s="86" t="s">
        <v>47</v>
      </c>
      <c r="C36" s="82" t="s">
        <v>2</v>
      </c>
      <c r="D36" s="38">
        <v>195</v>
      </c>
      <c r="E36" s="38">
        <v>11</v>
      </c>
      <c r="F36" s="83">
        <f>D36*E36</f>
        <v>2145</v>
      </c>
      <c r="G36" s="84"/>
      <c r="H36" s="42">
        <f>F36*G36</f>
        <v>0</v>
      </c>
      <c r="I36" s="43">
        <f>H36*(1+$I$6)</f>
        <v>0</v>
      </c>
    </row>
    <row r="37" spans="1:12" s="1" customFormat="1" ht="43.5" customHeight="1" x14ac:dyDescent="0.2">
      <c r="A37" s="85" t="s">
        <v>27</v>
      </c>
      <c r="B37" s="86" t="s">
        <v>47</v>
      </c>
      <c r="C37" s="82" t="s">
        <v>2</v>
      </c>
      <c r="D37" s="38">
        <v>195</v>
      </c>
      <c r="E37" s="38">
        <v>11</v>
      </c>
      <c r="F37" s="83">
        <f>D37*E37</f>
        <v>2145</v>
      </c>
      <c r="G37" s="84"/>
      <c r="H37" s="42">
        <f>F37*G37</f>
        <v>0</v>
      </c>
      <c r="I37" s="43">
        <f t="shared" ref="I37:I44" si="2">H37*(1+$I$6)</f>
        <v>0</v>
      </c>
    </row>
    <row r="38" spans="1:12" s="1" customFormat="1" ht="43.5" customHeight="1" x14ac:dyDescent="0.2">
      <c r="A38" s="85" t="s">
        <v>26</v>
      </c>
      <c r="B38" s="86" t="s">
        <v>48</v>
      </c>
      <c r="C38" s="82" t="s">
        <v>2</v>
      </c>
      <c r="D38" s="38">
        <v>49</v>
      </c>
      <c r="E38" s="38">
        <v>6</v>
      </c>
      <c r="F38" s="83">
        <f t="shared" ref="F38:F39" si="3">D38*E38</f>
        <v>294</v>
      </c>
      <c r="G38" s="84"/>
      <c r="H38" s="42">
        <f>F38*G38</f>
        <v>0</v>
      </c>
      <c r="I38" s="43">
        <f t="shared" si="2"/>
        <v>0</v>
      </c>
    </row>
    <row r="39" spans="1:12" s="1" customFormat="1" ht="43.5" customHeight="1" x14ac:dyDescent="0.2">
      <c r="A39" s="85" t="s">
        <v>27</v>
      </c>
      <c r="B39" s="86" t="s">
        <v>48</v>
      </c>
      <c r="C39" s="82" t="s">
        <v>2</v>
      </c>
      <c r="D39" s="38">
        <v>49</v>
      </c>
      <c r="E39" s="38">
        <v>6</v>
      </c>
      <c r="F39" s="83">
        <f t="shared" si="3"/>
        <v>294</v>
      </c>
      <c r="G39" s="84"/>
      <c r="H39" s="42">
        <f>F39*G39</f>
        <v>0</v>
      </c>
      <c r="I39" s="43">
        <f t="shared" si="2"/>
        <v>0</v>
      </c>
    </row>
    <row r="40" spans="1:12" s="1" customFormat="1" ht="43.5" customHeight="1" x14ac:dyDescent="0.2">
      <c r="A40" s="112" t="s">
        <v>41</v>
      </c>
      <c r="B40" s="86" t="s">
        <v>42</v>
      </c>
      <c r="C40" s="38" t="s">
        <v>2</v>
      </c>
      <c r="D40" s="38">
        <v>89</v>
      </c>
      <c r="E40" s="38">
        <v>7</v>
      </c>
      <c r="F40" s="70">
        <f>D40*E40</f>
        <v>623</v>
      </c>
      <c r="G40" s="41"/>
      <c r="H40" s="42">
        <f>F40*G40</f>
        <v>0</v>
      </c>
      <c r="I40" s="43">
        <f t="shared" si="2"/>
        <v>0</v>
      </c>
      <c r="L40" s="15"/>
    </row>
    <row r="41" spans="1:12" s="1" customFormat="1" ht="43.5" customHeight="1" x14ac:dyDescent="0.2">
      <c r="A41" s="85" t="s">
        <v>26</v>
      </c>
      <c r="B41" s="86" t="s">
        <v>49</v>
      </c>
      <c r="C41" s="87" t="s">
        <v>2</v>
      </c>
      <c r="D41" s="46">
        <v>47</v>
      </c>
      <c r="E41" s="46">
        <v>10</v>
      </c>
      <c r="F41" s="83">
        <f>D41*E41</f>
        <v>470</v>
      </c>
      <c r="G41" s="84"/>
      <c r="H41" s="42">
        <f>F41*G41</f>
        <v>0</v>
      </c>
      <c r="I41" s="43">
        <f t="shared" si="2"/>
        <v>0</v>
      </c>
    </row>
    <row r="42" spans="1:12" s="1" customFormat="1" ht="43.5" customHeight="1" x14ac:dyDescent="0.2">
      <c r="A42" s="85" t="s">
        <v>27</v>
      </c>
      <c r="B42" s="86" t="s">
        <v>49</v>
      </c>
      <c r="C42" s="87" t="s">
        <v>2</v>
      </c>
      <c r="D42" s="46">
        <v>47</v>
      </c>
      <c r="E42" s="46">
        <v>10</v>
      </c>
      <c r="F42" s="83">
        <f t="shared" ref="F42" si="4">D42*E42</f>
        <v>470</v>
      </c>
      <c r="G42" s="84"/>
      <c r="H42" s="42">
        <f>F42*G42</f>
        <v>0</v>
      </c>
      <c r="I42" s="43">
        <f t="shared" si="2"/>
        <v>0</v>
      </c>
    </row>
    <row r="43" spans="1:12" s="1" customFormat="1" ht="43.5" customHeight="1" x14ac:dyDescent="0.2">
      <c r="A43" s="85" t="s">
        <v>50</v>
      </c>
      <c r="B43" s="86" t="s">
        <v>52</v>
      </c>
      <c r="C43" s="87" t="s">
        <v>2</v>
      </c>
      <c r="D43" s="46">
        <v>4</v>
      </c>
      <c r="E43" s="46">
        <v>5</v>
      </c>
      <c r="F43" s="83">
        <f t="shared" ref="F43" si="5">D43*E43</f>
        <v>20</v>
      </c>
      <c r="G43" s="84"/>
      <c r="H43" s="42">
        <f>F43*G43</f>
        <v>0</v>
      </c>
      <c r="I43" s="43">
        <f t="shared" si="2"/>
        <v>0</v>
      </c>
    </row>
    <row r="44" spans="1:12" s="1" customFormat="1" ht="43.5" customHeight="1" x14ac:dyDescent="0.2">
      <c r="A44" s="85" t="s">
        <v>51</v>
      </c>
      <c r="B44" s="86" t="s">
        <v>52</v>
      </c>
      <c r="C44" s="87" t="s">
        <v>2</v>
      </c>
      <c r="D44" s="46">
        <v>4</v>
      </c>
      <c r="E44" s="46">
        <v>5</v>
      </c>
      <c r="F44" s="83">
        <f t="shared" ref="F44" si="6">D44*E44</f>
        <v>20</v>
      </c>
      <c r="G44" s="84"/>
      <c r="H44" s="42">
        <f>F44*G44</f>
        <v>0</v>
      </c>
      <c r="I44" s="43">
        <f t="shared" si="2"/>
        <v>0</v>
      </c>
    </row>
    <row r="45" spans="1:12" s="1" customFormat="1" ht="30" customHeight="1" thickBot="1" x14ac:dyDescent="0.25">
      <c r="A45" s="88" t="s">
        <v>28</v>
      </c>
      <c r="B45" s="74"/>
      <c r="C45" s="74"/>
      <c r="D45" s="74"/>
      <c r="E45" s="75"/>
      <c r="F45" s="76">
        <f>SUM(F36:F44)</f>
        <v>6481</v>
      </c>
      <c r="G45" s="77"/>
      <c r="H45" s="78">
        <f>SUM(H36:H44)</f>
        <v>0</v>
      </c>
      <c r="I45" s="79">
        <f>SUM(I36:I44)</f>
        <v>0</v>
      </c>
    </row>
    <row r="46" spans="1:12" ht="48.75" customHeight="1" x14ac:dyDescent="0.2">
      <c r="A46" s="89" t="s">
        <v>30</v>
      </c>
      <c r="B46" s="90" t="s">
        <v>32</v>
      </c>
      <c r="C46" s="87" t="s">
        <v>2</v>
      </c>
      <c r="D46" s="38">
        <v>287</v>
      </c>
      <c r="E46" s="91">
        <v>12</v>
      </c>
      <c r="F46" s="92">
        <f>D46*E46</f>
        <v>3444</v>
      </c>
      <c r="G46" s="84"/>
      <c r="H46" s="42">
        <f>F46*G46</f>
        <v>0</v>
      </c>
      <c r="I46" s="43">
        <f>H46*(1+$I$6)</f>
        <v>0</v>
      </c>
    </row>
    <row r="47" spans="1:12" ht="48.75" customHeight="1" thickBot="1" x14ac:dyDescent="0.25">
      <c r="A47" s="93" t="s">
        <v>31</v>
      </c>
      <c r="B47" s="90" t="s">
        <v>32</v>
      </c>
      <c r="C47" s="87" t="s">
        <v>2</v>
      </c>
      <c r="D47" s="38">
        <v>287</v>
      </c>
      <c r="E47" s="94">
        <v>12</v>
      </c>
      <c r="F47" s="92">
        <f>D47*E47</f>
        <v>3444</v>
      </c>
      <c r="G47" s="84"/>
      <c r="H47" s="42">
        <f>F47*G47</f>
        <v>0</v>
      </c>
      <c r="I47" s="43">
        <f>H47*(1+$I$6)</f>
        <v>0</v>
      </c>
    </row>
    <row r="48" spans="1:12" s="1" customFormat="1" ht="30" customHeight="1" thickBot="1" x14ac:dyDescent="0.25">
      <c r="A48" s="95" t="s">
        <v>29</v>
      </c>
      <c r="B48" s="74"/>
      <c r="C48" s="74"/>
      <c r="D48" s="74"/>
      <c r="E48" s="75"/>
      <c r="F48" s="76">
        <f>F46+F47</f>
        <v>6888</v>
      </c>
      <c r="G48" s="77"/>
      <c r="H48" s="78">
        <f>SUM(H46:H47)</f>
        <v>0</v>
      </c>
      <c r="I48" s="79">
        <f>SUM(I46:I47)</f>
        <v>0</v>
      </c>
    </row>
    <row r="49" spans="1:9" ht="15.75" customHeight="1" thickBot="1" x14ac:dyDescent="0.25">
      <c r="A49" s="63"/>
      <c r="B49" s="64"/>
      <c r="C49" s="64"/>
      <c r="D49" s="65"/>
      <c r="E49" s="65"/>
      <c r="F49" s="66"/>
      <c r="G49" s="67"/>
      <c r="H49" s="68"/>
      <c r="I49" s="69"/>
    </row>
    <row r="50" spans="1:9" s="1" customFormat="1" ht="15.75" customHeight="1" thickBot="1" x14ac:dyDescent="0.3">
      <c r="A50" s="96"/>
      <c r="B50" s="97"/>
      <c r="C50" s="97"/>
      <c r="D50" s="97"/>
      <c r="E50" s="97"/>
      <c r="F50" s="98"/>
      <c r="G50" s="97"/>
      <c r="H50" s="97"/>
      <c r="I50" s="97"/>
    </row>
    <row r="51" spans="1:9" ht="25.5" customHeight="1" thickBot="1" x14ac:dyDescent="0.25">
      <c r="A51" s="113" t="s">
        <v>55</v>
      </c>
      <c r="B51" s="114"/>
      <c r="C51" s="114"/>
      <c r="D51" s="114"/>
      <c r="E51" s="115"/>
      <c r="F51" s="116">
        <f>F45+F34+F31+F28+F17+F48</f>
        <v>36781.5</v>
      </c>
      <c r="G51" s="117"/>
      <c r="H51" s="118">
        <f>SUM(H48,H45,H34,H31,H28,H17)</f>
        <v>0</v>
      </c>
      <c r="I51" s="118">
        <f>SUM(I48,I45,I34,I31,I28,I17)</f>
        <v>0</v>
      </c>
    </row>
  </sheetData>
  <mergeCells count="32">
    <mergeCell ref="A51:E51"/>
    <mergeCell ref="A34:E34"/>
    <mergeCell ref="A45:E45"/>
    <mergeCell ref="A31:E31"/>
    <mergeCell ref="A28:E28"/>
    <mergeCell ref="A48:E48"/>
    <mergeCell ref="A19:A27"/>
    <mergeCell ref="B19:B20"/>
    <mergeCell ref="D19:D20"/>
    <mergeCell ref="B21:B22"/>
    <mergeCell ref="A17:E17"/>
    <mergeCell ref="D21:D22"/>
    <mergeCell ref="B23:B24"/>
    <mergeCell ref="D23:D24"/>
    <mergeCell ref="D13:D14"/>
    <mergeCell ref="B25:B26"/>
    <mergeCell ref="D25:D26"/>
    <mergeCell ref="B15:B16"/>
    <mergeCell ref="D15:D16"/>
    <mergeCell ref="B4:H4"/>
    <mergeCell ref="A2:I2"/>
    <mergeCell ref="A3:I3"/>
    <mergeCell ref="A9:A16"/>
    <mergeCell ref="A6:C6"/>
    <mergeCell ref="D6:E6"/>
    <mergeCell ref="F6:G6"/>
    <mergeCell ref="A8:C8"/>
    <mergeCell ref="B9:B10"/>
    <mergeCell ref="D9:D10"/>
    <mergeCell ref="B11:B12"/>
    <mergeCell ref="D11:D12"/>
    <mergeCell ref="B13:B14"/>
  </mergeCells>
  <phoneticPr fontId="2" type="noConversion"/>
  <printOptions horizontalCentered="1" verticalCentered="1"/>
  <pageMargins left="0.17" right="0.19" top="0.17" bottom="0.17" header="0.17" footer="0.17"/>
  <pageSetup paperSize="9" scale="53" orientation="portrait" r:id="rId1"/>
  <headerFooter alignWithMargins="0"/>
  <ignoredErrors>
    <ignoredError sqref="F10:F14 F15 F33 F20:F25 F2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523B8-30F3-451D-9BE5-035AF8C00857}">
  <dimension ref="A1:K17"/>
  <sheetViews>
    <sheetView workbookViewId="0">
      <selection activeCell="J7" sqref="J7"/>
    </sheetView>
  </sheetViews>
  <sheetFormatPr baseColWidth="10" defaultRowHeight="12.75" x14ac:dyDescent="0.2"/>
  <cols>
    <col min="1" max="1" width="17.7109375" customWidth="1"/>
    <col min="2" max="7" width="12.7109375" customWidth="1"/>
    <col min="8" max="8" width="13" style="4" customWidth="1"/>
  </cols>
  <sheetData>
    <row r="1" spans="1:8" ht="30" customHeight="1" x14ac:dyDescent="0.2">
      <c r="B1" s="10" t="s">
        <v>33</v>
      </c>
      <c r="C1" s="10" t="s">
        <v>45</v>
      </c>
      <c r="D1" s="10" t="s">
        <v>34</v>
      </c>
      <c r="E1" s="10" t="s">
        <v>35</v>
      </c>
      <c r="F1" s="10" t="s">
        <v>36</v>
      </c>
      <c r="G1" s="10" t="s">
        <v>37</v>
      </c>
      <c r="H1" s="9" t="s">
        <v>38</v>
      </c>
    </row>
    <row r="2" spans="1:8" s="6" customFormat="1" ht="18.75" customHeight="1" x14ac:dyDescent="0.2">
      <c r="A2" s="16">
        <v>46113</v>
      </c>
      <c r="B2" s="11">
        <v>19</v>
      </c>
      <c r="C2" s="11">
        <v>4</v>
      </c>
      <c r="D2" s="11">
        <v>4</v>
      </c>
      <c r="E2" s="11">
        <v>0</v>
      </c>
      <c r="F2" s="11">
        <v>1</v>
      </c>
      <c r="G2" s="11">
        <v>0</v>
      </c>
      <c r="H2" s="9">
        <f>SUM(B2:G2)</f>
        <v>28</v>
      </c>
    </row>
    <row r="3" spans="1:8" s="6" customFormat="1" ht="18.75" customHeight="1" x14ac:dyDescent="0.2">
      <c r="A3" s="16">
        <v>46143</v>
      </c>
      <c r="B3" s="11">
        <v>17</v>
      </c>
      <c r="C3" s="11">
        <v>5</v>
      </c>
      <c r="D3" s="11">
        <v>5</v>
      </c>
      <c r="E3" s="11">
        <v>4</v>
      </c>
      <c r="F3" s="11">
        <v>0</v>
      </c>
      <c r="G3" s="11">
        <v>0</v>
      </c>
      <c r="H3" s="9">
        <f t="shared" ref="H3:H13" si="0">SUM(B3:G3)</f>
        <v>31</v>
      </c>
    </row>
    <row r="4" spans="1:8" s="6" customFormat="1" ht="18.75" customHeight="1" x14ac:dyDescent="0.2">
      <c r="A4" s="16">
        <v>46174</v>
      </c>
      <c r="B4" s="11">
        <v>22</v>
      </c>
      <c r="C4" s="11">
        <v>4</v>
      </c>
      <c r="D4" s="11">
        <v>4</v>
      </c>
      <c r="E4" s="11">
        <v>0</v>
      </c>
      <c r="F4" s="11">
        <v>0</v>
      </c>
      <c r="G4" s="11">
        <v>0</v>
      </c>
      <c r="H4" s="9">
        <f t="shared" si="0"/>
        <v>30</v>
      </c>
    </row>
    <row r="5" spans="1:8" s="6" customFormat="1" ht="18.75" customHeight="1" x14ac:dyDescent="0.2">
      <c r="A5" s="16">
        <v>46204</v>
      </c>
      <c r="B5" s="11">
        <v>21</v>
      </c>
      <c r="C5" s="11">
        <v>4</v>
      </c>
      <c r="D5" s="11">
        <v>4</v>
      </c>
      <c r="E5" s="11">
        <v>1</v>
      </c>
      <c r="F5" s="11">
        <v>0</v>
      </c>
      <c r="G5" s="11">
        <v>0</v>
      </c>
      <c r="H5" s="9">
        <f t="shared" si="0"/>
        <v>30</v>
      </c>
    </row>
    <row r="6" spans="1:8" s="6" customFormat="1" ht="18.75" customHeight="1" x14ac:dyDescent="0.2">
      <c r="A6" s="16" t="s">
        <v>43</v>
      </c>
      <c r="B6" s="11">
        <v>21</v>
      </c>
      <c r="C6" s="11">
        <v>4</v>
      </c>
      <c r="D6" s="11">
        <v>5</v>
      </c>
      <c r="E6" s="11">
        <v>0</v>
      </c>
      <c r="F6" s="11">
        <v>1</v>
      </c>
      <c r="G6" s="11">
        <v>0</v>
      </c>
      <c r="H6" s="9">
        <f t="shared" si="0"/>
        <v>31</v>
      </c>
    </row>
    <row r="7" spans="1:8" s="6" customFormat="1" ht="18.75" customHeight="1" x14ac:dyDescent="0.2">
      <c r="A7" s="16">
        <v>46266</v>
      </c>
      <c r="B7" s="11">
        <v>21</v>
      </c>
      <c r="C7" s="11">
        <v>4</v>
      </c>
      <c r="D7" s="11">
        <v>5</v>
      </c>
      <c r="E7" s="11">
        <v>0</v>
      </c>
      <c r="F7" s="11">
        <v>0</v>
      </c>
      <c r="G7" s="11">
        <v>0</v>
      </c>
      <c r="H7" s="9">
        <f t="shared" si="0"/>
        <v>30</v>
      </c>
    </row>
    <row r="8" spans="1:8" s="6" customFormat="1" ht="18.75" customHeight="1" x14ac:dyDescent="0.2">
      <c r="A8" s="16">
        <v>46296</v>
      </c>
      <c r="B8" s="11">
        <v>22</v>
      </c>
      <c r="C8" s="11">
        <v>5</v>
      </c>
      <c r="D8" s="11">
        <v>4</v>
      </c>
      <c r="E8" s="11">
        <v>0</v>
      </c>
      <c r="F8" s="11">
        <v>0</v>
      </c>
      <c r="G8" s="11">
        <v>0</v>
      </c>
      <c r="H8" s="9">
        <f t="shared" si="0"/>
        <v>31</v>
      </c>
    </row>
    <row r="9" spans="1:8" s="6" customFormat="1" ht="18.75" customHeight="1" x14ac:dyDescent="0.2">
      <c r="A9" s="16">
        <v>46327</v>
      </c>
      <c r="B9" s="11">
        <v>21</v>
      </c>
      <c r="C9" s="11">
        <v>4</v>
      </c>
      <c r="D9" s="11">
        <v>4</v>
      </c>
      <c r="E9" s="11">
        <v>0</v>
      </c>
      <c r="F9" s="11">
        <v>0</v>
      </c>
      <c r="G9" s="11">
        <v>1</v>
      </c>
      <c r="H9" s="9">
        <f t="shared" si="0"/>
        <v>30</v>
      </c>
    </row>
    <row r="10" spans="1:8" s="6" customFormat="1" ht="18.75" customHeight="1" x14ac:dyDescent="0.2">
      <c r="A10" s="16">
        <v>46357</v>
      </c>
      <c r="B10" s="11">
        <v>22</v>
      </c>
      <c r="C10" s="11">
        <v>4</v>
      </c>
      <c r="D10" s="11">
        <v>4</v>
      </c>
      <c r="E10" s="11">
        <v>1</v>
      </c>
      <c r="F10" s="11">
        <v>0</v>
      </c>
      <c r="G10" s="11">
        <v>0</v>
      </c>
      <c r="H10" s="9">
        <f t="shared" si="0"/>
        <v>31</v>
      </c>
    </row>
    <row r="11" spans="1:8" s="6" customFormat="1" ht="18.75" customHeight="1" x14ac:dyDescent="0.2">
      <c r="A11" s="16">
        <v>46388</v>
      </c>
      <c r="B11" s="11">
        <v>20</v>
      </c>
      <c r="C11" s="11">
        <v>5</v>
      </c>
      <c r="D11" s="11">
        <v>5</v>
      </c>
      <c r="E11" s="11">
        <v>1</v>
      </c>
      <c r="F11" s="11">
        <v>0</v>
      </c>
      <c r="G11" s="11">
        <v>0</v>
      </c>
      <c r="H11" s="9">
        <f t="shared" si="0"/>
        <v>31</v>
      </c>
    </row>
    <row r="12" spans="1:8" s="6" customFormat="1" ht="18.75" customHeight="1" x14ac:dyDescent="0.2">
      <c r="A12" s="16">
        <v>46419</v>
      </c>
      <c r="B12" s="11">
        <v>20</v>
      </c>
      <c r="C12" s="11">
        <v>4</v>
      </c>
      <c r="D12" s="11">
        <v>4</v>
      </c>
      <c r="E12" s="11">
        <v>0</v>
      </c>
      <c r="F12" s="11">
        <v>0</v>
      </c>
      <c r="G12" s="11">
        <v>0</v>
      </c>
      <c r="H12" s="9">
        <f t="shared" si="0"/>
        <v>28</v>
      </c>
    </row>
    <row r="13" spans="1:8" s="6" customFormat="1" ht="18.75" customHeight="1" x14ac:dyDescent="0.2">
      <c r="A13" s="16">
        <v>46447</v>
      </c>
      <c r="B13" s="11">
        <v>22</v>
      </c>
      <c r="C13" s="11">
        <v>4</v>
      </c>
      <c r="D13" s="11">
        <v>4</v>
      </c>
      <c r="E13" s="11">
        <v>1</v>
      </c>
      <c r="F13" s="11">
        <v>0</v>
      </c>
      <c r="G13" s="11">
        <v>0</v>
      </c>
      <c r="H13" s="9">
        <f t="shared" si="0"/>
        <v>31</v>
      </c>
    </row>
    <row r="14" spans="1:8" s="7" customFormat="1" ht="20.25" customHeight="1" x14ac:dyDescent="0.2">
      <c r="A14" s="8" t="s">
        <v>38</v>
      </c>
      <c r="B14" s="9">
        <f>SUM(B2:B13)</f>
        <v>248</v>
      </c>
      <c r="C14" s="9">
        <f>SUM(C2:C13)</f>
        <v>51</v>
      </c>
      <c r="D14" s="9">
        <f>SUM(D2:D13)</f>
        <v>52</v>
      </c>
      <c r="E14" s="9">
        <f t="shared" ref="E14:G14" si="1">SUM(E2:E13)</f>
        <v>8</v>
      </c>
      <c r="F14" s="9">
        <f t="shared" si="1"/>
        <v>2</v>
      </c>
      <c r="G14" s="9">
        <f t="shared" si="1"/>
        <v>1</v>
      </c>
      <c r="H14" s="12">
        <f>SUM(H2:H13)</f>
        <v>362</v>
      </c>
    </row>
    <row r="16" spans="1:8" s="13" customFormat="1" ht="120.75" customHeight="1" x14ac:dyDescent="0.2">
      <c r="A16" s="17" t="s">
        <v>46</v>
      </c>
      <c r="B16" s="17"/>
      <c r="C16" s="17"/>
      <c r="D16" s="17"/>
      <c r="E16" s="17"/>
      <c r="F16" s="17"/>
      <c r="G16" s="17"/>
      <c r="H16" s="17"/>
    </row>
    <row r="17" spans="1:11" ht="78.75" customHeight="1" x14ac:dyDescent="0.2">
      <c r="A17" s="17" t="s">
        <v>44</v>
      </c>
      <c r="B17" s="17"/>
      <c r="C17" s="17"/>
      <c r="D17" s="17"/>
      <c r="E17" s="17"/>
      <c r="F17" s="17"/>
      <c r="G17" s="17"/>
      <c r="H17" s="17"/>
      <c r="K17" s="14"/>
    </row>
  </sheetData>
  <mergeCells count="2">
    <mergeCell ref="A16:H16"/>
    <mergeCell ref="A17:H17"/>
  </mergeCells>
  <phoneticPr fontId="2" type="noConversion"/>
  <pageMargins left="0.7" right="0.7" top="0.75" bottom="0.75" header="0.3" footer="0.3"/>
  <pageSetup paperSize="9" orientation="portrait" r:id="rId1"/>
  <ignoredErrors>
    <ignoredError sqref="H3:H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Détail des jours</vt:lpstr>
    </vt:vector>
  </TitlesOfParts>
  <Company>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INHA</dc:creator>
  <cp:lastModifiedBy>Floriane DEZALAY</cp:lastModifiedBy>
  <cp:lastPrinted>2017-08-01T09:04:09Z</cp:lastPrinted>
  <dcterms:created xsi:type="dcterms:W3CDTF">2009-04-16T09:04:11Z</dcterms:created>
  <dcterms:modified xsi:type="dcterms:W3CDTF">2025-12-16T10:10:30Z</dcterms:modified>
</cp:coreProperties>
</file>