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defaultThemeVersion="124226"/>
  <mc:AlternateContent xmlns:mc="http://schemas.openxmlformats.org/markup-compatibility/2006">
    <mc:Choice Requires="x15">
      <x15ac:absPath xmlns:x15ac="http://schemas.microsoft.com/office/spreadsheetml/2010/11/ac" url="G:\00_Consultation\00_Marches_en_cours\03_Marches_SERV\2030_xxx_Maint_Exploit_Multi_Tech\10_DCE\Pour publication\"/>
    </mc:Choice>
  </mc:AlternateContent>
  <xr:revisionPtr revIDLastSave="0" documentId="13_ncr:1_{71C465E4-5033-4028-9AAC-230E04B49840}" xr6:coauthVersionLast="47" xr6:coauthVersionMax="47" xr10:uidLastSave="{00000000-0000-0000-0000-000000000000}"/>
  <bookViews>
    <workbookView xWindow="28680" yWindow="-120" windowWidth="29040" windowHeight="15720" tabRatio="834" activeTab="1" xr2:uid="{00000000-000D-0000-FFFF-FFFF00000000}"/>
  </bookViews>
  <sheets>
    <sheet name="Maint Tech - PG AC" sheetId="16" r:id="rId1"/>
    <sheet name="BPU Compl Exploi Maint" sheetId="29" r:id="rId2"/>
    <sheet name="Détail DPGF Base" sheetId="24" state="hidden" r:id="rId3"/>
    <sheet name="ELEC - MS01 - AC BC - BPU" sheetId="14" state="hidden" r:id="rId4"/>
  </sheets>
  <definedNames>
    <definedName name="_xlnm.Print_Titles" localSheetId="1">'BPU Compl Exploi Maint'!$1:$5</definedName>
    <definedName name="_xlnm.Print_Titles" localSheetId="3">'ELEC - MS01 - AC BC - BPU'!$1:$7</definedName>
    <definedName name="_xlnm.Print_Area" localSheetId="1">'BPU Compl Exploi Maint'!$A$1:$D$311</definedName>
    <definedName name="_xlnm.Print_Area" localSheetId="2">'Détail DPGF Base'!$A$1:$T$43</definedName>
    <definedName name="_xlnm.Print_Area" localSheetId="3">'ELEC - MS01 - AC BC - BPU'!$A$7:$D$501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09" i="29" l="1"/>
  <c r="A308" i="29"/>
  <c r="A307" i="29"/>
  <c r="A306" i="29"/>
  <c r="A305" i="29"/>
  <c r="A304" i="29"/>
  <c r="A303" i="29"/>
  <c r="A302" i="29"/>
  <c r="A295" i="29"/>
  <c r="A301" i="29" l="1"/>
  <c r="A300" i="29"/>
  <c r="A299" i="29"/>
  <c r="A298" i="29"/>
  <c r="A297" i="29"/>
  <c r="A296" i="29"/>
  <c r="A285" i="29"/>
  <c r="A284" i="29"/>
  <c r="A280" i="29"/>
  <c r="A279" i="29"/>
  <c r="A278" i="29"/>
  <c r="A277" i="29"/>
  <c r="A276" i="29"/>
  <c r="A275" i="29"/>
  <c r="A283" i="29"/>
  <c r="A274" i="29"/>
  <c r="A271" i="29"/>
  <c r="A270" i="29"/>
  <c r="A269" i="29"/>
  <c r="A268" i="29"/>
  <c r="A267" i="29"/>
  <c r="A266" i="29" l="1"/>
  <c r="A265" i="29"/>
  <c r="B3" i="29" l="1"/>
  <c r="A74" i="29" l="1"/>
  <c r="A73" i="29"/>
  <c r="A72" i="29"/>
  <c r="A71" i="29"/>
  <c r="B4" i="14" l="1"/>
  <c r="D2" i="29"/>
  <c r="A1" i="29"/>
  <c r="T39" i="24" l="1"/>
  <c r="T40" i="24" s="1"/>
  <c r="R39" i="24"/>
  <c r="R40" i="24" s="1"/>
  <c r="M39" i="24"/>
  <c r="M41" i="24" s="1"/>
  <c r="K39" i="24"/>
  <c r="K41" i="24" s="1"/>
  <c r="K42" i="24" s="1"/>
  <c r="J39" i="24"/>
  <c r="J41" i="24" s="1"/>
  <c r="J42" i="24" s="1"/>
  <c r="I39" i="24"/>
  <c r="I41" i="24" s="1"/>
  <c r="I42" i="24" s="1"/>
  <c r="H39" i="24"/>
  <c r="H41" i="24" s="1"/>
  <c r="G39" i="24"/>
  <c r="G41" i="24" s="1"/>
  <c r="F39" i="24"/>
  <c r="F41" i="24" s="1"/>
  <c r="E39" i="24"/>
  <c r="E41" i="24" s="1"/>
  <c r="D39" i="24"/>
  <c r="D41" i="24" s="1"/>
  <c r="C39" i="24"/>
  <c r="C41" i="24" s="1"/>
  <c r="P37" i="24"/>
  <c r="O37" i="24"/>
  <c r="P36" i="24"/>
  <c r="O36" i="24"/>
  <c r="P35" i="24"/>
  <c r="O35" i="24"/>
  <c r="P34" i="24"/>
  <c r="O34" i="24"/>
  <c r="P33" i="24"/>
  <c r="O33" i="24"/>
  <c r="P32" i="24"/>
  <c r="O32" i="24"/>
  <c r="P31" i="24"/>
  <c r="O31" i="24"/>
  <c r="P30" i="24"/>
  <c r="O30" i="24"/>
  <c r="P29" i="24"/>
  <c r="O29" i="24"/>
  <c r="P28" i="24"/>
  <c r="O28" i="24"/>
  <c r="P27" i="24"/>
  <c r="O27" i="24"/>
  <c r="P26" i="24"/>
  <c r="O26" i="24"/>
  <c r="P25" i="24"/>
  <c r="O25" i="24"/>
  <c r="P24" i="24"/>
  <c r="O24" i="24"/>
  <c r="P23" i="24"/>
  <c r="O23" i="24"/>
  <c r="P22" i="24"/>
  <c r="O22" i="24"/>
  <c r="P21" i="24"/>
  <c r="O21" i="24"/>
  <c r="P20" i="24"/>
  <c r="O20" i="24"/>
  <c r="P19" i="24"/>
  <c r="O19" i="24"/>
  <c r="P18" i="24"/>
  <c r="O18" i="24"/>
  <c r="P17" i="24"/>
  <c r="O17" i="24"/>
  <c r="P16" i="24"/>
  <c r="O16" i="24"/>
  <c r="P15" i="24"/>
  <c r="O15" i="24"/>
  <c r="P14" i="24"/>
  <c r="O14" i="24"/>
  <c r="P13" i="24"/>
  <c r="O13" i="24"/>
  <c r="P12" i="24"/>
  <c r="O12" i="24"/>
  <c r="P11" i="24"/>
  <c r="O11" i="24"/>
  <c r="P10" i="24"/>
  <c r="O10" i="24"/>
  <c r="P9" i="24"/>
  <c r="O9" i="24"/>
  <c r="P8" i="24"/>
  <c r="O8" i="24"/>
  <c r="P7" i="24"/>
  <c r="O7" i="24"/>
  <c r="P6" i="24"/>
  <c r="O6" i="24"/>
  <c r="T3" i="24"/>
  <c r="R3" i="24"/>
  <c r="K3" i="24"/>
  <c r="J3" i="24"/>
  <c r="I3" i="24"/>
  <c r="F3" i="24"/>
  <c r="C3" i="24"/>
  <c r="M2" i="24"/>
  <c r="M3" i="24" s="1"/>
  <c r="C2" i="24"/>
  <c r="O39" i="24" l="1"/>
  <c r="C42" i="24"/>
  <c r="F42" i="24"/>
  <c r="P42" i="24"/>
  <c r="M42" i="24"/>
  <c r="E106" i="14"/>
  <c r="E79" i="14"/>
  <c r="E77" i="14"/>
  <c r="F1" i="14" l="1"/>
  <c r="E173" i="14"/>
  <c r="E8" i="14"/>
  <c r="B2" i="14" l="1"/>
  <c r="A1" i="14"/>
  <c r="E228" i="14" l="1"/>
  <c r="E318" i="14"/>
  <c r="E390" i="14"/>
  <c r="E359" i="14"/>
  <c r="E255" i="14"/>
  <c r="F496" i="14"/>
  <c r="D496" i="14" s="1"/>
  <c r="F494" i="14"/>
  <c r="D494" i="14" s="1"/>
  <c r="F492" i="14"/>
  <c r="D492" i="14" s="1"/>
  <c r="F490" i="14"/>
  <c r="D490" i="14" s="1"/>
  <c r="F485" i="14"/>
  <c r="D485" i="14" s="1"/>
  <c r="F483" i="14"/>
  <c r="D483" i="14" s="1"/>
  <c r="F481" i="14"/>
  <c r="D481" i="14" s="1"/>
  <c r="F479" i="14"/>
  <c r="D479" i="14" s="1"/>
</calcChain>
</file>

<file path=xl/sharedStrings.xml><?xml version="1.0" encoding="utf-8"?>
<sst xmlns="http://schemas.openxmlformats.org/spreadsheetml/2006/main" count="1394" uniqueCount="792">
  <si>
    <t>CVC</t>
  </si>
  <si>
    <t>U</t>
  </si>
  <si>
    <t>ml</t>
  </si>
  <si>
    <t>Bordereau de prix unitaire : 
 - pour la réalisation de travaux modificatifs ou d'amélioration en dehors du forfait
      du présent marché de maintenance
 - mais également pour des travaux nécessités par l'entretien des locaux (réfection
      d'un bureau,….)</t>
  </si>
  <si>
    <t>CH4</t>
  </si>
  <si>
    <t>Ce coefficient devra prendre en compte :</t>
  </si>
  <si>
    <t>- les frais généraux, bénéfices et aléas de l'entreprise</t>
  </si>
  <si>
    <t>- les frais éventuels d'étude, de recherche,…</t>
  </si>
  <si>
    <t>- les frais de chantier</t>
  </si>
  <si>
    <t>- les frais de coltinage pour l'amené à pied d'oeuvre</t>
  </si>
  <si>
    <t>- les frais de transports, de stockage,...</t>
  </si>
  <si>
    <t>Justificatif à produire</t>
  </si>
  <si>
    <t xml:space="preserve">• Coefficient pour une valeur entre 0 et 500 €HT </t>
  </si>
  <si>
    <t>Cf</t>
  </si>
  <si>
    <t>ART</t>
  </si>
  <si>
    <t xml:space="preserve">• Coefficient pour une valeur entre 501 et 2 000 €HT </t>
  </si>
  <si>
    <t xml:space="preserve">• Coefficient pour une valeur entre 2 001 et 5 000 €HT </t>
  </si>
  <si>
    <t xml:space="preserve">• Coefficient pour une valeur supérieur à 5 000 €HT </t>
  </si>
  <si>
    <t>- les pertes, chutes liées aux transports ou à la mise en oeuvre de cette fourniture</t>
  </si>
  <si>
    <t>Le prix a prendre en compte est bien évidement celui du fournisseur déduction faite
 du rabais commercial et des frais de transport.</t>
  </si>
  <si>
    <t>RAPPEL - Mode de Métré : les quantités à prendre en compte pour le calcul
 de ces fournitures sont les quantités réellement en œuvre
 sans spécifications particulières pour les quantités minimum</t>
  </si>
  <si>
    <t>FF</t>
  </si>
  <si>
    <t>CH3</t>
  </si>
  <si>
    <t>Rémunération de divers menus travaux aux temps passés.</t>
  </si>
  <si>
    <t xml:space="preserve">     </t>
  </si>
  <si>
    <t>Cette prestation sera rémunérée, comme suit :</t>
  </si>
  <si>
    <t>Nombre d'heures réalisées réellement et justifiées X (multiplié par ) le coût horaire du salarié indiqué dans le bordereau</t>
  </si>
  <si>
    <t xml:space="preserve">Le coût horaire comprendra : </t>
  </si>
  <si>
    <t>- le salaire de l'employé, y compris ses charges</t>
  </si>
  <si>
    <t>- le transport</t>
  </si>
  <si>
    <t>- le matériel et l'outillage courant</t>
  </si>
  <si>
    <t>- les frais généraux de l'entreprise</t>
  </si>
  <si>
    <t>- les temps improductifs</t>
  </si>
  <si>
    <t>Le coût horaire comprendra, également :</t>
  </si>
  <si>
    <t>- les petits matériels nécessaires à l'exécution des travaux</t>
  </si>
  <si>
    <t xml:space="preserve">- l'ensemble des équipements de protection nécessaires </t>
  </si>
  <si>
    <t>- toutes les sujétions de manutention pour l’amenée du matériel à pied d'oeuvre</t>
  </si>
  <si>
    <t>Les justificatifs d'horaire devront comporter les indications, suivantes :</t>
  </si>
  <si>
    <t>. les noms des employés et leurs qualifications exactes</t>
  </si>
  <si>
    <t>h</t>
  </si>
  <si>
    <t>• Compagnon hautement qualifié de niveau 4</t>
  </si>
  <si>
    <t>• Compagnon qualifié de niveau 3</t>
  </si>
  <si>
    <t>• Ouvrier professionnel de niveau 2</t>
  </si>
  <si>
    <t>• Ouvrier d'exécution de niveau 1</t>
  </si>
  <si>
    <t xml:space="preserve"> - Travaux au temps passé les jours ouvrables y compris samedi entre 6h et 21h</t>
  </si>
  <si>
    <t>. les dates avec le détail des heures en fonction des travaux exécutés (document signé par un représentant du D.A.P.J.)</t>
  </si>
  <si>
    <t>Généralités</t>
  </si>
  <si>
    <t>002-C724</t>
  </si>
  <si>
    <t>Mode de métré</t>
  </si>
  <si>
    <t>002-C725</t>
  </si>
  <si>
    <t>Attente aux différents points de raccordement:</t>
  </si>
  <si>
    <t>A la longueur réelle des fils et câbles mis en oeuvre il sera ajouté pour permettre les raccordements:</t>
  </si>
  <si>
    <t>- Pour le petit appareillage 0.10 ml</t>
  </si>
  <si>
    <t>- Pour les appareils d'éclairage 0.50 ml</t>
  </si>
  <si>
    <t>EL040306</t>
  </si>
  <si>
    <t xml:space="preserve"> - Câbles U 1000 R2V 3 x 2,5 mm²</t>
  </si>
  <si>
    <t>3.1</t>
  </si>
  <si>
    <t>Tranchées / Entailles / Percements / Bouchements / Scellements</t>
  </si>
  <si>
    <t>Fourniture et mise en oeuvre nécessaires à la réalisation de tranchées, entailles, percements, bouchements et scellements divers dans des ouvrages en maçonnerie.</t>
  </si>
  <si>
    <t>Cette prestation comprend :</t>
  </si>
  <si>
    <t>001-F078</t>
  </si>
  <si>
    <t>- le repérage et le traçage</t>
  </si>
  <si>
    <t>- la mise en place des protections nécessaires</t>
  </si>
  <si>
    <t>- l'installation du matériel</t>
  </si>
  <si>
    <t>- la réalisation de l'intervention proprement dite</t>
  </si>
  <si>
    <t>- l'enlévement et l'évacuation des gravois</t>
  </si>
  <si>
    <t>- le repliement du matériel</t>
  </si>
  <si>
    <t>- le nettoyage de la zone d'intervention</t>
  </si>
  <si>
    <t>3.1.1</t>
  </si>
  <si>
    <t>Entaille et tranchée</t>
  </si>
  <si>
    <t>CH5</t>
  </si>
  <si>
    <t>Mode de métré : Les entailles et tranchées ci-après seront comptées :</t>
  </si>
  <si>
    <t>- jusqu'à 100 cm2 de section : au ml avec un minimum de 1,00 ml</t>
  </si>
  <si>
    <t>- au delà de 100 cm2 de section : au m3 avec un minimum de 1,00 ml quelque soit la section</t>
  </si>
  <si>
    <t>• jusqu'à 100 cm2 de section dans tous matériaux sauf béton</t>
  </si>
  <si>
    <t>001-F079</t>
  </si>
  <si>
    <t>• jusqu'à 100 cm2 de section dans béton</t>
  </si>
  <si>
    <t>001-F080</t>
  </si>
  <si>
    <t>• au delà de 100 cm2 de section dans tous matériaux sauf béton</t>
  </si>
  <si>
    <t>m3</t>
  </si>
  <si>
    <t>001-F081</t>
  </si>
  <si>
    <t>• au delà de 100 cm2 de section dans béton</t>
  </si>
  <si>
    <t>001-F082</t>
  </si>
  <si>
    <t>3.1.2</t>
  </si>
  <si>
    <t>Percements, abattages, refouillements</t>
  </si>
  <si>
    <t>Mode de métré : Les percements, abattages, refouillements ci-après seront comptés :</t>
  </si>
  <si>
    <t>- jusqu'à 40 cm à l'équerre : au cm de profondeur avec un minimum de 5,00 cm</t>
  </si>
  <si>
    <t>- au delà de 40 cm à l'équerre : au m3 avec un minimum de 5,00 cm quelque soit la section</t>
  </si>
  <si>
    <t>001-F083</t>
  </si>
  <si>
    <t>• jusqu'à 20 cm à l'équerre dans tous matériaux sauf béton</t>
  </si>
  <si>
    <t>cm</t>
  </si>
  <si>
    <t>001-F084</t>
  </si>
  <si>
    <t>• jusqu'à 20 cm à l'équerre dans béton</t>
  </si>
  <si>
    <t>001-F085</t>
  </si>
  <si>
    <t>• de 21 à 30 cm à l'équerre dans tous matériaux sauf béton</t>
  </si>
  <si>
    <t>001-F086</t>
  </si>
  <si>
    <t>• de 21 à 30 cm à l'équerre dans béton</t>
  </si>
  <si>
    <t>001-F087</t>
  </si>
  <si>
    <t>• de 31 à 40 cm à l'équerre dans tous matériaux sauf béton</t>
  </si>
  <si>
    <t>001-F088</t>
  </si>
  <si>
    <t>• de 31 à 40 cm à l'équerre dans béton</t>
  </si>
  <si>
    <t>001-F089</t>
  </si>
  <si>
    <t>• jusqu'à 25 mm de diamètre dans tous matériaux sauf béton</t>
  </si>
  <si>
    <t>001-F092</t>
  </si>
  <si>
    <t>• jusqu'à 25 mm de diamètre dans béton</t>
  </si>
  <si>
    <t>001-F093</t>
  </si>
  <si>
    <t>• de 26 à 50 mm de diamètre dans tous matériaux sauf béton</t>
  </si>
  <si>
    <t>001-F094</t>
  </si>
  <si>
    <t>• de 26 à 50 mm de diamètre dans béton</t>
  </si>
  <si>
    <t>001-F095</t>
  </si>
  <si>
    <t>Scellements ou bouchements d'entaille et de tranchée</t>
  </si>
  <si>
    <t>compris raccords</t>
  </si>
  <si>
    <t>Mode de métré : Les scellements ou bouchements d'entaille et de tranchée ci-après seront comptés :</t>
  </si>
  <si>
    <t>• jusqu'à 100 cm2 de section</t>
  </si>
  <si>
    <t>001-F114</t>
  </si>
  <si>
    <t>• au delà de 100 cm2 de section</t>
  </si>
  <si>
    <t>001-F115</t>
  </si>
  <si>
    <t>Scellements ou bouchements de percements</t>
  </si>
  <si>
    <t>Mode de métré : Les scellements ou bouchements de percements ci-après seront comptés :</t>
  </si>
  <si>
    <t>001-F116</t>
  </si>
  <si>
    <t>• jusqu'à 20 cm à l'équerre</t>
  </si>
  <si>
    <t>001-F117</t>
  </si>
  <si>
    <t>• de 21 à 30 cm à l'équerre</t>
  </si>
  <si>
    <t>001-F118</t>
  </si>
  <si>
    <t>• de 31 à 40 cm à l'équerre</t>
  </si>
  <si>
    <t>001-F119</t>
  </si>
  <si>
    <t>b)</t>
  </si>
  <si>
    <t xml:space="preserve"> - Câbles U 1000 R2V 3 x 1,5 mm²</t>
  </si>
  <si>
    <t>GENERALITES</t>
  </si>
  <si>
    <t>TRAVAUX PREALABLES (Déposes, tranchées,…)</t>
  </si>
  <si>
    <t>Fournitures de câbles</t>
  </si>
  <si>
    <t>DIVERS</t>
  </si>
  <si>
    <t xml:space="preserve"> - Câbles de toute nature 3 x 1,5 à 2,5 mm²</t>
  </si>
  <si>
    <t>Description des ouvrages</t>
  </si>
  <si>
    <t>0.1</t>
  </si>
  <si>
    <t>Nature des travaux</t>
  </si>
  <si>
    <t>A titre indicatif, les travaux d'entretien et de rénovation à exécuter sont :</t>
  </si>
  <si>
    <t>- la rénovation des bureaux du personnel du SENAT et des parlementaires</t>
  </si>
  <si>
    <t>- la rénovation des locaux annexes tels que salles de réunion, sanitaires, vestiaires, locaux techniques, circulations, cages d'escalier,...</t>
  </si>
  <si>
    <t>- la rénovation de salons dans le palais du Luxembourg</t>
  </si>
  <si>
    <t>- la rénovation d'appartements de fonction</t>
  </si>
  <si>
    <t xml:space="preserve">- l'entretien des équipements dans le jardin du Luxembourg </t>
  </si>
  <si>
    <t>- des travaux ponctuels</t>
  </si>
  <si>
    <t>Remarques : L'attention de l'entreprise est attirée sur le fait que les travaux seront à réaliser dans l'enceinte même du SENAT avec pour l'accès aux zones de travaux des cheminements passant dans des zones comportant des oeuvres d'art et où circulent de très nombreux hôtes de marque. Il y a donc lieu d'apporter un soin particulier aux protections.</t>
  </si>
  <si>
    <t>0.2</t>
  </si>
  <si>
    <t>Mise en oeuvre - Matériaux</t>
  </si>
  <si>
    <t xml:space="preserve">0.2  1 </t>
  </si>
  <si>
    <t>Mise en oeuvre des matériaux</t>
  </si>
  <si>
    <t>La mise en œuvre des matériaux sera en conformité avec :</t>
  </si>
  <si>
    <t>- les D.T.U.</t>
  </si>
  <si>
    <t>- les règles professionnelles</t>
  </si>
  <si>
    <t>- les avis techniques</t>
  </si>
  <si>
    <t>- les prescriptions des fabricants</t>
  </si>
  <si>
    <t xml:space="preserve">0.2  2 </t>
  </si>
  <si>
    <t>Matériaux</t>
  </si>
  <si>
    <t>Les matériaux à mettre en oeuvre seront :</t>
  </si>
  <si>
    <t xml:space="preserve">- neufs et sans vice </t>
  </si>
  <si>
    <t xml:space="preserve">- conformes aux prescriptions des normes en vigueur,  </t>
  </si>
  <si>
    <t>- conformes au C.C.T.P.</t>
  </si>
  <si>
    <t>- conformes aux échantillons acceptés par le Maître d'Ouvrage</t>
  </si>
  <si>
    <t>L'emploi de matériaux de qualité supérieure à celle demandée, ou décrits dans le présent CCTP, ne donnera lieu à aucun supplément, à moins qu'il n'ait fait l'objet d'un ordre écrit du Maître d'Ouvrage.</t>
  </si>
  <si>
    <t>L'emploi de matériaux de qualité inférieure entraînera automatiquement leur refus, aux frais de l'entrepreneur qui, de plus, supportera les frais de la remise en état des ouvrages qui en découlerait.</t>
  </si>
  <si>
    <t>Cas particuliers :</t>
  </si>
  <si>
    <t>1) Matériaux non normalisés</t>
  </si>
  <si>
    <t>L'emploi de matériaux non normalisés devra obligatoirement avoir reçu l'agrément du Maître d'Ouvrage et du Contrôleur Technique s'il y a lieu.</t>
  </si>
  <si>
    <t>2) Matériaux de réemploi</t>
  </si>
  <si>
    <t>Étant donné le caractère très particulier des locaux, des matériaux de réemploi pourront être utilisés dans des cas très précis, définis dans le cadre du présent bordereau.</t>
  </si>
  <si>
    <t>Ces matériaux de réemploi seront toujours soumis avant mise en oeuvre à l'accord du Maître d'Ouvrage et du Contrôleur Technique s'il y a lieu.</t>
  </si>
  <si>
    <t>Les prix du présent bordereau incluent tous les frais afférents à l'approvisionnement, au montage, à la descente, au coltinage des matériaux et matériels, ainsi que le tri et l'évacuation des gravois et déchets suivant les prescriptions définies au CCAP.</t>
  </si>
  <si>
    <t xml:space="preserve">1  1 </t>
  </si>
  <si>
    <t>Travail en hauteur</t>
  </si>
  <si>
    <t xml:space="preserve">1  2 </t>
  </si>
  <si>
    <t>Travail sous faible hauteur</t>
  </si>
  <si>
    <t>Il ne sera accordé aucune majoration pour des travaux effectués sous faible hauteur</t>
  </si>
  <si>
    <t xml:space="preserve">1  3 </t>
  </si>
  <si>
    <t>Travail en local exigu</t>
  </si>
  <si>
    <t>Il ne sera accordé aucune majoration pour travaux exécutés en local exigu ou espace restreint</t>
  </si>
  <si>
    <t xml:space="preserve">1  4 </t>
  </si>
  <si>
    <t>Travail en cage d'escalier</t>
  </si>
  <si>
    <t>Il ne sera accordé aucune majoration pour travaux exécutés en cage d'escalier.</t>
  </si>
  <si>
    <t xml:space="preserve">1  5 </t>
  </si>
  <si>
    <t>Travail en local insalubre</t>
  </si>
  <si>
    <t>Il ne sera accordé aucune majoration pour travaux exécutés dans des locaux insalubres, sales, humides, etc.</t>
  </si>
  <si>
    <t xml:space="preserve">1  6 </t>
  </si>
  <si>
    <t>Travail en plafond</t>
  </si>
  <si>
    <t>Il ne sera accordé aucune majoration pour travaux exécutés en plafond.</t>
  </si>
  <si>
    <t xml:space="preserve">1  7 </t>
  </si>
  <si>
    <t>Etudes, plans, DOE</t>
  </si>
  <si>
    <t>Les prix unitaires du présent bordereau sont réputés inclure tous les frais affairants à l'élaboration des devis suivant les documents remis par la maîtrise d'oeuvre, les plans d'exécution, le DOE, etc.</t>
  </si>
  <si>
    <t>2.1</t>
  </si>
  <si>
    <t>2.2</t>
  </si>
  <si>
    <t>3.2</t>
  </si>
  <si>
    <t>4.1</t>
  </si>
  <si>
    <t>5.1</t>
  </si>
  <si>
    <t>5.2</t>
  </si>
  <si>
    <t>Les prix des fourreaux de toute nature ( utilisés ou en réserve ) posés en percement de plancher incluront le colmatage de ces fourreaux contre la propagation du feu.</t>
  </si>
  <si>
    <t>Toute longueur isolée inférieure à 0,50 sera comptée pour 0,50 ml.</t>
  </si>
  <si>
    <t>Tube plastique IRL</t>
  </si>
  <si>
    <t>Protection</t>
  </si>
  <si>
    <t>Pose d'équipement d'armoire</t>
  </si>
  <si>
    <t>c)</t>
  </si>
  <si>
    <r>
      <rPr>
        <u/>
        <sz val="10"/>
        <color theme="1"/>
        <rFont val="Calibri"/>
        <family val="2"/>
        <scheme val="minor"/>
      </rPr>
      <t xml:space="preserve">Rappel : </t>
    </r>
    <r>
      <rPr>
        <sz val="10"/>
        <color theme="1"/>
        <rFont val="Calibri"/>
        <family val="2"/>
        <scheme val="minor"/>
      </rPr>
      <t xml:space="preserve">
 - les travaux (fournitures et mise en oeuvre) pour la maintenance corrective dont
     le montant des fournitures à l'unité est inférieur ou égal à 250 €HT sont dûs dans
     le cadre du forfait du présent marché et donc ne fera pas l'objet de demande
     financière complémentaire.  
 - la main d'oeuvre pour la mise en oeuvre de travaux pour la maintenance corrective
     dont le montant des fournitures à l'unité est inférieur ou égal à 4 000 €HT est dû
     dans le cadre du forfait du présent marché et donc ne fera pas l'objet de demande
    financière complémentaire. Par-contre les fournitures seront dûs dans le cadre
    des dispositions du présent marché. </t>
    </r>
  </si>
  <si>
    <t>0.4</t>
  </si>
  <si>
    <t>Dispositions particulières spécifiques au présent lot en complément des principes généraux indiqués dans le C.C.A.P.</t>
  </si>
  <si>
    <t>Dispositions particulières</t>
  </si>
  <si>
    <t>L'entreprise devra inclure dans l'ensemble de ses prix unitaires l'enlèvement et l'évacuation de ses gravois à la décharge publique au fur et à mesure de l'avancement de ses travaux.</t>
  </si>
  <si>
    <t>001-A091</t>
  </si>
  <si>
    <t>Ses prix unitaires devront également inclure les frais de transport, de tri et les droits de la décharge publique.</t>
  </si>
  <si>
    <t xml:space="preserve">Nota : </t>
  </si>
  <si>
    <t xml:space="preserve">Mode de métré : </t>
  </si>
  <si>
    <t>Surface réelle en protection. Les prix unitaires intégreront toutes les sujétions de recouvrement.</t>
  </si>
  <si>
    <t>1.3.1</t>
  </si>
  <si>
    <t>Protection légère au sol</t>
  </si>
  <si>
    <t>Fourniture et mise en oeuvre nécessaires à la réalisation d'une protection légère du sol.</t>
  </si>
  <si>
    <t>Cette protection sera constituée par une double épaisseur de polyane ou une bâche maintenue au sol par des rubans adhésifs ou tout autre moyen.</t>
  </si>
  <si>
    <t>1.3.1  1</t>
  </si>
  <si>
    <t>• pose, entretien, dépose et évacuation</t>
  </si>
  <si>
    <t>1.3.2</t>
  </si>
  <si>
    <t>Protection moyenne au sol</t>
  </si>
  <si>
    <t>Fourniture et mise en oeuvre nécessaires pour la réalisation d'une protection moyenne du sol.</t>
  </si>
  <si>
    <t xml:space="preserve">Cette protection sera constituée par : </t>
  </si>
  <si>
    <t>- un feutre mince (bidime, toiles, bâches,..)</t>
  </si>
  <si>
    <t>- un panneau d'aggloméré de 5mm d'épaisseur jointoyé au ruban adhésif de forte adhérence</t>
  </si>
  <si>
    <t>1.3.2  1</t>
  </si>
  <si>
    <t>• installation, location et entretien jusqu'à 3 mois, dépose et double transport</t>
  </si>
  <si>
    <t>1.3.2  2</t>
  </si>
  <si>
    <t>• location mensuelle complémentaire après 3 mois</t>
  </si>
  <si>
    <t>Protection légère au mur</t>
  </si>
  <si>
    <t>Fourniture et mise en oeuvre nécessaires pour la réalisation d'une protection légère au mur ou en paroi.</t>
  </si>
  <si>
    <t>Cette protection sera constituée par une épaisseur de polyane ou une bâche maintenue au mur ou en paroi par des rubans adhésifs ou tout autre moyen.</t>
  </si>
  <si>
    <t>1.3.4  1</t>
  </si>
  <si>
    <t>Protection d'ouvrages divers ou de mobiliers contre les poussières</t>
  </si>
  <si>
    <t>Fourniture et mise en oeuvre nécessaires pour la réalisation d'une protection légère d'ouvrages divers ou de mobiliers contre les poussières, les projections de gravois, de peinture et autres.</t>
  </si>
  <si>
    <t>Cette protection sera constituée par une épaisseur de polyane ou une bâche maintenue par des rubans adhésifs ou tout autre moyen.</t>
  </si>
  <si>
    <t>1.3.5  1</t>
  </si>
  <si>
    <t>Equipements de chantier</t>
  </si>
  <si>
    <t>Travaux au temps passé</t>
  </si>
  <si>
    <t>m2</t>
  </si>
  <si>
    <t>0.3</t>
  </si>
  <si>
    <t>Echafaudage roulant avec l'ensemble de ses équipements et un platelage de protection</t>
  </si>
  <si>
    <t>Cette prestation comprend l'installation, la location jusqu'à 3 mois, la dépose et toutes les sujétions de coltinage.</t>
  </si>
  <si>
    <t>Cet échafaudage devra permettre de supporter une charge de 150 à 200 kg/m2.</t>
  </si>
  <si>
    <t>a) Echafaudage roulant de 4,00 m2 de surface moyenne et de plus de 3,50m jusqu'à 5,00m de hauteur de travail</t>
  </si>
  <si>
    <t>b) Echafaudage roulant de 4,00 m2 de surface moyenne et de plus de 5,00m jusqu'à 7,00m de hauteur de travail</t>
  </si>
  <si>
    <t>c) Echafaudage roulant de 4,00 m2 de surface moyenne et de plus de 7,00m jusqu'à 9,00m de hauteur de travail</t>
  </si>
  <si>
    <t>La dépose des équipements existants inclut la déconnexion et l'isolation de la ligne.</t>
  </si>
  <si>
    <t>Les prix du présent chapitre inclurent toutes les sujétions de pose, de raccordement, d'ajustement dans les menuiseries et les maçonneries, les percements et scellements éventuels, les raccordements ainsi que les accessoires ( cosses, bornes, repérage, etc. ).</t>
  </si>
  <si>
    <t>Les prix du présent chapitre inclurent également toutes les petites FOURNITURES notamment pour les fixations de  toutes sortes les chevilles, les vis, les attaches, les colliers, les cosses, les bornes, les éttiquettes de repérages,…</t>
  </si>
  <si>
    <t>Percement à la mèche pour le passage de câbles, gaines, tubes,…</t>
  </si>
  <si>
    <t>Mode de métré : Les percements à la mèche seront comptés au cm de profondeur avec un minimum de 5,00 cm</t>
  </si>
  <si>
    <t>Nota : les percement liés à la fixation d'équipements électriques sont compris dans les postes du chapitre "Mise en œuvre"</t>
  </si>
  <si>
    <t>Travaux ponctuels hors articles du bordereau de prix unitaires</t>
  </si>
  <si>
    <t>• une intervention estimé à demi-journée au plus (4 heure maximum)</t>
  </si>
  <si>
    <t>- tous les frais de déplacement y compris les frais liés aux temps de déplacement des personnels</t>
  </si>
  <si>
    <t>- le salaire des personnels, y compris ses charges</t>
  </si>
  <si>
    <t>mais, également :</t>
  </si>
  <si>
    <t>- les petits matériels nécessaires à l'exécution des travaux ponctuels</t>
  </si>
  <si>
    <t>- toutes les sujétions de manutention pour l’amenée du matériel et des fournitures à pied d'oeuvre</t>
  </si>
  <si>
    <t>Les fournitures autres seront comptés suivant les conditions du chapitre "FOURNITURES SEULES"</t>
  </si>
  <si>
    <t>• une intervention estimé à une journée au plus (de 4 à 8 heure maximum)</t>
  </si>
  <si>
    <t>Nota : Ces articles ne pourront pas être cumulatifs. Lors usage sera unique pour une même zone de travaux ou une même zone géographique</t>
  </si>
  <si>
    <t>Dépose de conducteur (fils, câbles,…)</t>
  </si>
  <si>
    <t>Dépose d'équipement existant</t>
  </si>
  <si>
    <t>• en conservation</t>
  </si>
  <si>
    <t>a) Petit appareillage de toutes sortes (PC, RJ45, prise TV, interrupteur, bouton poussoir, ….)</t>
  </si>
  <si>
    <t>• sans conservation</t>
  </si>
  <si>
    <t>b) Equipement de sécurité (balise, bloc de sécurité,tête de DI, support de tête de DI,...)</t>
  </si>
  <si>
    <t>c) Equipement d'éclairage (appliques, plafonnier,…)</t>
  </si>
  <si>
    <t>d) Equipement d'armoire (dijoncteur, bloc différentiel, concateur,…)</t>
  </si>
  <si>
    <t>• en conservation compris mis en stock et reconditionnement pour une réutilisation</t>
  </si>
  <si>
    <t>• sans conservation compris évacuation et frais de décharge</t>
  </si>
  <si>
    <t>• en conservation jusqu'à 50,00ml</t>
  </si>
  <si>
    <t>• en conservation de 50,00ml jusqu'à 100,00ml</t>
  </si>
  <si>
    <t>• en conservation de 100,00ml jusqu'à 150,00ml</t>
  </si>
  <si>
    <t>• en conservation de 150,00ml jusqu'à 200,00ml</t>
  </si>
  <si>
    <t>• sans conservation jusqu'à 50,00ml</t>
  </si>
  <si>
    <t>• sans conservation de 50,00ml jusqu'à 100,00ml</t>
  </si>
  <si>
    <t>• sans conservation de 100,00ml jusqu'à 150,00ml</t>
  </si>
  <si>
    <t>• en conservation au-delà de 200,00ml</t>
  </si>
  <si>
    <t>• sans conservation de 150,00ml jusqu'à 200,00ml</t>
  </si>
  <si>
    <t>• sans conservation au-delà de 200,00ml</t>
  </si>
  <si>
    <t xml:space="preserve">Les prix du présent chapitre comprennent : </t>
  </si>
  <si>
    <t xml:space="preserve"> - les aiguillages nécessaires aux passages des conducteurs dans des ouvrages existants conservés
    ainsi que ceux éventuellements nécessaires dans des ouvrages neufs</t>
  </si>
  <si>
    <t>Pose d'équipement neuf et/ou Repose d'équipement existant</t>
  </si>
  <si>
    <t>Cette prestation inclut les fixations et les raccordements conformément aux prescriptions générales du chapitre.</t>
  </si>
  <si>
    <t>a) Pour des petits appareillages (PC, RJ45, prise TV, interrupteur, douille, bouton poussoir,….)</t>
  </si>
  <si>
    <t>b) Pour des équipements de sécurité (balise, bloc de sécurité,..)</t>
  </si>
  <si>
    <t>c) Pour des équipements d'éclairage (appliques, plafonnier,…)</t>
  </si>
  <si>
    <t xml:space="preserve"> - la mise en oeuvre des conducteurs en tube, en goulotte ou en apparent,</t>
  </si>
  <si>
    <t>Fournitures de tubes, gaines,moulures</t>
  </si>
  <si>
    <t>• Tube plastique IRL de 20 mm</t>
  </si>
  <si>
    <t>• Tube plastique IRL de 16 mm</t>
  </si>
  <si>
    <t>• Tube plastique IRL de 25 mm</t>
  </si>
  <si>
    <t xml:space="preserve"> - Fils H07 V-K 2,5 mm²</t>
  </si>
  <si>
    <t xml:space="preserve"> - Pose de Fils H07 V-K 1,5mm2 à 2,5 mm² par toron de 3</t>
  </si>
  <si>
    <t xml:space="preserve"> - Pose de cable coaxial</t>
  </si>
  <si>
    <t xml:space="preserve"> - Pose de cable fibre optique</t>
  </si>
  <si>
    <t xml:space="preserve"> - Pose de cable Ethernet fin</t>
  </si>
  <si>
    <t>Cette prestation comprendra :</t>
  </si>
  <si>
    <r>
      <t>- toutes les petites</t>
    </r>
    <r>
      <rPr>
        <b/>
        <sz val="11"/>
        <color rgb="FFFF0000"/>
        <rFont val="Times New Roman"/>
        <family val="1"/>
      </rPr>
      <t xml:space="preserve"> fournitures</t>
    </r>
    <r>
      <rPr>
        <sz val="11"/>
        <color indexed="8"/>
        <rFont val="Times New Roman"/>
        <family val="1"/>
      </rPr>
      <t xml:space="preserve"> (vis, câbles pour raccordement, tubes, gaines, pots d'encadrement,…)</t>
    </r>
  </si>
  <si>
    <t>- les fournitures jusqu'à une valeur déterminé dans les articles ci-après</t>
  </si>
  <si>
    <t>Le prix a prendre en compte pour les fournitures est bien évidement celui du fournisseur déduction faite du rabais commercial et des frais de transport.</t>
  </si>
  <si>
    <t xml:space="preserve">    compris mise en place d'un éclairage provisoire de chantier pendant toute la durée des travaux</t>
  </si>
  <si>
    <t>Toutes les déposes seront réalisées avec soin</t>
  </si>
  <si>
    <t>Fournitures sur catalogues d'appareillages "électriques"</t>
  </si>
  <si>
    <t>Les fournitures d'appareillages "électriques" seront rémunérées par l'application d'un coefficient sur les tarifs d'un catalogue fournisseur.</t>
  </si>
  <si>
    <t xml:space="preserve">Coefficient sur le catalogue "LEGRAND" édition 201703 </t>
  </si>
  <si>
    <t>Nota important : il sera fait usage du même catalogue pendant toute la durée du marché. Les tarifs du catalogue avec leurs coefficents seront à valeur base marché. Les clauses de variation de prix s'appliquent.</t>
  </si>
  <si>
    <t>Document joint au dossier sous format Excel et PDF</t>
  </si>
  <si>
    <t>Nota important : Dans le cas présent, les clauses de variation de prix ne s'applique pas.</t>
  </si>
  <si>
    <t>1.1</t>
  </si>
  <si>
    <t>1.2</t>
  </si>
  <si>
    <t>1.3</t>
  </si>
  <si>
    <t>1.1.1</t>
  </si>
  <si>
    <t>1.1.2</t>
  </si>
  <si>
    <t>1.1.3</t>
  </si>
  <si>
    <t>1.1.4</t>
  </si>
  <si>
    <t xml:space="preserve">1.4.1  1 </t>
  </si>
  <si>
    <t>1.4.1  2</t>
  </si>
  <si>
    <t>1.4.1  3</t>
  </si>
  <si>
    <t>1.4.1  4</t>
  </si>
  <si>
    <t xml:space="preserve">1.4.2  1 </t>
  </si>
  <si>
    <t>1.4.2  2</t>
  </si>
  <si>
    <t>1.4.2  3</t>
  </si>
  <si>
    <t>1.4.2  4</t>
  </si>
  <si>
    <t>1.4.2  5</t>
  </si>
  <si>
    <t>1.4.2  6</t>
  </si>
  <si>
    <t xml:space="preserve">1.4.3  1 </t>
  </si>
  <si>
    <t>1.4.3  2</t>
  </si>
  <si>
    <t>1.4.3  3</t>
  </si>
  <si>
    <t>1.4.3  4</t>
  </si>
  <si>
    <t xml:space="preserve">1.4.4  1 </t>
  </si>
  <si>
    <t>1.4.4  2</t>
  </si>
  <si>
    <t>Eclairage provisoire de chantier</t>
  </si>
  <si>
    <t>Ces articles devront avoir fait l'objet d'un accord écrit dans la commande (OS ou BC) de la DAPJ.</t>
  </si>
  <si>
    <t>2.1.1</t>
  </si>
  <si>
    <t>2.1.2</t>
  </si>
  <si>
    <t>Coefficient sur le catalogue "HAGER" édition Tarif Janvier 2017</t>
  </si>
  <si>
    <t xml:space="preserve">    compris forfait fournitures jusqu'à une valeur de 90,00 €HT
       autres que "les petites fournitures" déjà comprises</t>
  </si>
  <si>
    <t xml:space="preserve">    compris forfait fournitures jusqu'à une valeur de 180,00 €HT
      autres que "les petites fournitures" déjà comprises</t>
  </si>
  <si>
    <t xml:space="preserve">    compris forfait fournitures jusqu'à une valeur de 180,00 €HT
       autres que "les petites fournitures" déjà comprises</t>
  </si>
  <si>
    <t xml:space="preserve">    compris forfait fournitures jusqu'à une valeur de 360,00 €HT
       autres que "les petites fournitures" déjà comprises</t>
  </si>
  <si>
    <t>Dépose d'équipement existant électrique</t>
  </si>
  <si>
    <t>1.2.1</t>
  </si>
  <si>
    <t>1.2.2</t>
  </si>
  <si>
    <t>1.3.3</t>
  </si>
  <si>
    <t>2.2.1</t>
  </si>
  <si>
    <t>2.2.2</t>
  </si>
  <si>
    <t>2.3</t>
  </si>
  <si>
    <t>3.4.1</t>
  </si>
  <si>
    <t>5.1.1</t>
  </si>
  <si>
    <t>5.2.1</t>
  </si>
  <si>
    <t>Cette prestation devra être prise en compte uniquement lorsqu'elle aura fait l'objet d'une demande expresse de la D.A.P.J.</t>
  </si>
  <si>
    <t>MISE EN ŒUVRE compris petites fournitures</t>
  </si>
  <si>
    <t>FOURNITURES SEULES (sans mise en œuvre)</t>
  </si>
  <si>
    <t>2.1.1 1</t>
  </si>
  <si>
    <t>2.1.1 2</t>
  </si>
  <si>
    <t>2.1.1 3</t>
  </si>
  <si>
    <t>2.1.2.1</t>
  </si>
  <si>
    <t>2.1.2.1.1</t>
  </si>
  <si>
    <t>2.1.2.1.2</t>
  </si>
  <si>
    <t>2.1.2.1.3</t>
  </si>
  <si>
    <t>Mise en œuvre d'équipements électriques</t>
  </si>
  <si>
    <t>FOURNITURES ET MISE EN ŒUVRE</t>
  </si>
  <si>
    <t>Fournitures et Mise en œuvre d'équipements électriques</t>
  </si>
  <si>
    <r>
      <t xml:space="preserve"> - </t>
    </r>
    <r>
      <rPr>
        <b/>
        <sz val="10"/>
        <color rgb="FFFF0000"/>
        <rFont val="Calibri"/>
        <family val="2"/>
        <scheme val="minor"/>
      </rPr>
      <t>la fourniture</t>
    </r>
    <r>
      <rPr>
        <sz val="10"/>
        <color theme="1"/>
        <rFont val="Calibri"/>
        <family val="2"/>
        <scheme val="minor"/>
      </rPr>
      <t xml:space="preserve"> et la mise en oeuvre des repérage des câbles par porte-étiquette et étiquette, bagues
    aux couleurs conventionnelles et/ou spécifiques au Sénat à raison d'un repérage tous les 10 ml,
    à chaque changement de direction, ainsi que de part et d'autre d'une traversée de maçonnerie.</t>
    </r>
  </si>
  <si>
    <r>
      <t xml:space="preserve"> - </t>
    </r>
    <r>
      <rPr>
        <b/>
        <sz val="10"/>
        <color rgb="FFFF0000"/>
        <rFont val="Calibri"/>
        <family val="2"/>
        <scheme val="minor"/>
      </rPr>
      <t>la fourniture</t>
    </r>
    <r>
      <rPr>
        <sz val="10"/>
        <color theme="1"/>
        <rFont val="Calibri"/>
        <family val="2"/>
        <scheme val="minor"/>
      </rPr>
      <t xml:space="preserve"> et mise en oeuvre des accessoires de fixation ainsi que les percements nécessaires
    aux fixations</t>
    </r>
  </si>
  <si>
    <t>Cette prestation inclut les fixations et les raccordements conformément aux prescriptions générales du chapitre.
  compris dépose des éclairages provisoires de chantier</t>
  </si>
  <si>
    <t>3.4.2</t>
  </si>
  <si>
    <t>5.1.2</t>
  </si>
  <si>
    <t xml:space="preserve"> - Câbles U 1000 R2V 5 x 1,5 mm²</t>
  </si>
  <si>
    <t xml:space="preserve"> - Câbles U 1000 R2V 5 x 2,5 mm²</t>
  </si>
  <si>
    <t>2.1.1 4</t>
  </si>
  <si>
    <t>2.1.1 5</t>
  </si>
  <si>
    <t xml:space="preserve"> - Câbles de toute nature 5 x 1,5 à 2,5 mm²</t>
  </si>
  <si>
    <r>
      <t xml:space="preserve"> - </t>
    </r>
    <r>
      <rPr>
        <b/>
        <sz val="10"/>
        <color rgb="FFFF0000"/>
        <rFont val="Calibri"/>
        <family val="2"/>
        <scheme val="minor"/>
      </rPr>
      <t>la fourniture</t>
    </r>
    <r>
      <rPr>
        <sz val="10"/>
        <color theme="1"/>
        <rFont val="Calibri"/>
        <family val="2"/>
        <scheme val="minor"/>
      </rPr>
      <t xml:space="preserve"> et mise en oeuvre des boites carrés nécessaires ainsi que les accessoires nécessaires</t>
    </r>
  </si>
  <si>
    <t>Dépose de tubes, moulures, goulottes</t>
  </si>
  <si>
    <t>• en conservation jusqu'à 25,00ml</t>
  </si>
  <si>
    <t>• en conservation de 25,00ml jusqu'à 50,00ml</t>
  </si>
  <si>
    <t>• sans conservation de 25,00ml jusqu'à 50,00ml</t>
  </si>
  <si>
    <t>• sans conservation jusqu'à 25,00ml</t>
  </si>
  <si>
    <t>a) Bloc différentiel 30mA</t>
  </si>
  <si>
    <t>Pose de Conducteurs</t>
  </si>
  <si>
    <r>
      <t xml:space="preserve"> - </t>
    </r>
    <r>
      <rPr>
        <b/>
        <strike/>
        <sz val="10"/>
        <color rgb="FFFF0000"/>
        <rFont val="Calibri"/>
        <family val="2"/>
        <scheme val="minor"/>
      </rPr>
      <t>la fourniture</t>
    </r>
    <r>
      <rPr>
        <strike/>
        <sz val="10"/>
        <color theme="1"/>
        <rFont val="Calibri"/>
        <family val="2"/>
        <scheme val="minor"/>
      </rPr>
      <t xml:space="preserve"> et la mise en oeuvre des repérage des câbles par porte-étiquette et étiquette, bagues
    aux couleurs conventionnelles et/ou spécifiques au Sénat à raison d'un repérage tous les 10 ml,
    à chaque changement de direction, ainsi que de part et d'autre d'une traversée de maçonnerie.</t>
    </r>
  </si>
  <si>
    <r>
      <t xml:space="preserve"> - </t>
    </r>
    <r>
      <rPr>
        <b/>
        <strike/>
        <sz val="10"/>
        <color rgb="FFFF0000"/>
        <rFont val="Calibri"/>
        <family val="2"/>
        <scheme val="minor"/>
      </rPr>
      <t>la fourniture</t>
    </r>
    <r>
      <rPr>
        <strike/>
        <sz val="10"/>
        <color theme="1"/>
        <rFont val="Calibri"/>
        <family val="2"/>
        <scheme val="minor"/>
      </rPr>
      <t xml:space="preserve"> et mise en oeuvre des boites carrés nécessaires ainsi que les accessoires nécessaires</t>
    </r>
  </si>
  <si>
    <r>
      <t xml:space="preserve"> - </t>
    </r>
    <r>
      <rPr>
        <b/>
        <strike/>
        <sz val="10"/>
        <color rgb="FFFF0000"/>
        <rFont val="Calibri"/>
        <family val="2"/>
        <scheme val="minor"/>
      </rPr>
      <t>la fourniture</t>
    </r>
    <r>
      <rPr>
        <strike/>
        <sz val="10"/>
        <color theme="1"/>
        <rFont val="Calibri"/>
        <family val="2"/>
        <scheme val="minor"/>
      </rPr>
      <t xml:space="preserve"> et mise en oeuvre des accessoires de fixation ainsi que les percements nécessaires
    aux fixations</t>
    </r>
  </si>
  <si>
    <t>3.1.1.1</t>
  </si>
  <si>
    <t>3.1.1.2</t>
  </si>
  <si>
    <t>3.1.1.3</t>
  </si>
  <si>
    <t>3.1.1.4</t>
  </si>
  <si>
    <t>3.1.1.5</t>
  </si>
  <si>
    <t>3.1.1.6</t>
  </si>
  <si>
    <t>3.1.2.1</t>
  </si>
  <si>
    <t>3.1.2.2</t>
  </si>
  <si>
    <t>3.1.2.3</t>
  </si>
  <si>
    <t>3.1.2.4</t>
  </si>
  <si>
    <t>3.1.2.5</t>
  </si>
  <si>
    <t>3.1.2.6</t>
  </si>
  <si>
    <t>Pose de tubes, moulures, goulottes, gaines,…</t>
  </si>
  <si>
    <t>3.1.1.7</t>
  </si>
  <si>
    <t xml:space="preserve"> - Pose de gaine de 40mm à 63mm de diamétre</t>
  </si>
  <si>
    <t xml:space="preserve"> - Pose de gaine de 16mm à  32mm de diamétre</t>
  </si>
  <si>
    <t xml:space="preserve"> - Pose de moulure de 10mm x 10mm à 32mm x 16mm</t>
  </si>
  <si>
    <t xml:space="preserve"> - Pose de moulure de 40mm x 20mm à 75mm x 20mm</t>
  </si>
  <si>
    <t xml:space="preserve"> - Pose de goulotte 50mm x 130mm à 65mm x 220mm</t>
  </si>
  <si>
    <t xml:space="preserve"> - Pose de goulotte de 35mm x 50mm à  50mm x 105mm</t>
  </si>
  <si>
    <t>• une intervention estimé à une journée et demi au plus (de 8 à 12 heure maximum)</t>
  </si>
  <si>
    <t>• une intervention estimé à deux journée au plus (de 12 à 16 heure maximum)</t>
  </si>
  <si>
    <t xml:space="preserve">    compris forfait fournitures jusqu'à une valeur de 540,00 €HT
       autres que "les petites fournitures" déjà comprises</t>
  </si>
  <si>
    <t xml:space="preserve">    compris forfait fournitures jusqu'à une valeur de 720,00 €HT
       autres que "les petites fournitures" déjà comprises</t>
  </si>
  <si>
    <t xml:space="preserve">    compris forfait fournitures jusqu'à une valeur de 270,00 €HT
      autres que "les petites fournitures" déjà comprises</t>
  </si>
  <si>
    <t xml:space="preserve">    compris forfait fournitures jusqu'à une valeur de 360,00 €HT
      autres que "les petites fournitures" déjà comprises</t>
  </si>
  <si>
    <t>Après chaque intervention : le titulaire devra fournir un attachement sur la prestation réalisée.</t>
  </si>
  <si>
    <t>Cet attachement comportera le nombres d'heure passés pour l'exécution de cette prestation ainsi que la liste des matériaux utilisés. Cet attachement devra être validé par un représentant de la DAPJ.</t>
  </si>
  <si>
    <t>RAPPEL - Mode de Métré : les quantités à prendre en compte pour le calcul
 de ces fournitures sont les quantités réellement en œuvre
 sans spécifications particulières pour les quantités minimales</t>
  </si>
  <si>
    <t>Fournitures d'équipements électriques suivant les articles ci-après</t>
  </si>
  <si>
    <t>5.1.3</t>
  </si>
  <si>
    <t>5.1.4</t>
  </si>
  <si>
    <t>5.1.5</t>
  </si>
  <si>
    <t>5.2.1.1</t>
  </si>
  <si>
    <t>5.2.1.2</t>
  </si>
  <si>
    <t>5.2.1.3</t>
  </si>
  <si>
    <t>5.2.1.4</t>
  </si>
  <si>
    <t>5.2.2</t>
  </si>
  <si>
    <t>5.2.2.1</t>
  </si>
  <si>
    <t>5.2.2.2</t>
  </si>
  <si>
    <t>5.2.2.3</t>
  </si>
  <si>
    <t>5.2.2.4</t>
  </si>
  <si>
    <t xml:space="preserve"> pour :</t>
  </si>
  <si>
    <t>Travaux pontuels exécutés par 1 personne pendant les jours ouvrables entre 6h et 21h</t>
  </si>
  <si>
    <t>Travaux pontuels exécutés par 2 personnes pendant les jours ouvrables entre 6h et 21h</t>
  </si>
  <si>
    <t>Fournitures sur factures fournisseurs</t>
  </si>
  <si>
    <t>Les fournitures ne figurant ni dans les articles du B.P.U. ci-avant ni sur les catalogues répertoriés
 ci-avant seront rémunérés par l'application d'un coefficient sur la base de la valeur nette d'achat,
 hors transport, facturée à l'entreprise titulaire du présent lot sur uniquement les quantités
 réellement mises en œuvre.</t>
  </si>
  <si>
    <t xml:space="preserve">Copie certifiée conforme de facture du fournisseur </t>
  </si>
  <si>
    <t>Nota important : Les échafaudages seront à prendre en compte à partir de travaux
   à plus de 3,50m de hauteur</t>
  </si>
  <si>
    <t>Les échafaudages prévus aux ouvrages communs ne seront applicables que pour des travaux situés
 à plus de 3,50 ml du sol.</t>
  </si>
  <si>
    <t>a) Éclairage provisoire lors de dépose et repose de luminaires ou d'appliques</t>
  </si>
  <si>
    <t>b) Projecteur mobile</t>
  </si>
  <si>
    <t>c) Baladeuse</t>
  </si>
  <si>
    <t>Cette prestation comprend l'installation, la location jusqu'à 3 mois, la dépose et toutes les sujétions de coltinage et de protection</t>
  </si>
  <si>
    <t>d) Guirlande d'éclairage de chantier jusqu'à 100m de longueur</t>
  </si>
  <si>
    <t>Estimation</t>
  </si>
  <si>
    <t>• Technicien supérieur quelle que soit sa spécialité</t>
  </si>
  <si>
    <t>• Technicien quelle que soit sa spécialité</t>
  </si>
  <si>
    <t>a) Dépose de câbles, fils,…. Quel que soit leur nombre par mètre linaire de gaines, tubes,
    moulures, chemin de câble,…..</t>
  </si>
  <si>
    <t>a) Dépose de tubes, moulures, goulottes ,…. quelle que soit leur dimensions par mètre linaire</t>
  </si>
  <si>
    <t xml:space="preserve">a) </t>
  </si>
  <si>
    <t>Fourniture et Mise en œuvre de XXX</t>
  </si>
  <si>
    <t xml:space="preserve"> - Pose de tube 16mm à 25mm de diamétre</t>
  </si>
  <si>
    <t>DU PATRIMOINE ET DES JARDINS</t>
  </si>
  <si>
    <t xml:space="preserve">PALAIS DU LUXEMBOURG
ET DEPENDANCES </t>
  </si>
  <si>
    <t>Prix Unitaire
 en €</t>
  </si>
  <si>
    <t xml:space="preserve"> - Travaux au temps passé les jours ouvrables y compris les samedi de nuit entre 21h et 6h</t>
  </si>
  <si>
    <t>Mise à disposition d'un technicien pendant 1 mois du lundi au vendredi pour la formation des personnels de la nouvelle entreprise</t>
  </si>
  <si>
    <t>Autres prestations</t>
  </si>
  <si>
    <t>Tableau du nombre d'heure estimé ou envisagé</t>
  </si>
  <si>
    <t>Bâtiment</t>
  </si>
  <si>
    <t>Total par bâtiment ou groupe de bâtiment</t>
  </si>
  <si>
    <t>Désenfumage</t>
  </si>
  <si>
    <t>ECS</t>
  </si>
  <si>
    <t>-</t>
  </si>
  <si>
    <t>Nombre d'heure total</t>
  </si>
  <si>
    <t>Déduction du coût par Bt</t>
  </si>
  <si>
    <t>Bat A - 15 rue de Vaugirard</t>
  </si>
  <si>
    <t>Bat B - 15bis rue de Vaugirard</t>
  </si>
  <si>
    <t>Bat C  - 15ter rue de Vaugirard</t>
  </si>
  <si>
    <t>Bat CA - 4 rue Casimir Delavigne</t>
  </si>
  <si>
    <t>Bat CD - 6 rue Casimir Delavigne</t>
  </si>
  <si>
    <t>Bat D - 19 rue de Vaugirard</t>
  </si>
  <si>
    <t>Bat GA - 6 rue de Garancière</t>
  </si>
  <si>
    <t>Bat GB - 8-10 rue de Garancière</t>
  </si>
  <si>
    <t>Bat GC - 10bis rue de Garancière</t>
  </si>
  <si>
    <t>Bat GS - 11 rue Servandoni</t>
  </si>
  <si>
    <t>Bat GT - 11 rue Servandoni</t>
  </si>
  <si>
    <t>Bat H - 92 boulevard Raspail</t>
  </si>
  <si>
    <t>Bat I - rue Auguste Comte (64 St Michel)</t>
  </si>
  <si>
    <t>Bat J - 20 rue de Tournon</t>
  </si>
  <si>
    <t>Bat L - 15 rue de Vaugirard</t>
  </si>
  <si>
    <t>Bat M - 20 rue de Vaugirard</t>
  </si>
  <si>
    <t>Bat NA - 75 rue Bonaparte</t>
  </si>
  <si>
    <t>Bat NB - 77 rue Bonaparte</t>
  </si>
  <si>
    <t>Bat O - 36 rue Vaugirard</t>
  </si>
  <si>
    <t>Bat P - 36 rue Vaugirard</t>
  </si>
  <si>
    <t>Bat RA - 26 rue de Vaugirard</t>
  </si>
  <si>
    <t>Bat RB - 36 rue de Vaugirard</t>
  </si>
  <si>
    <t>Bat RD - 46 rue de Vaugirard</t>
  </si>
  <si>
    <t>Bat S - 15 rue de Vaugirard</t>
  </si>
  <si>
    <r>
      <t xml:space="preserve">Bat UE - rue Auguste Comte </t>
    </r>
    <r>
      <rPr>
        <sz val="10"/>
        <rFont val="Arial"/>
        <family val="2"/>
      </rPr>
      <t>(labo culture/ carré jardinière)</t>
    </r>
  </si>
  <si>
    <t>Bat UN - Pavillon Guynemer</t>
  </si>
  <si>
    <t>Bat UR - Pavillon Raynal</t>
  </si>
  <si>
    <t>Bat US - Serres</t>
  </si>
  <si>
    <t>Bat UV - Pavillon Davioud (Vavin)</t>
  </si>
  <si>
    <t>Bat YI - 64, boulevard Saint-Michel / Orangerie Auguste Comte et les deux pavillons d'entrée</t>
  </si>
  <si>
    <t>Bat Z - 13, rue Garancière</t>
  </si>
  <si>
    <t>Longpont sur orge</t>
  </si>
  <si>
    <t>TOTAL des heures</t>
  </si>
  <si>
    <t>Prix horaire en € HT</t>
  </si>
  <si>
    <t>Sous-total</t>
  </si>
  <si>
    <t>TOTAL</t>
  </si>
  <si>
    <t>Nota : Les volumes horaires renseignés par le candidat doivent inclure ceux qu'il envisage de sous-traiter</t>
  </si>
  <si>
    <t>P.U. en € HT</t>
  </si>
  <si>
    <t>Permanences / Séances</t>
  </si>
  <si>
    <t>Pour les permanences en dehors des plages horaires "normales"</t>
  </si>
  <si>
    <t>afin d'assurer la continuité :</t>
  </si>
  <si>
    <t xml:space="preserve"> - de l'exploitation et de la conduite des installations</t>
  </si>
  <si>
    <t xml:space="preserve">DIRECTION DE L'ARCHITECTURE, </t>
  </si>
  <si>
    <t>15, RUE DE VAUGIRARD - 75006 PARIS</t>
  </si>
  <si>
    <t>TELEPHONE : 01 42 34 22 10                              marches-apj@senat.fr</t>
  </si>
  <si>
    <t>D.C.E.</t>
  </si>
  <si>
    <t>- les frais de coltinage pour l'amené à pied d'œuvre</t>
  </si>
  <si>
    <t>- les pertes, chutes liées aux transports ou à la mise en œuvre de cette fourniture</t>
  </si>
  <si>
    <t>Nota important : Dans le cas présent, les clauses de variation de prix ne s'appliquent pas.</t>
  </si>
  <si>
    <t>Fournitures sur factures fournisseurs hors forfait "Exploitation et maintenance"</t>
  </si>
  <si>
    <t>Mt 1</t>
  </si>
  <si>
    <t>Mt 2</t>
  </si>
  <si>
    <t>Mt 2.1</t>
  </si>
  <si>
    <t>Mt 2.2</t>
  </si>
  <si>
    <t>Mt 2.3</t>
  </si>
  <si>
    <t>EXPLOITATION, MAINTENANCE PREVENTIVE ET CORRECTIVE DES INSTALLATIONS TECHNIQUES DE COURANT FORT, COURANTS FAIBLES, CHAUFFAGE, VENTILATION, CLIMATISATION, DESENFUMAGE ET PLOMBERIE</t>
  </si>
  <si>
    <t>Mt 1.1</t>
  </si>
  <si>
    <t xml:space="preserve"> - Forfait pour la séance (permanence) allant jusqu'à 24 heures (minuit) </t>
  </si>
  <si>
    <t>Mt 1.2</t>
  </si>
  <si>
    <t xml:space="preserve"> - Forfait pour la séance (permanence) allant jusqu'à 2 heures du matin</t>
  </si>
  <si>
    <t xml:space="preserve"> - Forfait pour la séance (permanence) allant jusqu'à 4 heures du matin</t>
  </si>
  <si>
    <t>Les fournitures hors forfait "Exploitation et Maintenance" des installations techniques seront rémunérées par l'application d'un coefficient sur la base de la valeur nette d'achat, hors transport, facturée à l'entreprise titulaire du présent lot sur uniquement les quantités réellement mises en œuvre.</t>
  </si>
  <si>
    <t>Permanences liées aux séances</t>
  </si>
  <si>
    <t xml:space="preserve"> - et de la maintenance</t>
  </si>
  <si>
    <t>Mt 1.1.1</t>
  </si>
  <si>
    <t>Mt 1.1.2</t>
  </si>
  <si>
    <t>Mt 1.1.3</t>
  </si>
  <si>
    <t xml:space="preserve"> - Permanences les jours ouvrables y compris samedi entre 6h et 21h</t>
  </si>
  <si>
    <t>Mt 1.2.1</t>
  </si>
  <si>
    <t>Mt 1.2.2</t>
  </si>
  <si>
    <t>Mt 1.2.3</t>
  </si>
  <si>
    <t>Mt 1.2.1.1</t>
  </si>
  <si>
    <t>Mt 1.2.1.2</t>
  </si>
  <si>
    <t>Mt 1.2.2.1</t>
  </si>
  <si>
    <t>Mt 1.2.2.2</t>
  </si>
  <si>
    <t xml:space="preserve"> - Permanences les dimanches et jours fériés entre 6h et 21h</t>
  </si>
  <si>
    <t>Mt 1.2.3.1</t>
  </si>
  <si>
    <t>Mt 1.2.3.2</t>
  </si>
  <si>
    <t>Mt 1.2.4</t>
  </si>
  <si>
    <t>Mt 1.2.4.1</t>
  </si>
  <si>
    <t>Mt 1.2.4.2</t>
  </si>
  <si>
    <t xml:space="preserve"> - Permanences les jours ouvrables y compris les samedi de nuit entre 21h et 6h</t>
  </si>
  <si>
    <t xml:space="preserve"> - Permanences les dimanches et jours fériés de nuit entre 21h et 6h</t>
  </si>
  <si>
    <t>Mt 1.2.5</t>
  </si>
  <si>
    <t>Mt 1.2.5.1</t>
  </si>
  <si>
    <t>Mt 1.2.5.2</t>
  </si>
  <si>
    <t xml:space="preserve"> en cas de changement de titulaire du marché</t>
  </si>
  <si>
    <t>Mt 3</t>
  </si>
  <si>
    <t xml:space="preserve">     - l'évacuation et le traitement en destruction de toutes pièces ou produits remplacés ou enlevés</t>
  </si>
  <si>
    <t xml:space="preserve">     - les remises en service et essais de bon fonctionnement des équipements et des GE</t>
  </si>
  <si>
    <t>GE 1 - Lumière</t>
  </si>
  <si>
    <t>GE 2 - Force</t>
  </si>
  <si>
    <t>Mt 4</t>
  </si>
  <si>
    <t>• Index de polarisation de l'alternateur</t>
  </si>
  <si>
    <t>Mt 4.1</t>
  </si>
  <si>
    <t>Mt 4.2</t>
  </si>
  <si>
    <t>Mt 4.3</t>
  </si>
  <si>
    <t xml:space="preserve"> - Frais de déplacement y compris les coûts des personnels pour le temps passés dans les transports</t>
  </si>
  <si>
    <t xml:space="preserve">     - la dépose et l'évacuation des pièces remplacées </t>
  </si>
  <si>
    <t xml:space="preserve">     - la destruction des batteries avec fourniture du bordereau de suivi des déchets </t>
  </si>
  <si>
    <t xml:space="preserve">     - la fourniture et la pose des équipements</t>
  </si>
  <si>
    <t>♦ Batterie</t>
  </si>
  <si>
    <t>♦ Ventilateur</t>
  </si>
  <si>
    <t>♦ Carte d'alimentation</t>
  </si>
  <si>
    <t>B.P.U.
pour des prestations complémentaires liées à 
l'exploitation et la maintenance</t>
  </si>
  <si>
    <t>Maintenance complémentaire sur les onduleurs</t>
  </si>
  <si>
    <t>Maintenance complémentaire sur les groupes électrogènes (GE)</t>
  </si>
  <si>
    <t>Ces prix unitaires comprennent également les frais de déplacement ainsi que les coûts des personnels pour le temps passé dans les transports.</t>
  </si>
  <si>
    <t xml:space="preserve">• Remplacement du liquide de refroidissement y compris le remplacement des durits
     et des résistances de préchauffage. </t>
  </si>
  <si>
    <t xml:space="preserve">     - la remise en service de l'onduleur</t>
  </si>
  <si>
    <t>A0572 - Galaxy VS - Tetra - 120KVA - ID2002005190</t>
  </si>
  <si>
    <t>Ens</t>
  </si>
  <si>
    <t>♦ Mod puissance</t>
  </si>
  <si>
    <t>♦ Bobine ouverture disjoncteur batterie</t>
  </si>
  <si>
    <t>♦ Static Switch</t>
  </si>
  <si>
    <t>♦ Filtre EMC</t>
  </si>
  <si>
    <t>A0558a - Galaxy VS - Tetra - 120KVA - ID2002005193</t>
  </si>
  <si>
    <t>A0637 - Galaxy 300 - Mono - 10KVA - UJ1732001734</t>
  </si>
  <si>
    <t>♦ Condensateurs DC</t>
  </si>
  <si>
    <t>♦ Condensateurs AC sortie</t>
  </si>
  <si>
    <t>• Remplacement des batteries de démarrage</t>
  </si>
  <si>
    <t>• Remplacement des batteries de relayage</t>
  </si>
  <si>
    <t>• Remplacement des batteries d'excitation alternateurs</t>
  </si>
  <si>
    <t>Cuve</t>
  </si>
  <si>
    <t>• Détection de fuite</t>
  </si>
  <si>
    <t>• Nettoyage cuve</t>
  </si>
  <si>
    <t>• Analyse fioul</t>
  </si>
  <si>
    <t>A0782 - Galaxy 5500 - Tetra - 60KVA - 3N0T21048001</t>
  </si>
  <si>
    <t>♦ Condensateurs AC entrée</t>
  </si>
  <si>
    <t>A0784 - Galaxy 5500 - Tetra - 60KVA - 3N0T21058001</t>
  </si>
  <si>
    <t>D0507 - MGE Comet - Tetra - 20 KVA - 225839364</t>
  </si>
  <si>
    <t>GA704 - Galaxy 300 - Tetra - 40KVA - UJ1451100855</t>
  </si>
  <si>
    <t>GB0709 - MGE Comet - Mono - 20KVA - 219714274</t>
  </si>
  <si>
    <t>♦ Condensateurs RC</t>
  </si>
  <si>
    <t>I0523C - Galaxy 300 - Mono - 30KVA - UJ1328101526</t>
  </si>
  <si>
    <t>IB559 - Smart-UPS On-Line - Mono - 10KVA - AQ1912371374</t>
  </si>
  <si>
    <t>IB561A - Smart-UPS On-Line - Mono - 10KVA - QS1432271548</t>
  </si>
  <si>
    <t>♦ Module de puissance</t>
  </si>
  <si>
    <t>L2122b - Easy UPS 3M - Tetra - 120KVA - E2011K31015</t>
  </si>
  <si>
    <t>L1137h - Galaxy 7000 - Tetra - 160KVA - 2QAL30027001</t>
  </si>
  <si>
    <t>L2163a - Galaxy 300 - Tetra - 30kVA - UJ1322106763</t>
  </si>
  <si>
    <t>L2157 - Galaxy 300 - Tetra - 10kVA - UJ1422100206</t>
  </si>
  <si>
    <t>L2199 - Galaxy VS - Tetra - 40KVA - ID2226060998</t>
  </si>
  <si>
    <t>Na909 - Smart-UPS On-Line - Mono - 10KVA - QS1427173452</t>
  </si>
  <si>
    <t>Nb808 - Smart-UPS On-Line - Mono - 10KVA - QS1436274125</t>
  </si>
  <si>
    <t>R0927 - Galaxy 5500 - Tetra - 120KVA - 3N9U38018001</t>
  </si>
  <si>
    <t>R0866 - Galaxy 5500 - Tetra - 120KVA - 3N9U33003001</t>
  </si>
  <si>
    <t>RD151 - Smart-UPS On-Line - Mono - 6KVA - QS1330171483</t>
  </si>
  <si>
    <t>S0603a - Galaxy VS - Tetra - 60KVA - ID2108005410</t>
  </si>
  <si>
    <t>DP009</t>
  </si>
  <si>
    <t>UN502 - Easy UPS SRVS - Mono - 6KVA</t>
  </si>
  <si>
    <t>Mt 3.1</t>
  </si>
  <si>
    <t>Mt 3.1.1</t>
  </si>
  <si>
    <t>Mt 3.1.2</t>
  </si>
  <si>
    <t>Mt 3.1.3</t>
  </si>
  <si>
    <t>Mt 3.1.4</t>
  </si>
  <si>
    <t>Mt 3.1.5</t>
  </si>
  <si>
    <t>Mt 3.1.6</t>
  </si>
  <si>
    <t>Mt 3.1.7</t>
  </si>
  <si>
    <t>Mt 3.2</t>
  </si>
  <si>
    <t>Mt 3.2.1</t>
  </si>
  <si>
    <t>Mt 3.2.2</t>
  </si>
  <si>
    <t>Mt 3.2.3</t>
  </si>
  <si>
    <t>Mt 3.2.4</t>
  </si>
  <si>
    <t>Mt 3.2.5</t>
  </si>
  <si>
    <t>Mt 3.2.6</t>
  </si>
  <si>
    <t>Mt 3.2.7</t>
  </si>
  <si>
    <t>Mt 3.3</t>
  </si>
  <si>
    <t>Mt 3.3.1</t>
  </si>
  <si>
    <t>Mt 3.3.2</t>
  </si>
  <si>
    <t>Mt 3.3.3</t>
  </si>
  <si>
    <t>Mt 3.3.4</t>
  </si>
  <si>
    <t>Mt 3.3.5</t>
  </si>
  <si>
    <t>Mt 3.4</t>
  </si>
  <si>
    <t>Mt 3.4.1</t>
  </si>
  <si>
    <t>Mt 3.4.2</t>
  </si>
  <si>
    <t>Mt 3.4.3</t>
  </si>
  <si>
    <t>Mt 3.4.4</t>
  </si>
  <si>
    <t>Mt 3.4.5</t>
  </si>
  <si>
    <t>Mt 3.4.6</t>
  </si>
  <si>
    <t>Mt 3.4.7</t>
  </si>
  <si>
    <t>Mt 3.5</t>
  </si>
  <si>
    <t>Mt 3.5.1</t>
  </si>
  <si>
    <t>Mt 3.5.2</t>
  </si>
  <si>
    <t>Mt 3.5.3</t>
  </si>
  <si>
    <t>Mt 3.5.4</t>
  </si>
  <si>
    <t>Mt 3.5.5</t>
  </si>
  <si>
    <t>Mt 3.5.6</t>
  </si>
  <si>
    <t>Mt 3.5.7</t>
  </si>
  <si>
    <t>Mt 3.6</t>
  </si>
  <si>
    <t>Mt 3.6.1</t>
  </si>
  <si>
    <t>Mt 3.6.2</t>
  </si>
  <si>
    <t>Mt 3.6.3</t>
  </si>
  <si>
    <t>Mt 3.6.4</t>
  </si>
  <si>
    <t>Mt 3.6.5</t>
  </si>
  <si>
    <t>Mt 3.7</t>
  </si>
  <si>
    <t>Mt 3.7.1</t>
  </si>
  <si>
    <t>Mt 3.7.2</t>
  </si>
  <si>
    <t>Mt 3.7.3</t>
  </si>
  <si>
    <t>Mt 3.7.4</t>
  </si>
  <si>
    <t>Mt 3.7.5</t>
  </si>
  <si>
    <t>Mt 3.8</t>
  </si>
  <si>
    <t>Mt 3.8.1</t>
  </si>
  <si>
    <t>Mt 3.8.2</t>
  </si>
  <si>
    <t>Mt 3.8.3</t>
  </si>
  <si>
    <t>Mt 3.8.4</t>
  </si>
  <si>
    <t>Mt 3.8.5</t>
  </si>
  <si>
    <t>Mt 3.8.6</t>
  </si>
  <si>
    <t>Mt 3.9</t>
  </si>
  <si>
    <t>Mt 3.9.1</t>
  </si>
  <si>
    <t>Mt 3.9.2</t>
  </si>
  <si>
    <t>Mt 3.9.3</t>
  </si>
  <si>
    <t>Mt 3.9.4</t>
  </si>
  <si>
    <t>Mt 3.9.5</t>
  </si>
  <si>
    <t>Mt 3.10</t>
  </si>
  <si>
    <t>Mt 3.10.1</t>
  </si>
  <si>
    <t>Mt 3.10.2</t>
  </si>
  <si>
    <t>Mt 3.10.3</t>
  </si>
  <si>
    <t>Mt 3.10.4</t>
  </si>
  <si>
    <t>Mt 3.10.5</t>
  </si>
  <si>
    <t>Mt 3.11</t>
  </si>
  <si>
    <t>Mt 3.11.1</t>
  </si>
  <si>
    <t>Mt 3.11.2</t>
  </si>
  <si>
    <t>Mt 3.11.3</t>
  </si>
  <si>
    <t>Mt 3.11.4</t>
  </si>
  <si>
    <t>Mt 3.11.5</t>
  </si>
  <si>
    <t>Mt 3.11.6</t>
  </si>
  <si>
    <t>Mt 3.12</t>
  </si>
  <si>
    <t>Mt 3.12.1</t>
  </si>
  <si>
    <t>Mt 3.12.2</t>
  </si>
  <si>
    <t>Mt 3.12.3</t>
  </si>
  <si>
    <t>Mt 3.12.4</t>
  </si>
  <si>
    <t>Mt 3.12.5</t>
  </si>
  <si>
    <t>Mt 3.12.6</t>
  </si>
  <si>
    <t>Mt 3.13</t>
  </si>
  <si>
    <t>Mt 3.13.1</t>
  </si>
  <si>
    <t>Mt 3.13.2</t>
  </si>
  <si>
    <t>Mt 3.13.3</t>
  </si>
  <si>
    <t>Mt 3.13.4</t>
  </si>
  <si>
    <t>Mt 3.13.5</t>
  </si>
  <si>
    <t>Mt 3.13.6</t>
  </si>
  <si>
    <t>Mt 3.13.7</t>
  </si>
  <si>
    <t>Mt 3.13.8</t>
  </si>
  <si>
    <t>Mt 3.13.9</t>
  </si>
  <si>
    <t>Mt 3.14</t>
  </si>
  <si>
    <t>Mt 3.14.1</t>
  </si>
  <si>
    <t>Mt 3.14.2</t>
  </si>
  <si>
    <t>Mt 3.14.3</t>
  </si>
  <si>
    <t>Mt 3.14.4</t>
  </si>
  <si>
    <t>Mt 3.14.5</t>
  </si>
  <si>
    <t>Mt 3.15.1</t>
  </si>
  <si>
    <t>Mt 3.15</t>
  </si>
  <si>
    <t>Mt 3.15.2</t>
  </si>
  <si>
    <t>Mt 3.15.3</t>
  </si>
  <si>
    <t>Mt 3.15.4</t>
  </si>
  <si>
    <t>Mt 3.15.5</t>
  </si>
  <si>
    <t>Mt 3.16</t>
  </si>
  <si>
    <t>Mt 3.16.1</t>
  </si>
  <si>
    <t>Mt 3.16.2</t>
  </si>
  <si>
    <t>Mt 3.16.3</t>
  </si>
  <si>
    <t>Mt 3.16.4</t>
  </si>
  <si>
    <t>Mt 3.16.5</t>
  </si>
  <si>
    <t>Mt 3.16.6</t>
  </si>
  <si>
    <t>Mt 3.16.7</t>
  </si>
  <si>
    <t>Mt 3.17</t>
  </si>
  <si>
    <t>Mt 3.17.1</t>
  </si>
  <si>
    <t>Mt 3.18</t>
  </si>
  <si>
    <t>Mt 3.18.1</t>
  </si>
  <si>
    <t>Mt 3.19</t>
  </si>
  <si>
    <t>Mt 3.19.1</t>
  </si>
  <si>
    <t>Mt 3.19.2</t>
  </si>
  <si>
    <t>Mt 3.19.3</t>
  </si>
  <si>
    <t>Mt 3.19.4</t>
  </si>
  <si>
    <t>Mt 3.19.5</t>
  </si>
  <si>
    <t>Mt 3.19.6</t>
  </si>
  <si>
    <t>Mt 3.20</t>
  </si>
  <si>
    <t>Mt 3.20.1</t>
  </si>
  <si>
    <t>Mt 3.20.2</t>
  </si>
  <si>
    <t>Mt 3.20.3</t>
  </si>
  <si>
    <t>Mt 3.20.4</t>
  </si>
  <si>
    <t>Mt 3.20.5</t>
  </si>
  <si>
    <t>Mt 3.20.6</t>
  </si>
  <si>
    <t>Mt 3.21</t>
  </si>
  <si>
    <t>Mt 3.21.1</t>
  </si>
  <si>
    <t>Mt 3.22</t>
  </si>
  <si>
    <t>Mt 3.22.1</t>
  </si>
  <si>
    <t>Mt 3.22.2</t>
  </si>
  <si>
    <t>Mt 3.22.3</t>
  </si>
  <si>
    <t>Mt 3.22.4</t>
  </si>
  <si>
    <t>Mt 3.22.5</t>
  </si>
  <si>
    <t>Mt 3.22.6</t>
  </si>
  <si>
    <t>Mt 3.22.7</t>
  </si>
  <si>
    <t>Mt 3.23</t>
  </si>
  <si>
    <t>Mt 3.23.1</t>
  </si>
  <si>
    <t>Mt 3.24</t>
  </si>
  <si>
    <t>Mt 3.24.1</t>
  </si>
  <si>
    <t>Mt 3.24.2</t>
  </si>
  <si>
    <t>Mt 3.24.3</t>
  </si>
  <si>
    <t>• Révision mécanique des 9 ans du Plan de maintenance MTU MS50233/02E</t>
  </si>
  <si>
    <t>• Révision mécanique des 18 ans du Plan de maintenance MTU MS50233/02E</t>
  </si>
  <si>
    <t>Permanences au temps passé liées à des événements culturels (Journées du Patrimoine...) ou politiques (élections…)</t>
  </si>
  <si>
    <t>RAPPEL - Mode de Métré : les quantités à prendre en compte pour le calcul de ces fournitures sont les quantités réellement en œuvre sans spécifications particulières pour les quantités minimales</t>
  </si>
  <si>
    <t xml:space="preserve">L'entreprise du présent lot devra l'ensemble des prestations nécessaires au remplacement de pièce
 sur les onduleurs. Ces prestations seront programmées en même temps que les
 maintenances préventives.                                                                                                                         Ces prestations comprendront  : </t>
  </si>
  <si>
    <t xml:space="preserve">Ces maintenances sont ponctuelles et pourront être réalisées dans la durée du contrat. Elles
comprennent la main d'œuvre, les déplacements ainsi que toutes les fournitures des pièces et
consommables nécessaires. Elles comprennent : </t>
  </si>
  <si>
    <t>Mt 5</t>
  </si>
  <si>
    <t>Mt 5.1</t>
  </si>
  <si>
    <t>Maintenance complémentaire sur les Pompes À Chaleur (PACs)</t>
  </si>
  <si>
    <t>L2120a - PAC RTWD250 HE - Circuit N°2</t>
  </si>
  <si>
    <t>• Désaccouplements frigorifique et électrique du compresseur défectueux</t>
  </si>
  <si>
    <t>• Fourniture et pose d’un compresseur à VIS de remplacement</t>
  </si>
  <si>
    <t>• Réaccouplements frigorifique et électrique du nouveau compresseur</t>
  </si>
  <si>
    <t>• Fourniture et remplacement des contacteurs</t>
  </si>
  <si>
    <t>• Fourniture et remplacement de cartouches déshydratantes</t>
  </si>
  <si>
    <t>• Charge en huile neuve du compresseur</t>
  </si>
  <si>
    <t>• Transfert du fluide frigorigène R134a, de l'huile incluant conditionnement et traitement</t>
  </si>
  <si>
    <t>• Tests d'étanchéité et mise au vide du circuit</t>
  </si>
  <si>
    <t>• Vérification et réglage des sécurités en coffret électrique</t>
  </si>
  <si>
    <t>• Contrôle des asservissements,</t>
  </si>
  <si>
    <t>• Recharge en fluide frigorigène R134a récupéré</t>
  </si>
  <si>
    <t>• Remise en service de l'unité</t>
  </si>
  <si>
    <t>• Contrôle de fonctionnement et relevé des paramètres</t>
  </si>
  <si>
    <t>• Etablissement d’un rapport d’intervention par notre technicien</t>
  </si>
  <si>
    <t>• Transport, manutention et toutes sujétions nécessaires à la réalisation de la prestation</t>
  </si>
  <si>
    <t>Copie certifiée conforme de facture du fournisseur (voir l'article 4.5 du CCAP).</t>
  </si>
  <si>
    <t>Le prix à prendre en compte est bien évidemment celui du fournisseur déduction faite du rabais commercial et des frais de transport.</t>
  </si>
  <si>
    <t>Forfait pour l'inventaire de départ et la prise en charge des installations (article 4.3 du CCTP)</t>
  </si>
  <si>
    <t>Forfait pour le maintien sur site d'un technicien au terme du marché (art. 1.4 du CCAP)</t>
  </si>
  <si>
    <r>
      <t xml:space="preserve">EXPLOITATION, MAINTENANCE PREVENTIVE ET CORRECTIVE
DES INSTALLATIONS TECHNIQUES DE COURANT FORT, COURANTS FAIBLES, CHAUFFAGE, VENTILATION, CLIMATISATION, DESENFUMAGE ET PLOMBERIE
</t>
    </r>
    <r>
      <rPr>
        <b/>
        <sz val="18"/>
        <rFont val="Arial"/>
        <family val="2"/>
      </rPr>
      <t>ACCORD-CADRE</t>
    </r>
  </si>
  <si>
    <t>NOVEMBRE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</si>
</sst>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quot; h&quot;"/>
    <numFmt numFmtId="170" formatCode="[&gt;=0]#,##0.00&quot; h&quot;;&quot;à compléter&quot;"/>
    <numFmt numFmtId="171" formatCode="#,##0.00&quot; h&quot;;;&quot;à compléter&quot;"/>
    <numFmt numFmtId="172" formatCode="#,##0.00&quot; €HT &quot;"/>
    <numFmt numFmtId="173" formatCode="#,##0.00\ &quot;€&quot;"/>
    <numFmt numFmtId="174" formatCode="#,##0.000"/>
    <numFmt numFmtId="175" formatCode="#,##0.00&quot; €HT/U &quot;"/>
    <numFmt numFmtId="176" formatCode="#,##0.00&quot; €HT/FF&quot;"/>
    <numFmt numFmtId="177" formatCode="#,##0.00&quot; €HT/h &quot;"/>
  </numFmts>
  <fonts count="156" x14ac:knownFonts="1">
    <font>
      <sz val="11"/>
      <color theme="1"/>
      <name val="Calibri"/>
      <family val="2"/>
      <scheme val="minor"/>
    </font>
    <font>
      <b/>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1"/>
      <color rgb="FF008000"/>
      <name val="Calibri"/>
      <family val="2"/>
      <scheme val="minor"/>
    </font>
    <font>
      <sz val="8"/>
      <color theme="1"/>
      <name val="Calibri"/>
      <family val="2"/>
      <scheme val="minor"/>
    </font>
    <font>
      <b/>
      <sz val="8"/>
      <color rgb="FF008000"/>
      <name val="Calibri"/>
      <family val="2"/>
      <scheme val="minor"/>
    </font>
    <font>
      <b/>
      <i/>
      <u/>
      <sz val="11"/>
      <color theme="1"/>
      <name val="Calibri"/>
      <family val="2"/>
      <scheme val="minor"/>
    </font>
    <font>
      <b/>
      <sz val="16"/>
      <color indexed="8"/>
      <name val="Times New Roman"/>
      <family val="1"/>
    </font>
    <font>
      <sz val="10"/>
      <color theme="1"/>
      <name val="Calibri"/>
      <family val="2"/>
      <scheme val="minor"/>
    </font>
    <font>
      <sz val="8"/>
      <color indexed="8"/>
      <name val="Times New Roman"/>
      <family val="1"/>
    </font>
    <font>
      <b/>
      <u/>
      <sz val="12"/>
      <color indexed="8"/>
      <name val="Times New Roman"/>
      <family val="1"/>
    </font>
    <font>
      <b/>
      <sz val="8"/>
      <color indexed="8"/>
      <name val="Times New Roman"/>
      <family val="1"/>
    </font>
    <font>
      <sz val="12"/>
      <color theme="1"/>
      <name val="Calibri"/>
      <family val="2"/>
      <scheme val="minor"/>
    </font>
    <font>
      <sz val="10"/>
      <name val="Arial"/>
      <family val="2"/>
    </font>
    <font>
      <sz val="10"/>
      <color indexed="8"/>
      <name val="Arial Narrow"/>
      <family val="2"/>
    </font>
    <font>
      <b/>
      <sz val="10"/>
      <color indexed="8"/>
      <name val="Arial Narrow"/>
      <family val="2"/>
    </font>
    <font>
      <b/>
      <sz val="10"/>
      <color rgb="FF008000"/>
      <name val="Calibri"/>
      <family val="2"/>
      <scheme val="minor"/>
    </font>
    <font>
      <i/>
      <sz val="10"/>
      <color theme="1"/>
      <name val="Calibri"/>
      <family val="2"/>
      <scheme val="minor"/>
    </font>
    <font>
      <i/>
      <u/>
      <sz val="10"/>
      <color theme="1"/>
      <name val="Calibri"/>
      <family val="2"/>
      <scheme val="minor"/>
    </font>
    <font>
      <b/>
      <i/>
      <u/>
      <sz val="12"/>
      <color theme="1"/>
      <name val="Calibri"/>
      <family val="2"/>
      <scheme val="minor"/>
    </font>
    <font>
      <b/>
      <u/>
      <sz val="12"/>
      <color theme="1"/>
      <name val="Calibri"/>
      <family val="2"/>
      <scheme val="minor"/>
    </font>
    <font>
      <sz val="16"/>
      <color theme="1"/>
      <name val="Calibri"/>
      <family val="2"/>
      <scheme val="minor"/>
    </font>
    <font>
      <b/>
      <i/>
      <u/>
      <sz val="16"/>
      <color theme="1"/>
      <name val="Calibri"/>
      <family val="2"/>
      <scheme val="minor"/>
    </font>
    <font>
      <b/>
      <sz val="12"/>
      <color theme="1"/>
      <name val="Calibri"/>
      <family val="2"/>
      <scheme val="minor"/>
    </font>
    <font>
      <sz val="9"/>
      <color theme="1"/>
      <name val="Calibri"/>
      <family val="2"/>
      <scheme val="minor"/>
    </font>
    <font>
      <b/>
      <sz val="8"/>
      <color theme="1"/>
      <name val="Calibri"/>
      <family val="2"/>
      <scheme val="minor"/>
    </font>
    <font>
      <i/>
      <u/>
      <sz val="14"/>
      <color theme="1"/>
      <name val="Calibri"/>
      <family val="2"/>
      <scheme val="minor"/>
    </font>
    <font>
      <b/>
      <u/>
      <sz val="14"/>
      <color theme="1"/>
      <name val="Calibri"/>
      <family val="2"/>
      <scheme val="minor"/>
    </font>
    <font>
      <i/>
      <sz val="11"/>
      <color theme="1"/>
      <name val="Calibri"/>
      <family val="2"/>
      <scheme val="minor"/>
    </font>
    <font>
      <i/>
      <sz val="9"/>
      <color indexed="8"/>
      <name val="Times New Roman"/>
      <family val="1"/>
    </font>
    <font>
      <sz val="8"/>
      <name val="Arial"/>
      <family val="2"/>
    </font>
    <font>
      <i/>
      <sz val="8"/>
      <color indexed="8"/>
      <name val="Times New Roman"/>
      <family val="1"/>
    </font>
    <font>
      <b/>
      <sz val="10"/>
      <color indexed="8"/>
      <name val="Times New Roman"/>
      <family val="1"/>
    </font>
    <font>
      <sz val="10"/>
      <color indexed="8"/>
      <name val="Times New Roman"/>
      <family val="1"/>
    </font>
    <font>
      <b/>
      <sz val="11"/>
      <name val="Times New Roman"/>
      <family val="1"/>
    </font>
    <font>
      <sz val="10"/>
      <name val="Times New Roman"/>
      <family val="1"/>
    </font>
    <font>
      <sz val="8"/>
      <name val="Times New Roman"/>
      <family val="1"/>
    </font>
    <font>
      <b/>
      <sz val="9"/>
      <name val="Times New Roman"/>
      <family val="1"/>
    </font>
    <font>
      <sz val="11"/>
      <name val="Times New Roman"/>
      <family val="1"/>
    </font>
    <font>
      <b/>
      <sz val="9"/>
      <name val="Arial"/>
      <family val="2"/>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u/>
      <sz val="10"/>
      <color theme="1"/>
      <name val="Calibri"/>
      <family val="2"/>
      <scheme val="minor"/>
    </font>
    <font>
      <i/>
      <u/>
      <sz val="9"/>
      <color indexed="8"/>
      <name val="Times New Roman"/>
      <family val="1"/>
    </font>
    <font>
      <b/>
      <i/>
      <sz val="10"/>
      <color indexed="8"/>
      <name val="Times New Roman"/>
      <family val="1"/>
    </font>
    <font>
      <sz val="11"/>
      <color theme="1"/>
      <name val="Calibri"/>
      <family val="2"/>
      <scheme val="minor"/>
    </font>
    <font>
      <b/>
      <i/>
      <sz val="10"/>
      <color rgb="FF3333CC"/>
      <name val="Times New Roman"/>
      <family val="1"/>
    </font>
    <font>
      <b/>
      <u/>
      <sz val="11"/>
      <color rgb="FF008000"/>
      <name val="Calibri"/>
      <family val="2"/>
      <scheme val="minor"/>
    </font>
    <font>
      <b/>
      <sz val="11"/>
      <color rgb="FFFF0000"/>
      <name val="Times New Roman"/>
      <family val="1"/>
    </font>
    <font>
      <sz val="9"/>
      <name val="Arial"/>
      <family val="2"/>
    </font>
    <font>
      <b/>
      <u/>
      <sz val="11"/>
      <color indexed="8"/>
      <name val="Times New Roman"/>
      <family val="1"/>
    </font>
    <font>
      <b/>
      <sz val="10"/>
      <color theme="1"/>
      <name val="Calibri"/>
      <family val="2"/>
      <scheme val="minor"/>
    </font>
    <font>
      <b/>
      <sz val="10"/>
      <color rgb="FFFF0000"/>
      <name val="Calibri"/>
      <family val="2"/>
      <scheme val="minor"/>
    </font>
    <font>
      <strike/>
      <u/>
      <sz val="10"/>
      <color theme="1"/>
      <name val="Calibri"/>
      <family val="2"/>
      <scheme val="minor"/>
    </font>
    <font>
      <strike/>
      <sz val="10"/>
      <color theme="1"/>
      <name val="Calibri"/>
      <family val="2"/>
      <scheme val="minor"/>
    </font>
    <font>
      <b/>
      <strike/>
      <sz val="10"/>
      <color rgb="FFFF0000"/>
      <name val="Calibri"/>
      <family val="2"/>
      <scheme val="minor"/>
    </font>
    <font>
      <i/>
      <strike/>
      <u/>
      <sz val="10"/>
      <color theme="1"/>
      <name val="Calibri"/>
      <family val="2"/>
      <scheme val="minor"/>
    </font>
    <font>
      <i/>
      <strike/>
      <sz val="10"/>
      <color theme="1"/>
      <name val="Calibri"/>
      <family val="2"/>
      <scheme val="minor"/>
    </font>
    <font>
      <b/>
      <sz val="9"/>
      <color rgb="FF008000"/>
      <name val="Calibri"/>
      <family val="2"/>
      <scheme val="minor"/>
    </font>
    <font>
      <i/>
      <sz val="12"/>
      <color theme="1"/>
      <name val="Calibri"/>
      <family val="2"/>
      <scheme val="minor"/>
    </font>
    <font>
      <b/>
      <i/>
      <sz val="11"/>
      <color indexed="8"/>
      <name val="Times New Roman"/>
      <family val="1"/>
    </font>
    <font>
      <i/>
      <u/>
      <sz val="11"/>
      <color theme="1"/>
      <name val="Calibri"/>
      <family val="2"/>
      <scheme val="minor"/>
    </font>
    <font>
      <b/>
      <sz val="10"/>
      <color rgb="FF3333CC"/>
      <name val="Calibri"/>
      <family val="2"/>
      <scheme val="minor"/>
    </font>
    <font>
      <b/>
      <sz val="8"/>
      <color rgb="FF3333CC"/>
      <name val="Calibri"/>
      <family val="2"/>
      <scheme val="minor"/>
    </font>
    <font>
      <b/>
      <i/>
      <u/>
      <sz val="16"/>
      <color rgb="FF3333CC"/>
      <name val="Calibri"/>
      <family val="2"/>
      <scheme val="minor"/>
    </font>
    <font>
      <b/>
      <i/>
      <u/>
      <sz val="12"/>
      <color rgb="FF3333CC"/>
      <name val="Calibri"/>
      <family val="2"/>
      <scheme val="minor"/>
    </font>
    <font>
      <b/>
      <sz val="9"/>
      <color rgb="FF3333CC"/>
      <name val="Calibri"/>
      <family val="2"/>
      <scheme val="minor"/>
    </font>
    <font>
      <b/>
      <sz val="11"/>
      <color rgb="FF3333CC"/>
      <name val="Calibri"/>
      <family val="2"/>
      <scheme val="minor"/>
    </font>
    <font>
      <b/>
      <i/>
      <sz val="10"/>
      <color rgb="FF3333CC"/>
      <name val="Calibri"/>
      <family val="2"/>
      <scheme val="minor"/>
    </font>
    <font>
      <b/>
      <i/>
      <sz val="8"/>
      <color rgb="FF3333CC"/>
      <name val="Calibri"/>
      <family val="2"/>
      <scheme val="minor"/>
    </font>
    <font>
      <sz val="12"/>
      <name val="Arial"/>
      <family val="2"/>
    </font>
    <font>
      <b/>
      <sz val="20"/>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b/>
      <i/>
      <sz val="9"/>
      <name val="Arial"/>
      <family val="2"/>
    </font>
    <font>
      <b/>
      <u/>
      <sz val="8"/>
      <color theme="1"/>
      <name val="Calibri"/>
      <family val="2"/>
      <scheme val="minor"/>
    </font>
    <font>
      <b/>
      <u/>
      <sz val="9"/>
      <color rgb="FF008000"/>
      <name val="Calibri"/>
      <family val="2"/>
      <scheme val="minor"/>
    </font>
    <font>
      <sz val="10"/>
      <name val="Arial"/>
      <family val="2"/>
    </font>
    <font>
      <sz val="11"/>
      <name val="Arial"/>
      <family val="2"/>
    </font>
    <font>
      <b/>
      <u/>
      <sz val="14"/>
      <name val="Arial"/>
      <family val="2"/>
    </font>
    <font>
      <b/>
      <sz val="12"/>
      <name val="Arial"/>
      <family val="2"/>
    </font>
    <font>
      <b/>
      <u/>
      <sz val="14"/>
      <name val="Times New Roman"/>
      <family val="1"/>
    </font>
    <font>
      <b/>
      <sz val="14"/>
      <name val="Times New Roman"/>
      <family val="1"/>
    </font>
    <font>
      <sz val="14"/>
      <name val="Arial"/>
      <family val="2"/>
    </font>
    <font>
      <b/>
      <sz val="14"/>
      <name val="Arial"/>
      <family val="2"/>
    </font>
    <font>
      <sz val="8"/>
      <name val="Arial"/>
      <family val="2"/>
    </font>
    <font>
      <b/>
      <sz val="8"/>
      <name val="Arial"/>
      <family val="2"/>
    </font>
    <font>
      <b/>
      <sz val="8"/>
      <color indexed="12"/>
      <name val="Arial"/>
      <family val="2"/>
    </font>
    <font>
      <sz val="10"/>
      <color indexed="12"/>
      <name val="Arial"/>
      <family val="2"/>
    </font>
    <font>
      <b/>
      <sz val="10"/>
      <color indexed="12"/>
      <name val="Arial"/>
      <family val="2"/>
    </font>
    <font>
      <sz val="8"/>
      <color indexed="12"/>
      <name val="Arial"/>
      <family val="2"/>
    </font>
    <font>
      <i/>
      <sz val="10"/>
      <name val="Arial"/>
      <family val="2"/>
    </font>
    <font>
      <b/>
      <sz val="6"/>
      <name val="Times New Roman"/>
      <family val="1"/>
    </font>
    <font>
      <sz val="6"/>
      <name val="Times New Roman"/>
      <family val="1"/>
    </font>
    <font>
      <b/>
      <i/>
      <u/>
      <sz val="12"/>
      <color rgb="FF3333CC"/>
      <name val="Times New Roman"/>
      <family val="1"/>
    </font>
    <font>
      <i/>
      <sz val="12"/>
      <color theme="1"/>
      <name val="Times New Roman"/>
      <family val="1"/>
    </font>
    <font>
      <i/>
      <sz val="10"/>
      <color theme="1"/>
      <name val="Times New Roman"/>
      <family val="1"/>
    </font>
    <font>
      <b/>
      <i/>
      <sz val="10"/>
      <color rgb="FF008000"/>
      <name val="Times New Roman"/>
      <family val="1"/>
    </font>
    <font>
      <i/>
      <sz val="6"/>
      <color theme="1"/>
      <name val="Times New Roman"/>
      <family val="1"/>
    </font>
    <font>
      <b/>
      <i/>
      <sz val="6"/>
      <color rgb="FF008000"/>
      <name val="Times New Roman"/>
      <family val="1"/>
    </font>
    <font>
      <b/>
      <i/>
      <sz val="6"/>
      <color rgb="FF3333CC"/>
      <name val="Times New Roman"/>
      <family val="1"/>
    </font>
    <font>
      <sz val="10"/>
      <color theme="1"/>
      <name val="Times New Roman"/>
      <family val="1"/>
    </font>
    <font>
      <b/>
      <i/>
      <u/>
      <sz val="10"/>
      <color theme="1"/>
      <name val="Times New Roman"/>
      <family val="1"/>
    </font>
    <font>
      <b/>
      <sz val="10"/>
      <color rgb="FF008000"/>
      <name val="Times New Roman"/>
      <family val="1"/>
    </font>
    <font>
      <b/>
      <i/>
      <sz val="10"/>
      <color theme="1"/>
      <name val="Times New Roman"/>
      <family val="1"/>
    </font>
    <font>
      <sz val="8"/>
      <color theme="1"/>
      <name val="Times New Roman"/>
      <family val="1"/>
    </font>
    <font>
      <u/>
      <sz val="11"/>
      <color theme="1"/>
      <name val="Times New Roman"/>
      <family val="1"/>
    </font>
    <font>
      <sz val="9"/>
      <color indexed="8"/>
      <name val="Times New Roman"/>
      <family val="1"/>
    </font>
    <font>
      <sz val="14"/>
      <name val="Times New Roman"/>
      <family val="1"/>
    </font>
    <font>
      <b/>
      <u/>
      <sz val="8"/>
      <name val="Times New Roman"/>
      <family val="1"/>
    </font>
    <font>
      <sz val="14"/>
      <color theme="1"/>
      <name val="Calibri"/>
      <family val="2"/>
      <scheme val="minor"/>
    </font>
    <font>
      <u/>
      <sz val="11"/>
      <name val="Times New Roman"/>
      <family val="1"/>
    </font>
    <font>
      <u/>
      <sz val="10"/>
      <name val="Times New Roman"/>
      <family val="1"/>
    </font>
    <font>
      <sz val="9"/>
      <name val="Times New Roman"/>
      <family val="1"/>
    </font>
    <font>
      <i/>
      <sz val="9"/>
      <name val="Times New Roman"/>
      <family val="1"/>
    </font>
    <font>
      <b/>
      <i/>
      <sz val="9"/>
      <color theme="1"/>
      <name val="Times New Roman"/>
      <family val="1"/>
    </font>
    <font>
      <b/>
      <sz val="10"/>
      <color rgb="FF008000"/>
      <name val="Arial"/>
      <family val="2"/>
    </font>
    <font>
      <b/>
      <sz val="12"/>
      <color rgb="FF008000"/>
      <name val="Times New Roman"/>
      <family val="1"/>
    </font>
    <font>
      <b/>
      <sz val="14"/>
      <color rgb="FF008000"/>
      <name val="Times New Roman"/>
      <family val="1"/>
    </font>
    <font>
      <b/>
      <i/>
      <u/>
      <sz val="12"/>
      <color rgb="FF008000"/>
      <name val="Times New Roman"/>
      <family val="1"/>
    </font>
    <font>
      <b/>
      <sz val="8"/>
      <color rgb="FF008000"/>
      <name val="Arial"/>
      <family val="2"/>
    </font>
    <font>
      <b/>
      <sz val="11"/>
      <color rgb="FF008000"/>
      <name val="Arial"/>
      <family val="2"/>
    </font>
    <font>
      <b/>
      <sz val="9"/>
      <color rgb="FF008000"/>
      <name val="Arial"/>
      <family val="2"/>
    </font>
    <font>
      <b/>
      <sz val="9"/>
      <color rgb="FF008000"/>
      <name val="Times New Roman"/>
      <family val="1"/>
    </font>
    <font>
      <b/>
      <sz val="8"/>
      <color rgb="FF008000"/>
      <name val="Times New Roman"/>
      <family val="1"/>
    </font>
    <font>
      <i/>
      <sz val="8"/>
      <color theme="1"/>
      <name val="Times New Roman"/>
      <family val="1"/>
    </font>
    <font>
      <b/>
      <i/>
      <sz val="8"/>
      <color rgb="FF3333CC"/>
      <name val="Times New Roman"/>
      <family val="1"/>
    </font>
    <font>
      <u/>
      <sz val="10"/>
      <color theme="1"/>
      <name val="Times New Roman"/>
      <family val="1"/>
    </font>
    <font>
      <sz val="7"/>
      <color indexed="8"/>
      <name val="Times New Roman"/>
      <family val="1"/>
    </font>
    <font>
      <u/>
      <sz val="9"/>
      <color indexed="8"/>
      <name val="Times New Roman"/>
      <family val="1"/>
    </font>
    <font>
      <b/>
      <sz val="18"/>
      <name val="Arial"/>
      <family val="2"/>
    </font>
    <font>
      <sz val="8"/>
      <name val="Calibri"/>
      <family val="2"/>
      <scheme val="minor"/>
    </font>
    <font>
      <i/>
      <sz val="10"/>
      <name val="Times New Roman"/>
      <family val="1"/>
    </font>
  </fonts>
  <fills count="21">
    <fill>
      <patternFill patternType="none"/>
    </fill>
    <fill>
      <patternFill patternType="gray125"/>
    </fill>
    <fill>
      <patternFill patternType="solid">
        <fgColor indexed="9"/>
      </patternFill>
    </fill>
    <fill>
      <patternFill patternType="solid">
        <fgColor theme="4"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0070C0"/>
        <bgColor indexed="64"/>
      </patternFill>
    </fill>
    <fill>
      <patternFill patternType="solid">
        <fgColor indexed="43"/>
      </patternFill>
    </fill>
    <fill>
      <patternFill patternType="solid">
        <fgColor indexed="9"/>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indexed="22"/>
        <bgColor indexed="64"/>
      </patternFill>
    </fill>
    <fill>
      <patternFill patternType="solid">
        <fgColor indexed="47"/>
        <bgColor indexed="64"/>
      </patternFill>
    </fill>
    <fill>
      <patternFill patternType="solid">
        <fgColor theme="6" tint="0.39997558519241921"/>
        <bgColor indexed="64"/>
      </patternFill>
    </fill>
    <fill>
      <patternFill patternType="solid">
        <fgColor indexed="42"/>
        <bgColor indexed="64"/>
      </patternFill>
    </fill>
    <fill>
      <patternFill patternType="solid">
        <fgColor indexed="52"/>
        <bgColor indexed="64"/>
      </patternFill>
    </fill>
    <fill>
      <patternFill patternType="solid">
        <fgColor indexed="5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bgColor indexed="64"/>
      </patternFill>
    </fill>
  </fills>
  <borders count="50">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ck">
        <color indexed="12"/>
      </left>
      <right style="thick">
        <color indexed="12"/>
      </right>
      <top style="thick">
        <color indexed="12"/>
      </top>
      <bottom style="thick">
        <color indexed="12"/>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s>
  <cellStyleXfs count="90">
    <xf numFmtId="0" fontId="0" fillId="0" borderId="0"/>
    <xf numFmtId="49" fontId="2" fillId="2" borderId="0">
      <alignment horizontal="left" vertical="top" wrapText="1"/>
    </xf>
    <xf numFmtId="0" fontId="3" fillId="2" borderId="0">
      <alignment horizontal="left" vertical="top" wrapText="1"/>
    </xf>
    <xf numFmtId="0" fontId="4" fillId="2" borderId="0">
      <alignment horizontal="left" vertical="top" wrapText="1"/>
    </xf>
    <xf numFmtId="49" fontId="5" fillId="2" borderId="0">
      <alignment horizontal="left" vertical="top" wrapText="1"/>
    </xf>
    <xf numFmtId="0" fontId="3" fillId="2" borderId="0">
      <alignment horizontal="left" vertical="top" wrapText="1"/>
    </xf>
    <xf numFmtId="49" fontId="10" fillId="7" borderId="1">
      <alignment horizontal="left" vertical="top" wrapText="1"/>
    </xf>
    <xf numFmtId="0" fontId="17" fillId="2" borderId="0">
      <alignment horizontal="left" vertical="top" wrapText="1"/>
    </xf>
    <xf numFmtId="0" fontId="4" fillId="2" borderId="0">
      <alignment horizontal="left" vertical="top" wrapText="1"/>
    </xf>
    <xf numFmtId="49" fontId="13" fillId="2" borderId="0">
      <alignment horizontal="left" vertical="top" wrapText="1"/>
    </xf>
    <xf numFmtId="0" fontId="4" fillId="2" borderId="0">
      <alignment horizontal="left" vertical="top" wrapText="1"/>
    </xf>
    <xf numFmtId="0" fontId="3" fillId="2" borderId="0">
      <alignment horizontal="left" vertical="top" wrapText="1"/>
    </xf>
    <xf numFmtId="0" fontId="16" fillId="0" borderId="0"/>
    <xf numFmtId="165" fontId="16" fillId="0" borderId="0" applyFont="0" applyFill="0" applyBorder="0" applyAlignment="0" applyProtection="0"/>
    <xf numFmtId="0" fontId="41" fillId="0" borderId="0">
      <alignment vertical="top"/>
    </xf>
    <xf numFmtId="0" fontId="16" fillId="0" borderId="0">
      <alignment vertical="top"/>
    </xf>
    <xf numFmtId="49" fontId="13" fillId="2" borderId="0">
      <alignment horizontal="left" vertical="top" wrapText="1"/>
    </xf>
    <xf numFmtId="0" fontId="36" fillId="2" borderId="0">
      <alignment horizontal="left" vertical="top" wrapText="1"/>
    </xf>
    <xf numFmtId="0" fontId="36" fillId="2" borderId="0">
      <alignment horizontal="left" vertical="top" wrapText="1"/>
    </xf>
    <xf numFmtId="0" fontId="36" fillId="2" borderId="0">
      <alignment horizontal="left" vertical="top" wrapText="1"/>
    </xf>
    <xf numFmtId="49" fontId="47" fillId="2" borderId="0">
      <alignment horizontal="left" vertical="top" wrapText="1"/>
    </xf>
    <xf numFmtId="0" fontId="36" fillId="2" borderId="0">
      <alignment horizontal="left" vertical="top" wrapText="1"/>
    </xf>
    <xf numFmtId="49" fontId="48" fillId="2" borderId="0">
      <alignment horizontal="left" vertical="top" wrapText="1"/>
    </xf>
    <xf numFmtId="49" fontId="45"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 fillId="2" borderId="0">
      <alignment horizontal="left" vertical="top" wrapText="1"/>
    </xf>
    <xf numFmtId="0" fontId="49"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49" fontId="51" fillId="2" borderId="0">
      <alignment horizontal="left" vertical="top" wrapText="1"/>
    </xf>
    <xf numFmtId="49" fontId="10" fillId="2" borderId="0">
      <alignment horizontal="left" vertical="top" wrapText="1"/>
    </xf>
    <xf numFmtId="49" fontId="2" fillId="2" borderId="0">
      <alignment horizontal="left" vertical="top" wrapText="1"/>
    </xf>
    <xf numFmtId="49" fontId="52" fillId="2" borderId="0">
      <alignment horizontal="left" vertical="top" wrapText="1"/>
    </xf>
    <xf numFmtId="0" fontId="53" fillId="2" borderId="0">
      <alignment horizontal="left" vertical="top" wrapText="1"/>
    </xf>
    <xf numFmtId="0" fontId="36" fillId="2" borderId="0">
      <alignment horizontal="left" vertical="top" wrapText="1"/>
    </xf>
    <xf numFmtId="0" fontId="50" fillId="2" borderId="0">
      <alignment horizontal="left" vertical="top" wrapText="1"/>
    </xf>
    <xf numFmtId="0" fontId="36" fillId="2" borderId="0">
      <alignment horizontal="left" vertical="top" wrapText="1"/>
    </xf>
    <xf numFmtId="0" fontId="36"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50" fillId="2" borderId="0">
      <alignment horizontal="left" vertical="top" wrapText="1"/>
    </xf>
    <xf numFmtId="0" fontId="3" fillId="2" borderId="0">
      <alignment horizontal="left" vertical="top" wrapText="1"/>
    </xf>
    <xf numFmtId="0" fontId="54" fillId="2" borderId="0">
      <alignment horizontal="left" vertical="top" wrapText="1" indent="1"/>
    </xf>
    <xf numFmtId="0" fontId="55" fillId="2" borderId="0">
      <alignment horizontal="left" vertical="top" wrapText="1" indent="1"/>
    </xf>
    <xf numFmtId="0" fontId="54" fillId="2" borderId="0">
      <alignment horizontal="left" vertical="top" wrapText="1" indent="1"/>
    </xf>
    <xf numFmtId="49" fontId="56" fillId="2" borderId="0">
      <alignment vertical="top" wrapText="1"/>
    </xf>
    <xf numFmtId="0" fontId="57" fillId="2" borderId="0">
      <alignment horizontal="left" vertical="top"/>
    </xf>
    <xf numFmtId="0" fontId="57" fillId="2" borderId="0">
      <alignment horizontal="left" vertical="top"/>
    </xf>
    <xf numFmtId="0" fontId="57" fillId="2" borderId="0">
      <alignment horizontal="left" vertical="top" wrapText="1"/>
    </xf>
    <xf numFmtId="49" fontId="57" fillId="2" borderId="0">
      <alignment horizontal="left" vertical="top" wrapText="1"/>
    </xf>
    <xf numFmtId="0" fontId="58" fillId="2" borderId="0">
      <alignment horizontal="left" vertical="top" wrapText="1"/>
    </xf>
    <xf numFmtId="0" fontId="57" fillId="2" borderId="0">
      <alignment horizontal="left" vertical="top" wrapText="1"/>
    </xf>
    <xf numFmtId="0" fontId="57" fillId="2" borderId="0">
      <alignment horizontal="left" vertical="top" wrapText="1"/>
    </xf>
    <xf numFmtId="0" fontId="50" fillId="2" borderId="0">
      <alignment horizontal="left" vertical="top" wrapText="1"/>
    </xf>
    <xf numFmtId="0" fontId="50" fillId="2" borderId="0">
      <alignment horizontal="left" vertical="top" wrapText="1"/>
    </xf>
    <xf numFmtId="49" fontId="50" fillId="2" borderId="0">
      <alignment horizontal="left" vertical="top" wrapText="1"/>
    </xf>
    <xf numFmtId="49" fontId="50" fillId="2" borderId="0">
      <alignment horizontal="left" vertical="top" wrapText="1"/>
    </xf>
    <xf numFmtId="0" fontId="57" fillId="2" borderId="0">
      <alignment horizontal="left" vertical="top" wrapText="1"/>
    </xf>
    <xf numFmtId="0" fontId="59" fillId="2" borderId="0">
      <alignment horizontal="left" vertical="top" wrapText="1"/>
    </xf>
    <xf numFmtId="49" fontId="60" fillId="2" borderId="0">
      <alignment horizontal="left" vertical="top"/>
    </xf>
    <xf numFmtId="4" fontId="33" fillId="0" borderId="0">
      <alignment horizontal="right" vertical="center"/>
    </xf>
    <xf numFmtId="49" fontId="56" fillId="2" borderId="0">
      <alignment vertical="top" wrapText="1"/>
    </xf>
    <xf numFmtId="0" fontId="3" fillId="2" borderId="0">
      <alignment horizontal="left" vertical="top" wrapText="1"/>
    </xf>
    <xf numFmtId="0" fontId="4" fillId="2" borderId="0">
      <alignment horizontal="left" vertical="top" wrapText="1"/>
    </xf>
    <xf numFmtId="49" fontId="5" fillId="2" borderId="0">
      <alignment horizontal="left" vertical="top" wrapText="1"/>
    </xf>
    <xf numFmtId="0" fontId="57" fillId="2" borderId="0">
      <alignment horizontal="left" vertical="top"/>
    </xf>
    <xf numFmtId="0" fontId="3" fillId="2" borderId="0">
      <alignment horizontal="left" vertical="top" wrapText="1"/>
    </xf>
    <xf numFmtId="0" fontId="4" fillId="2" borderId="0">
      <alignment horizontal="left" vertical="top" wrapText="1"/>
    </xf>
    <xf numFmtId="164" fontId="16" fillId="0" borderId="0" applyFont="0" applyFill="0" applyBorder="0" applyAlignment="0" applyProtection="0"/>
    <xf numFmtId="0" fontId="4" fillId="2" borderId="0">
      <alignment horizontal="left" vertical="top" wrapText="1"/>
    </xf>
    <xf numFmtId="0" fontId="4" fillId="2" borderId="0">
      <alignment horizontal="left" vertical="top" wrapText="1"/>
    </xf>
    <xf numFmtId="49" fontId="69" fillId="2" borderId="0">
      <alignment horizontal="left" vertical="top" wrapText="1"/>
    </xf>
    <xf numFmtId="0" fontId="3" fillId="2" borderId="0">
      <alignment horizontal="left" vertical="top" wrapText="1"/>
    </xf>
    <xf numFmtId="0" fontId="3" fillId="2" borderId="0">
      <alignment horizontal="left" vertical="top" wrapText="1"/>
    </xf>
    <xf numFmtId="168" fontId="16" fillId="0" borderId="0" applyFont="0" applyFill="0" applyBorder="0" applyAlignment="0" applyProtection="0"/>
    <xf numFmtId="49" fontId="52" fillId="2" borderId="0">
      <alignment horizontal="left" vertical="top" wrapText="1"/>
    </xf>
    <xf numFmtId="0" fontId="16" fillId="0" borderId="0">
      <alignment vertical="top"/>
    </xf>
    <xf numFmtId="0" fontId="38" fillId="0" borderId="0">
      <alignment horizontal="left" vertical="center"/>
    </xf>
    <xf numFmtId="0" fontId="92" fillId="0" borderId="0" applyFont="0" applyFill="0" applyBorder="0" applyAlignment="0" applyProtection="0"/>
    <xf numFmtId="0" fontId="16" fillId="0" borderId="0"/>
    <xf numFmtId="0" fontId="100" fillId="0" borderId="0"/>
    <xf numFmtId="165" fontId="100" fillId="0" borderId="0" applyFont="0" applyFill="0" applyBorder="0" applyAlignment="0" applyProtection="0"/>
    <xf numFmtId="0" fontId="100" fillId="0" borderId="0">
      <alignment vertical="top"/>
    </xf>
  </cellStyleXfs>
  <cellXfs count="521">
    <xf numFmtId="0" fontId="0" fillId="0" borderId="0" xfId="0"/>
    <xf numFmtId="0" fontId="7" fillId="0" borderId="0" xfId="0" applyFont="1"/>
    <xf numFmtId="0" fontId="0" fillId="8" borderId="0" xfId="0" applyFill="1" applyAlignment="1" applyProtection="1">
      <alignment vertical="top"/>
    </xf>
    <xf numFmtId="0" fontId="0" fillId="0" borderId="0" xfId="0" applyAlignment="1"/>
    <xf numFmtId="0" fontId="7" fillId="8" borderId="0" xfId="0" applyFont="1" applyFill="1" applyAlignment="1" applyProtection="1">
      <alignment vertical="top"/>
    </xf>
    <xf numFmtId="0" fontId="0" fillId="8" borderId="0" xfId="0" applyFill="1" applyAlignment="1" applyProtection="1">
      <alignment vertical="top"/>
      <protection locked="0"/>
    </xf>
    <xf numFmtId="0" fontId="11" fillId="0" borderId="0" xfId="0" applyFont="1"/>
    <xf numFmtId="0" fontId="20" fillId="0" borderId="0" xfId="0" applyFont="1"/>
    <xf numFmtId="0" fontId="15" fillId="0" borderId="0" xfId="0" applyFont="1"/>
    <xf numFmtId="0" fontId="24" fillId="0" borderId="0" xfId="0" applyFont="1"/>
    <xf numFmtId="0" fontId="29" fillId="0" borderId="0" xfId="0" applyFont="1"/>
    <xf numFmtId="0" fontId="0" fillId="0" borderId="0" xfId="0" applyFont="1"/>
    <xf numFmtId="0" fontId="11" fillId="0" borderId="0" xfId="0" applyFont="1" applyAlignment="1">
      <alignment wrapText="1"/>
    </xf>
    <xf numFmtId="0" fontId="33" fillId="8" borderId="0" xfId="0" applyFont="1" applyFill="1" applyAlignment="1" applyProtection="1">
      <alignment vertical="top"/>
    </xf>
    <xf numFmtId="0" fontId="39" fillId="0" borderId="0" xfId="12" applyFont="1" applyFill="1" applyProtection="1"/>
    <xf numFmtId="0" fontId="37" fillId="8" borderId="0" xfId="14" applyFont="1" applyFill="1" applyAlignment="1" applyProtection="1">
      <alignment vertical="center"/>
      <protection locked="0"/>
    </xf>
    <xf numFmtId="0" fontId="37" fillId="8" borderId="0" xfId="14" applyFont="1" applyFill="1" applyAlignment="1" applyProtection="1">
      <alignment vertical="center"/>
    </xf>
    <xf numFmtId="0" fontId="43" fillId="8" borderId="0" xfId="14" applyFont="1" applyFill="1" applyAlignment="1" applyProtection="1">
      <alignment vertical="center"/>
    </xf>
    <xf numFmtId="0" fontId="0" fillId="8" borderId="0" xfId="0" applyFill="1" applyBorder="1" applyAlignment="1" applyProtection="1">
      <alignment vertical="top"/>
    </xf>
    <xf numFmtId="0" fontId="29" fillId="0" borderId="0" xfId="0" applyFont="1" applyAlignment="1">
      <alignment wrapText="1"/>
    </xf>
    <xf numFmtId="0" fontId="0" fillId="8" borderId="0" xfId="0" applyFill="1" applyAlignment="1" applyProtection="1">
      <alignment vertical="top" wrapText="1"/>
    </xf>
    <xf numFmtId="0" fontId="11" fillId="8" borderId="0" xfId="0" applyFont="1" applyFill="1" applyAlignment="1" applyProtection="1">
      <alignment vertical="top" wrapText="1"/>
    </xf>
    <xf numFmtId="0" fontId="27" fillId="8" borderId="0" xfId="0" applyFont="1" applyFill="1" applyAlignment="1" applyProtection="1">
      <alignment vertical="top" wrapText="1"/>
    </xf>
    <xf numFmtId="0" fontId="16" fillId="8" borderId="0" xfId="15" applyFill="1" applyAlignment="1" applyProtection="1">
      <alignment vertical="top" wrapText="1"/>
      <protection locked="0"/>
    </xf>
    <xf numFmtId="0" fontId="16" fillId="8" borderId="0" xfId="15" applyFill="1" applyAlignment="1" applyProtection="1">
      <alignment vertical="top" wrapText="1"/>
    </xf>
    <xf numFmtId="0" fontId="7" fillId="0" borderId="0" xfId="0" applyFont="1" applyAlignment="1">
      <alignment wrapText="1"/>
    </xf>
    <xf numFmtId="0" fontId="19" fillId="0" borderId="0" xfId="0" applyFont="1" applyBorder="1" applyAlignment="1">
      <alignment horizontal="center" vertical="center"/>
    </xf>
    <xf numFmtId="0" fontId="16" fillId="8" borderId="0" xfId="15" applyFont="1" applyFill="1" applyAlignment="1" applyProtection="1">
      <alignment vertical="top" wrapText="1"/>
      <protection locked="0"/>
    </xf>
    <xf numFmtId="0" fontId="16" fillId="8" borderId="0" xfId="15" applyFont="1" applyFill="1" applyAlignment="1" applyProtection="1">
      <alignment vertical="top" wrapText="1"/>
    </xf>
    <xf numFmtId="0" fontId="0" fillId="0" borderId="0" xfId="0" applyBorder="1" applyAlignment="1"/>
    <xf numFmtId="0" fontId="15" fillId="0" borderId="0" xfId="0" applyFont="1" applyBorder="1" applyAlignment="1"/>
    <xf numFmtId="0" fontId="11" fillId="0" borderId="0" xfId="0" applyFont="1" applyBorder="1" applyAlignment="1"/>
    <xf numFmtId="0" fontId="7" fillId="0" borderId="0" xfId="0" applyFont="1" applyBorder="1" applyAlignment="1"/>
    <xf numFmtId="0" fontId="29" fillId="0" borderId="0" xfId="0" applyFont="1" applyBorder="1" applyAlignment="1"/>
    <xf numFmtId="0" fontId="27" fillId="8" borderId="0" xfId="0" applyFont="1" applyFill="1" applyBorder="1" applyAlignment="1" applyProtection="1">
      <alignment vertical="top"/>
    </xf>
    <xf numFmtId="0" fontId="11" fillId="8" borderId="0" xfId="0" applyFont="1" applyFill="1" applyBorder="1" applyAlignment="1" applyProtection="1">
      <alignment vertical="top"/>
    </xf>
    <xf numFmtId="0" fontId="16" fillId="8" borderId="0" xfId="15" applyFont="1" applyFill="1" applyBorder="1" applyAlignment="1" applyProtection="1">
      <alignment vertical="top"/>
      <protection locked="0"/>
    </xf>
    <xf numFmtId="0" fontId="16" fillId="8" borderId="0" xfId="15" applyFill="1" applyBorder="1" applyAlignment="1" applyProtection="1">
      <alignment vertical="top"/>
      <protection locked="0"/>
    </xf>
    <xf numFmtId="0" fontId="0" fillId="0" borderId="0" xfId="0" applyFont="1" applyBorder="1" applyAlignment="1"/>
    <xf numFmtId="0" fontId="20" fillId="0" borderId="0" xfId="0" applyFont="1" applyBorder="1" applyAlignment="1"/>
    <xf numFmtId="0" fontId="7" fillId="8" borderId="0" xfId="0" applyFont="1" applyFill="1" applyBorder="1" applyAlignment="1" applyProtection="1">
      <alignment vertical="top"/>
    </xf>
    <xf numFmtId="0" fontId="11" fillId="8" borderId="0" xfId="0" applyFont="1" applyFill="1" applyAlignment="1" applyProtection="1">
      <alignment vertical="top"/>
    </xf>
    <xf numFmtId="0" fontId="64" fillId="8" borderId="0" xfId="0" applyFont="1" applyFill="1" applyBorder="1" applyAlignment="1" applyProtection="1">
      <alignment vertical="top"/>
    </xf>
    <xf numFmtId="0" fontId="64" fillId="8" borderId="0" xfId="0" applyFont="1" applyFill="1" applyAlignment="1" applyProtection="1">
      <alignment vertical="top"/>
    </xf>
    <xf numFmtId="0" fontId="66" fillId="0" borderId="0" xfId="0" applyFont="1" applyBorder="1" applyAlignment="1">
      <alignment horizontal="center"/>
    </xf>
    <xf numFmtId="0" fontId="11" fillId="8" borderId="0" xfId="0" applyFont="1" applyFill="1" applyAlignment="1" applyProtection="1">
      <alignment vertical="top"/>
      <protection locked="0"/>
    </xf>
    <xf numFmtId="0" fontId="27" fillId="0" borderId="0" xfId="0" applyFont="1" applyBorder="1" applyAlignment="1"/>
    <xf numFmtId="0" fontId="27" fillId="0" borderId="0" xfId="0" applyFont="1"/>
    <xf numFmtId="167" fontId="27" fillId="8" borderId="0" xfId="0" applyNumberFormat="1" applyFont="1" applyFill="1" applyAlignment="1" applyProtection="1">
      <alignment vertical="top"/>
    </xf>
    <xf numFmtId="0" fontId="28" fillId="0" borderId="0" xfId="0" applyFont="1" applyBorder="1" applyAlignment="1">
      <alignment vertical="center"/>
    </xf>
    <xf numFmtId="0" fontId="28" fillId="0" borderId="0" xfId="0" applyFont="1" applyAlignment="1">
      <alignment vertical="center"/>
    </xf>
    <xf numFmtId="0" fontId="28" fillId="0" borderId="20" xfId="0" applyFont="1" applyBorder="1" applyAlignment="1">
      <alignment horizontal="center" vertical="center"/>
    </xf>
    <xf numFmtId="0" fontId="24" fillId="9" borderId="21" xfId="0" applyFont="1" applyFill="1" applyBorder="1" applyAlignment="1">
      <alignment horizontal="left"/>
    </xf>
    <xf numFmtId="0" fontId="11" fillId="5" borderId="20" xfId="0" applyFont="1" applyFill="1" applyBorder="1"/>
    <xf numFmtId="0" fontId="15" fillId="6" borderId="20" xfId="0" applyFont="1" applyFill="1" applyBorder="1"/>
    <xf numFmtId="0" fontId="1" fillId="5" borderId="20" xfId="0" applyFont="1" applyFill="1" applyBorder="1"/>
    <xf numFmtId="0" fontId="27" fillId="5" borderId="20" xfId="0" applyFont="1" applyFill="1" applyBorder="1"/>
    <xf numFmtId="0" fontId="7" fillId="5" borderId="20" xfId="0" applyFont="1" applyFill="1" applyBorder="1"/>
    <xf numFmtId="0" fontId="7" fillId="0" borderId="20" xfId="0" applyFont="1" applyBorder="1"/>
    <xf numFmtId="0" fontId="29" fillId="11" borderId="20" xfId="0" applyFont="1" applyFill="1" applyBorder="1" applyAlignment="1">
      <alignment wrapText="1"/>
    </xf>
    <xf numFmtId="49" fontId="27" fillId="8" borderId="20" xfId="0" applyNumberFormat="1" applyFont="1" applyFill="1" applyBorder="1" applyAlignment="1" applyProtection="1">
      <alignment vertical="top" wrapText="1"/>
    </xf>
    <xf numFmtId="0" fontId="11" fillId="0" borderId="20" xfId="0" applyFont="1" applyBorder="1" applyAlignment="1">
      <alignment wrapText="1"/>
    </xf>
    <xf numFmtId="49" fontId="11" fillId="8" borderId="20" xfId="0" applyNumberFormat="1" applyFont="1" applyFill="1" applyBorder="1" applyAlignment="1" applyProtection="1">
      <alignment vertical="top" wrapText="1"/>
    </xf>
    <xf numFmtId="49" fontId="36" fillId="2" borderId="20" xfId="71" applyFont="1" applyBorder="1" applyAlignment="1" applyProtection="1">
      <alignment horizontal="left" vertical="top" wrapText="1"/>
    </xf>
    <xf numFmtId="49" fontId="5" fillId="2" borderId="20" xfId="71" applyBorder="1" applyAlignment="1" applyProtection="1">
      <alignment horizontal="left" vertical="top" wrapText="1"/>
    </xf>
    <xf numFmtId="0" fontId="29" fillId="11" borderId="20" xfId="0" applyFont="1" applyFill="1" applyBorder="1"/>
    <xf numFmtId="49" fontId="18" fillId="8" borderId="20" xfId="15" applyNumberFormat="1" applyFont="1" applyFill="1" applyBorder="1" applyAlignment="1" applyProtection="1">
      <alignment vertical="top" wrapText="1"/>
    </xf>
    <xf numFmtId="0" fontId="18" fillId="2" borderId="20" xfId="7" applyFont="1" applyBorder="1" applyAlignment="1" applyProtection="1">
      <alignment horizontal="left" vertical="top" wrapText="1"/>
    </xf>
    <xf numFmtId="0" fontId="7" fillId="0" borderId="20" xfId="0" applyFont="1" applyBorder="1" applyAlignment="1">
      <alignment wrapText="1"/>
    </xf>
    <xf numFmtId="0" fontId="0" fillId="0" borderId="20" xfId="0" applyBorder="1"/>
    <xf numFmtId="49" fontId="35" fillId="2" borderId="20" xfId="1" applyFont="1" applyBorder="1" applyAlignment="1" applyProtection="1">
      <alignment horizontal="left" vertical="top"/>
    </xf>
    <xf numFmtId="49" fontId="5" fillId="2" borderId="20" xfId="4" applyFont="1" applyBorder="1" applyAlignment="1" applyProtection="1">
      <alignment horizontal="left" vertical="top"/>
    </xf>
    <xf numFmtId="0" fontId="0" fillId="0" borderId="20" xfId="0" applyFont="1" applyBorder="1"/>
    <xf numFmtId="49" fontId="5" fillId="2" borderId="20" xfId="1" applyFont="1" applyBorder="1" applyAlignment="1" applyProtection="1">
      <alignment horizontal="left" vertical="top"/>
    </xf>
    <xf numFmtId="49" fontId="36" fillId="2" borderId="20" xfId="1" applyFont="1" applyBorder="1" applyAlignment="1" applyProtection="1">
      <alignment horizontal="left" vertical="top"/>
    </xf>
    <xf numFmtId="0" fontId="11" fillId="0" borderId="20" xfId="0" applyFont="1" applyBorder="1"/>
    <xf numFmtId="0" fontId="0" fillId="0" borderId="20" xfId="0" applyBorder="1" applyAlignment="1"/>
    <xf numFmtId="0" fontId="7" fillId="11" borderId="20" xfId="0" applyFont="1" applyFill="1" applyBorder="1"/>
    <xf numFmtId="0" fontId="20" fillId="0" borderId="20" xfId="0" applyFont="1" applyBorder="1"/>
    <xf numFmtId="0" fontId="18" fillId="2" borderId="20" xfId="7" applyFont="1" applyBorder="1" applyProtection="1">
      <alignment horizontal="left" vertical="top" wrapText="1"/>
    </xf>
    <xf numFmtId="49" fontId="5" fillId="2" borderId="22" xfId="4" applyBorder="1" applyAlignment="1" applyProtection="1">
      <alignment horizontal="left" vertical="top"/>
    </xf>
    <xf numFmtId="49" fontId="0" fillId="8" borderId="20" xfId="0" applyNumberFormat="1" applyFill="1" applyBorder="1" applyAlignment="1" applyProtection="1">
      <alignment vertical="top"/>
    </xf>
    <xf numFmtId="49" fontId="7" fillId="8" borderId="20" xfId="0" applyNumberFormat="1" applyFont="1" applyFill="1" applyBorder="1" applyAlignment="1" applyProtection="1">
      <alignment vertical="top"/>
    </xf>
    <xf numFmtId="49" fontId="69" fillId="2" borderId="20" xfId="1" applyFont="1" applyBorder="1" applyAlignment="1" applyProtection="1">
      <alignment horizontal="left" vertical="top"/>
    </xf>
    <xf numFmtId="49" fontId="5" fillId="2" borderId="20" xfId="4" applyBorder="1" applyAlignment="1" applyProtection="1">
      <alignment horizontal="left" vertical="top"/>
    </xf>
    <xf numFmtId="49" fontId="14" fillId="2" borderId="20" xfId="4" applyFont="1" applyBorder="1" applyAlignment="1" applyProtection="1">
      <alignment horizontal="left" vertical="top"/>
    </xf>
    <xf numFmtId="49" fontId="33" fillId="8" borderId="20" xfId="0" applyNumberFormat="1" applyFont="1" applyFill="1" applyBorder="1" applyAlignment="1" applyProtection="1">
      <alignment vertical="top"/>
    </xf>
    <xf numFmtId="49" fontId="3" fillId="2" borderId="20" xfId="4" applyFont="1" applyBorder="1" applyAlignment="1" applyProtection="1">
      <alignment horizontal="left" vertical="top"/>
    </xf>
    <xf numFmtId="49" fontId="13" fillId="2" borderId="20" xfId="1" applyFont="1" applyBorder="1" applyAlignment="1" applyProtection="1">
      <alignment horizontal="left" vertical="top"/>
    </xf>
    <xf numFmtId="0" fontId="0" fillId="0" borderId="23" xfId="0" applyBorder="1"/>
    <xf numFmtId="0" fontId="28" fillId="0" borderId="15" xfId="0" applyFont="1" applyBorder="1" applyAlignment="1">
      <alignment horizontal="left" vertical="center" indent="1"/>
    </xf>
    <xf numFmtId="0" fontId="25" fillId="9" borderId="16" xfId="0" applyFont="1" applyFill="1" applyBorder="1"/>
    <xf numFmtId="0" fontId="23" fillId="4" borderId="15" xfId="0" applyFont="1" applyFill="1" applyBorder="1"/>
    <xf numFmtId="0" fontId="11" fillId="5" borderId="15" xfId="0" applyFont="1" applyFill="1" applyBorder="1" applyAlignment="1">
      <alignment vertical="top" wrapText="1"/>
    </xf>
    <xf numFmtId="0" fontId="11" fillId="14" borderId="15" xfId="0" applyFont="1" applyFill="1" applyBorder="1" applyAlignment="1">
      <alignment vertical="top" wrapText="1"/>
    </xf>
    <xf numFmtId="0" fontId="1" fillId="5" borderId="15" xfId="0" applyFont="1" applyFill="1" applyBorder="1" applyAlignment="1">
      <alignment vertical="top" wrapText="1"/>
    </xf>
    <xf numFmtId="0" fontId="27" fillId="5" borderId="15" xfId="0" applyFont="1" applyFill="1" applyBorder="1" applyAlignment="1">
      <alignment vertical="top" wrapText="1"/>
    </xf>
    <xf numFmtId="0" fontId="27" fillId="5" borderId="15" xfId="0" applyFont="1" applyFill="1" applyBorder="1" applyAlignment="1">
      <alignment vertical="top"/>
    </xf>
    <xf numFmtId="0" fontId="7" fillId="5" borderId="15" xfId="0" applyFont="1" applyFill="1" applyBorder="1" applyAlignment="1">
      <alignment vertical="top" wrapText="1"/>
    </xf>
    <xf numFmtId="0" fontId="7" fillId="0" borderId="15" xfId="0" applyFont="1" applyBorder="1"/>
    <xf numFmtId="0" fontId="28" fillId="0" borderId="15" xfId="0" applyFont="1" applyBorder="1" applyAlignment="1">
      <alignment wrapText="1"/>
    </xf>
    <xf numFmtId="0" fontId="30" fillId="11" borderId="15" xfId="0" applyFont="1" applyFill="1" applyBorder="1" applyAlignment="1">
      <alignment wrapText="1"/>
    </xf>
    <xf numFmtId="0" fontId="62" fillId="2" borderId="15" xfId="70" applyFont="1" applyBorder="1" applyAlignment="1" applyProtection="1">
      <alignment horizontal="left" vertical="top" wrapText="1"/>
    </xf>
    <xf numFmtId="0" fontId="32" fillId="2" borderId="15" xfId="70" applyFont="1" applyBorder="1" applyAlignment="1" applyProtection="1">
      <alignment horizontal="left" vertical="top" wrapText="1"/>
    </xf>
    <xf numFmtId="49" fontId="27" fillId="8" borderId="15" xfId="0" applyNumberFormat="1" applyFont="1" applyFill="1" applyBorder="1" applyAlignment="1" applyProtection="1">
      <alignment vertical="top" wrapText="1"/>
    </xf>
    <xf numFmtId="0" fontId="22" fillId="4" borderId="15" xfId="0" applyFont="1" applyFill="1" applyBorder="1"/>
    <xf numFmtId="0" fontId="11" fillId="0" borderId="15" xfId="0" applyFont="1" applyBorder="1" applyAlignment="1">
      <alignment vertical="top" wrapText="1"/>
    </xf>
    <xf numFmtId="0" fontId="11" fillId="0" borderId="15" xfId="0" applyFont="1" applyBorder="1" applyAlignment="1">
      <alignment wrapText="1"/>
    </xf>
    <xf numFmtId="0" fontId="36" fillId="2" borderId="15" xfId="69" applyFont="1" applyBorder="1" applyAlignment="1" applyProtection="1">
      <alignment horizontal="left" vertical="top" wrapText="1"/>
    </xf>
    <xf numFmtId="0" fontId="36" fillId="2" borderId="15" xfId="48" applyFont="1" applyBorder="1" applyAlignment="1" applyProtection="1">
      <alignment horizontal="left" vertical="top" wrapText="1"/>
    </xf>
    <xf numFmtId="0" fontId="3" fillId="2" borderId="15" xfId="48" applyBorder="1" applyAlignment="1" applyProtection="1">
      <alignment horizontal="left" vertical="top" wrapText="1"/>
    </xf>
    <xf numFmtId="0" fontId="36" fillId="2" borderId="15" xfId="17" applyFont="1" applyBorder="1" applyAlignment="1" applyProtection="1">
      <alignment horizontal="left" vertical="top" wrapText="1"/>
    </xf>
    <xf numFmtId="0" fontId="36" fillId="2" borderId="15" xfId="73" applyFont="1" applyBorder="1" applyProtection="1">
      <alignment horizontal="left" vertical="top" wrapText="1"/>
    </xf>
    <xf numFmtId="0" fontId="79" fillId="2" borderId="15" xfId="74" applyFont="1" applyBorder="1" applyProtection="1">
      <alignment horizontal="left" vertical="top" wrapText="1"/>
    </xf>
    <xf numFmtId="0" fontId="36" fillId="2" borderId="15" xfId="21" applyBorder="1" applyAlignment="1" applyProtection="1">
      <alignment horizontal="left" vertical="top" wrapText="1"/>
    </xf>
    <xf numFmtId="0" fontId="31" fillId="11" borderId="15" xfId="0" applyFont="1" applyFill="1" applyBorder="1" applyAlignment="1">
      <alignment wrapText="1"/>
    </xf>
    <xf numFmtId="0" fontId="0" fillId="3" borderId="15" xfId="0" applyFill="1" applyBorder="1" applyAlignment="1">
      <alignment wrapText="1"/>
    </xf>
    <xf numFmtId="49" fontId="35" fillId="2" borderId="15" xfId="1" quotePrefix="1" applyFont="1" applyBorder="1" applyAlignment="1" applyProtection="1">
      <alignment horizontal="left" vertical="top"/>
    </xf>
    <xf numFmtId="0" fontId="3" fillId="2" borderId="15" xfId="5" applyFont="1" applyBorder="1" applyAlignment="1" applyProtection="1">
      <alignment horizontal="left" vertical="top" indent="2"/>
    </xf>
    <xf numFmtId="49" fontId="65" fillId="2" borderId="15" xfId="1" quotePrefix="1" applyFont="1" applyBorder="1" applyAlignment="1" applyProtection="1">
      <alignment horizontal="left" vertical="top"/>
    </xf>
    <xf numFmtId="0" fontId="1" fillId="0" borderId="15" xfId="0" applyFont="1" applyBorder="1" applyAlignment="1">
      <alignment vertical="top" wrapText="1"/>
    </xf>
    <xf numFmtId="0" fontId="1" fillId="0" borderId="15" xfId="0" applyFont="1" applyBorder="1" applyAlignment="1">
      <alignment wrapText="1"/>
    </xf>
    <xf numFmtId="49" fontId="5" fillId="2" borderId="15" xfId="1" quotePrefix="1" applyFont="1" applyBorder="1" applyAlignment="1" applyProtection="1">
      <alignment horizontal="left" vertical="top"/>
    </xf>
    <xf numFmtId="0" fontId="36" fillId="2" borderId="15" xfId="5" applyFont="1" applyBorder="1" applyAlignment="1" applyProtection="1">
      <alignment horizontal="left" vertical="top" indent="2"/>
    </xf>
    <xf numFmtId="0" fontId="7" fillId="3" borderId="15" xfId="0" applyFont="1" applyFill="1" applyBorder="1" applyAlignment="1">
      <alignment wrapText="1"/>
    </xf>
    <xf numFmtId="0" fontId="70" fillId="0" borderId="15" xfId="0" applyFont="1" applyBorder="1"/>
    <xf numFmtId="0" fontId="0" fillId="11" borderId="15" xfId="0" applyFill="1" applyBorder="1" applyAlignment="1">
      <alignment wrapText="1"/>
    </xf>
    <xf numFmtId="0" fontId="9" fillId="11" borderId="15" xfId="0" applyFont="1" applyFill="1" applyBorder="1" applyAlignment="1">
      <alignment wrapText="1"/>
    </xf>
    <xf numFmtId="0" fontId="1" fillId="0" borderId="15" xfId="0" applyFont="1" applyBorder="1"/>
    <xf numFmtId="0" fontId="0" fillId="0" borderId="15" xfId="0" applyBorder="1"/>
    <xf numFmtId="0" fontId="0" fillId="0" borderId="15" xfId="0" applyBorder="1" applyAlignment="1"/>
    <xf numFmtId="0" fontId="1" fillId="11" borderId="15" xfId="0" applyFont="1" applyFill="1" applyBorder="1" applyAlignment="1">
      <alignment horizontal="left" vertical="top" wrapText="1"/>
    </xf>
    <xf numFmtId="0" fontId="72" fillId="3" borderId="15" xfId="0" applyFont="1" applyFill="1" applyBorder="1" applyAlignment="1">
      <alignment wrapText="1"/>
    </xf>
    <xf numFmtId="0" fontId="73" fillId="3" borderId="15" xfId="0" applyFont="1" applyFill="1" applyBorder="1" applyAlignment="1">
      <alignment vertical="top" wrapText="1"/>
    </xf>
    <xf numFmtId="0" fontId="73" fillId="3" borderId="15" xfId="0" applyFont="1" applyFill="1" applyBorder="1" applyAlignment="1">
      <alignment wrapText="1"/>
    </xf>
    <xf numFmtId="0" fontId="75" fillId="3" borderId="15" xfId="0" applyFont="1" applyFill="1" applyBorder="1" applyAlignment="1">
      <alignment wrapText="1"/>
    </xf>
    <xf numFmtId="0" fontId="76" fillId="3" borderId="15" xfId="0" applyFont="1" applyFill="1" applyBorder="1" applyAlignment="1">
      <alignment wrapText="1"/>
    </xf>
    <xf numFmtId="0" fontId="70" fillId="0" borderId="15" xfId="0" applyFont="1" applyBorder="1" applyAlignment="1">
      <alignment wrapText="1"/>
    </xf>
    <xf numFmtId="49" fontId="35" fillId="2" borderId="15" xfId="4" quotePrefix="1" applyFont="1" applyBorder="1" applyAlignment="1" applyProtection="1">
      <alignment horizontal="left" vertical="top" wrapText="1"/>
    </xf>
    <xf numFmtId="49" fontId="35" fillId="2" borderId="15" xfId="4" applyFont="1" applyBorder="1" applyAlignment="1" applyProtection="1">
      <alignment horizontal="left" vertical="top" wrapText="1"/>
    </xf>
    <xf numFmtId="0" fontId="61" fillId="3" borderId="15" xfId="0" applyFont="1" applyFill="1" applyBorder="1" applyAlignment="1">
      <alignment wrapText="1"/>
    </xf>
    <xf numFmtId="0" fontId="11" fillId="3" borderId="15" xfId="0" applyFont="1" applyFill="1" applyBorder="1" applyAlignment="1">
      <alignment vertical="top" wrapText="1"/>
    </xf>
    <xf numFmtId="0" fontId="11" fillId="3" borderId="15" xfId="0" applyFont="1" applyFill="1" applyBorder="1" applyAlignment="1">
      <alignment wrapText="1"/>
    </xf>
    <xf numFmtId="0" fontId="21" fillId="3" borderId="15" xfId="0" applyFont="1" applyFill="1" applyBorder="1" applyAlignment="1">
      <alignment wrapText="1"/>
    </xf>
    <xf numFmtId="0" fontId="20" fillId="3" borderId="15" xfId="0" applyFont="1" applyFill="1" applyBorder="1" applyAlignment="1">
      <alignment wrapText="1"/>
    </xf>
    <xf numFmtId="0" fontId="3" fillId="11" borderId="14" xfId="5" applyFill="1" applyBorder="1" applyAlignment="1" applyProtection="1">
      <alignment horizontal="left" vertical="top"/>
    </xf>
    <xf numFmtId="0" fontId="3" fillId="11" borderId="15" xfId="5" applyFill="1" applyBorder="1" applyAlignment="1" applyProtection="1">
      <alignment horizontal="left" vertical="top"/>
    </xf>
    <xf numFmtId="0" fontId="12" fillId="11" borderId="15" xfId="5" applyFont="1" applyFill="1" applyBorder="1" applyAlignment="1" applyProtection="1">
      <alignment horizontal="left" vertical="top"/>
    </xf>
    <xf numFmtId="0" fontId="3" fillId="11" borderId="15" xfId="5" applyFill="1" applyBorder="1" applyAlignment="1" applyProtection="1">
      <alignment horizontal="left" vertical="top" wrapText="1"/>
    </xf>
    <xf numFmtId="49" fontId="7" fillId="8" borderId="15" xfId="0" applyNumberFormat="1" applyFont="1" applyFill="1" applyBorder="1" applyAlignment="1" applyProtection="1">
      <alignment vertical="top"/>
    </xf>
    <xf numFmtId="49" fontId="13" fillId="2" borderId="15" xfId="1" quotePrefix="1" applyFont="1" applyBorder="1" applyAlignment="1" applyProtection="1">
      <alignment horizontal="left" vertical="top"/>
    </xf>
    <xf numFmtId="0" fontId="3" fillId="2" borderId="15" xfId="5" applyBorder="1" applyAlignment="1" applyProtection="1">
      <alignment horizontal="left" vertical="top" indent="2"/>
    </xf>
    <xf numFmtId="0" fontId="12" fillId="2" borderId="15" xfId="5" applyFont="1" applyBorder="1" applyAlignment="1" applyProtection="1">
      <alignment horizontal="left" vertical="top"/>
    </xf>
    <xf numFmtId="49" fontId="5" fillId="2" borderId="15" xfId="4" applyBorder="1" applyAlignment="1" applyProtection="1">
      <alignment horizontal="left" vertical="top" wrapText="1"/>
    </xf>
    <xf numFmtId="0" fontId="3" fillId="10" borderId="15" xfId="2" applyFill="1" applyBorder="1" applyAlignment="1" applyProtection="1">
      <alignment horizontal="left" vertical="top" wrapText="1"/>
    </xf>
    <xf numFmtId="0" fontId="3" fillId="10" borderId="15" xfId="5" applyFill="1" applyBorder="1" applyAlignment="1" applyProtection="1">
      <alignment horizontal="left" vertical="top" wrapText="1"/>
    </xf>
    <xf numFmtId="0" fontId="34" fillId="2" borderId="15" xfId="8" applyFont="1" applyBorder="1" applyAlignment="1" applyProtection="1">
      <alignment horizontal="left" vertical="top" wrapText="1"/>
    </xf>
    <xf numFmtId="0" fontId="4" fillId="10" borderId="15" xfId="10" applyFill="1" applyBorder="1" applyAlignment="1" applyProtection="1">
      <alignment horizontal="left" vertical="top" wrapText="1"/>
    </xf>
    <xf numFmtId="0" fontId="3" fillId="2" borderId="15" xfId="5" applyBorder="1" applyAlignment="1" applyProtection="1">
      <alignment horizontal="left" vertical="top" wrapText="1"/>
    </xf>
    <xf numFmtId="0" fontId="4" fillId="10" borderId="15" xfId="8" applyFill="1" applyBorder="1" applyAlignment="1" applyProtection="1">
      <alignment horizontal="left" vertical="top" wrapText="1"/>
    </xf>
    <xf numFmtId="0" fontId="63" fillId="10" borderId="15" xfId="10" applyFont="1" applyFill="1" applyBorder="1" applyAlignment="1" applyProtection="1">
      <alignment horizontal="left" vertical="top" wrapText="1"/>
    </xf>
    <xf numFmtId="0" fontId="3" fillId="10" borderId="15" xfId="11" applyFill="1" applyBorder="1" applyAlignment="1" applyProtection="1">
      <alignment horizontal="left" vertical="top" wrapText="1"/>
    </xf>
    <xf numFmtId="0" fontId="12" fillId="2" borderId="15" xfId="5" applyFont="1" applyBorder="1" applyAlignment="1" applyProtection="1">
      <alignment horizontal="left" vertical="top" wrapText="1"/>
    </xf>
    <xf numFmtId="0" fontId="3" fillId="3" borderId="14" xfId="5" applyFill="1" applyBorder="1" applyAlignment="1" applyProtection="1">
      <alignment horizontal="left" vertical="top"/>
    </xf>
    <xf numFmtId="0" fontId="3" fillId="3" borderId="15" xfId="5" applyFill="1" applyBorder="1" applyAlignment="1" applyProtection="1">
      <alignment horizontal="left" vertical="top"/>
    </xf>
    <xf numFmtId="0" fontId="3" fillId="3" borderId="15" xfId="5" quotePrefix="1" applyFill="1" applyBorder="1" applyAlignment="1" applyProtection="1">
      <alignment horizontal="left" vertical="top"/>
    </xf>
    <xf numFmtId="0" fontId="3" fillId="3" borderId="15" xfId="5" quotePrefix="1" applyFill="1" applyBorder="1" applyAlignment="1" applyProtection="1">
      <alignment horizontal="left" vertical="top" wrapText="1"/>
    </xf>
    <xf numFmtId="0" fontId="3" fillId="3" borderId="15" xfId="5" applyFill="1" applyBorder="1" applyAlignment="1" applyProtection="1">
      <alignment horizontal="left" vertical="top" wrapText="1"/>
    </xf>
    <xf numFmtId="0" fontId="4" fillId="2" borderId="15" xfId="5" applyFont="1" applyBorder="1" applyAlignment="1" applyProtection="1">
      <alignment horizontal="left" vertical="top" wrapText="1" indent="2"/>
    </xf>
    <xf numFmtId="0" fontId="0" fillId="0" borderId="18" xfId="0" applyBorder="1"/>
    <xf numFmtId="0" fontId="8" fillId="0" borderId="15" xfId="0" applyFont="1" applyBorder="1" applyAlignment="1">
      <alignment horizontal="center" vertical="center"/>
    </xf>
    <xf numFmtId="0" fontId="19" fillId="0" borderId="15" xfId="0" applyFont="1" applyBorder="1" applyAlignment="1">
      <alignment horizontal="center" vertical="center"/>
    </xf>
    <xf numFmtId="0" fontId="77" fillId="0" borderId="15" xfId="0" applyFont="1" applyBorder="1" applyAlignment="1">
      <alignment horizontal="center" vertical="center"/>
    </xf>
    <xf numFmtId="0" fontId="19" fillId="8" borderId="15" xfId="0" applyFont="1" applyFill="1" applyBorder="1" applyAlignment="1" applyProtection="1">
      <alignment horizontal="center" vertical="center"/>
    </xf>
    <xf numFmtId="0" fontId="6" fillId="0" borderId="15" xfId="0" applyFont="1" applyBorder="1" applyAlignment="1">
      <alignment horizontal="center" vertical="center"/>
    </xf>
    <xf numFmtId="0" fontId="19" fillId="0" borderId="18" xfId="0" applyFont="1" applyBorder="1" applyAlignment="1">
      <alignment horizontal="center" vertical="center"/>
    </xf>
    <xf numFmtId="0" fontId="78" fillId="4" borderId="20" xfId="0" applyFont="1" applyFill="1" applyBorder="1"/>
    <xf numFmtId="0" fontId="78" fillId="0" borderId="0" xfId="0" applyFont="1" applyBorder="1" applyAlignment="1"/>
    <xf numFmtId="0" fontId="31" fillId="0" borderId="0" xfId="0" applyFont="1"/>
    <xf numFmtId="0" fontId="78" fillId="0" borderId="0" xfId="0" applyFont="1"/>
    <xf numFmtId="0" fontId="80" fillId="11" borderId="20" xfId="0" applyFont="1" applyFill="1" applyBorder="1"/>
    <xf numFmtId="0" fontId="80" fillId="0" borderId="0" xfId="0" applyFont="1" applyBorder="1" applyAlignment="1"/>
    <xf numFmtId="0" fontId="80" fillId="0" borderId="0" xfId="0" applyFont="1"/>
    <xf numFmtId="0" fontId="19" fillId="11" borderId="15" xfId="0" applyFont="1" applyFill="1" applyBorder="1" applyAlignment="1">
      <alignment horizontal="center" vertical="center"/>
    </xf>
    <xf numFmtId="0" fontId="81" fillId="0" borderId="0" xfId="0" applyFont="1" applyBorder="1" applyAlignment="1">
      <alignment horizontal="center" vertical="center"/>
    </xf>
    <xf numFmtId="0" fontId="82" fillId="0" borderId="6" xfId="0" applyFont="1" applyBorder="1" applyAlignment="1">
      <alignment horizontal="center" vertical="center"/>
    </xf>
    <xf numFmtId="0" fontId="83" fillId="9" borderId="17" xfId="0" applyFont="1" applyFill="1" applyBorder="1"/>
    <xf numFmtId="0" fontId="84" fillId="4" borderId="6" xfId="0" applyFont="1" applyFill="1" applyBorder="1"/>
    <xf numFmtId="0" fontId="81" fillId="0" borderId="6" xfId="0" applyFont="1" applyBorder="1" applyAlignment="1">
      <alignment horizontal="center" vertical="center"/>
    </xf>
    <xf numFmtId="0" fontId="85" fillId="0" borderId="6" xfId="0" applyFont="1" applyBorder="1" applyAlignment="1">
      <alignment horizontal="center" vertical="center"/>
    </xf>
    <xf numFmtId="0" fontId="81" fillId="11" borderId="6" xfId="0" applyFont="1" applyFill="1" applyBorder="1" applyAlignment="1">
      <alignment horizontal="center" vertical="center"/>
    </xf>
    <xf numFmtId="0" fontId="81" fillId="8" borderId="6" xfId="0" applyFont="1" applyFill="1" applyBorder="1" applyAlignment="1" applyProtection="1">
      <alignment horizontal="center" vertical="center"/>
    </xf>
    <xf numFmtId="0" fontId="86" fillId="0" borderId="6" xfId="0" applyFont="1" applyBorder="1" applyAlignment="1">
      <alignment horizontal="center" vertical="center"/>
    </xf>
    <xf numFmtId="0" fontId="81" fillId="0" borderId="9" xfId="0" applyFont="1" applyBorder="1" applyAlignment="1">
      <alignment horizontal="center" vertical="center"/>
    </xf>
    <xf numFmtId="167" fontId="87" fillId="8" borderId="6" xfId="0" applyNumberFormat="1" applyFont="1" applyFill="1" applyBorder="1" applyAlignment="1" applyProtection="1">
      <alignment horizontal="center" vertical="center"/>
    </xf>
    <xf numFmtId="0" fontId="88" fillId="8" borderId="6" xfId="0" applyFont="1" applyFill="1" applyBorder="1" applyAlignment="1" applyProtection="1">
      <alignment horizontal="center" vertical="top"/>
    </xf>
    <xf numFmtId="0" fontId="43" fillId="0" borderId="0" xfId="83" applyFont="1" applyAlignment="1">
      <alignment horizontal="center" vertical="top" wrapText="1"/>
    </xf>
    <xf numFmtId="0" fontId="16" fillId="0" borderId="0" xfId="83">
      <alignment vertical="top"/>
    </xf>
    <xf numFmtId="0" fontId="38" fillId="0" borderId="0" xfId="84">
      <alignment horizontal="left" vertical="center"/>
    </xf>
    <xf numFmtId="0" fontId="16" fillId="0" borderId="0" xfId="83" applyAlignment="1">
      <alignment horizontal="centerContinuous" vertical="top"/>
    </xf>
    <xf numFmtId="0" fontId="89" fillId="0" borderId="0" xfId="83" applyFont="1" applyAlignment="1">
      <alignment horizontal="centerContinuous" vertical="top"/>
    </xf>
    <xf numFmtId="0" fontId="33" fillId="0" borderId="0" xfId="83" applyFont="1" applyAlignment="1">
      <alignment horizontal="centerContinuous" vertical="top"/>
    </xf>
    <xf numFmtId="0" fontId="68" fillId="0" borderId="0" xfId="83" applyFont="1" applyAlignment="1">
      <alignment horizontal="centerContinuous" vertical="top"/>
    </xf>
    <xf numFmtId="0" fontId="16" fillId="0" borderId="0" xfId="83" applyFont="1" applyAlignment="1">
      <alignment horizontal="center" vertical="top"/>
    </xf>
    <xf numFmtId="0" fontId="16" fillId="0" borderId="3" xfId="83" applyFont="1" applyBorder="1" applyAlignment="1">
      <alignment horizontal="centerContinuous" vertical="top"/>
    </xf>
    <xf numFmtId="0" fontId="16" fillId="0" borderId="4" xfId="83" applyBorder="1" applyAlignment="1">
      <alignment horizontal="centerContinuous" vertical="top"/>
    </xf>
    <xf numFmtId="0" fontId="16" fillId="0" borderId="5" xfId="83" applyBorder="1" applyAlignment="1">
      <alignment horizontal="centerContinuous" vertical="top"/>
    </xf>
    <xf numFmtId="0" fontId="16" fillId="0" borderId="2" xfId="83" applyFont="1" applyBorder="1" applyAlignment="1">
      <alignment horizontal="centerContinuous" vertical="top"/>
    </xf>
    <xf numFmtId="0" fontId="16" fillId="0" borderId="0" xfId="83" applyBorder="1" applyAlignment="1">
      <alignment horizontal="centerContinuous" vertical="top"/>
    </xf>
    <xf numFmtId="0" fontId="16" fillId="0" borderId="6" xfId="83" applyBorder="1" applyAlignment="1">
      <alignment horizontal="centerContinuous" vertical="top"/>
    </xf>
    <xf numFmtId="0" fontId="16" fillId="0" borderId="7" xfId="83" applyFont="1" applyBorder="1" applyAlignment="1">
      <alignment horizontal="centerContinuous" vertical="top"/>
    </xf>
    <xf numFmtId="0" fontId="16" fillId="0" borderId="8" xfId="83" applyBorder="1" applyAlignment="1">
      <alignment horizontal="centerContinuous" vertical="top"/>
    </xf>
    <xf numFmtId="0" fontId="16" fillId="0" borderId="9" xfId="83" applyBorder="1" applyAlignment="1">
      <alignment horizontal="centerContinuous" vertical="top"/>
    </xf>
    <xf numFmtId="0" fontId="16" fillId="0" borderId="0" xfId="83" applyFont="1" applyAlignment="1">
      <alignment horizontal="centerContinuous" vertical="top"/>
    </xf>
    <xf numFmtId="0" fontId="16" fillId="0" borderId="0" xfId="83" applyFont="1" applyBorder="1" applyAlignment="1">
      <alignment horizontal="centerContinuous" vertical="top"/>
    </xf>
    <xf numFmtId="17" fontId="91" fillId="0" borderId="0" xfId="83" applyNumberFormat="1" applyFont="1" applyAlignment="1">
      <alignment horizontal="center" vertical="top"/>
    </xf>
    <xf numFmtId="17" fontId="91" fillId="0" borderId="0" xfId="83" quotePrefix="1" applyNumberFormat="1" applyFont="1" applyAlignment="1">
      <alignment horizontal="right" vertical="top"/>
    </xf>
    <xf numFmtId="0" fontId="93" fillId="0" borderId="0" xfId="83" applyFont="1" applyAlignment="1">
      <alignment horizontal="centerContinuous" vertical="top"/>
    </xf>
    <xf numFmtId="0" fontId="46" fillId="0" borderId="0" xfId="83" applyFont="1" applyAlignment="1">
      <alignment horizontal="centerContinuous" vertical="top" wrapText="1"/>
    </xf>
    <xf numFmtId="0" fontId="94" fillId="0" borderId="0" xfId="84" applyFont="1">
      <alignment horizontal="left" vertical="center"/>
    </xf>
    <xf numFmtId="0" fontId="38" fillId="0" borderId="0" xfId="84" applyAlignment="1">
      <alignment vertical="center"/>
    </xf>
    <xf numFmtId="0" fontId="39" fillId="0" borderId="0" xfId="12" applyFont="1" applyFill="1" applyProtection="1">
      <protection locked="0"/>
    </xf>
    <xf numFmtId="0" fontId="95" fillId="0" borderId="0" xfId="12" applyFont="1" applyFill="1" applyProtection="1"/>
    <xf numFmtId="0" fontId="94" fillId="0" borderId="0" xfId="12" applyFont="1" applyFill="1" applyProtection="1">
      <protection locked="0"/>
    </xf>
    <xf numFmtId="0" fontId="94" fillId="0" borderId="0" xfId="12" applyFont="1" applyFill="1" applyProtection="1"/>
    <xf numFmtId="0" fontId="26" fillId="0" borderId="0" xfId="0" applyFont="1"/>
    <xf numFmtId="0" fontId="26" fillId="0" borderId="0" xfId="0" applyFont="1" applyBorder="1" applyAlignment="1"/>
    <xf numFmtId="49" fontId="40" fillId="5" borderId="10" xfId="12" applyNumberFormat="1" applyFont="1" applyFill="1" applyBorder="1" applyAlignment="1" applyProtection="1">
      <alignment vertical="center" wrapText="1"/>
    </xf>
    <xf numFmtId="49" fontId="37" fillId="5" borderId="11" xfId="14" applyNumberFormat="1" applyFont="1" applyFill="1" applyBorder="1" applyAlignment="1" applyProtection="1">
      <alignment horizontal="left" vertical="center"/>
    </xf>
    <xf numFmtId="49" fontId="42" fillId="5" borderId="12" xfId="13" applyNumberFormat="1" applyFont="1" applyFill="1" applyBorder="1" applyAlignment="1" applyProtection="1">
      <alignment horizontal="center" vertical="center"/>
    </xf>
    <xf numFmtId="166" fontId="97" fillId="5" borderId="13" xfId="13" applyNumberFormat="1" applyFont="1" applyFill="1" applyBorder="1" applyAlignment="1" applyProtection="1">
      <alignment horizontal="center" vertical="center" wrapText="1"/>
      <protection locked="0"/>
    </xf>
    <xf numFmtId="0" fontId="95" fillId="8" borderId="3" xfId="12" applyNumberFormat="1" applyFont="1" applyFill="1" applyBorder="1" applyAlignment="1" applyProtection="1">
      <alignment horizontal="left" vertical="top"/>
    </xf>
    <xf numFmtId="0" fontId="95" fillId="0" borderId="4" xfId="12" applyFont="1" applyFill="1" applyBorder="1" applyAlignment="1" applyProtection="1"/>
    <xf numFmtId="0" fontId="95" fillId="0" borderId="4" xfId="12" applyFont="1" applyFill="1" applyBorder="1" applyAlignment="1" applyProtection="1">
      <protection locked="0"/>
    </xf>
    <xf numFmtId="0" fontId="95" fillId="0" borderId="5" xfId="12" applyFont="1" applyFill="1" applyBorder="1" applyAlignment="1" applyProtection="1"/>
    <xf numFmtId="0" fontId="26" fillId="0" borderId="2" xfId="0" applyFont="1" applyBorder="1" applyAlignment="1"/>
    <xf numFmtId="0" fontId="23" fillId="0" borderId="0" xfId="0" applyFont="1" applyBorder="1" applyAlignment="1"/>
    <xf numFmtId="0" fontId="26" fillId="0" borderId="6" xfId="0" applyFont="1" applyBorder="1" applyAlignment="1"/>
    <xf numFmtId="49" fontId="46" fillId="8" borderId="2" xfId="12" applyNumberFormat="1" applyFont="1" applyFill="1" applyBorder="1" applyAlignment="1" applyProtection="1">
      <alignment vertical="top"/>
    </xf>
    <xf numFmtId="0" fontId="94" fillId="0" borderId="0" xfId="12" applyFont="1" applyFill="1" applyBorder="1" applyAlignment="1" applyProtection="1">
      <alignment horizontal="center"/>
    </xf>
    <xf numFmtId="0" fontId="94" fillId="0" borderId="6" xfId="12" applyFont="1" applyFill="1" applyBorder="1" applyAlignment="1" applyProtection="1">
      <protection locked="0"/>
    </xf>
    <xf numFmtId="0" fontId="39" fillId="8" borderId="8" xfId="12" applyNumberFormat="1" applyFont="1" applyFill="1" applyBorder="1" applyAlignment="1" applyProtection="1">
      <alignment horizontal="left" vertical="top"/>
    </xf>
    <xf numFmtId="0" fontId="28" fillId="0" borderId="2" xfId="0" applyFont="1" applyBorder="1" applyAlignment="1"/>
    <xf numFmtId="0" fontId="98" fillId="0" borderId="0" xfId="0" applyFont="1" applyBorder="1" applyAlignment="1"/>
    <xf numFmtId="0" fontId="28" fillId="0" borderId="0" xfId="0" applyFont="1" applyBorder="1" applyAlignment="1"/>
    <xf numFmtId="0" fontId="28" fillId="0" borderId="6" xfId="0" applyFont="1" applyBorder="1" applyAlignment="1"/>
    <xf numFmtId="0" fontId="28" fillId="0" borderId="0" xfId="0" applyFont="1"/>
    <xf numFmtId="49" fontId="43" fillId="8" borderId="7" xfId="12" applyNumberFormat="1" applyFont="1" applyFill="1" applyBorder="1" applyAlignment="1" applyProtection="1">
      <alignment vertical="top"/>
    </xf>
    <xf numFmtId="0" fontId="39" fillId="0" borderId="8" xfId="12" applyFont="1" applyFill="1" applyBorder="1" applyAlignment="1" applyProtection="1">
      <alignment horizontal="center"/>
    </xf>
    <xf numFmtId="0" fontId="39" fillId="0" borderId="9" xfId="12" applyFont="1" applyFill="1" applyBorder="1" applyAlignment="1" applyProtection="1">
      <protection locked="0"/>
    </xf>
    <xf numFmtId="0" fontId="99" fillId="0" borderId="0" xfId="0" applyFont="1" applyBorder="1" applyAlignment="1">
      <alignment horizontal="center"/>
    </xf>
    <xf numFmtId="0" fontId="16" fillId="0" borderId="0" xfId="83" applyFont="1" applyBorder="1" applyAlignment="1">
      <alignment horizontal="left" vertical="top" indent="3"/>
    </xf>
    <xf numFmtId="0" fontId="38" fillId="0" borderId="0" xfId="87" applyFont="1" applyProtection="1"/>
    <xf numFmtId="0" fontId="101" fillId="0" borderId="0" xfId="87" applyFont="1" applyProtection="1"/>
    <xf numFmtId="0" fontId="100" fillId="0" borderId="0" xfId="87" applyProtection="1"/>
    <xf numFmtId="0" fontId="106" fillId="0" borderId="0" xfId="87" applyFont="1" applyFill="1" applyBorder="1" applyProtection="1"/>
    <xf numFmtId="0" fontId="102" fillId="0" borderId="0" xfId="87" applyFont="1" applyFill="1" applyBorder="1" applyAlignment="1" applyProtection="1">
      <alignment vertical="center"/>
    </xf>
    <xf numFmtId="0" fontId="100" fillId="0" borderId="0" xfId="87" applyFill="1" applyBorder="1" applyAlignment="1" applyProtection="1">
      <alignment vertical="center"/>
    </xf>
    <xf numFmtId="0" fontId="107" fillId="0" borderId="0" xfId="87" applyFont="1" applyFill="1" applyBorder="1" applyAlignment="1" applyProtection="1">
      <alignment vertical="center"/>
    </xf>
    <xf numFmtId="0" fontId="102" fillId="15" borderId="32" xfId="86" applyFont="1" applyFill="1" applyBorder="1" applyAlignment="1" applyProtection="1">
      <alignment horizontal="center" vertical="center" wrapText="1"/>
    </xf>
    <xf numFmtId="0" fontId="44" fillId="0" borderId="0" xfId="86" applyFont="1" applyFill="1" applyBorder="1" applyAlignment="1" applyProtection="1">
      <alignment horizontal="center" vertical="center"/>
    </xf>
    <xf numFmtId="0" fontId="44" fillId="15" borderId="33" xfId="86" applyFont="1" applyFill="1" applyBorder="1" applyAlignment="1" applyProtection="1">
      <alignment horizontal="centerContinuous" vertical="top" wrapText="1"/>
    </xf>
    <xf numFmtId="0" fontId="44" fillId="15" borderId="34" xfId="86" applyFont="1" applyFill="1" applyBorder="1" applyAlignment="1" applyProtection="1">
      <alignment horizontal="centerContinuous" vertical="top" wrapText="1"/>
    </xf>
    <xf numFmtId="0" fontId="44" fillId="15" borderId="35" xfId="86" applyFont="1" applyFill="1" applyBorder="1" applyAlignment="1" applyProtection="1">
      <alignment horizontal="centerContinuous" vertical="top" wrapText="1"/>
    </xf>
    <xf numFmtId="0" fontId="44" fillId="15" borderId="36" xfId="86" applyFont="1" applyFill="1" applyBorder="1" applyAlignment="1" applyProtection="1">
      <alignment horizontal="centerContinuous" vertical="top" wrapText="1"/>
    </xf>
    <xf numFmtId="0" fontId="100" fillId="0" borderId="0" xfId="87" applyFill="1" applyBorder="1" applyAlignment="1" applyProtection="1">
      <alignment vertical="center" wrapText="1"/>
    </xf>
    <xf numFmtId="0" fontId="103" fillId="15" borderId="27" xfId="86" applyFont="1" applyFill="1" applyBorder="1" applyAlignment="1" applyProtection="1">
      <alignment horizontal="centerContinuous" vertical="center" wrapText="1"/>
    </xf>
    <xf numFmtId="0" fontId="44" fillId="15" borderId="32" xfId="86" applyFont="1" applyFill="1" applyBorder="1" applyAlignment="1" applyProtection="1">
      <alignment horizontal="centerContinuous" vertical="center" wrapText="1"/>
    </xf>
    <xf numFmtId="0" fontId="108" fillId="15" borderId="26" xfId="87" applyFont="1" applyFill="1" applyBorder="1" applyProtection="1"/>
    <xf numFmtId="0" fontId="108" fillId="0" borderId="0" xfId="87" applyFont="1" applyFill="1" applyBorder="1" applyAlignment="1" applyProtection="1"/>
    <xf numFmtId="0" fontId="108" fillId="15" borderId="7" xfId="87" applyFont="1" applyFill="1" applyBorder="1" applyAlignment="1" applyProtection="1">
      <alignment horizontal="center" vertical="center" wrapText="1"/>
    </xf>
    <xf numFmtId="0" fontId="108" fillId="15" borderId="31" xfId="87" applyFont="1" applyFill="1" applyBorder="1" applyAlignment="1" applyProtection="1">
      <alignment horizontal="center" vertical="center" wrapText="1"/>
    </xf>
    <xf numFmtId="0" fontId="108" fillId="15" borderId="29" xfId="87" applyFont="1" applyFill="1" applyBorder="1" applyAlignment="1" applyProtection="1">
      <alignment horizontal="center" vertical="center" wrapText="1"/>
    </xf>
    <xf numFmtId="0" fontId="108" fillId="15" borderId="26" xfId="87" applyFont="1" applyFill="1" applyBorder="1" applyAlignment="1" applyProtection="1">
      <alignment horizontal="center" vertical="center" wrapText="1"/>
    </xf>
    <xf numFmtId="0" fontId="108" fillId="0" borderId="0" xfId="87" applyFont="1" applyFill="1" applyBorder="1" applyAlignment="1" applyProtection="1">
      <alignment vertical="center" wrapText="1"/>
    </xf>
    <xf numFmtId="0" fontId="109" fillId="15" borderId="24" xfId="87" applyFont="1" applyFill="1" applyBorder="1" applyAlignment="1" applyProtection="1">
      <alignment horizontal="center" vertical="center" wrapText="1"/>
    </xf>
    <xf numFmtId="0" fontId="110" fillId="15" borderId="13" xfId="87" applyFont="1" applyFill="1" applyBorder="1" applyAlignment="1" applyProtection="1">
      <alignment horizontal="center" vertical="center" wrapText="1"/>
    </xf>
    <xf numFmtId="0" fontId="100" fillId="0" borderId="33" xfId="87" applyBorder="1" applyAlignment="1" applyProtection="1">
      <alignment horizontal="center" vertical="center"/>
    </xf>
    <xf numFmtId="0" fontId="100" fillId="0" borderId="20" xfId="87" applyFill="1" applyBorder="1" applyAlignment="1" applyProtection="1">
      <alignment horizontal="center" vertical="center"/>
    </xf>
    <xf numFmtId="169" fontId="16" fillId="0" borderId="33" xfId="86" applyNumberFormat="1" applyBorder="1" applyAlignment="1" applyProtection="1">
      <alignment horizontal="center" vertical="center" wrapText="1"/>
    </xf>
    <xf numFmtId="169" fontId="16" fillId="0" borderId="34" xfId="86" applyNumberFormat="1" applyBorder="1" applyAlignment="1" applyProtection="1">
      <alignment horizontal="center" vertical="center" wrapText="1"/>
    </xf>
    <xf numFmtId="169" fontId="16" fillId="0" borderId="35" xfId="86" applyNumberFormat="1" applyBorder="1" applyAlignment="1" applyProtection="1">
      <alignment horizontal="center" vertical="center" wrapText="1"/>
    </xf>
    <xf numFmtId="169" fontId="16" fillId="0" borderId="27" xfId="86" applyNumberFormat="1" applyBorder="1" applyAlignment="1" applyProtection="1">
      <alignment horizontal="center" vertical="center"/>
    </xf>
    <xf numFmtId="0" fontId="111" fillId="0" borderId="37" xfId="87" applyFont="1" applyFill="1" applyBorder="1" applyAlignment="1" applyProtection="1">
      <alignment vertical="center"/>
    </xf>
    <xf numFmtId="0" fontId="111" fillId="17" borderId="32" xfId="87" applyFont="1" applyFill="1" applyBorder="1" applyAlignment="1" applyProtection="1">
      <alignment vertical="center"/>
    </xf>
    <xf numFmtId="0" fontId="44" fillId="0" borderId="33" xfId="87" applyFont="1" applyBorder="1" applyAlignment="1" applyProtection="1">
      <alignment horizontal="left" vertical="center" indent="1"/>
    </xf>
    <xf numFmtId="170" fontId="16" fillId="0" borderId="33" xfId="86" applyNumberFormat="1" applyFont="1" applyFill="1" applyBorder="1" applyAlignment="1" applyProtection="1">
      <alignment horizontal="center" vertical="center" wrapText="1"/>
      <protection locked="0"/>
    </xf>
    <xf numFmtId="171" fontId="16" fillId="0" borderId="34" xfId="86" applyNumberFormat="1" applyBorder="1" applyAlignment="1" applyProtection="1">
      <alignment horizontal="center" vertical="center" wrapText="1"/>
      <protection locked="0"/>
    </xf>
    <xf numFmtId="171" fontId="16" fillId="0" borderId="35" xfId="86" applyNumberFormat="1" applyBorder="1" applyAlignment="1" applyProtection="1">
      <alignment horizontal="center" vertical="center" wrapText="1"/>
      <protection locked="0"/>
    </xf>
    <xf numFmtId="171" fontId="16" fillId="0" borderId="33" xfId="86" applyNumberFormat="1" applyBorder="1" applyAlignment="1" applyProtection="1">
      <alignment horizontal="center" vertical="center" wrapText="1"/>
      <protection locked="0"/>
    </xf>
    <xf numFmtId="171" fontId="16" fillId="0" borderId="36" xfId="86" applyNumberFormat="1" applyBorder="1" applyAlignment="1" applyProtection="1">
      <alignment horizontal="center" vertical="center" wrapText="1"/>
      <protection locked="0"/>
    </xf>
    <xf numFmtId="169" fontId="16" fillId="0" borderId="36" xfId="86" applyNumberFormat="1" applyBorder="1" applyAlignment="1" applyProtection="1">
      <alignment horizontal="center" vertical="center" wrapText="1"/>
      <protection locked="0"/>
    </xf>
    <xf numFmtId="169" fontId="16" fillId="0" borderId="24" xfId="86" applyNumberFormat="1" applyBorder="1" applyAlignment="1" applyProtection="1">
      <alignment horizontal="center" vertical="center"/>
    </xf>
    <xf numFmtId="172" fontId="112" fillId="0" borderId="24" xfId="87" applyNumberFormat="1" applyFont="1" applyFill="1" applyBorder="1" applyAlignment="1" applyProtection="1">
      <alignment vertical="center"/>
    </xf>
    <xf numFmtId="172" fontId="112" fillId="17" borderId="24" xfId="87" applyNumberFormat="1" applyFont="1" applyFill="1" applyBorder="1" applyAlignment="1" applyProtection="1">
      <alignment vertical="center"/>
      <protection locked="0"/>
    </xf>
    <xf numFmtId="0" fontId="44" fillId="0" borderId="33" xfId="87" applyFont="1" applyBorder="1" applyAlignment="1" applyProtection="1">
      <alignment horizontal="left" vertical="center" wrapText="1" indent="1"/>
    </xf>
    <xf numFmtId="0" fontId="44" fillId="0" borderId="27" xfId="87" applyFont="1" applyBorder="1" applyAlignment="1" applyProtection="1">
      <alignment horizontal="left" vertical="center" wrapText="1" indent="1"/>
    </xf>
    <xf numFmtId="171" fontId="16" fillId="0" borderId="24" xfId="86" applyNumberFormat="1" applyBorder="1" applyAlignment="1" applyProtection="1">
      <alignment horizontal="center" vertical="center" wrapText="1"/>
      <protection locked="0"/>
    </xf>
    <xf numFmtId="169" fontId="16" fillId="0" borderId="24" xfId="86" applyNumberFormat="1" applyBorder="1" applyAlignment="1" applyProtection="1">
      <alignment horizontal="center" vertical="center" wrapText="1"/>
      <protection locked="0"/>
    </xf>
    <xf numFmtId="0" fontId="100" fillId="0" borderId="4" xfId="87" applyBorder="1" applyAlignment="1" applyProtection="1">
      <alignment horizontal="center" vertical="center"/>
    </xf>
    <xf numFmtId="0" fontId="100" fillId="0" borderId="0" xfId="87" applyFill="1" applyBorder="1" applyAlignment="1" applyProtection="1">
      <alignment horizontal="center" vertical="center"/>
    </xf>
    <xf numFmtId="0" fontId="100" fillId="0" borderId="4" xfId="87" applyBorder="1" applyAlignment="1" applyProtection="1"/>
    <xf numFmtId="173" fontId="100" fillId="0" borderId="4" xfId="87" applyNumberFormat="1" applyBorder="1" applyAlignment="1" applyProtection="1"/>
    <xf numFmtId="172" fontId="100" fillId="0" borderId="0" xfId="87" applyNumberFormat="1" applyFill="1" applyBorder="1" applyAlignment="1" applyProtection="1">
      <alignment vertical="center"/>
    </xf>
    <xf numFmtId="0" fontId="44" fillId="0" borderId="10" xfId="87" applyFont="1" applyBorder="1" applyAlignment="1" applyProtection="1">
      <alignment horizontal="left" vertical="center"/>
    </xf>
    <xf numFmtId="0" fontId="44" fillId="0" borderId="2" xfId="87" applyFont="1" applyFill="1" applyBorder="1" applyAlignment="1" applyProtection="1">
      <alignment horizontal="left" vertical="center"/>
    </xf>
    <xf numFmtId="169" fontId="16" fillId="0" borderId="36" xfId="86" applyNumberFormat="1" applyBorder="1" applyAlignment="1" applyProtection="1">
      <alignment horizontal="center" vertical="center" wrapText="1"/>
    </xf>
    <xf numFmtId="169" fontId="44" fillId="13" borderId="24" xfId="87" applyNumberFormat="1" applyFont="1" applyFill="1" applyBorder="1" applyAlignment="1" applyProtection="1">
      <alignment horizontal="center" vertical="center"/>
    </xf>
    <xf numFmtId="172" fontId="100" fillId="0" borderId="0" xfId="87" applyNumberFormat="1" applyFill="1" applyBorder="1" applyAlignment="1" applyProtection="1">
      <alignment vertical="center" wrapText="1"/>
    </xf>
    <xf numFmtId="172" fontId="112" fillId="16" borderId="24" xfId="87" applyNumberFormat="1" applyFont="1" applyFill="1" applyBorder="1" applyAlignment="1" applyProtection="1">
      <alignment vertical="center"/>
    </xf>
    <xf numFmtId="0" fontId="112" fillId="0" borderId="38" xfId="87" applyFont="1" applyBorder="1" applyAlignment="1" applyProtection="1">
      <alignment horizontal="left" vertical="center"/>
    </xf>
    <xf numFmtId="0" fontId="112" fillId="0" borderId="2" xfId="87" applyFont="1" applyFill="1" applyBorder="1" applyAlignment="1" applyProtection="1">
      <alignment horizontal="left" vertical="center"/>
    </xf>
    <xf numFmtId="167" fontId="112" fillId="0" borderId="30" xfId="87" applyNumberFormat="1" applyFont="1" applyFill="1" applyBorder="1" applyAlignment="1" applyProtection="1">
      <alignment vertical="center"/>
      <protection locked="0"/>
    </xf>
    <xf numFmtId="167" fontId="112" fillId="0" borderId="39" xfId="87" applyNumberFormat="1" applyFont="1" applyFill="1" applyBorder="1" applyAlignment="1" applyProtection="1">
      <alignment vertical="center"/>
      <protection locked="0"/>
    </xf>
    <xf numFmtId="167" fontId="112" fillId="0" borderId="30" xfId="87" applyNumberFormat="1" applyFont="1" applyFill="1" applyBorder="1" applyAlignment="1" applyProtection="1">
      <alignment horizontal="center" vertical="center"/>
      <protection locked="0"/>
    </xf>
    <xf numFmtId="167" fontId="112" fillId="0" borderId="39" xfId="87" applyNumberFormat="1" applyFont="1" applyFill="1" applyBorder="1" applyAlignment="1" applyProtection="1">
      <alignment horizontal="center" vertical="center"/>
      <protection locked="0"/>
    </xf>
    <xf numFmtId="0" fontId="112" fillId="0" borderId="0" xfId="87" applyFont="1" applyFill="1" applyBorder="1" applyAlignment="1" applyProtection="1">
      <alignment vertical="center"/>
    </xf>
    <xf numFmtId="0" fontId="100" fillId="0" borderId="0" xfId="87" applyFill="1" applyBorder="1" applyAlignment="1" applyProtection="1">
      <alignment horizontal="center"/>
    </xf>
    <xf numFmtId="172" fontId="112" fillId="0" borderId="0" xfId="87" applyNumberFormat="1" applyFont="1" applyFill="1" applyBorder="1" applyAlignment="1" applyProtection="1">
      <alignment vertical="center"/>
    </xf>
    <xf numFmtId="167" fontId="112" fillId="0" borderId="4" xfId="87" applyNumberFormat="1" applyFont="1" applyBorder="1" applyAlignment="1" applyProtection="1">
      <alignment horizontal="centerContinuous" vertical="center"/>
    </xf>
    <xf numFmtId="0" fontId="111" fillId="0" borderId="40" xfId="87" applyFont="1" applyBorder="1" applyAlignment="1" applyProtection="1">
      <alignment horizontal="left" vertical="center"/>
    </xf>
    <xf numFmtId="167" fontId="113" fillId="0" borderId="20" xfId="87" applyNumberFormat="1" applyFont="1" applyFill="1" applyBorder="1" applyAlignment="1" applyProtection="1">
      <alignment vertical="center"/>
    </xf>
    <xf numFmtId="167" fontId="113" fillId="0" borderId="25" xfId="87" applyNumberFormat="1" applyFont="1" applyFill="1" applyBorder="1" applyAlignment="1" applyProtection="1">
      <alignment vertical="center"/>
    </xf>
    <xf numFmtId="167" fontId="113" fillId="0" borderId="20" xfId="87" applyNumberFormat="1" applyFont="1" applyFill="1" applyBorder="1" applyAlignment="1" applyProtection="1">
      <alignment horizontal="center" vertical="center"/>
    </xf>
    <xf numFmtId="167" fontId="113" fillId="0" borderId="25" xfId="87" applyNumberFormat="1" applyFont="1" applyFill="1" applyBorder="1" applyAlignment="1" applyProtection="1">
      <alignment horizontal="center" vertical="center"/>
    </xf>
    <xf numFmtId="0" fontId="112" fillId="0" borderId="24" xfId="87" applyFont="1" applyBorder="1" applyAlignment="1" applyProtection="1">
      <alignment horizontal="left" vertical="center"/>
    </xf>
    <xf numFmtId="167" fontId="112" fillId="0" borderId="10" xfId="87" applyNumberFormat="1" applyFont="1" applyBorder="1" applyAlignment="1" applyProtection="1">
      <alignment horizontal="centerContinuous" vertical="center"/>
    </xf>
    <xf numFmtId="167" fontId="112" fillId="0" borderId="11" xfId="87" applyNumberFormat="1" applyFont="1" applyBorder="1" applyAlignment="1" applyProtection="1">
      <alignment horizontal="centerContinuous" vertical="center"/>
    </xf>
    <xf numFmtId="167" fontId="112" fillId="0" borderId="13" xfId="87" applyNumberFormat="1" applyFont="1" applyBorder="1" applyAlignment="1" applyProtection="1">
      <alignment horizontal="centerContinuous" vertical="center"/>
    </xf>
    <xf numFmtId="167" fontId="112" fillId="0" borderId="24" xfId="87" applyNumberFormat="1" applyFont="1" applyBorder="1" applyAlignment="1" applyProtection="1">
      <alignment horizontal="centerContinuous" vertical="center"/>
    </xf>
    <xf numFmtId="172" fontId="112" fillId="0" borderId="41" xfId="87" applyNumberFormat="1" applyFont="1" applyFill="1" applyBorder="1" applyAlignment="1" applyProtection="1">
      <alignment vertical="center"/>
    </xf>
    <xf numFmtId="0" fontId="114" fillId="0" borderId="0" xfId="86" applyFont="1" applyAlignment="1" applyProtection="1">
      <alignment horizontal="left" vertical="center"/>
    </xf>
    <xf numFmtId="0" fontId="16" fillId="0" borderId="0" xfId="86" applyBorder="1" applyAlignment="1" applyProtection="1">
      <alignment horizontal="left" vertical="center"/>
    </xf>
    <xf numFmtId="0" fontId="16" fillId="0" borderId="0" xfId="86" applyAlignment="1" applyProtection="1">
      <alignment horizontal="left" vertical="center" wrapText="1"/>
    </xf>
    <xf numFmtId="0" fontId="100" fillId="0" borderId="0" xfId="87" applyProtection="1">
      <protection locked="0"/>
    </xf>
    <xf numFmtId="49" fontId="33" fillId="8" borderId="0" xfId="87" applyNumberFormat="1" applyFont="1" applyFill="1" applyBorder="1" applyAlignment="1" applyProtection="1">
      <alignment vertical="top" wrapText="1"/>
    </xf>
    <xf numFmtId="0" fontId="33" fillId="8" borderId="0" xfId="87" applyNumberFormat="1" applyFont="1" applyFill="1" applyBorder="1" applyAlignment="1" applyProtection="1">
      <alignment horizontal="left" vertical="top" wrapText="1"/>
    </xf>
    <xf numFmtId="49" fontId="33" fillId="8" borderId="0" xfId="88" applyNumberFormat="1" applyFont="1" applyFill="1" applyBorder="1" applyAlignment="1" applyProtection="1">
      <alignment horizontal="center" vertical="top"/>
    </xf>
    <xf numFmtId="4" fontId="33" fillId="8" borderId="0" xfId="88" applyNumberFormat="1" applyFont="1" applyFill="1" applyBorder="1" applyAlignment="1" applyProtection="1">
      <alignment horizontal="right" vertical="top"/>
    </xf>
    <xf numFmtId="0" fontId="16" fillId="0" borderId="0" xfId="87" applyFont="1" applyAlignment="1" applyProtection="1">
      <alignment vertical="center"/>
      <protection locked="0"/>
    </xf>
    <xf numFmtId="0" fontId="16" fillId="0" borderId="0" xfId="87" applyFont="1" applyAlignment="1" applyProtection="1">
      <alignment vertical="center"/>
    </xf>
    <xf numFmtId="0" fontId="96" fillId="18" borderId="0" xfId="12" applyNumberFormat="1" applyFont="1" applyFill="1" applyBorder="1" applyAlignment="1" applyProtection="1">
      <alignment horizontal="left" vertical="top"/>
    </xf>
    <xf numFmtId="0" fontId="94" fillId="18" borderId="0" xfId="12" applyFont="1" applyFill="1" applyBorder="1" applyAlignment="1" applyProtection="1">
      <alignment horizontal="center"/>
    </xf>
    <xf numFmtId="0" fontId="101" fillId="0" borderId="0" xfId="87" applyFont="1" applyProtection="1">
      <protection locked="0"/>
    </xf>
    <xf numFmtId="0" fontId="33" fillId="0" borderId="0" xfId="87" applyFont="1" applyFill="1" applyBorder="1" applyProtection="1"/>
    <xf numFmtId="49" fontId="115" fillId="8" borderId="7" xfId="12" applyNumberFormat="1" applyFont="1" applyFill="1" applyBorder="1" applyAlignment="1" applyProtection="1">
      <alignment vertical="top"/>
    </xf>
    <xf numFmtId="0" fontId="116" fillId="8" borderId="8" xfId="12" applyNumberFormat="1" applyFont="1" applyFill="1" applyBorder="1" applyAlignment="1" applyProtection="1">
      <alignment horizontal="left" vertical="top"/>
    </xf>
    <xf numFmtId="0" fontId="116" fillId="0" borderId="8" xfId="12" applyFont="1" applyFill="1" applyBorder="1" applyAlignment="1" applyProtection="1">
      <alignment horizontal="center"/>
    </xf>
    <xf numFmtId="0" fontId="116" fillId="0" borderId="0" xfId="12" applyFont="1" applyFill="1" applyProtection="1"/>
    <xf numFmtId="0" fontId="96" fillId="14" borderId="0" xfId="12" applyNumberFormat="1" applyFont="1" applyFill="1" applyBorder="1" applyAlignment="1" applyProtection="1">
      <alignment horizontal="left" vertical="top"/>
    </xf>
    <xf numFmtId="0" fontId="117" fillId="0" borderId="6" xfId="0" applyFont="1" applyFill="1" applyBorder="1" applyAlignment="1">
      <alignment horizontal="right"/>
    </xf>
    <xf numFmtId="0" fontId="118" fillId="0" borderId="0" xfId="0" applyFont="1" applyFill="1"/>
    <xf numFmtId="0" fontId="119" fillId="0" borderId="15" xfId="0" applyFont="1" applyFill="1" applyBorder="1" applyAlignment="1">
      <alignment wrapText="1"/>
    </xf>
    <xf numFmtId="0" fontId="120" fillId="0" borderId="42" xfId="0" applyFont="1" applyFill="1" applyBorder="1" applyAlignment="1">
      <alignment horizontal="center" vertical="center"/>
    </xf>
    <xf numFmtId="167" fontId="65" fillId="0" borderId="6" xfId="0" applyNumberFormat="1" applyFont="1" applyFill="1" applyBorder="1" applyAlignment="1" applyProtection="1">
      <alignment horizontal="right" vertical="center"/>
    </xf>
    <xf numFmtId="0" fontId="119" fillId="0" borderId="0" xfId="0" applyFont="1" applyFill="1"/>
    <xf numFmtId="0" fontId="121" fillId="0" borderId="15" xfId="0" applyFont="1" applyFill="1" applyBorder="1" applyAlignment="1">
      <alignment wrapText="1"/>
    </xf>
    <xf numFmtId="0" fontId="122" fillId="0" borderId="42" xfId="0" applyFont="1" applyFill="1" applyBorder="1" applyAlignment="1">
      <alignment horizontal="center" vertical="center"/>
    </xf>
    <xf numFmtId="167" fontId="123" fillId="0" borderId="6" xfId="0" applyNumberFormat="1" applyFont="1" applyFill="1" applyBorder="1" applyAlignment="1" applyProtection="1">
      <alignment horizontal="right" vertical="center"/>
    </xf>
    <xf numFmtId="0" fontId="121" fillId="0" borderId="0" xfId="0" applyFont="1" applyFill="1"/>
    <xf numFmtId="0" fontId="125" fillId="0" borderId="15" xfId="0" applyFont="1" applyFill="1" applyBorder="1" applyAlignment="1">
      <alignment wrapText="1"/>
    </xf>
    <xf numFmtId="0" fontId="126" fillId="0" borderId="42" xfId="0" applyFont="1" applyFill="1" applyBorder="1" applyAlignment="1">
      <alignment horizontal="center" vertical="center"/>
    </xf>
    <xf numFmtId="0" fontId="124" fillId="0" borderId="0" xfId="0" applyFont="1" applyFill="1"/>
    <xf numFmtId="0" fontId="127" fillId="0" borderId="15" xfId="0" applyFont="1" applyFill="1" applyBorder="1" applyAlignment="1">
      <alignment wrapText="1"/>
    </xf>
    <xf numFmtId="0" fontId="128" fillId="0" borderId="15" xfId="0" applyFont="1" applyBorder="1"/>
    <xf numFmtId="0" fontId="126" fillId="0" borderId="42" xfId="0" applyFont="1" applyBorder="1" applyAlignment="1">
      <alignment horizontal="center" vertical="center"/>
    </xf>
    <xf numFmtId="167" fontId="65" fillId="8" borderId="6" xfId="0" applyNumberFormat="1" applyFont="1" applyFill="1" applyBorder="1" applyAlignment="1" applyProtection="1">
      <alignment horizontal="right" vertical="center"/>
    </xf>
    <xf numFmtId="0" fontId="128" fillId="0" borderId="0" xfId="0" applyFont="1"/>
    <xf numFmtId="0" fontId="36" fillId="2" borderId="15" xfId="21" applyFont="1" applyBorder="1" applyAlignment="1" applyProtection="1">
      <alignment horizontal="left" vertical="top" wrapText="1" indent="1"/>
    </xf>
    <xf numFmtId="0" fontId="38" fillId="8" borderId="0" xfId="15" applyFont="1" applyFill="1" applyAlignment="1" applyProtection="1">
      <alignment vertical="top" wrapText="1"/>
    </xf>
    <xf numFmtId="0" fontId="44" fillId="8" borderId="12" xfId="87" applyNumberFormat="1" applyFont="1" applyFill="1" applyBorder="1" applyAlignment="1" applyProtection="1">
      <alignment horizontal="left" vertical="center" wrapText="1"/>
    </xf>
    <xf numFmtId="0" fontId="33" fillId="8" borderId="28" xfId="87" applyNumberFormat="1" applyFont="1" applyFill="1" applyBorder="1" applyAlignment="1" applyProtection="1">
      <alignment horizontal="left" vertical="top" wrapText="1"/>
    </xf>
    <xf numFmtId="0" fontId="46" fillId="12" borderId="16" xfId="87" applyNumberFormat="1" applyFont="1" applyFill="1" applyBorder="1" applyAlignment="1" applyProtection="1">
      <alignment horizontal="left" vertical="center"/>
    </xf>
    <xf numFmtId="0" fontId="33" fillId="8" borderId="15" xfId="87" applyNumberFormat="1" applyFont="1" applyFill="1" applyBorder="1" applyAlignment="1" applyProtection="1">
      <alignment horizontal="left" vertical="top" wrapText="1"/>
    </xf>
    <xf numFmtId="0" fontId="38" fillId="0" borderId="15" xfId="87" applyNumberFormat="1" applyFont="1" applyFill="1" applyBorder="1" applyAlignment="1" applyProtection="1">
      <alignment horizontal="left" vertical="top" wrapText="1"/>
    </xf>
    <xf numFmtId="0" fontId="104" fillId="0" borderId="15" xfId="87" applyNumberFormat="1" applyFont="1" applyFill="1" applyBorder="1" applyAlignment="1" applyProtection="1">
      <alignment horizontal="left" vertical="center"/>
    </xf>
    <xf numFmtId="0" fontId="129" fillId="0" borderId="15" xfId="0" applyFont="1" applyFill="1" applyBorder="1"/>
    <xf numFmtId="17" fontId="9" fillId="0" borderId="6" xfId="0" applyNumberFormat="1" applyFont="1" applyBorder="1" applyAlignment="1">
      <alignment horizontal="center" vertical="center"/>
    </xf>
    <xf numFmtId="0" fontId="94" fillId="18" borderId="6" xfId="12" applyFont="1" applyFill="1" applyBorder="1" applyProtection="1">
      <protection locked="0"/>
    </xf>
    <xf numFmtId="0" fontId="116" fillId="0" borderId="9" xfId="12" applyFont="1" applyFill="1" applyBorder="1" applyProtection="1">
      <protection locked="0"/>
    </xf>
    <xf numFmtId="49" fontId="44" fillId="8" borderId="47" xfId="88" applyNumberFormat="1" applyFont="1" applyFill="1" applyBorder="1" applyAlignment="1" applyProtection="1">
      <alignment horizontal="center" vertical="center"/>
    </xf>
    <xf numFmtId="4" fontId="33" fillId="8" borderId="37" xfId="88" applyNumberFormat="1" applyFont="1" applyFill="1" applyBorder="1" applyAlignment="1" applyProtection="1">
      <alignment horizontal="right" vertical="top"/>
    </xf>
    <xf numFmtId="166" fontId="46" fillId="12" borderId="48" xfId="88" applyNumberFormat="1" applyFont="1" applyFill="1" applyBorder="1" applyAlignment="1" applyProtection="1">
      <alignment vertical="center"/>
    </xf>
    <xf numFmtId="4" fontId="33" fillId="8" borderId="49" xfId="88" applyNumberFormat="1" applyFont="1" applyFill="1" applyBorder="1" applyAlignment="1" applyProtection="1">
      <alignment horizontal="right" vertical="top"/>
    </xf>
    <xf numFmtId="4" fontId="101" fillId="8" borderId="49" xfId="88" applyNumberFormat="1" applyFont="1" applyFill="1" applyBorder="1" applyAlignment="1" applyProtection="1">
      <alignment horizontal="right" vertical="top"/>
    </xf>
    <xf numFmtId="166" fontId="105" fillId="0" borderId="49" xfId="88" applyNumberFormat="1" applyFont="1" applyFill="1" applyBorder="1" applyAlignment="1" applyProtection="1">
      <alignment vertical="center"/>
    </xf>
    <xf numFmtId="4" fontId="38" fillId="0" borderId="49" xfId="88" applyNumberFormat="1" applyFont="1" applyFill="1" applyBorder="1" applyAlignment="1" applyProtection="1">
      <alignment horizontal="right" vertical="top"/>
    </xf>
    <xf numFmtId="0" fontId="95" fillId="8" borderId="3" xfId="12" applyNumberFormat="1" applyFont="1" applyFill="1" applyBorder="1" applyAlignment="1" applyProtection="1">
      <alignment horizontal="left" vertical="center"/>
    </xf>
    <xf numFmtId="0" fontId="95" fillId="0" borderId="4" xfId="12" applyFont="1" applyFill="1" applyBorder="1" applyAlignment="1" applyProtection="1">
      <alignment vertical="center"/>
    </xf>
    <xf numFmtId="0" fontId="95" fillId="0" borderId="4" xfId="12" applyFont="1" applyFill="1" applyBorder="1" applyAlignment="1" applyProtection="1">
      <alignment vertical="center"/>
      <protection locked="0"/>
    </xf>
    <xf numFmtId="0" fontId="95" fillId="0" borderId="5" xfId="12" applyFont="1" applyFill="1" applyBorder="1" applyAlignment="1" applyProtection="1">
      <alignment vertical="center"/>
    </xf>
    <xf numFmtId="0" fontId="95" fillId="0" borderId="0" xfId="12" applyFont="1" applyFill="1" applyAlignment="1" applyProtection="1">
      <alignment vertical="center"/>
    </xf>
    <xf numFmtId="0" fontId="107" fillId="0" borderId="2" xfId="83" applyFont="1" applyBorder="1" applyAlignment="1">
      <alignment horizontal="center" vertical="top" wrapText="1"/>
    </xf>
    <xf numFmtId="0" fontId="107" fillId="0" borderId="0" xfId="83" applyFont="1" applyBorder="1" applyAlignment="1">
      <alignment horizontal="center" vertical="top" wrapText="1"/>
    </xf>
    <xf numFmtId="0" fontId="107" fillId="0" borderId="6" xfId="83" applyFont="1" applyBorder="1" applyAlignment="1">
      <alignment horizontal="center" vertical="top" wrapText="1"/>
    </xf>
    <xf numFmtId="0" fontId="132" fillId="0" borderId="15" xfId="87" applyNumberFormat="1" applyFont="1" applyFill="1" applyBorder="1" applyAlignment="1" applyProtection="1">
      <alignment horizontal="left" vertical="center" wrapText="1"/>
    </xf>
    <xf numFmtId="4" fontId="39" fillId="0" borderId="49" xfId="88" applyNumberFormat="1" applyFont="1" applyFill="1" applyBorder="1" applyAlignment="1" applyProtection="1">
      <alignment horizontal="right" vertical="top"/>
    </xf>
    <xf numFmtId="174" fontId="38" fillId="0" borderId="49" xfId="88" applyNumberFormat="1" applyFont="1" applyFill="1" applyBorder="1" applyAlignment="1" applyProtection="1">
      <alignment horizontal="center" vertical="top"/>
      <protection locked="0"/>
    </xf>
    <xf numFmtId="0" fontId="133" fillId="0" borderId="0" xfId="0" applyFont="1" applyBorder="1" applyAlignment="1">
      <alignment horizontal="center" vertical="top" wrapText="1"/>
    </xf>
    <xf numFmtId="0" fontId="133" fillId="0" borderId="6" xfId="0" applyFont="1" applyBorder="1" applyAlignment="1">
      <alignment horizontal="center" vertical="top" wrapText="1"/>
    </xf>
    <xf numFmtId="0" fontId="131" fillId="0" borderId="0" xfId="84" applyFont="1">
      <alignment horizontal="left" vertical="center"/>
    </xf>
    <xf numFmtId="0" fontId="28" fillId="0" borderId="0" xfId="0" applyFont="1" applyBorder="1" applyAlignment="1">
      <alignment horizontal="left" vertical="center" wrapText="1"/>
    </xf>
    <xf numFmtId="0" fontId="134" fillId="0" borderId="15" xfId="87" applyNumberFormat="1" applyFont="1" applyFill="1" applyBorder="1" applyAlignment="1" applyProtection="1">
      <alignment horizontal="left" vertical="top" wrapText="1"/>
    </xf>
    <xf numFmtId="0" fontId="136" fillId="0" borderId="15" xfId="87" applyNumberFormat="1" applyFont="1" applyFill="1" applyBorder="1" applyAlignment="1" applyProtection="1">
      <alignment horizontal="left" vertical="top" wrapText="1"/>
    </xf>
    <xf numFmtId="0" fontId="136" fillId="0" borderId="0" xfId="87" applyFont="1" applyAlignment="1" applyProtection="1">
      <alignment vertical="top"/>
    </xf>
    <xf numFmtId="0" fontId="137" fillId="0" borderId="15" xfId="87" applyNumberFormat="1" applyFont="1" applyFill="1" applyBorder="1" applyAlignment="1" applyProtection="1">
      <alignment horizontal="left" vertical="top" wrapText="1"/>
    </xf>
    <xf numFmtId="4" fontId="68" fillId="8" borderId="49" xfId="88" applyNumberFormat="1" applyFont="1" applyFill="1" applyBorder="1" applyAlignment="1" applyProtection="1">
      <alignment horizontal="right" vertical="top"/>
    </xf>
    <xf numFmtId="0" fontId="68" fillId="0" borderId="0" xfId="87" applyFont="1" applyProtection="1">
      <protection locked="0"/>
    </xf>
    <xf numFmtId="0" fontId="68" fillId="0" borderId="0" xfId="87" applyFont="1" applyProtection="1"/>
    <xf numFmtId="0" fontId="137" fillId="0" borderId="15" xfId="87" quotePrefix="1" applyNumberFormat="1" applyFont="1" applyFill="1" applyBorder="1" applyAlignment="1" applyProtection="1">
      <alignment horizontal="left" vertical="top" wrapText="1"/>
    </xf>
    <xf numFmtId="0" fontId="126" fillId="8" borderId="42" xfId="0" applyFont="1" applyFill="1" applyBorder="1" applyAlignment="1" applyProtection="1">
      <alignment horizontal="center" vertical="center"/>
    </xf>
    <xf numFmtId="0" fontId="128" fillId="8" borderId="0" xfId="0" applyFont="1" applyFill="1" applyAlignment="1" applyProtection="1">
      <alignment vertical="top"/>
    </xf>
    <xf numFmtId="0" fontId="127" fillId="0" borderId="15" xfId="0" applyFont="1" applyFill="1" applyBorder="1"/>
    <xf numFmtId="0" fontId="65" fillId="0" borderId="6" xfId="0" applyFont="1" applyFill="1" applyBorder="1" applyAlignment="1">
      <alignment horizontal="right"/>
    </xf>
    <xf numFmtId="49" fontId="44" fillId="8" borderId="19" xfId="87" applyNumberFormat="1" applyFont="1" applyFill="1" applyBorder="1" applyAlignment="1" applyProtection="1">
      <alignment horizontal="left" vertical="center" indent="1"/>
    </xf>
    <xf numFmtId="49" fontId="33" fillId="8" borderId="27" xfId="87" applyNumberFormat="1" applyFont="1" applyFill="1" applyBorder="1" applyAlignment="1" applyProtection="1">
      <alignment horizontal="left" vertical="top" indent="1"/>
    </xf>
    <xf numFmtId="49" fontId="46" fillId="12" borderId="21" xfId="87" applyNumberFormat="1" applyFont="1" applyFill="1" applyBorder="1" applyAlignment="1" applyProtection="1">
      <alignment horizontal="left" vertical="center" indent="1"/>
    </xf>
    <xf numFmtId="49" fontId="33" fillId="8" borderId="20" xfId="87" applyNumberFormat="1" applyFont="1" applyFill="1" applyBorder="1" applyAlignment="1" applyProtection="1">
      <alignment horizontal="left" vertical="top" indent="1"/>
    </xf>
    <xf numFmtId="49" fontId="135" fillId="0" borderId="20" xfId="87" applyNumberFormat="1" applyFont="1" applyFill="1" applyBorder="1" applyAlignment="1" applyProtection="1">
      <alignment horizontal="left" vertical="top" indent="1"/>
    </xf>
    <xf numFmtId="49" fontId="68" fillId="8" borderId="20" xfId="87" applyNumberFormat="1" applyFont="1" applyFill="1" applyBorder="1" applyAlignment="1" applyProtection="1">
      <alignment horizontal="left" vertical="top" indent="1"/>
    </xf>
    <xf numFmtId="49" fontId="136" fillId="0" borderId="20" xfId="87" applyNumberFormat="1" applyFont="1" applyFill="1" applyBorder="1" applyAlignment="1" applyProtection="1">
      <alignment horizontal="left" vertical="top" indent="1"/>
    </xf>
    <xf numFmtId="49" fontId="43" fillId="0" borderId="20" xfId="87" applyNumberFormat="1" applyFont="1" applyFill="1" applyBorder="1" applyAlignment="1" applyProtection="1">
      <alignment horizontal="left" vertical="top" indent="1"/>
    </xf>
    <xf numFmtId="49" fontId="14" fillId="2" borderId="20" xfId="4" applyFont="1" applyBorder="1" applyAlignment="1" applyProtection="1">
      <alignment horizontal="left" vertical="top" indent="1"/>
    </xf>
    <xf numFmtId="49" fontId="38" fillId="0" borderId="20" xfId="87" applyNumberFormat="1" applyFont="1" applyFill="1" applyBorder="1" applyAlignment="1" applyProtection="1">
      <alignment horizontal="left" vertical="top" indent="1"/>
    </xf>
    <xf numFmtId="49" fontId="104" fillId="0" borderId="20" xfId="87" applyNumberFormat="1" applyFont="1" applyFill="1" applyBorder="1" applyAlignment="1" applyProtection="1">
      <alignment horizontal="left" vertical="center" indent="1"/>
    </xf>
    <xf numFmtId="49" fontId="38" fillId="0" borderId="20" xfId="87" applyNumberFormat="1" applyFont="1" applyFill="1" applyBorder="1" applyAlignment="1" applyProtection="1">
      <alignment horizontal="left" vertical="center" indent="1"/>
    </xf>
    <xf numFmtId="0" fontId="119" fillId="0" borderId="20" xfId="0" applyFont="1" applyFill="1" applyBorder="1" applyAlignment="1">
      <alignment horizontal="left" indent="1"/>
    </xf>
    <xf numFmtId="0" fontId="121" fillId="0" borderId="20" xfId="0" applyFont="1" applyFill="1" applyBorder="1" applyAlignment="1">
      <alignment horizontal="left" indent="1"/>
    </xf>
    <xf numFmtId="0" fontId="124" fillId="0" borderId="20" xfId="0" applyFont="1" applyFill="1" applyBorder="1" applyAlignment="1">
      <alignment horizontal="left" indent="1"/>
    </xf>
    <xf numFmtId="0" fontId="128" fillId="0" borderId="20" xfId="0" applyFont="1" applyBorder="1" applyAlignment="1">
      <alignment horizontal="left" indent="1"/>
    </xf>
    <xf numFmtId="0" fontId="130" fillId="2" borderId="20" xfId="7" applyFont="1" applyBorder="1" applyAlignment="1" applyProtection="1">
      <alignment horizontal="left" indent="1"/>
    </xf>
    <xf numFmtId="175" fontId="136" fillId="0" borderId="49" xfId="88" applyNumberFormat="1" applyFont="1" applyFill="1" applyBorder="1" applyAlignment="1" applyProtection="1">
      <alignment vertical="top"/>
      <protection locked="0"/>
    </xf>
    <xf numFmtId="0" fontId="138" fillId="0" borderId="20" xfId="0" applyFont="1" applyFill="1" applyBorder="1" applyAlignment="1">
      <alignment horizontal="left" indent="1"/>
    </xf>
    <xf numFmtId="0" fontId="130" fillId="2" borderId="15" xfId="21" applyFont="1" applyBorder="1" applyAlignment="1" applyProtection="1">
      <alignment horizontal="left" vertical="top" wrapText="1" indent="2"/>
    </xf>
    <xf numFmtId="0" fontId="136" fillId="8" borderId="0" xfId="15" applyFont="1" applyFill="1" applyAlignment="1" applyProtection="1">
      <alignment vertical="top" wrapText="1"/>
    </xf>
    <xf numFmtId="176" fontId="38" fillId="0" borderId="49" xfId="88" applyNumberFormat="1" applyFont="1" applyFill="1" applyBorder="1" applyAlignment="1" applyProtection="1">
      <alignment vertical="top"/>
      <protection locked="0"/>
    </xf>
    <xf numFmtId="177" fontId="136" fillId="0" borderId="49" xfId="88" applyNumberFormat="1" applyFont="1" applyFill="1" applyBorder="1" applyAlignment="1" applyProtection="1">
      <alignment vertical="top"/>
      <protection locked="0"/>
    </xf>
    <xf numFmtId="49" fontId="139" fillId="8" borderId="43" xfId="88" applyNumberFormat="1" applyFont="1" applyFill="1" applyBorder="1" applyAlignment="1" applyProtection="1">
      <alignment horizontal="center" vertical="center"/>
    </xf>
    <xf numFmtId="49" fontId="140" fillId="12" borderId="45" xfId="88" applyNumberFormat="1" applyFont="1" applyFill="1" applyBorder="1" applyAlignment="1" applyProtection="1">
      <alignment horizontal="center" vertical="center"/>
    </xf>
    <xf numFmtId="0" fontId="120" fillId="0" borderId="42" xfId="0" applyFont="1" applyFill="1" applyBorder="1"/>
    <xf numFmtId="49" fontId="141" fillId="0" borderId="42" xfId="88" applyNumberFormat="1" applyFont="1" applyFill="1" applyBorder="1" applyAlignment="1" applyProtection="1">
      <alignment horizontal="left" vertical="center"/>
    </xf>
    <xf numFmtId="0" fontId="142" fillId="0" borderId="42" xfId="0" applyFont="1" applyFill="1" applyBorder="1"/>
    <xf numFmtId="49" fontId="143" fillId="8" borderId="44" xfId="88" applyNumberFormat="1" applyFont="1" applyFill="1" applyBorder="1" applyAlignment="1" applyProtection="1">
      <alignment horizontal="center" vertical="top"/>
    </xf>
    <xf numFmtId="49" fontId="143" fillId="8" borderId="42" xfId="88" applyNumberFormat="1" applyFont="1" applyFill="1" applyBorder="1" applyAlignment="1" applyProtection="1">
      <alignment horizontal="center" vertical="top"/>
    </xf>
    <xf numFmtId="49" fontId="144" fillId="8" borderId="42" xfId="88" applyNumberFormat="1" applyFont="1" applyFill="1" applyBorder="1" applyAlignment="1" applyProtection="1">
      <alignment horizontal="center" vertical="top"/>
    </xf>
    <xf numFmtId="49" fontId="145" fillId="8" borderId="42" xfId="88" applyNumberFormat="1" applyFont="1" applyFill="1" applyBorder="1" applyAlignment="1" applyProtection="1">
      <alignment horizontal="center" vertical="top"/>
    </xf>
    <xf numFmtId="49" fontId="146" fillId="0" borderId="42" xfId="88" applyNumberFormat="1" applyFont="1" applyFill="1" applyBorder="1" applyAlignment="1" applyProtection="1">
      <alignment horizontal="center" vertical="top"/>
    </xf>
    <xf numFmtId="49" fontId="147" fillId="0" borderId="42" xfId="88" applyNumberFormat="1" applyFont="1" applyFill="1" applyBorder="1" applyAlignment="1" applyProtection="1">
      <alignment horizontal="center" vertical="top"/>
    </xf>
    <xf numFmtId="49" fontId="126" fillId="0" borderId="42" xfId="88" applyNumberFormat="1" applyFont="1" applyFill="1" applyBorder="1" applyAlignment="1" applyProtection="1">
      <alignment horizontal="center" vertical="top"/>
    </xf>
    <xf numFmtId="49" fontId="126" fillId="0" borderId="42" xfId="88" applyNumberFormat="1" applyFont="1" applyFill="1" applyBorder="1" applyAlignment="1" applyProtection="1">
      <alignment horizontal="left" vertical="top"/>
    </xf>
    <xf numFmtId="0" fontId="148" fillId="0" borderId="20" xfId="0" applyFont="1" applyFill="1" applyBorder="1" applyAlignment="1">
      <alignment horizontal="left" indent="1"/>
    </xf>
    <xf numFmtId="49" fontId="135" fillId="0" borderId="20" xfId="87" applyNumberFormat="1" applyFont="1" applyFill="1" applyBorder="1" applyAlignment="1" applyProtection="1">
      <alignment horizontal="left" vertical="center" indent="1"/>
    </xf>
    <xf numFmtId="0" fontId="135" fillId="0" borderId="15" xfId="87" applyNumberFormat="1" applyFont="1" applyFill="1" applyBorder="1" applyAlignment="1" applyProtection="1">
      <alignment horizontal="left" vertical="top" wrapText="1"/>
    </xf>
    <xf numFmtId="0" fontId="130" fillId="2" borderId="20" xfId="7" applyFont="1" applyBorder="1" applyAlignment="1" applyProtection="1">
      <alignment horizontal="center" wrapText="1"/>
    </xf>
    <xf numFmtId="0" fontId="130" fillId="0" borderId="20" xfId="7" applyFont="1" applyFill="1" applyBorder="1" applyAlignment="1" applyProtection="1">
      <alignment horizontal="center" wrapText="1"/>
    </xf>
    <xf numFmtId="0" fontId="36" fillId="0" borderId="15" xfId="21" applyFont="1" applyFill="1" applyBorder="1" applyAlignment="1" applyProtection="1">
      <alignment horizontal="left" vertical="top" wrapText="1"/>
    </xf>
    <xf numFmtId="0" fontId="38" fillId="0" borderId="0" xfId="15" applyFont="1" applyFill="1" applyAlignment="1" applyProtection="1">
      <alignment vertical="top" wrapText="1"/>
    </xf>
    <xf numFmtId="0" fontId="36" fillId="0" borderId="15" xfId="21" applyFont="1" applyFill="1" applyBorder="1" applyAlignment="1" applyProtection="1">
      <alignment horizontal="left" vertical="top"/>
    </xf>
    <xf numFmtId="0" fontId="36" fillId="0" borderId="15" xfId="21" applyFont="1" applyFill="1" applyBorder="1" applyAlignment="1" applyProtection="1">
      <alignment horizontal="left" vertical="top" wrapText="1" indent="1"/>
    </xf>
    <xf numFmtId="167" fontId="149" fillId="0" borderId="6" xfId="0" applyNumberFormat="1" applyFont="1" applyFill="1" applyBorder="1" applyAlignment="1" applyProtection="1">
      <alignment horizontal="right" vertical="center"/>
    </xf>
    <xf numFmtId="0" fontId="119" fillId="0" borderId="23" xfId="0" applyFont="1" applyFill="1" applyBorder="1" applyAlignment="1">
      <alignment horizontal="left" indent="1"/>
    </xf>
    <xf numFmtId="0" fontId="119" fillId="0" borderId="18" xfId="0" applyFont="1" applyFill="1" applyBorder="1" applyAlignment="1">
      <alignment wrapText="1"/>
    </xf>
    <xf numFmtId="0" fontId="120" fillId="0" borderId="46" xfId="0" applyFont="1" applyFill="1" applyBorder="1" applyAlignment="1">
      <alignment horizontal="center" vertical="center"/>
    </xf>
    <xf numFmtId="167" fontId="65" fillId="0" borderId="9" xfId="0" applyNumberFormat="1" applyFont="1" applyFill="1" applyBorder="1" applyAlignment="1" applyProtection="1">
      <alignment horizontal="right" vertical="center"/>
    </xf>
    <xf numFmtId="0" fontId="27" fillId="0" borderId="20" xfId="0" applyFont="1" applyFill="1" applyBorder="1"/>
    <xf numFmtId="0" fontId="124" fillId="0" borderId="15" xfId="0" applyFont="1" applyFill="1" applyBorder="1" applyAlignment="1">
      <alignment wrapText="1"/>
    </xf>
    <xf numFmtId="0" fontId="77" fillId="0" borderId="42" xfId="0" applyFont="1" applyFill="1" applyBorder="1" applyAlignment="1">
      <alignment horizontal="center"/>
    </xf>
    <xf numFmtId="0" fontId="77" fillId="0" borderId="6" xfId="0" applyFont="1" applyFill="1" applyBorder="1" applyAlignment="1">
      <alignment horizontal="center"/>
    </xf>
    <xf numFmtId="0" fontId="27" fillId="0" borderId="0" xfId="0" applyFont="1" applyFill="1"/>
    <xf numFmtId="0" fontId="124" fillId="0" borderId="15" xfId="0" quotePrefix="1" applyFont="1" applyFill="1" applyBorder="1"/>
    <xf numFmtId="0" fontId="27" fillId="0" borderId="15" xfId="0" quotePrefix="1" applyFont="1" applyFill="1" applyBorder="1"/>
    <xf numFmtId="0" fontId="150" fillId="0" borderId="15" xfId="0" quotePrefix="1" applyFont="1" applyFill="1" applyBorder="1"/>
    <xf numFmtId="0" fontId="151" fillId="0" borderId="20" xfId="7" applyFont="1" applyFill="1" applyBorder="1" applyAlignment="1" applyProtection="1">
      <alignment horizontal="center" vertical="center" wrapText="1"/>
    </xf>
    <xf numFmtId="0" fontId="19" fillId="0" borderId="42" xfId="0" applyFont="1" applyBorder="1" applyAlignment="1">
      <alignment horizontal="center"/>
    </xf>
    <xf numFmtId="0" fontId="12" fillId="2" borderId="20" xfId="7" applyFont="1" applyBorder="1" applyAlignment="1" applyProtection="1">
      <alignment horizontal="center" wrapText="1"/>
    </xf>
    <xf numFmtId="0" fontId="12" fillId="2" borderId="15" xfId="21" applyFont="1" applyBorder="1" applyAlignment="1" applyProtection="1">
      <alignment horizontal="left" vertical="top" wrapText="1" indent="1"/>
    </xf>
    <xf numFmtId="0" fontId="147" fillId="0" borderId="42" xfId="0" applyFont="1" applyBorder="1" applyAlignment="1">
      <alignment horizontal="center" vertical="center"/>
    </xf>
    <xf numFmtId="0" fontId="39" fillId="8" borderId="0" xfId="15" applyFont="1" applyFill="1" applyAlignment="1" applyProtection="1">
      <alignment vertical="top" wrapText="1"/>
    </xf>
    <xf numFmtId="0" fontId="7" fillId="0" borderId="0" xfId="0" applyFont="1" applyFill="1"/>
    <xf numFmtId="0" fontId="152" fillId="2" borderId="20" xfId="7" applyFont="1" applyBorder="1" applyAlignment="1" applyProtection="1">
      <alignment horizontal="left" indent="1"/>
    </xf>
    <xf numFmtId="0" fontId="130" fillId="0" borderId="15" xfId="21" applyFont="1" applyFill="1" applyBorder="1" applyAlignment="1" applyProtection="1">
      <alignment horizontal="left" vertical="top" wrapText="1" indent="1"/>
    </xf>
    <xf numFmtId="0" fontId="130" fillId="0" borderId="20" xfId="7" applyFont="1" applyFill="1" applyBorder="1" applyAlignment="1" applyProtection="1">
      <alignment horizontal="left" vertical="center" wrapText="1" indent="1"/>
    </xf>
    <xf numFmtId="0" fontId="130" fillId="0" borderId="20" xfId="7" applyFont="1" applyFill="1" applyBorder="1" applyAlignment="1" applyProtection="1">
      <alignment horizontal="left" vertical="top" wrapText="1" indent="1"/>
    </xf>
    <xf numFmtId="0" fontId="46" fillId="19" borderId="16" xfId="87" applyNumberFormat="1" applyFont="1" applyFill="1" applyBorder="1" applyAlignment="1" applyProtection="1">
      <alignment horizontal="left" vertical="center"/>
    </xf>
    <xf numFmtId="175" fontId="136" fillId="0" borderId="6" xfId="88" applyNumberFormat="1" applyFont="1" applyFill="1" applyBorder="1" applyAlignment="1" applyProtection="1">
      <alignment vertical="top"/>
      <protection locked="0"/>
    </xf>
    <xf numFmtId="0" fontId="130" fillId="2" borderId="23" xfId="7" applyFont="1" applyBorder="1" applyAlignment="1" applyProtection="1">
      <alignment horizontal="center" wrapText="1"/>
    </xf>
    <xf numFmtId="0" fontId="36" fillId="2" borderId="18" xfId="21" applyFont="1" applyBorder="1" applyAlignment="1" applyProtection="1">
      <alignment horizontal="left" vertical="top" wrapText="1" indent="1"/>
    </xf>
    <xf numFmtId="0" fontId="126" fillId="0" borderId="46" xfId="0" applyFont="1" applyBorder="1" applyAlignment="1">
      <alignment horizontal="center" vertical="center"/>
    </xf>
    <xf numFmtId="0" fontId="12" fillId="0" borderId="20" xfId="7" applyFont="1" applyFill="1" applyBorder="1" applyAlignment="1" applyProtection="1">
      <alignment horizontal="center" vertical="center" wrapText="1"/>
    </xf>
    <xf numFmtId="0" fontId="12" fillId="0" borderId="15" xfId="21" applyFont="1" applyFill="1" applyBorder="1" applyAlignment="1" applyProtection="1">
      <alignment horizontal="left" vertical="top" wrapText="1" indent="1"/>
    </xf>
    <xf numFmtId="0" fontId="8" fillId="0" borderId="42" xfId="0" applyFont="1" applyBorder="1" applyAlignment="1">
      <alignment horizontal="center"/>
    </xf>
    <xf numFmtId="167" fontId="149" fillId="8" borderId="6" xfId="0" applyNumberFormat="1" applyFont="1" applyFill="1" applyBorder="1" applyAlignment="1" applyProtection="1">
      <alignment horizontal="right" vertical="center"/>
    </xf>
    <xf numFmtId="49" fontId="140" fillId="12" borderId="16" xfId="88" applyNumberFormat="1" applyFont="1" applyFill="1" applyBorder="1" applyAlignment="1" applyProtection="1">
      <alignment horizontal="center" vertical="center"/>
    </xf>
    <xf numFmtId="0" fontId="135" fillId="20" borderId="15" xfId="87" applyNumberFormat="1" applyFont="1" applyFill="1" applyBorder="1" applyAlignment="1" applyProtection="1">
      <alignment horizontal="left" vertical="top" wrapText="1"/>
    </xf>
    <xf numFmtId="0" fontId="119" fillId="20" borderId="15" xfId="0" applyFont="1" applyFill="1" applyBorder="1" applyAlignment="1">
      <alignment wrapText="1"/>
    </xf>
    <xf numFmtId="0" fontId="150" fillId="20" borderId="15" xfId="0" quotePrefix="1" applyFont="1" applyFill="1" applyBorder="1"/>
    <xf numFmtId="0" fontId="152" fillId="20" borderId="20" xfId="7" applyFont="1" applyFill="1" applyBorder="1" applyAlignment="1" applyProtection="1">
      <alignment horizontal="left" indent="1"/>
    </xf>
    <xf numFmtId="0" fontId="77" fillId="20" borderId="42" xfId="0" applyFont="1" applyFill="1" applyBorder="1" applyAlignment="1">
      <alignment horizontal="center"/>
    </xf>
    <xf numFmtId="0" fontId="77" fillId="20" borderId="6" xfId="0" applyFont="1" applyFill="1" applyBorder="1" applyAlignment="1">
      <alignment horizontal="center"/>
    </xf>
    <xf numFmtId="0" fontId="27" fillId="20" borderId="0" xfId="0" applyFont="1" applyFill="1"/>
    <xf numFmtId="0" fontId="130" fillId="20" borderId="20" xfId="7" applyFont="1" applyFill="1" applyBorder="1" applyAlignment="1" applyProtection="1">
      <alignment horizontal="left" vertical="center" wrapText="1" indent="1"/>
    </xf>
    <xf numFmtId="0" fontId="130" fillId="20" borderId="15" xfId="21" applyFont="1" applyFill="1" applyBorder="1" applyAlignment="1" applyProtection="1">
      <alignment horizontal="left" vertical="top" wrapText="1" indent="1"/>
    </xf>
    <xf numFmtId="49" fontId="146" fillId="20" borderId="42" xfId="88" applyNumberFormat="1" applyFont="1" applyFill="1" applyBorder="1" applyAlignment="1" applyProtection="1">
      <alignment horizontal="center" vertical="top"/>
    </xf>
    <xf numFmtId="175" fontId="136" fillId="20" borderId="49" xfId="88" applyNumberFormat="1" applyFont="1" applyFill="1" applyBorder="1" applyAlignment="1" applyProtection="1">
      <alignment vertical="top"/>
      <protection locked="0"/>
    </xf>
    <xf numFmtId="0" fontId="155" fillId="20" borderId="15" xfId="0" applyFont="1" applyFill="1" applyBorder="1" applyAlignment="1">
      <alignment wrapText="1"/>
    </xf>
    <xf numFmtId="0" fontId="90" fillId="0" borderId="10" xfId="83"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38" fillId="0" borderId="0" xfId="83" applyFont="1" applyAlignment="1">
      <alignment vertical="top" wrapText="1"/>
    </xf>
    <xf numFmtId="0" fontId="90" fillId="0" borderId="2" xfId="83"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90" fillId="0" borderId="10" xfId="83"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107" fillId="0" borderId="2" xfId="83" applyFont="1" applyBorder="1" applyAlignment="1">
      <alignment horizontal="center" vertical="center" wrapText="1"/>
    </xf>
    <xf numFmtId="0" fontId="0" fillId="0" borderId="0" xfId="0" applyAlignment="1">
      <alignment horizontal="center" vertical="center" wrapText="1"/>
    </xf>
    <xf numFmtId="0" fontId="0" fillId="0" borderId="6" xfId="0" applyBorder="1" applyAlignment="1">
      <alignment horizontal="center" vertical="center" wrapText="1"/>
    </xf>
    <xf numFmtId="0" fontId="107" fillId="0" borderId="0" xfId="83" applyFont="1" applyBorder="1" applyAlignment="1">
      <alignment horizontal="center" vertical="top" wrapText="1"/>
    </xf>
    <xf numFmtId="0" fontId="44" fillId="16" borderId="32" xfId="86" applyFont="1" applyFill="1" applyBorder="1" applyAlignment="1" applyProtection="1">
      <alignment horizontal="center" vertical="center" wrapText="1"/>
    </xf>
    <xf numFmtId="0" fontId="100" fillId="16" borderId="26" xfId="87" applyFill="1" applyBorder="1" applyAlignment="1" applyProtection="1">
      <alignment vertical="center" wrapText="1"/>
    </xf>
  </cellXfs>
  <cellStyles count="90">
    <cellStyle name="ArtDescriptif" xfId="5" xr:uid="{00000000-0005-0000-0000-000000000000}"/>
    <cellStyle name="ArtDescriptif 2" xfId="17" xr:uid="{00000000-0005-0000-0000-000001000000}"/>
    <cellStyle name="Article note1" xfId="24" xr:uid="{00000000-0005-0000-0000-000002000000}"/>
    <cellStyle name="Article note2" xfId="25" xr:uid="{00000000-0005-0000-0000-000003000000}"/>
    <cellStyle name="Article note2_BPU MACONNERIE 2008" xfId="74" xr:uid="{00000000-0005-0000-0000-000004000000}"/>
    <cellStyle name="Article note3" xfId="26" xr:uid="{00000000-0005-0000-0000-000005000000}"/>
    <cellStyle name="Article note4" xfId="27" xr:uid="{00000000-0005-0000-0000-000006000000}"/>
    <cellStyle name="Article note5" xfId="28" xr:uid="{00000000-0005-0000-0000-000007000000}"/>
    <cellStyle name="ArtLibelleCond" xfId="29" xr:uid="{00000000-0005-0000-0000-000008000000}"/>
    <cellStyle name="ArtNote1" xfId="30" xr:uid="{00000000-0005-0000-0000-000009000000}"/>
    <cellStyle name="ArtNote2" xfId="8" xr:uid="{00000000-0005-0000-0000-00000A000000}"/>
    <cellStyle name="ArtNote3" xfId="31" xr:uid="{00000000-0005-0000-0000-00000B000000}"/>
    <cellStyle name="ArtNote3 2" xfId="77" xr:uid="{00000000-0005-0000-0000-00000C000000}"/>
    <cellStyle name="ArtNote4" xfId="32" xr:uid="{00000000-0005-0000-0000-00000D000000}"/>
    <cellStyle name="ArtNote5" xfId="33" xr:uid="{00000000-0005-0000-0000-00000E000000}"/>
    <cellStyle name="ArtTitre" xfId="4" xr:uid="{00000000-0005-0000-0000-00000F000000}"/>
    <cellStyle name="CE" xfId="34" xr:uid="{00000000-0005-0000-0000-000010000000}"/>
    <cellStyle name="Chap 1" xfId="35" xr:uid="{00000000-0005-0000-0000-000011000000}"/>
    <cellStyle name="Chap 2" xfId="36" xr:uid="{00000000-0005-0000-0000-000012000000}"/>
    <cellStyle name="Chap 3" xfId="37" xr:uid="{00000000-0005-0000-0000-000013000000}"/>
    <cellStyle name="ChapDescriptif0" xfId="38" xr:uid="{00000000-0005-0000-0000-000014000000}"/>
    <cellStyle name="ChapDescriptif1" xfId="18" xr:uid="{00000000-0005-0000-0000-000015000000}"/>
    <cellStyle name="ChapDescriptif1 2" xfId="80" xr:uid="{00000000-0005-0000-0000-000016000000}"/>
    <cellStyle name="ChapDescriptif2" xfId="2" xr:uid="{00000000-0005-0000-0000-000017000000}"/>
    <cellStyle name="ChapDescriptif2 2" xfId="19" xr:uid="{00000000-0005-0000-0000-000018000000}"/>
    <cellStyle name="ChapDescriptif3" xfId="11" xr:uid="{00000000-0005-0000-0000-000019000000}"/>
    <cellStyle name="ChapDescriptif3 2" xfId="21" xr:uid="{00000000-0005-0000-0000-00001A000000}"/>
    <cellStyle name="ChapDescriptif4" xfId="39" xr:uid="{00000000-0005-0000-0000-00001B000000}"/>
    <cellStyle name="ChapDescriptif4 2" xfId="79" xr:uid="{00000000-0005-0000-0000-00001C000000}"/>
    <cellStyle name="ChapNote0" xfId="40" xr:uid="{00000000-0005-0000-0000-00001D000000}"/>
    <cellStyle name="ChapNote1" xfId="41" xr:uid="{00000000-0005-0000-0000-00001E000000}"/>
    <cellStyle name="ChapNote1 2" xfId="76" xr:uid="{00000000-0005-0000-0000-00001F000000}"/>
    <cellStyle name="ChapNote2" xfId="3" xr:uid="{00000000-0005-0000-0000-000020000000}"/>
    <cellStyle name="ChapNote3" xfId="10" xr:uid="{00000000-0005-0000-0000-000021000000}"/>
    <cellStyle name="ChapNote4" xfId="42" xr:uid="{00000000-0005-0000-0000-000022000000}"/>
    <cellStyle name="ChapRecap0" xfId="43" xr:uid="{00000000-0005-0000-0000-000023000000}"/>
    <cellStyle name="ChapRecap1" xfId="44" xr:uid="{00000000-0005-0000-0000-000024000000}"/>
    <cellStyle name="ChapRecap2" xfId="45" xr:uid="{00000000-0005-0000-0000-000025000000}"/>
    <cellStyle name="ChapRecap3" xfId="46" xr:uid="{00000000-0005-0000-0000-000026000000}"/>
    <cellStyle name="ChapRecap4" xfId="47" xr:uid="{00000000-0005-0000-0000-000027000000}"/>
    <cellStyle name="ChapTitre0" xfId="23" xr:uid="{00000000-0005-0000-0000-000028000000}"/>
    <cellStyle name="ChapTitre1" xfId="6" xr:uid="{00000000-0005-0000-0000-000029000000}"/>
    <cellStyle name="ChapTitre2" xfId="1" xr:uid="{00000000-0005-0000-0000-00002A000000}"/>
    <cellStyle name="ChapTitre2 2" xfId="16" xr:uid="{00000000-0005-0000-0000-00002B000000}"/>
    <cellStyle name="ChapTitre3" xfId="9" xr:uid="{00000000-0005-0000-0000-00002C000000}"/>
    <cellStyle name="ChapTitre3 2" xfId="20" xr:uid="{00000000-0005-0000-0000-00002D000000}"/>
    <cellStyle name="ChapTitre3 3" xfId="82" xr:uid="{00000000-0005-0000-0000-00002E000000}"/>
    <cellStyle name="ChapTitre4" xfId="22" xr:uid="{00000000-0005-0000-0000-00002F000000}"/>
    <cellStyle name="ChapTitre4 2" xfId="78" xr:uid="{00000000-0005-0000-0000-000030000000}"/>
    <cellStyle name="Descr Article" xfId="48" xr:uid="{00000000-0005-0000-0000-000031000000}"/>
    <cellStyle name="Descr Article_BPU MACONNERIE 2008" xfId="73" xr:uid="{00000000-0005-0000-0000-000032000000}"/>
    <cellStyle name="DQLocQuantNonLoc" xfId="49" xr:uid="{00000000-0005-0000-0000-000033000000}"/>
    <cellStyle name="DQLocRefClass" xfId="50" xr:uid="{00000000-0005-0000-0000-000034000000}"/>
    <cellStyle name="DQLocStruct" xfId="51" xr:uid="{00000000-0005-0000-0000-000035000000}"/>
    <cellStyle name="DQMinutes" xfId="52" xr:uid="{00000000-0005-0000-0000-000036000000}"/>
    <cellStyle name="Euro" xfId="81" xr:uid="{00000000-0005-0000-0000-000037000000}"/>
    <cellStyle name="Euro 7" xfId="85" xr:uid="{00000000-0005-0000-0000-000038000000}"/>
    <cellStyle name="Info Entete" xfId="53" xr:uid="{00000000-0005-0000-0000-000039000000}"/>
    <cellStyle name="Inter Entete" xfId="54" xr:uid="{00000000-0005-0000-0000-00003A000000}"/>
    <cellStyle name="Loc Litteraire" xfId="55" xr:uid="{00000000-0005-0000-0000-00003B000000}"/>
    <cellStyle name="Loc Structuree" xfId="56" xr:uid="{00000000-0005-0000-0000-00003C000000}"/>
    <cellStyle name="LocLit" xfId="57" xr:uid="{00000000-0005-0000-0000-00003D000000}"/>
    <cellStyle name="LocRefClass" xfId="58" xr:uid="{00000000-0005-0000-0000-00003E000000}"/>
    <cellStyle name="LocSignetRep" xfId="59" xr:uid="{00000000-0005-0000-0000-00003F000000}"/>
    <cellStyle name="LocStrRecap0" xfId="60" xr:uid="{00000000-0005-0000-0000-000040000000}"/>
    <cellStyle name="LocStrRecap1" xfId="61" xr:uid="{00000000-0005-0000-0000-000041000000}"/>
    <cellStyle name="LocStrTexte0" xfId="62" xr:uid="{00000000-0005-0000-0000-000042000000}"/>
    <cellStyle name="LocStrTexte1" xfId="63" xr:uid="{00000000-0005-0000-0000-000043000000}"/>
    <cellStyle name="LocStruct" xfId="64" xr:uid="{00000000-0005-0000-0000-000044000000}"/>
    <cellStyle name="LocTitre" xfId="65" xr:uid="{00000000-0005-0000-0000-000045000000}"/>
    <cellStyle name="Lot" xfId="66" xr:uid="{00000000-0005-0000-0000-000046000000}"/>
    <cellStyle name="Milliers 2" xfId="75" xr:uid="{00000000-0005-0000-0000-000047000000}"/>
    <cellStyle name="Milliers 3" xfId="88" xr:uid="{00000000-0005-0000-0000-000048000000}"/>
    <cellStyle name="Milliers_Mmixte - Elec 2008 - BPU Travaux" xfId="13" xr:uid="{00000000-0005-0000-0000-000049000000}"/>
    <cellStyle name="Nb2dec" xfId="67" xr:uid="{00000000-0005-0000-0000-00004A000000}"/>
    <cellStyle name="Normal" xfId="0" builtinId="0"/>
    <cellStyle name="Normal 2" xfId="15" xr:uid="{00000000-0005-0000-0000-00004C000000}"/>
    <cellStyle name="Normal 2 3" xfId="86" xr:uid="{00000000-0005-0000-0000-00004D000000}"/>
    <cellStyle name="Normal 3" xfId="84" xr:uid="{00000000-0005-0000-0000-00004E000000}"/>
    <cellStyle name="Normal 4" xfId="87" xr:uid="{00000000-0005-0000-0000-00004F000000}"/>
    <cellStyle name="Normal 5" xfId="89" xr:uid="{00000000-0005-0000-0000-000050000000}"/>
    <cellStyle name="Normal_2006 Menuiserie - BPU" xfId="83" xr:uid="{00000000-0005-0000-0000-000051000000}"/>
    <cellStyle name="Normal_Mmixte - Elec 2008 - BPU Travaux" xfId="12" xr:uid="{00000000-0005-0000-0000-000052000000}"/>
    <cellStyle name="Normal_Transfert Attic 17 09 2008" xfId="14" xr:uid="{00000000-0005-0000-0000-000053000000}"/>
    <cellStyle name="Numerotation" xfId="7" xr:uid="{00000000-0005-0000-0000-000054000000}"/>
    <cellStyle name="Qte Structuree" xfId="68" xr:uid="{00000000-0005-0000-0000-000055000000}"/>
    <cellStyle name="Structure" xfId="69" xr:uid="{00000000-0005-0000-0000-000056000000}"/>
    <cellStyle name="Structure Note" xfId="70" xr:uid="{00000000-0005-0000-0000-000057000000}"/>
    <cellStyle name="Titre Article" xfId="71" xr:uid="{00000000-0005-0000-0000-000058000000}"/>
    <cellStyle name="Titre Entete" xfId="72" xr:uid="{00000000-0005-0000-0000-000059000000}"/>
  </cellStyles>
  <dxfs count="227">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ont>
        <condense val="0"/>
        <extend val="0"/>
        <color indexed="9"/>
      </font>
    </dxf>
    <dxf>
      <font>
        <condense val="0"/>
        <extend val="0"/>
        <color indexed="9"/>
      </font>
    </dxf>
    <dxf>
      <fill>
        <patternFill>
          <bgColor indexed="11"/>
        </patternFill>
      </fill>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8000"/>
      <color rgb="FF0000FF"/>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4.jpeg"/><Relationship Id="rId1" Type="http://schemas.openxmlformats.org/officeDocument/2006/relationships/image" Target="../media/image3.jpe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2</xdr:row>
      <xdr:rowOff>123812</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10378"/>
          <a:ext cx="352329" cy="35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2203173</xdr:colOff>
      <xdr:row>190</xdr:row>
      <xdr:rowOff>173935</xdr:rowOff>
    </xdr:from>
    <xdr:to>
      <xdr:col>1</xdr:col>
      <xdr:colOff>2660606</xdr:colOff>
      <xdr:row>193</xdr:row>
      <xdr:rowOff>115956</xdr:rowOff>
    </xdr:to>
    <xdr:pic>
      <xdr:nvPicPr>
        <xdr:cNvPr id="2" name="thumb" descr="http://www.materielelectrique.com/content/images_produits/Image/IRL.jpg?v0.3.22">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5148" y="8193985"/>
          <a:ext cx="457433" cy="4563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3513780</xdr:colOff>
      <xdr:row>180</xdr:row>
      <xdr:rowOff>86036</xdr:rowOff>
    </xdr:from>
    <xdr:to>
      <xdr:col>1</xdr:col>
      <xdr:colOff>4539762</xdr:colOff>
      <xdr:row>183</xdr:row>
      <xdr:rowOff>18384</xdr:rowOff>
    </xdr:to>
    <xdr:pic>
      <xdr:nvPicPr>
        <xdr:cNvPr id="3" name="image_1" descr="FILS ET CABLES 502.019">
          <a:extLst>
            <a:ext uri="{FF2B5EF4-FFF2-40B4-BE49-F238E27FC236}">
              <a16:creationId xmlns:a16="http://schemas.microsoft.com/office/drawing/2014/main" id="{00000000-0008-0000-0300-000003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7700" r="7826" b="13885"/>
        <a:stretch/>
      </xdr:blipFill>
      <xdr:spPr bwMode="auto">
        <a:xfrm rot="4235442">
          <a:off x="4338064" y="2806708"/>
          <a:ext cx="503848" cy="10259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2285999</xdr:colOff>
      <xdr:row>179</xdr:row>
      <xdr:rowOff>18152</xdr:rowOff>
    </xdr:from>
    <xdr:to>
      <xdr:col>1</xdr:col>
      <xdr:colOff>3122543</xdr:colOff>
      <xdr:row>180</xdr:row>
      <xdr:rowOff>154800</xdr:rowOff>
    </xdr:to>
    <xdr:pic>
      <xdr:nvPicPr>
        <xdr:cNvPr id="4" name="big_image_1" descr="FILS ET CABLES 505.644">
          <a:extLst>
            <a:ext uri="{FF2B5EF4-FFF2-40B4-BE49-F238E27FC236}">
              <a16:creationId xmlns:a16="http://schemas.microsoft.com/office/drawing/2014/main" id="{00000000-0008-0000-0300-000004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3242" r="67406" b="9322"/>
        <a:stretch/>
      </xdr:blipFill>
      <xdr:spPr bwMode="auto">
        <a:xfrm rot="5400000">
          <a:off x="3102672" y="5516554"/>
          <a:ext cx="327148" cy="8365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124238</xdr:colOff>
      <xdr:row>455</xdr:row>
      <xdr:rowOff>82825</xdr:rowOff>
    </xdr:from>
    <xdr:to>
      <xdr:col>6</xdr:col>
      <xdr:colOff>165651</xdr:colOff>
      <xdr:row>460</xdr:row>
      <xdr:rowOff>115956</xdr:rowOff>
    </xdr:to>
    <xdr:sp macro="" textlink="">
      <xdr:nvSpPr>
        <xdr:cNvPr id="5" name="ZoneTexte 4">
          <a:extLst>
            <a:ext uri="{FF2B5EF4-FFF2-40B4-BE49-F238E27FC236}">
              <a16:creationId xmlns:a16="http://schemas.microsoft.com/office/drawing/2014/main" id="{00000000-0008-0000-0300-000005000000}"/>
            </a:ext>
          </a:extLst>
        </xdr:cNvPr>
        <xdr:cNvSpPr txBox="1"/>
      </xdr:nvSpPr>
      <xdr:spPr>
        <a:xfrm>
          <a:off x="6725477" y="5797825"/>
          <a:ext cx="2128631" cy="985631"/>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Exemple de prestation Elec :</a:t>
          </a:r>
        </a:p>
        <a:p>
          <a:r>
            <a:rPr lang="fr-FR" sz="1100"/>
            <a:t>- Mandat 1835 - OS n° 32 270</a:t>
          </a:r>
        </a:p>
        <a:p>
          <a:r>
            <a:rPr lang="fr-FR" sz="1100"/>
            <a:t>- Mandat 1937 - OS n° 32 087</a:t>
          </a:r>
        </a:p>
        <a:p>
          <a:r>
            <a:rPr lang="fr-FR" sz="1100"/>
            <a:t>- Mandat 1993 - OS n° 32 410</a:t>
          </a:r>
        </a:p>
        <a:p>
          <a:endParaRPr lang="fr-FR" sz="1100"/>
        </a:p>
      </xdr:txBody>
    </xdr:sp>
    <xdr:clientData/>
  </xdr:twoCellAnchor>
  <xdr:twoCellAnchor>
    <xdr:from>
      <xdr:col>1</xdr:col>
      <xdr:colOff>4530587</xdr:colOff>
      <xdr:row>9</xdr:row>
      <xdr:rowOff>140804</xdr:rowOff>
    </xdr:from>
    <xdr:to>
      <xdr:col>1</xdr:col>
      <xdr:colOff>5739848</xdr:colOff>
      <xdr:row>9</xdr:row>
      <xdr:rowOff>720587</xdr:rowOff>
    </xdr:to>
    <xdr:sp macro="" textlink="">
      <xdr:nvSpPr>
        <xdr:cNvPr id="13" name="ZoneTexte 12">
          <a:extLst>
            <a:ext uri="{FF2B5EF4-FFF2-40B4-BE49-F238E27FC236}">
              <a16:creationId xmlns:a16="http://schemas.microsoft.com/office/drawing/2014/main" id="{00000000-0008-0000-0300-00000D000000}"/>
            </a:ext>
          </a:extLst>
        </xdr:cNvPr>
        <xdr:cNvSpPr txBox="1"/>
      </xdr:nvSpPr>
      <xdr:spPr>
        <a:xfrm>
          <a:off x="5093804" y="1093304"/>
          <a:ext cx="1209261" cy="579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A voir ?</a:t>
          </a:r>
        </a:p>
      </xdr:txBody>
    </xdr:sp>
    <xdr:clientData/>
  </xdr:twoCellAnchor>
  <xdr:twoCellAnchor>
    <xdr:from>
      <xdr:col>1</xdr:col>
      <xdr:colOff>4638261</xdr:colOff>
      <xdr:row>21</xdr:row>
      <xdr:rowOff>91109</xdr:rowOff>
    </xdr:from>
    <xdr:to>
      <xdr:col>1</xdr:col>
      <xdr:colOff>5847522</xdr:colOff>
      <xdr:row>21</xdr:row>
      <xdr:rowOff>1557130</xdr:rowOff>
    </xdr:to>
    <xdr:sp macro="" textlink="">
      <xdr:nvSpPr>
        <xdr:cNvPr id="14" name="ZoneTexte 13">
          <a:extLst>
            <a:ext uri="{FF2B5EF4-FFF2-40B4-BE49-F238E27FC236}">
              <a16:creationId xmlns:a16="http://schemas.microsoft.com/office/drawing/2014/main" id="{00000000-0008-0000-0300-00000E000000}"/>
            </a:ext>
          </a:extLst>
        </xdr:cNvPr>
        <xdr:cNvSpPr txBox="1"/>
      </xdr:nvSpPr>
      <xdr:spPr>
        <a:xfrm>
          <a:off x="5201478" y="4538870"/>
          <a:ext cx="1209261" cy="14660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A voir ?</a:t>
          </a:r>
        </a:p>
      </xdr:txBody>
    </xdr:sp>
    <xdr:clientData/>
  </xdr:twoCellAnchor>
  <xdr:twoCellAnchor editAs="oneCell">
    <xdr:from>
      <xdr:col>0</xdr:col>
      <xdr:colOff>74545</xdr:colOff>
      <xdr:row>1</xdr:row>
      <xdr:rowOff>57978</xdr:rowOff>
    </xdr:from>
    <xdr:to>
      <xdr:col>0</xdr:col>
      <xdr:colOff>513523</xdr:colOff>
      <xdr:row>3</xdr:row>
      <xdr:rowOff>169099</xdr:rowOff>
    </xdr:to>
    <xdr:pic>
      <xdr:nvPicPr>
        <xdr:cNvPr id="8" name="Picture 1" descr="logoquadri_150dpi_25">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4545" y="207065"/>
          <a:ext cx="438978" cy="450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39"/>
  <sheetViews>
    <sheetView showGridLines="0" topLeftCell="A19" zoomScaleNormal="100" zoomScaleSheetLayoutView="115" workbookViewId="0">
      <selection activeCell="E40" sqref="E40"/>
    </sheetView>
  </sheetViews>
  <sheetFormatPr baseColWidth="10" defaultRowHeight="12.75" x14ac:dyDescent="0.25"/>
  <cols>
    <col min="1" max="2" width="16.5703125" style="198" customWidth="1"/>
    <col min="3" max="3" width="21.5703125" style="198" customWidth="1"/>
    <col min="4" max="4" width="16.5703125" style="198" customWidth="1"/>
    <col min="5" max="5" width="18.5703125" style="198" customWidth="1"/>
    <col min="6" max="256" width="11.42578125" style="198"/>
    <col min="257" max="258" width="16.5703125" style="198" customWidth="1"/>
    <col min="259" max="259" width="21.5703125" style="198" customWidth="1"/>
    <col min="260" max="260" width="16.5703125" style="198" customWidth="1"/>
    <col min="261" max="261" width="18.5703125" style="198" customWidth="1"/>
    <col min="262" max="512" width="11.42578125" style="198"/>
    <col min="513" max="514" width="16.5703125" style="198" customWidth="1"/>
    <col min="515" max="515" width="21.5703125" style="198" customWidth="1"/>
    <col min="516" max="516" width="16.5703125" style="198" customWidth="1"/>
    <col min="517" max="517" width="18.5703125" style="198" customWidth="1"/>
    <col min="518" max="768" width="11.42578125" style="198"/>
    <col min="769" max="770" width="16.5703125" style="198" customWidth="1"/>
    <col min="771" max="771" width="21.5703125" style="198" customWidth="1"/>
    <col min="772" max="772" width="16.5703125" style="198" customWidth="1"/>
    <col min="773" max="773" width="18.5703125" style="198" customWidth="1"/>
    <col min="774" max="1024" width="11.42578125" style="198"/>
    <col min="1025" max="1026" width="16.5703125" style="198" customWidth="1"/>
    <col min="1027" max="1027" width="21.5703125" style="198" customWidth="1"/>
    <col min="1028" max="1028" width="16.5703125" style="198" customWidth="1"/>
    <col min="1029" max="1029" width="18.5703125" style="198" customWidth="1"/>
    <col min="1030" max="1280" width="11.42578125" style="198"/>
    <col min="1281" max="1282" width="16.5703125" style="198" customWidth="1"/>
    <col min="1283" max="1283" width="21.5703125" style="198" customWidth="1"/>
    <col min="1284" max="1284" width="16.5703125" style="198" customWidth="1"/>
    <col min="1285" max="1285" width="18.5703125" style="198" customWidth="1"/>
    <col min="1286" max="1536" width="11.42578125" style="198"/>
    <col min="1537" max="1538" width="16.5703125" style="198" customWidth="1"/>
    <col min="1539" max="1539" width="21.5703125" style="198" customWidth="1"/>
    <col min="1540" max="1540" width="16.5703125" style="198" customWidth="1"/>
    <col min="1541" max="1541" width="18.5703125" style="198" customWidth="1"/>
    <col min="1542" max="1792" width="11.42578125" style="198"/>
    <col min="1793" max="1794" width="16.5703125" style="198" customWidth="1"/>
    <col min="1795" max="1795" width="21.5703125" style="198" customWidth="1"/>
    <col min="1796" max="1796" width="16.5703125" style="198" customWidth="1"/>
    <col min="1797" max="1797" width="18.5703125" style="198" customWidth="1"/>
    <col min="1798" max="2048" width="11.42578125" style="198"/>
    <col min="2049" max="2050" width="16.5703125" style="198" customWidth="1"/>
    <col min="2051" max="2051" width="21.5703125" style="198" customWidth="1"/>
    <col min="2052" max="2052" width="16.5703125" style="198" customWidth="1"/>
    <col min="2053" max="2053" width="18.5703125" style="198" customWidth="1"/>
    <col min="2054" max="2304" width="11.42578125" style="198"/>
    <col min="2305" max="2306" width="16.5703125" style="198" customWidth="1"/>
    <col min="2307" max="2307" width="21.5703125" style="198" customWidth="1"/>
    <col min="2308" max="2308" width="16.5703125" style="198" customWidth="1"/>
    <col min="2309" max="2309" width="18.5703125" style="198" customWidth="1"/>
    <col min="2310" max="2560" width="11.42578125" style="198"/>
    <col min="2561" max="2562" width="16.5703125" style="198" customWidth="1"/>
    <col min="2563" max="2563" width="21.5703125" style="198" customWidth="1"/>
    <col min="2564" max="2564" width="16.5703125" style="198" customWidth="1"/>
    <col min="2565" max="2565" width="18.5703125" style="198" customWidth="1"/>
    <col min="2566" max="2816" width="11.42578125" style="198"/>
    <col min="2817" max="2818" width="16.5703125" style="198" customWidth="1"/>
    <col min="2819" max="2819" width="21.5703125" style="198" customWidth="1"/>
    <col min="2820" max="2820" width="16.5703125" style="198" customWidth="1"/>
    <col min="2821" max="2821" width="18.5703125" style="198" customWidth="1"/>
    <col min="2822" max="3072" width="11.42578125" style="198"/>
    <col min="3073" max="3074" width="16.5703125" style="198" customWidth="1"/>
    <col min="3075" max="3075" width="21.5703125" style="198" customWidth="1"/>
    <col min="3076" max="3076" width="16.5703125" style="198" customWidth="1"/>
    <col min="3077" max="3077" width="18.5703125" style="198" customWidth="1"/>
    <col min="3078" max="3328" width="11.42578125" style="198"/>
    <col min="3329" max="3330" width="16.5703125" style="198" customWidth="1"/>
    <col min="3331" max="3331" width="21.5703125" style="198" customWidth="1"/>
    <col min="3332" max="3332" width="16.5703125" style="198" customWidth="1"/>
    <col min="3333" max="3333" width="18.5703125" style="198" customWidth="1"/>
    <col min="3334" max="3584" width="11.42578125" style="198"/>
    <col min="3585" max="3586" width="16.5703125" style="198" customWidth="1"/>
    <col min="3587" max="3587" width="21.5703125" style="198" customWidth="1"/>
    <col min="3588" max="3588" width="16.5703125" style="198" customWidth="1"/>
    <col min="3589" max="3589" width="18.5703125" style="198" customWidth="1"/>
    <col min="3590" max="3840" width="11.42578125" style="198"/>
    <col min="3841" max="3842" width="16.5703125" style="198" customWidth="1"/>
    <col min="3843" max="3843" width="21.5703125" style="198" customWidth="1"/>
    <col min="3844" max="3844" width="16.5703125" style="198" customWidth="1"/>
    <col min="3845" max="3845" width="18.5703125" style="198" customWidth="1"/>
    <col min="3846" max="4096" width="11.42578125" style="198"/>
    <col min="4097" max="4098" width="16.5703125" style="198" customWidth="1"/>
    <col min="4099" max="4099" width="21.5703125" style="198" customWidth="1"/>
    <col min="4100" max="4100" width="16.5703125" style="198" customWidth="1"/>
    <col min="4101" max="4101" width="18.5703125" style="198" customWidth="1"/>
    <col min="4102" max="4352" width="11.42578125" style="198"/>
    <col min="4353" max="4354" width="16.5703125" style="198" customWidth="1"/>
    <col min="4355" max="4355" width="21.5703125" style="198" customWidth="1"/>
    <col min="4356" max="4356" width="16.5703125" style="198" customWidth="1"/>
    <col min="4357" max="4357" width="18.5703125" style="198" customWidth="1"/>
    <col min="4358" max="4608" width="11.42578125" style="198"/>
    <col min="4609" max="4610" width="16.5703125" style="198" customWidth="1"/>
    <col min="4611" max="4611" width="21.5703125" style="198" customWidth="1"/>
    <col min="4612" max="4612" width="16.5703125" style="198" customWidth="1"/>
    <col min="4613" max="4613" width="18.5703125" style="198" customWidth="1"/>
    <col min="4614" max="4864" width="11.42578125" style="198"/>
    <col min="4865" max="4866" width="16.5703125" style="198" customWidth="1"/>
    <col min="4867" max="4867" width="21.5703125" style="198" customWidth="1"/>
    <col min="4868" max="4868" width="16.5703125" style="198" customWidth="1"/>
    <col min="4869" max="4869" width="18.5703125" style="198" customWidth="1"/>
    <col min="4870" max="5120" width="11.42578125" style="198"/>
    <col min="5121" max="5122" width="16.5703125" style="198" customWidth="1"/>
    <col min="5123" max="5123" width="21.5703125" style="198" customWidth="1"/>
    <col min="5124" max="5124" width="16.5703125" style="198" customWidth="1"/>
    <col min="5125" max="5125" width="18.5703125" style="198" customWidth="1"/>
    <col min="5126" max="5376" width="11.42578125" style="198"/>
    <col min="5377" max="5378" width="16.5703125" style="198" customWidth="1"/>
    <col min="5379" max="5379" width="21.5703125" style="198" customWidth="1"/>
    <col min="5380" max="5380" width="16.5703125" style="198" customWidth="1"/>
    <col min="5381" max="5381" width="18.5703125" style="198" customWidth="1"/>
    <col min="5382" max="5632" width="11.42578125" style="198"/>
    <col min="5633" max="5634" width="16.5703125" style="198" customWidth="1"/>
    <col min="5635" max="5635" width="21.5703125" style="198" customWidth="1"/>
    <col min="5636" max="5636" width="16.5703125" style="198" customWidth="1"/>
    <col min="5637" max="5637" width="18.5703125" style="198" customWidth="1"/>
    <col min="5638" max="5888" width="11.42578125" style="198"/>
    <col min="5889" max="5890" width="16.5703125" style="198" customWidth="1"/>
    <col min="5891" max="5891" width="21.5703125" style="198" customWidth="1"/>
    <col min="5892" max="5892" width="16.5703125" style="198" customWidth="1"/>
    <col min="5893" max="5893" width="18.5703125" style="198" customWidth="1"/>
    <col min="5894" max="6144" width="11.42578125" style="198"/>
    <col min="6145" max="6146" width="16.5703125" style="198" customWidth="1"/>
    <col min="6147" max="6147" width="21.5703125" style="198" customWidth="1"/>
    <col min="6148" max="6148" width="16.5703125" style="198" customWidth="1"/>
    <col min="6149" max="6149" width="18.5703125" style="198" customWidth="1"/>
    <col min="6150" max="6400" width="11.42578125" style="198"/>
    <col min="6401" max="6402" width="16.5703125" style="198" customWidth="1"/>
    <col min="6403" max="6403" width="21.5703125" style="198" customWidth="1"/>
    <col min="6404" max="6404" width="16.5703125" style="198" customWidth="1"/>
    <col min="6405" max="6405" width="18.5703125" style="198" customWidth="1"/>
    <col min="6406" max="6656" width="11.42578125" style="198"/>
    <col min="6657" max="6658" width="16.5703125" style="198" customWidth="1"/>
    <col min="6659" max="6659" width="21.5703125" style="198" customWidth="1"/>
    <col min="6660" max="6660" width="16.5703125" style="198" customWidth="1"/>
    <col min="6661" max="6661" width="18.5703125" style="198" customWidth="1"/>
    <col min="6662" max="6912" width="11.42578125" style="198"/>
    <col min="6913" max="6914" width="16.5703125" style="198" customWidth="1"/>
    <col min="6915" max="6915" width="21.5703125" style="198" customWidth="1"/>
    <col min="6916" max="6916" width="16.5703125" style="198" customWidth="1"/>
    <col min="6917" max="6917" width="18.5703125" style="198" customWidth="1"/>
    <col min="6918" max="7168" width="11.42578125" style="198"/>
    <col min="7169" max="7170" width="16.5703125" style="198" customWidth="1"/>
    <col min="7171" max="7171" width="21.5703125" style="198" customWidth="1"/>
    <col min="7172" max="7172" width="16.5703125" style="198" customWidth="1"/>
    <col min="7173" max="7173" width="18.5703125" style="198" customWidth="1"/>
    <col min="7174" max="7424" width="11.42578125" style="198"/>
    <col min="7425" max="7426" width="16.5703125" style="198" customWidth="1"/>
    <col min="7427" max="7427" width="21.5703125" style="198" customWidth="1"/>
    <col min="7428" max="7428" width="16.5703125" style="198" customWidth="1"/>
    <col min="7429" max="7429" width="18.5703125" style="198" customWidth="1"/>
    <col min="7430" max="7680" width="11.42578125" style="198"/>
    <col min="7681" max="7682" width="16.5703125" style="198" customWidth="1"/>
    <col min="7683" max="7683" width="21.5703125" style="198" customWidth="1"/>
    <col min="7684" max="7684" width="16.5703125" style="198" customWidth="1"/>
    <col min="7685" max="7685" width="18.5703125" style="198" customWidth="1"/>
    <col min="7686" max="7936" width="11.42578125" style="198"/>
    <col min="7937" max="7938" width="16.5703125" style="198" customWidth="1"/>
    <col min="7939" max="7939" width="21.5703125" style="198" customWidth="1"/>
    <col min="7940" max="7940" width="16.5703125" style="198" customWidth="1"/>
    <col min="7941" max="7941" width="18.5703125" style="198" customWidth="1"/>
    <col min="7942" max="8192" width="11.42578125" style="198"/>
    <col min="8193" max="8194" width="16.5703125" style="198" customWidth="1"/>
    <col min="8195" max="8195" width="21.5703125" style="198" customWidth="1"/>
    <col min="8196" max="8196" width="16.5703125" style="198" customWidth="1"/>
    <col min="8197" max="8197" width="18.5703125" style="198" customWidth="1"/>
    <col min="8198" max="8448" width="11.42578125" style="198"/>
    <col min="8449" max="8450" width="16.5703125" style="198" customWidth="1"/>
    <col min="8451" max="8451" width="21.5703125" style="198" customWidth="1"/>
    <col min="8452" max="8452" width="16.5703125" style="198" customWidth="1"/>
    <col min="8453" max="8453" width="18.5703125" style="198" customWidth="1"/>
    <col min="8454" max="8704" width="11.42578125" style="198"/>
    <col min="8705" max="8706" width="16.5703125" style="198" customWidth="1"/>
    <col min="8707" max="8707" width="21.5703125" style="198" customWidth="1"/>
    <col min="8708" max="8708" width="16.5703125" style="198" customWidth="1"/>
    <col min="8709" max="8709" width="18.5703125" style="198" customWidth="1"/>
    <col min="8710" max="8960" width="11.42578125" style="198"/>
    <col min="8961" max="8962" width="16.5703125" style="198" customWidth="1"/>
    <col min="8963" max="8963" width="21.5703125" style="198" customWidth="1"/>
    <col min="8964" max="8964" width="16.5703125" style="198" customWidth="1"/>
    <col min="8965" max="8965" width="18.5703125" style="198" customWidth="1"/>
    <col min="8966" max="9216" width="11.42578125" style="198"/>
    <col min="9217" max="9218" width="16.5703125" style="198" customWidth="1"/>
    <col min="9219" max="9219" width="21.5703125" style="198" customWidth="1"/>
    <col min="9220" max="9220" width="16.5703125" style="198" customWidth="1"/>
    <col min="9221" max="9221" width="18.5703125" style="198" customWidth="1"/>
    <col min="9222" max="9472" width="11.42578125" style="198"/>
    <col min="9473" max="9474" width="16.5703125" style="198" customWidth="1"/>
    <col min="9475" max="9475" width="21.5703125" style="198" customWidth="1"/>
    <col min="9476" max="9476" width="16.5703125" style="198" customWidth="1"/>
    <col min="9477" max="9477" width="18.5703125" style="198" customWidth="1"/>
    <col min="9478" max="9728" width="11.42578125" style="198"/>
    <col min="9729" max="9730" width="16.5703125" style="198" customWidth="1"/>
    <col min="9731" max="9731" width="21.5703125" style="198" customWidth="1"/>
    <col min="9732" max="9732" width="16.5703125" style="198" customWidth="1"/>
    <col min="9733" max="9733" width="18.5703125" style="198" customWidth="1"/>
    <col min="9734" max="9984" width="11.42578125" style="198"/>
    <col min="9985" max="9986" width="16.5703125" style="198" customWidth="1"/>
    <col min="9987" max="9987" width="21.5703125" style="198" customWidth="1"/>
    <col min="9988" max="9988" width="16.5703125" style="198" customWidth="1"/>
    <col min="9989" max="9989" width="18.5703125" style="198" customWidth="1"/>
    <col min="9990" max="10240" width="11.42578125" style="198"/>
    <col min="10241" max="10242" width="16.5703125" style="198" customWidth="1"/>
    <col min="10243" max="10243" width="21.5703125" style="198" customWidth="1"/>
    <col min="10244" max="10244" width="16.5703125" style="198" customWidth="1"/>
    <col min="10245" max="10245" width="18.5703125" style="198" customWidth="1"/>
    <col min="10246" max="10496" width="11.42578125" style="198"/>
    <col min="10497" max="10498" width="16.5703125" style="198" customWidth="1"/>
    <col min="10499" max="10499" width="21.5703125" style="198" customWidth="1"/>
    <col min="10500" max="10500" width="16.5703125" style="198" customWidth="1"/>
    <col min="10501" max="10501" width="18.5703125" style="198" customWidth="1"/>
    <col min="10502" max="10752" width="11.42578125" style="198"/>
    <col min="10753" max="10754" width="16.5703125" style="198" customWidth="1"/>
    <col min="10755" max="10755" width="21.5703125" style="198" customWidth="1"/>
    <col min="10756" max="10756" width="16.5703125" style="198" customWidth="1"/>
    <col min="10757" max="10757" width="18.5703125" style="198" customWidth="1"/>
    <col min="10758" max="11008" width="11.42578125" style="198"/>
    <col min="11009" max="11010" width="16.5703125" style="198" customWidth="1"/>
    <col min="11011" max="11011" width="21.5703125" style="198" customWidth="1"/>
    <col min="11012" max="11012" width="16.5703125" style="198" customWidth="1"/>
    <col min="11013" max="11013" width="18.5703125" style="198" customWidth="1"/>
    <col min="11014" max="11264" width="11.42578125" style="198"/>
    <col min="11265" max="11266" width="16.5703125" style="198" customWidth="1"/>
    <col min="11267" max="11267" width="21.5703125" style="198" customWidth="1"/>
    <col min="11268" max="11268" width="16.5703125" style="198" customWidth="1"/>
    <col min="11269" max="11269" width="18.5703125" style="198" customWidth="1"/>
    <col min="11270" max="11520" width="11.42578125" style="198"/>
    <col min="11521" max="11522" width="16.5703125" style="198" customWidth="1"/>
    <col min="11523" max="11523" width="21.5703125" style="198" customWidth="1"/>
    <col min="11524" max="11524" width="16.5703125" style="198" customWidth="1"/>
    <col min="11525" max="11525" width="18.5703125" style="198" customWidth="1"/>
    <col min="11526" max="11776" width="11.42578125" style="198"/>
    <col min="11777" max="11778" width="16.5703125" style="198" customWidth="1"/>
    <col min="11779" max="11779" width="21.5703125" style="198" customWidth="1"/>
    <col min="11780" max="11780" width="16.5703125" style="198" customWidth="1"/>
    <col min="11781" max="11781" width="18.5703125" style="198" customWidth="1"/>
    <col min="11782" max="12032" width="11.42578125" style="198"/>
    <col min="12033" max="12034" width="16.5703125" style="198" customWidth="1"/>
    <col min="12035" max="12035" width="21.5703125" style="198" customWidth="1"/>
    <col min="12036" max="12036" width="16.5703125" style="198" customWidth="1"/>
    <col min="12037" max="12037" width="18.5703125" style="198" customWidth="1"/>
    <col min="12038" max="12288" width="11.42578125" style="198"/>
    <col min="12289" max="12290" width="16.5703125" style="198" customWidth="1"/>
    <col min="12291" max="12291" width="21.5703125" style="198" customWidth="1"/>
    <col min="12292" max="12292" width="16.5703125" style="198" customWidth="1"/>
    <col min="12293" max="12293" width="18.5703125" style="198" customWidth="1"/>
    <col min="12294" max="12544" width="11.42578125" style="198"/>
    <col min="12545" max="12546" width="16.5703125" style="198" customWidth="1"/>
    <col min="12547" max="12547" width="21.5703125" style="198" customWidth="1"/>
    <col min="12548" max="12548" width="16.5703125" style="198" customWidth="1"/>
    <col min="12549" max="12549" width="18.5703125" style="198" customWidth="1"/>
    <col min="12550" max="12800" width="11.42578125" style="198"/>
    <col min="12801" max="12802" width="16.5703125" style="198" customWidth="1"/>
    <col min="12803" max="12803" width="21.5703125" style="198" customWidth="1"/>
    <col min="12804" max="12804" width="16.5703125" style="198" customWidth="1"/>
    <col min="12805" max="12805" width="18.5703125" style="198" customWidth="1"/>
    <col min="12806" max="13056" width="11.42578125" style="198"/>
    <col min="13057" max="13058" width="16.5703125" style="198" customWidth="1"/>
    <col min="13059" max="13059" width="21.5703125" style="198" customWidth="1"/>
    <col min="13060" max="13060" width="16.5703125" style="198" customWidth="1"/>
    <col min="13061" max="13061" width="18.5703125" style="198" customWidth="1"/>
    <col min="13062" max="13312" width="11.42578125" style="198"/>
    <col min="13313" max="13314" width="16.5703125" style="198" customWidth="1"/>
    <col min="13315" max="13315" width="21.5703125" style="198" customWidth="1"/>
    <col min="13316" max="13316" width="16.5703125" style="198" customWidth="1"/>
    <col min="13317" max="13317" width="18.5703125" style="198" customWidth="1"/>
    <col min="13318" max="13568" width="11.42578125" style="198"/>
    <col min="13569" max="13570" width="16.5703125" style="198" customWidth="1"/>
    <col min="13571" max="13571" width="21.5703125" style="198" customWidth="1"/>
    <col min="13572" max="13572" width="16.5703125" style="198" customWidth="1"/>
    <col min="13573" max="13573" width="18.5703125" style="198" customWidth="1"/>
    <col min="13574" max="13824" width="11.42578125" style="198"/>
    <col min="13825" max="13826" width="16.5703125" style="198" customWidth="1"/>
    <col min="13827" max="13827" width="21.5703125" style="198" customWidth="1"/>
    <col min="13828" max="13828" width="16.5703125" style="198" customWidth="1"/>
    <col min="13829" max="13829" width="18.5703125" style="198" customWidth="1"/>
    <col min="13830" max="14080" width="11.42578125" style="198"/>
    <col min="14081" max="14082" width="16.5703125" style="198" customWidth="1"/>
    <col min="14083" max="14083" width="21.5703125" style="198" customWidth="1"/>
    <col min="14084" max="14084" width="16.5703125" style="198" customWidth="1"/>
    <col min="14085" max="14085" width="18.5703125" style="198" customWidth="1"/>
    <col min="14086" max="14336" width="11.42578125" style="198"/>
    <col min="14337" max="14338" width="16.5703125" style="198" customWidth="1"/>
    <col min="14339" max="14339" width="21.5703125" style="198" customWidth="1"/>
    <col min="14340" max="14340" width="16.5703125" style="198" customWidth="1"/>
    <col min="14341" max="14341" width="18.5703125" style="198" customWidth="1"/>
    <col min="14342" max="14592" width="11.42578125" style="198"/>
    <col min="14593" max="14594" width="16.5703125" style="198" customWidth="1"/>
    <col min="14595" max="14595" width="21.5703125" style="198" customWidth="1"/>
    <col min="14596" max="14596" width="16.5703125" style="198" customWidth="1"/>
    <col min="14597" max="14597" width="18.5703125" style="198" customWidth="1"/>
    <col min="14598" max="14848" width="11.42578125" style="198"/>
    <col min="14849" max="14850" width="16.5703125" style="198" customWidth="1"/>
    <col min="14851" max="14851" width="21.5703125" style="198" customWidth="1"/>
    <col min="14852" max="14852" width="16.5703125" style="198" customWidth="1"/>
    <col min="14853" max="14853" width="18.5703125" style="198" customWidth="1"/>
    <col min="14854" max="15104" width="11.42578125" style="198"/>
    <col min="15105" max="15106" width="16.5703125" style="198" customWidth="1"/>
    <col min="15107" max="15107" width="21.5703125" style="198" customWidth="1"/>
    <col min="15108" max="15108" width="16.5703125" style="198" customWidth="1"/>
    <col min="15109" max="15109" width="18.5703125" style="198" customWidth="1"/>
    <col min="15110" max="15360" width="11.42578125" style="198"/>
    <col min="15361" max="15362" width="16.5703125" style="198" customWidth="1"/>
    <col min="15363" max="15363" width="21.5703125" style="198" customWidth="1"/>
    <col min="15364" max="15364" width="16.5703125" style="198" customWidth="1"/>
    <col min="15365" max="15365" width="18.5703125" style="198" customWidth="1"/>
    <col min="15366" max="15616" width="11.42578125" style="198"/>
    <col min="15617" max="15618" width="16.5703125" style="198" customWidth="1"/>
    <col min="15619" max="15619" width="21.5703125" style="198" customWidth="1"/>
    <col min="15620" max="15620" width="16.5703125" style="198" customWidth="1"/>
    <col min="15621" max="15621" width="18.5703125" style="198" customWidth="1"/>
    <col min="15622" max="15872" width="11.42578125" style="198"/>
    <col min="15873" max="15874" width="16.5703125" style="198" customWidth="1"/>
    <col min="15875" max="15875" width="21.5703125" style="198" customWidth="1"/>
    <col min="15876" max="15876" width="16.5703125" style="198" customWidth="1"/>
    <col min="15877" max="15877" width="18.5703125" style="198" customWidth="1"/>
    <col min="15878" max="16128" width="11.42578125" style="198"/>
    <col min="16129" max="16130" width="16.5703125" style="198" customWidth="1"/>
    <col min="16131" max="16131" width="21.5703125" style="198" customWidth="1"/>
    <col min="16132" max="16132" width="16.5703125" style="198" customWidth="1"/>
    <col min="16133" max="16133" width="18.5703125" style="198" customWidth="1"/>
    <col min="16134" max="16384" width="11.42578125" style="198"/>
  </cols>
  <sheetData>
    <row r="1" spans="1:5" x14ac:dyDescent="0.25">
      <c r="A1" s="508"/>
      <c r="B1" s="196"/>
      <c r="C1" s="197"/>
      <c r="D1" s="197"/>
      <c r="E1" s="197"/>
    </row>
    <row r="2" spans="1:5" ht="22.5" x14ac:dyDescent="0.25">
      <c r="A2" s="508"/>
      <c r="B2" s="217" t="s">
        <v>505</v>
      </c>
      <c r="C2" s="199"/>
      <c r="D2" s="199"/>
      <c r="E2" s="199"/>
    </row>
    <row r="3" spans="1:5" ht="22.5" x14ac:dyDescent="0.25">
      <c r="A3" s="508"/>
      <c r="B3" s="217" t="s">
        <v>449</v>
      </c>
      <c r="C3" s="199"/>
      <c r="D3" s="199"/>
      <c r="E3" s="199"/>
    </row>
    <row r="4" spans="1:5" s="219" customFormat="1" ht="15.75" x14ac:dyDescent="0.25">
      <c r="A4" s="508"/>
      <c r="B4" s="218"/>
      <c r="C4" s="200"/>
      <c r="D4" s="200"/>
      <c r="E4" s="200"/>
    </row>
    <row r="5" spans="1:5" ht="15" x14ac:dyDescent="0.25">
      <c r="A5" s="508"/>
      <c r="B5" s="200" t="s">
        <v>506</v>
      </c>
      <c r="C5" s="199"/>
      <c r="D5" s="199"/>
      <c r="E5" s="199"/>
    </row>
    <row r="6" spans="1:5" x14ac:dyDescent="0.25">
      <c r="A6" s="508"/>
      <c r="B6" s="201"/>
      <c r="C6" s="199"/>
      <c r="D6" s="199"/>
      <c r="E6" s="199"/>
    </row>
    <row r="7" spans="1:5" x14ac:dyDescent="0.25">
      <c r="A7" s="508"/>
      <c r="B7" s="202" t="s">
        <v>507</v>
      </c>
      <c r="C7" s="199"/>
      <c r="D7" s="199"/>
      <c r="E7" s="199"/>
    </row>
    <row r="8" spans="1:5" x14ac:dyDescent="0.25">
      <c r="A8" s="203"/>
      <c r="B8" s="197"/>
      <c r="C8" s="197"/>
      <c r="D8" s="197"/>
      <c r="E8" s="197"/>
    </row>
    <row r="9" spans="1:5" x14ac:dyDescent="0.25">
      <c r="A9" s="203"/>
      <c r="B9" s="197"/>
      <c r="C9" s="197"/>
      <c r="D9" s="197"/>
      <c r="E9" s="197"/>
    </row>
    <row r="10" spans="1:5" ht="13.5" thickBot="1" x14ac:dyDescent="0.3">
      <c r="A10" s="203"/>
      <c r="B10" s="197"/>
      <c r="C10" s="197"/>
      <c r="D10" s="197"/>
      <c r="E10" s="197"/>
    </row>
    <row r="11" spans="1:5" x14ac:dyDescent="0.25">
      <c r="A11" s="204"/>
      <c r="B11" s="205"/>
      <c r="C11" s="205"/>
      <c r="D11" s="205"/>
      <c r="E11" s="206"/>
    </row>
    <row r="12" spans="1:5" x14ac:dyDescent="0.25">
      <c r="A12" s="207"/>
      <c r="B12" s="208"/>
      <c r="C12" s="208"/>
      <c r="D12" s="208"/>
      <c r="E12" s="209"/>
    </row>
    <row r="13" spans="1:5" ht="55.5" customHeight="1" x14ac:dyDescent="0.25">
      <c r="A13" s="509" t="s">
        <v>450</v>
      </c>
      <c r="B13" s="510"/>
      <c r="C13" s="510"/>
      <c r="D13" s="510"/>
      <c r="E13" s="511"/>
    </row>
    <row r="14" spans="1:5" s="400" customFormat="1" ht="9.75" customHeight="1" x14ac:dyDescent="0.25">
      <c r="A14" s="392"/>
      <c r="B14" s="398"/>
      <c r="C14" s="398"/>
      <c r="D14" s="398"/>
      <c r="E14" s="399"/>
    </row>
    <row r="15" spans="1:5" ht="107.25" customHeight="1" x14ac:dyDescent="0.25">
      <c r="A15" s="515" t="s">
        <v>790</v>
      </c>
      <c r="B15" s="516"/>
      <c r="C15" s="516"/>
      <c r="D15" s="516"/>
      <c r="E15" s="517"/>
    </row>
    <row r="16" spans="1:5" ht="36" customHeight="1" x14ac:dyDescent="0.25">
      <c r="A16" s="392"/>
      <c r="B16" s="518"/>
      <c r="C16" s="518"/>
      <c r="D16" s="518"/>
      <c r="E16" s="394"/>
    </row>
    <row r="17" spans="1:5" ht="18" x14ac:dyDescent="0.25">
      <c r="A17" s="392"/>
      <c r="B17" s="393"/>
      <c r="C17" s="393"/>
      <c r="D17" s="393"/>
      <c r="E17" s="394"/>
    </row>
    <row r="18" spans="1:5" ht="13.5" thickBot="1" x14ac:dyDescent="0.3">
      <c r="A18" s="210"/>
      <c r="B18" s="211"/>
      <c r="C18" s="211"/>
      <c r="D18" s="211"/>
      <c r="E18" s="212"/>
    </row>
    <row r="19" spans="1:5" x14ac:dyDescent="0.25">
      <c r="A19" s="213"/>
      <c r="B19" s="199"/>
      <c r="C19" s="199"/>
      <c r="D19" s="199"/>
      <c r="E19" s="199"/>
    </row>
    <row r="20" spans="1:5" ht="13.5" thickBot="1" x14ac:dyDescent="0.3">
      <c r="A20" s="213"/>
      <c r="B20" s="199"/>
      <c r="C20" s="199"/>
      <c r="D20" s="199"/>
      <c r="E20" s="199"/>
    </row>
    <row r="21" spans="1:5" s="220" customFormat="1" ht="45" customHeight="1" thickBot="1" x14ac:dyDescent="0.3">
      <c r="A21" s="512" t="s">
        <v>508</v>
      </c>
      <c r="B21" s="513"/>
      <c r="C21" s="513"/>
      <c r="D21" s="513"/>
      <c r="E21" s="514"/>
    </row>
    <row r="22" spans="1:5" x14ac:dyDescent="0.25">
      <c r="A22" s="213"/>
      <c r="B22" s="199"/>
      <c r="C22" s="199"/>
      <c r="D22" s="199"/>
      <c r="E22" s="199"/>
    </row>
    <row r="23" spans="1:5" ht="13.5" thickBot="1" x14ac:dyDescent="0.3">
      <c r="A23" s="213"/>
      <c r="B23" s="199"/>
      <c r="C23" s="199"/>
      <c r="D23" s="199"/>
      <c r="E23" s="199"/>
    </row>
    <row r="24" spans="1:5" s="220" customFormat="1" ht="88.5" customHeight="1" thickBot="1" x14ac:dyDescent="0.3">
      <c r="A24" s="505" t="s">
        <v>567</v>
      </c>
      <c r="B24" s="506"/>
      <c r="C24" s="506"/>
      <c r="D24" s="506"/>
      <c r="E24" s="507"/>
    </row>
    <row r="25" spans="1:5" x14ac:dyDescent="0.25">
      <c r="A25" s="214"/>
      <c r="B25" s="208"/>
      <c r="C25" s="208"/>
      <c r="D25" s="208"/>
      <c r="E25" s="208"/>
    </row>
    <row r="26" spans="1:5" x14ac:dyDescent="0.25">
      <c r="A26" s="214"/>
      <c r="B26" s="208"/>
      <c r="C26" s="208"/>
      <c r="D26" s="208"/>
      <c r="E26" s="208"/>
    </row>
    <row r="27" spans="1:5" x14ac:dyDescent="0.25">
      <c r="A27" s="213"/>
      <c r="B27" s="199"/>
      <c r="C27" s="199"/>
      <c r="D27" s="199"/>
      <c r="E27" s="199"/>
    </row>
    <row r="28" spans="1:5" x14ac:dyDescent="0.25">
      <c r="A28" s="251"/>
      <c r="B28" s="197"/>
      <c r="C28" s="197"/>
      <c r="D28" s="197"/>
      <c r="E28" s="197"/>
    </row>
    <row r="29" spans="1:5" x14ac:dyDescent="0.25">
      <c r="A29" s="251"/>
      <c r="B29" s="197"/>
      <c r="C29" s="197"/>
      <c r="D29" s="197"/>
      <c r="E29" s="197"/>
    </row>
    <row r="30" spans="1:5" x14ac:dyDescent="0.25">
      <c r="A30" s="251"/>
      <c r="B30" s="197"/>
      <c r="C30" s="197"/>
      <c r="D30" s="197"/>
      <c r="E30" s="197"/>
    </row>
    <row r="31" spans="1:5" x14ac:dyDescent="0.25">
      <c r="A31" s="251"/>
      <c r="B31" s="197"/>
      <c r="C31" s="197"/>
      <c r="D31" s="197"/>
      <c r="E31" s="197"/>
    </row>
    <row r="32" spans="1:5" x14ac:dyDescent="0.25">
      <c r="A32" s="251"/>
      <c r="B32" s="197"/>
      <c r="C32" s="197"/>
      <c r="D32" s="197"/>
      <c r="E32" s="197"/>
    </row>
    <row r="33" spans="1:5" x14ac:dyDescent="0.25">
      <c r="A33" s="251"/>
      <c r="B33" s="197"/>
      <c r="C33" s="197"/>
      <c r="D33" s="197"/>
      <c r="E33" s="197"/>
    </row>
    <row r="34" spans="1:5" x14ac:dyDescent="0.25">
      <c r="A34" s="203"/>
      <c r="B34" s="197"/>
      <c r="C34" s="197"/>
      <c r="D34" s="197"/>
      <c r="E34" s="197"/>
    </row>
    <row r="35" spans="1:5" x14ac:dyDescent="0.25">
      <c r="A35" s="203"/>
      <c r="B35" s="197"/>
      <c r="C35" s="197"/>
      <c r="D35" s="197"/>
      <c r="E35" s="197"/>
    </row>
    <row r="36" spans="1:5" x14ac:dyDescent="0.25">
      <c r="A36" s="203"/>
      <c r="B36" s="197"/>
      <c r="C36" s="197"/>
      <c r="D36" s="197"/>
      <c r="E36" s="197"/>
    </row>
    <row r="37" spans="1:5" x14ac:dyDescent="0.25">
      <c r="A37" s="203"/>
      <c r="B37" s="197"/>
      <c r="C37" s="197"/>
      <c r="D37" s="197"/>
      <c r="E37" s="197"/>
    </row>
    <row r="38" spans="1:5" x14ac:dyDescent="0.25">
      <c r="A38" s="203"/>
      <c r="B38" s="197"/>
      <c r="C38" s="197"/>
      <c r="D38" s="197"/>
      <c r="E38" s="197"/>
    </row>
    <row r="39" spans="1:5" ht="25.5" x14ac:dyDescent="0.25">
      <c r="A39" s="215"/>
      <c r="B39" s="197"/>
      <c r="C39" s="197"/>
      <c r="D39" s="197"/>
      <c r="E39" s="216" t="s">
        <v>791</v>
      </c>
    </row>
  </sheetData>
  <mergeCells count="6">
    <mergeCell ref="A24:E24"/>
    <mergeCell ref="A1:A7"/>
    <mergeCell ref="A13:E13"/>
    <mergeCell ref="A21:E21"/>
    <mergeCell ref="A15:E15"/>
    <mergeCell ref="B16:D16"/>
  </mergeCells>
  <printOptions horizontalCentered="1"/>
  <pageMargins left="0.19685039370078741" right="0.19685039370078741" top="0.19685039370078741" bottom="0.59055118110236227" header="0.11811023622047245" footer="0.1181102362204724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9" tint="0.39997558519241921"/>
  </sheetPr>
  <dimension ref="A1:F311"/>
  <sheetViews>
    <sheetView showGridLines="0" tabSelected="1" zoomScale="120" zoomScaleNormal="120" zoomScaleSheetLayoutView="130" workbookViewId="0">
      <pane ySplit="5" topLeftCell="A6" activePane="bottomLeft" state="frozen"/>
      <selection activeCell="A14" sqref="A14:E18"/>
      <selection pane="bottomLeft" activeCell="B17" sqref="B17"/>
    </sheetView>
  </sheetViews>
  <sheetFormatPr baseColWidth="10" defaultRowHeight="12.75" x14ac:dyDescent="0.2"/>
  <cols>
    <col min="1" max="1" width="10.42578125" style="335" customWidth="1"/>
    <col min="2" max="2" width="73.140625" style="336" customWidth="1"/>
    <col min="3" max="3" width="3.85546875" style="337" bestFit="1" customWidth="1"/>
    <col min="4" max="4" width="15.5703125" style="338" customWidth="1"/>
    <col min="5" max="6" width="11.42578125" style="334"/>
    <col min="7" max="254" width="11.42578125" style="254"/>
    <col min="255" max="255" width="8.5703125" style="254" customWidth="1"/>
    <col min="256" max="256" width="46.5703125" style="254" customWidth="1"/>
    <col min="257" max="257" width="3.5703125" style="254" customWidth="1"/>
    <col min="258" max="258" width="10.5703125" style="254" customWidth="1"/>
    <col min="259" max="259" width="11.85546875" style="254" customWidth="1"/>
    <col min="260" max="260" width="15.42578125" style="254" customWidth="1"/>
    <col min="261" max="510" width="11.42578125" style="254"/>
    <col min="511" max="511" width="8.5703125" style="254" customWidth="1"/>
    <col min="512" max="512" width="46.5703125" style="254" customWidth="1"/>
    <col min="513" max="513" width="3.5703125" style="254" customWidth="1"/>
    <col min="514" max="514" width="10.5703125" style="254" customWidth="1"/>
    <col min="515" max="515" width="11.85546875" style="254" customWidth="1"/>
    <col min="516" max="516" width="15.42578125" style="254" customWidth="1"/>
    <col min="517" max="766" width="11.42578125" style="254"/>
    <col min="767" max="767" width="8.5703125" style="254" customWidth="1"/>
    <col min="768" max="768" width="46.5703125" style="254" customWidth="1"/>
    <col min="769" max="769" width="3.5703125" style="254" customWidth="1"/>
    <col min="770" max="770" width="10.5703125" style="254" customWidth="1"/>
    <col min="771" max="771" width="11.85546875" style="254" customWidth="1"/>
    <col min="772" max="772" width="15.42578125" style="254" customWidth="1"/>
    <col min="773" max="1022" width="11.42578125" style="254"/>
    <col min="1023" max="1023" width="8.5703125" style="254" customWidth="1"/>
    <col min="1024" max="1024" width="46.5703125" style="254" customWidth="1"/>
    <col min="1025" max="1025" width="3.5703125" style="254" customWidth="1"/>
    <col min="1026" max="1026" width="10.5703125" style="254" customWidth="1"/>
    <col min="1027" max="1027" width="11.85546875" style="254" customWidth="1"/>
    <col min="1028" max="1028" width="15.42578125" style="254" customWidth="1"/>
    <col min="1029" max="1278" width="11.42578125" style="254"/>
    <col min="1279" max="1279" width="8.5703125" style="254" customWidth="1"/>
    <col min="1280" max="1280" width="46.5703125" style="254" customWidth="1"/>
    <col min="1281" max="1281" width="3.5703125" style="254" customWidth="1"/>
    <col min="1282" max="1282" width="10.5703125" style="254" customWidth="1"/>
    <col min="1283" max="1283" width="11.85546875" style="254" customWidth="1"/>
    <col min="1284" max="1284" width="15.42578125" style="254" customWidth="1"/>
    <col min="1285" max="1534" width="11.42578125" style="254"/>
    <col min="1535" max="1535" width="8.5703125" style="254" customWidth="1"/>
    <col min="1536" max="1536" width="46.5703125" style="254" customWidth="1"/>
    <col min="1537" max="1537" width="3.5703125" style="254" customWidth="1"/>
    <col min="1538" max="1538" width="10.5703125" style="254" customWidth="1"/>
    <col min="1539" max="1539" width="11.85546875" style="254" customWidth="1"/>
    <col min="1540" max="1540" width="15.42578125" style="254" customWidth="1"/>
    <col min="1541" max="1790" width="11.42578125" style="254"/>
    <col min="1791" max="1791" width="8.5703125" style="254" customWidth="1"/>
    <col min="1792" max="1792" width="46.5703125" style="254" customWidth="1"/>
    <col min="1793" max="1793" width="3.5703125" style="254" customWidth="1"/>
    <col min="1794" max="1794" width="10.5703125" style="254" customWidth="1"/>
    <col min="1795" max="1795" width="11.85546875" style="254" customWidth="1"/>
    <col min="1796" max="1796" width="15.42578125" style="254" customWidth="1"/>
    <col min="1797" max="2046" width="11.42578125" style="254"/>
    <col min="2047" max="2047" width="8.5703125" style="254" customWidth="1"/>
    <col min="2048" max="2048" width="46.5703125" style="254" customWidth="1"/>
    <col min="2049" max="2049" width="3.5703125" style="254" customWidth="1"/>
    <col min="2050" max="2050" width="10.5703125" style="254" customWidth="1"/>
    <col min="2051" max="2051" width="11.85546875" style="254" customWidth="1"/>
    <col min="2052" max="2052" width="15.42578125" style="254" customWidth="1"/>
    <col min="2053" max="2302" width="11.42578125" style="254"/>
    <col min="2303" max="2303" width="8.5703125" style="254" customWidth="1"/>
    <col min="2304" max="2304" width="46.5703125" style="254" customWidth="1"/>
    <col min="2305" max="2305" width="3.5703125" style="254" customWidth="1"/>
    <col min="2306" max="2306" width="10.5703125" style="254" customWidth="1"/>
    <col min="2307" max="2307" width="11.85546875" style="254" customWidth="1"/>
    <col min="2308" max="2308" width="15.42578125" style="254" customWidth="1"/>
    <col min="2309" max="2558" width="11.42578125" style="254"/>
    <col min="2559" max="2559" width="8.5703125" style="254" customWidth="1"/>
    <col min="2560" max="2560" width="46.5703125" style="254" customWidth="1"/>
    <col min="2561" max="2561" width="3.5703125" style="254" customWidth="1"/>
    <col min="2562" max="2562" width="10.5703125" style="254" customWidth="1"/>
    <col min="2563" max="2563" width="11.85546875" style="254" customWidth="1"/>
    <col min="2564" max="2564" width="15.42578125" style="254" customWidth="1"/>
    <col min="2565" max="2814" width="11.42578125" style="254"/>
    <col min="2815" max="2815" width="8.5703125" style="254" customWidth="1"/>
    <col min="2816" max="2816" width="46.5703125" style="254" customWidth="1"/>
    <col min="2817" max="2817" width="3.5703125" style="254" customWidth="1"/>
    <col min="2818" max="2818" width="10.5703125" style="254" customWidth="1"/>
    <col min="2819" max="2819" width="11.85546875" style="254" customWidth="1"/>
    <col min="2820" max="2820" width="15.42578125" style="254" customWidth="1"/>
    <col min="2821" max="3070" width="11.42578125" style="254"/>
    <col min="3071" max="3071" width="8.5703125" style="254" customWidth="1"/>
    <col min="3072" max="3072" width="46.5703125" style="254" customWidth="1"/>
    <col min="3073" max="3073" width="3.5703125" style="254" customWidth="1"/>
    <col min="3074" max="3074" width="10.5703125" style="254" customWidth="1"/>
    <col min="3075" max="3075" width="11.85546875" style="254" customWidth="1"/>
    <col min="3076" max="3076" width="15.42578125" style="254" customWidth="1"/>
    <col min="3077" max="3326" width="11.42578125" style="254"/>
    <col min="3327" max="3327" width="8.5703125" style="254" customWidth="1"/>
    <col min="3328" max="3328" width="46.5703125" style="254" customWidth="1"/>
    <col min="3329" max="3329" width="3.5703125" style="254" customWidth="1"/>
    <col min="3330" max="3330" width="10.5703125" style="254" customWidth="1"/>
    <col min="3331" max="3331" width="11.85546875" style="254" customWidth="1"/>
    <col min="3332" max="3332" width="15.42578125" style="254" customWidth="1"/>
    <col min="3333" max="3582" width="11.42578125" style="254"/>
    <col min="3583" max="3583" width="8.5703125" style="254" customWidth="1"/>
    <col min="3584" max="3584" width="46.5703125" style="254" customWidth="1"/>
    <col min="3585" max="3585" width="3.5703125" style="254" customWidth="1"/>
    <col min="3586" max="3586" width="10.5703125" style="254" customWidth="1"/>
    <col min="3587" max="3587" width="11.85546875" style="254" customWidth="1"/>
    <col min="3588" max="3588" width="15.42578125" style="254" customWidth="1"/>
    <col min="3589" max="3838" width="11.42578125" style="254"/>
    <col min="3839" max="3839" width="8.5703125" style="254" customWidth="1"/>
    <col min="3840" max="3840" width="46.5703125" style="254" customWidth="1"/>
    <col min="3841" max="3841" width="3.5703125" style="254" customWidth="1"/>
    <col min="3842" max="3842" width="10.5703125" style="254" customWidth="1"/>
    <col min="3843" max="3843" width="11.85546875" style="254" customWidth="1"/>
    <col min="3844" max="3844" width="15.42578125" style="254" customWidth="1"/>
    <col min="3845" max="4094" width="11.42578125" style="254"/>
    <col min="4095" max="4095" width="8.5703125" style="254" customWidth="1"/>
    <col min="4096" max="4096" width="46.5703125" style="254" customWidth="1"/>
    <col min="4097" max="4097" width="3.5703125" style="254" customWidth="1"/>
    <col min="4098" max="4098" width="10.5703125" style="254" customWidth="1"/>
    <col min="4099" max="4099" width="11.85546875" style="254" customWidth="1"/>
    <col min="4100" max="4100" width="15.42578125" style="254" customWidth="1"/>
    <col min="4101" max="4350" width="11.42578125" style="254"/>
    <col min="4351" max="4351" width="8.5703125" style="254" customWidth="1"/>
    <col min="4352" max="4352" width="46.5703125" style="254" customWidth="1"/>
    <col min="4353" max="4353" width="3.5703125" style="254" customWidth="1"/>
    <col min="4354" max="4354" width="10.5703125" style="254" customWidth="1"/>
    <col min="4355" max="4355" width="11.85546875" style="254" customWidth="1"/>
    <col min="4356" max="4356" width="15.42578125" style="254" customWidth="1"/>
    <col min="4357" max="4606" width="11.42578125" style="254"/>
    <col min="4607" max="4607" width="8.5703125" style="254" customWidth="1"/>
    <col min="4608" max="4608" width="46.5703125" style="254" customWidth="1"/>
    <col min="4609" max="4609" width="3.5703125" style="254" customWidth="1"/>
    <col min="4610" max="4610" width="10.5703125" style="254" customWidth="1"/>
    <col min="4611" max="4611" width="11.85546875" style="254" customWidth="1"/>
    <col min="4612" max="4612" width="15.42578125" style="254" customWidth="1"/>
    <col min="4613" max="4862" width="11.42578125" style="254"/>
    <col min="4863" max="4863" width="8.5703125" style="254" customWidth="1"/>
    <col min="4864" max="4864" width="46.5703125" style="254" customWidth="1"/>
    <col min="4865" max="4865" width="3.5703125" style="254" customWidth="1"/>
    <col min="4866" max="4866" width="10.5703125" style="254" customWidth="1"/>
    <col min="4867" max="4867" width="11.85546875" style="254" customWidth="1"/>
    <col min="4868" max="4868" width="15.42578125" style="254" customWidth="1"/>
    <col min="4869" max="5118" width="11.42578125" style="254"/>
    <col min="5119" max="5119" width="8.5703125" style="254" customWidth="1"/>
    <col min="5120" max="5120" width="46.5703125" style="254" customWidth="1"/>
    <col min="5121" max="5121" width="3.5703125" style="254" customWidth="1"/>
    <col min="5122" max="5122" width="10.5703125" style="254" customWidth="1"/>
    <col min="5123" max="5123" width="11.85546875" style="254" customWidth="1"/>
    <col min="5124" max="5124" width="15.42578125" style="254" customWidth="1"/>
    <col min="5125" max="5374" width="11.42578125" style="254"/>
    <col min="5375" max="5375" width="8.5703125" style="254" customWidth="1"/>
    <col min="5376" max="5376" width="46.5703125" style="254" customWidth="1"/>
    <col min="5377" max="5377" width="3.5703125" style="254" customWidth="1"/>
    <col min="5378" max="5378" width="10.5703125" style="254" customWidth="1"/>
    <col min="5379" max="5379" width="11.85546875" style="254" customWidth="1"/>
    <col min="5380" max="5380" width="15.42578125" style="254" customWidth="1"/>
    <col min="5381" max="5630" width="11.42578125" style="254"/>
    <col min="5631" max="5631" width="8.5703125" style="254" customWidth="1"/>
    <col min="5632" max="5632" width="46.5703125" style="254" customWidth="1"/>
    <col min="5633" max="5633" width="3.5703125" style="254" customWidth="1"/>
    <col min="5634" max="5634" width="10.5703125" style="254" customWidth="1"/>
    <col min="5635" max="5635" width="11.85546875" style="254" customWidth="1"/>
    <col min="5636" max="5636" width="15.42578125" style="254" customWidth="1"/>
    <col min="5637" max="5886" width="11.42578125" style="254"/>
    <col min="5887" max="5887" width="8.5703125" style="254" customWidth="1"/>
    <col min="5888" max="5888" width="46.5703125" style="254" customWidth="1"/>
    <col min="5889" max="5889" width="3.5703125" style="254" customWidth="1"/>
    <col min="5890" max="5890" width="10.5703125" style="254" customWidth="1"/>
    <col min="5891" max="5891" width="11.85546875" style="254" customWidth="1"/>
    <col min="5892" max="5892" width="15.42578125" style="254" customWidth="1"/>
    <col min="5893" max="6142" width="11.42578125" style="254"/>
    <col min="6143" max="6143" width="8.5703125" style="254" customWidth="1"/>
    <col min="6144" max="6144" width="46.5703125" style="254" customWidth="1"/>
    <col min="6145" max="6145" width="3.5703125" style="254" customWidth="1"/>
    <col min="6146" max="6146" width="10.5703125" style="254" customWidth="1"/>
    <col min="6147" max="6147" width="11.85546875" style="254" customWidth="1"/>
    <col min="6148" max="6148" width="15.42578125" style="254" customWidth="1"/>
    <col min="6149" max="6398" width="11.42578125" style="254"/>
    <col min="6399" max="6399" width="8.5703125" style="254" customWidth="1"/>
    <col min="6400" max="6400" width="46.5703125" style="254" customWidth="1"/>
    <col min="6401" max="6401" width="3.5703125" style="254" customWidth="1"/>
    <col min="6402" max="6402" width="10.5703125" style="254" customWidth="1"/>
    <col min="6403" max="6403" width="11.85546875" style="254" customWidth="1"/>
    <col min="6404" max="6404" width="15.42578125" style="254" customWidth="1"/>
    <col min="6405" max="6654" width="11.42578125" style="254"/>
    <col min="6655" max="6655" width="8.5703125" style="254" customWidth="1"/>
    <col min="6656" max="6656" width="46.5703125" style="254" customWidth="1"/>
    <col min="6657" max="6657" width="3.5703125" style="254" customWidth="1"/>
    <col min="6658" max="6658" width="10.5703125" style="254" customWidth="1"/>
    <col min="6659" max="6659" width="11.85546875" style="254" customWidth="1"/>
    <col min="6660" max="6660" width="15.42578125" style="254" customWidth="1"/>
    <col min="6661" max="6910" width="11.42578125" style="254"/>
    <col min="6911" max="6911" width="8.5703125" style="254" customWidth="1"/>
    <col min="6912" max="6912" width="46.5703125" style="254" customWidth="1"/>
    <col min="6913" max="6913" width="3.5703125" style="254" customWidth="1"/>
    <col min="6914" max="6914" width="10.5703125" style="254" customWidth="1"/>
    <col min="6915" max="6915" width="11.85546875" style="254" customWidth="1"/>
    <col min="6916" max="6916" width="15.42578125" style="254" customWidth="1"/>
    <col min="6917" max="7166" width="11.42578125" style="254"/>
    <col min="7167" max="7167" width="8.5703125" style="254" customWidth="1"/>
    <col min="7168" max="7168" width="46.5703125" style="254" customWidth="1"/>
    <col min="7169" max="7169" width="3.5703125" style="254" customWidth="1"/>
    <col min="7170" max="7170" width="10.5703125" style="254" customWidth="1"/>
    <col min="7171" max="7171" width="11.85546875" style="254" customWidth="1"/>
    <col min="7172" max="7172" width="15.42578125" style="254" customWidth="1"/>
    <col min="7173" max="7422" width="11.42578125" style="254"/>
    <col min="7423" max="7423" width="8.5703125" style="254" customWidth="1"/>
    <col min="7424" max="7424" width="46.5703125" style="254" customWidth="1"/>
    <col min="7425" max="7425" width="3.5703125" style="254" customWidth="1"/>
    <col min="7426" max="7426" width="10.5703125" style="254" customWidth="1"/>
    <col min="7427" max="7427" width="11.85546875" style="254" customWidth="1"/>
    <col min="7428" max="7428" width="15.42578125" style="254" customWidth="1"/>
    <col min="7429" max="7678" width="11.42578125" style="254"/>
    <col min="7679" max="7679" width="8.5703125" style="254" customWidth="1"/>
    <col min="7680" max="7680" width="46.5703125" style="254" customWidth="1"/>
    <col min="7681" max="7681" width="3.5703125" style="254" customWidth="1"/>
    <col min="7682" max="7682" width="10.5703125" style="254" customWidth="1"/>
    <col min="7683" max="7683" width="11.85546875" style="254" customWidth="1"/>
    <col min="7684" max="7684" width="15.42578125" style="254" customWidth="1"/>
    <col min="7685" max="7934" width="11.42578125" style="254"/>
    <col min="7935" max="7935" width="8.5703125" style="254" customWidth="1"/>
    <col min="7936" max="7936" width="46.5703125" style="254" customWidth="1"/>
    <col min="7937" max="7937" width="3.5703125" style="254" customWidth="1"/>
    <col min="7938" max="7938" width="10.5703125" style="254" customWidth="1"/>
    <col min="7939" max="7939" width="11.85546875" style="254" customWidth="1"/>
    <col min="7940" max="7940" width="15.42578125" style="254" customWidth="1"/>
    <col min="7941" max="8190" width="11.42578125" style="254"/>
    <col min="8191" max="8191" width="8.5703125" style="254" customWidth="1"/>
    <col min="8192" max="8192" width="46.5703125" style="254" customWidth="1"/>
    <col min="8193" max="8193" width="3.5703125" style="254" customWidth="1"/>
    <col min="8194" max="8194" width="10.5703125" style="254" customWidth="1"/>
    <col min="8195" max="8195" width="11.85546875" style="254" customWidth="1"/>
    <col min="8196" max="8196" width="15.42578125" style="254" customWidth="1"/>
    <col min="8197" max="8446" width="11.42578125" style="254"/>
    <col min="8447" max="8447" width="8.5703125" style="254" customWidth="1"/>
    <col min="8448" max="8448" width="46.5703125" style="254" customWidth="1"/>
    <col min="8449" max="8449" width="3.5703125" style="254" customWidth="1"/>
    <col min="8450" max="8450" width="10.5703125" style="254" customWidth="1"/>
    <col min="8451" max="8451" width="11.85546875" style="254" customWidth="1"/>
    <col min="8452" max="8452" width="15.42578125" style="254" customWidth="1"/>
    <col min="8453" max="8702" width="11.42578125" style="254"/>
    <col min="8703" max="8703" width="8.5703125" style="254" customWidth="1"/>
    <col min="8704" max="8704" width="46.5703125" style="254" customWidth="1"/>
    <col min="8705" max="8705" width="3.5703125" style="254" customWidth="1"/>
    <col min="8706" max="8706" width="10.5703125" style="254" customWidth="1"/>
    <col min="8707" max="8707" width="11.85546875" style="254" customWidth="1"/>
    <col min="8708" max="8708" width="15.42578125" style="254" customWidth="1"/>
    <col min="8709" max="8958" width="11.42578125" style="254"/>
    <col min="8959" max="8959" width="8.5703125" style="254" customWidth="1"/>
    <col min="8960" max="8960" width="46.5703125" style="254" customWidth="1"/>
    <col min="8961" max="8961" width="3.5703125" style="254" customWidth="1"/>
    <col min="8962" max="8962" width="10.5703125" style="254" customWidth="1"/>
    <col min="8963" max="8963" width="11.85546875" style="254" customWidth="1"/>
    <col min="8964" max="8964" width="15.42578125" style="254" customWidth="1"/>
    <col min="8965" max="9214" width="11.42578125" style="254"/>
    <col min="9215" max="9215" width="8.5703125" style="254" customWidth="1"/>
    <col min="9216" max="9216" width="46.5703125" style="254" customWidth="1"/>
    <col min="9217" max="9217" width="3.5703125" style="254" customWidth="1"/>
    <col min="9218" max="9218" width="10.5703125" style="254" customWidth="1"/>
    <col min="9219" max="9219" width="11.85546875" style="254" customWidth="1"/>
    <col min="9220" max="9220" width="15.42578125" style="254" customWidth="1"/>
    <col min="9221" max="9470" width="11.42578125" style="254"/>
    <col min="9471" max="9471" width="8.5703125" style="254" customWidth="1"/>
    <col min="9472" max="9472" width="46.5703125" style="254" customWidth="1"/>
    <col min="9473" max="9473" width="3.5703125" style="254" customWidth="1"/>
    <col min="9474" max="9474" width="10.5703125" style="254" customWidth="1"/>
    <col min="9475" max="9475" width="11.85546875" style="254" customWidth="1"/>
    <col min="9476" max="9476" width="15.42578125" style="254" customWidth="1"/>
    <col min="9477" max="9726" width="11.42578125" style="254"/>
    <col min="9727" max="9727" width="8.5703125" style="254" customWidth="1"/>
    <col min="9728" max="9728" width="46.5703125" style="254" customWidth="1"/>
    <col min="9729" max="9729" width="3.5703125" style="254" customWidth="1"/>
    <col min="9730" max="9730" width="10.5703125" style="254" customWidth="1"/>
    <col min="9731" max="9731" width="11.85546875" style="254" customWidth="1"/>
    <col min="9732" max="9732" width="15.42578125" style="254" customWidth="1"/>
    <col min="9733" max="9982" width="11.42578125" style="254"/>
    <col min="9983" max="9983" width="8.5703125" style="254" customWidth="1"/>
    <col min="9984" max="9984" width="46.5703125" style="254" customWidth="1"/>
    <col min="9985" max="9985" width="3.5703125" style="254" customWidth="1"/>
    <col min="9986" max="9986" width="10.5703125" style="254" customWidth="1"/>
    <col min="9987" max="9987" width="11.85546875" style="254" customWidth="1"/>
    <col min="9988" max="9988" width="15.42578125" style="254" customWidth="1"/>
    <col min="9989" max="10238" width="11.42578125" style="254"/>
    <col min="10239" max="10239" width="8.5703125" style="254" customWidth="1"/>
    <col min="10240" max="10240" width="46.5703125" style="254" customWidth="1"/>
    <col min="10241" max="10241" width="3.5703125" style="254" customWidth="1"/>
    <col min="10242" max="10242" width="10.5703125" style="254" customWidth="1"/>
    <col min="10243" max="10243" width="11.85546875" style="254" customWidth="1"/>
    <col min="10244" max="10244" width="15.42578125" style="254" customWidth="1"/>
    <col min="10245" max="10494" width="11.42578125" style="254"/>
    <col min="10495" max="10495" width="8.5703125" style="254" customWidth="1"/>
    <col min="10496" max="10496" width="46.5703125" style="254" customWidth="1"/>
    <col min="10497" max="10497" width="3.5703125" style="254" customWidth="1"/>
    <col min="10498" max="10498" width="10.5703125" style="254" customWidth="1"/>
    <col min="10499" max="10499" width="11.85546875" style="254" customWidth="1"/>
    <col min="10500" max="10500" width="15.42578125" style="254" customWidth="1"/>
    <col min="10501" max="10750" width="11.42578125" style="254"/>
    <col min="10751" max="10751" width="8.5703125" style="254" customWidth="1"/>
    <col min="10752" max="10752" width="46.5703125" style="254" customWidth="1"/>
    <col min="10753" max="10753" width="3.5703125" style="254" customWidth="1"/>
    <col min="10754" max="10754" width="10.5703125" style="254" customWidth="1"/>
    <col min="10755" max="10755" width="11.85546875" style="254" customWidth="1"/>
    <col min="10756" max="10756" width="15.42578125" style="254" customWidth="1"/>
    <col min="10757" max="11006" width="11.42578125" style="254"/>
    <col min="11007" max="11007" width="8.5703125" style="254" customWidth="1"/>
    <col min="11008" max="11008" width="46.5703125" style="254" customWidth="1"/>
    <col min="11009" max="11009" width="3.5703125" style="254" customWidth="1"/>
    <col min="11010" max="11010" width="10.5703125" style="254" customWidth="1"/>
    <col min="11011" max="11011" width="11.85546875" style="254" customWidth="1"/>
    <col min="11012" max="11012" width="15.42578125" style="254" customWidth="1"/>
    <col min="11013" max="11262" width="11.42578125" style="254"/>
    <col min="11263" max="11263" width="8.5703125" style="254" customWidth="1"/>
    <col min="11264" max="11264" width="46.5703125" style="254" customWidth="1"/>
    <col min="11265" max="11265" width="3.5703125" style="254" customWidth="1"/>
    <col min="11266" max="11266" width="10.5703125" style="254" customWidth="1"/>
    <col min="11267" max="11267" width="11.85546875" style="254" customWidth="1"/>
    <col min="11268" max="11268" width="15.42578125" style="254" customWidth="1"/>
    <col min="11269" max="11518" width="11.42578125" style="254"/>
    <col min="11519" max="11519" width="8.5703125" style="254" customWidth="1"/>
    <col min="11520" max="11520" width="46.5703125" style="254" customWidth="1"/>
    <col min="11521" max="11521" width="3.5703125" style="254" customWidth="1"/>
    <col min="11522" max="11522" width="10.5703125" style="254" customWidth="1"/>
    <col min="11523" max="11523" width="11.85546875" style="254" customWidth="1"/>
    <col min="11524" max="11524" width="15.42578125" style="254" customWidth="1"/>
    <col min="11525" max="11774" width="11.42578125" style="254"/>
    <col min="11775" max="11775" width="8.5703125" style="254" customWidth="1"/>
    <col min="11776" max="11776" width="46.5703125" style="254" customWidth="1"/>
    <col min="11777" max="11777" width="3.5703125" style="254" customWidth="1"/>
    <col min="11778" max="11778" width="10.5703125" style="254" customWidth="1"/>
    <col min="11779" max="11779" width="11.85546875" style="254" customWidth="1"/>
    <col min="11780" max="11780" width="15.42578125" style="254" customWidth="1"/>
    <col min="11781" max="12030" width="11.42578125" style="254"/>
    <col min="12031" max="12031" width="8.5703125" style="254" customWidth="1"/>
    <col min="12032" max="12032" width="46.5703125" style="254" customWidth="1"/>
    <col min="12033" max="12033" width="3.5703125" style="254" customWidth="1"/>
    <col min="12034" max="12034" width="10.5703125" style="254" customWidth="1"/>
    <col min="12035" max="12035" width="11.85546875" style="254" customWidth="1"/>
    <col min="12036" max="12036" width="15.42578125" style="254" customWidth="1"/>
    <col min="12037" max="12286" width="11.42578125" style="254"/>
    <col min="12287" max="12287" width="8.5703125" style="254" customWidth="1"/>
    <col min="12288" max="12288" width="46.5703125" style="254" customWidth="1"/>
    <col min="12289" max="12289" width="3.5703125" style="254" customWidth="1"/>
    <col min="12290" max="12290" width="10.5703125" style="254" customWidth="1"/>
    <col min="12291" max="12291" width="11.85546875" style="254" customWidth="1"/>
    <col min="12292" max="12292" width="15.42578125" style="254" customWidth="1"/>
    <col min="12293" max="12542" width="11.42578125" style="254"/>
    <col min="12543" max="12543" width="8.5703125" style="254" customWidth="1"/>
    <col min="12544" max="12544" width="46.5703125" style="254" customWidth="1"/>
    <col min="12545" max="12545" width="3.5703125" style="254" customWidth="1"/>
    <col min="12546" max="12546" width="10.5703125" style="254" customWidth="1"/>
    <col min="12547" max="12547" width="11.85546875" style="254" customWidth="1"/>
    <col min="12548" max="12548" width="15.42578125" style="254" customWidth="1"/>
    <col min="12549" max="12798" width="11.42578125" style="254"/>
    <col min="12799" max="12799" width="8.5703125" style="254" customWidth="1"/>
    <col min="12800" max="12800" width="46.5703125" style="254" customWidth="1"/>
    <col min="12801" max="12801" width="3.5703125" style="254" customWidth="1"/>
    <col min="12802" max="12802" width="10.5703125" style="254" customWidth="1"/>
    <col min="12803" max="12803" width="11.85546875" style="254" customWidth="1"/>
    <col min="12804" max="12804" width="15.42578125" style="254" customWidth="1"/>
    <col min="12805" max="13054" width="11.42578125" style="254"/>
    <col min="13055" max="13055" width="8.5703125" style="254" customWidth="1"/>
    <col min="13056" max="13056" width="46.5703125" style="254" customWidth="1"/>
    <col min="13057" max="13057" width="3.5703125" style="254" customWidth="1"/>
    <col min="13058" max="13058" width="10.5703125" style="254" customWidth="1"/>
    <col min="13059" max="13059" width="11.85546875" style="254" customWidth="1"/>
    <col min="13060" max="13060" width="15.42578125" style="254" customWidth="1"/>
    <col min="13061" max="13310" width="11.42578125" style="254"/>
    <col min="13311" max="13311" width="8.5703125" style="254" customWidth="1"/>
    <col min="13312" max="13312" width="46.5703125" style="254" customWidth="1"/>
    <col min="13313" max="13313" width="3.5703125" style="254" customWidth="1"/>
    <col min="13314" max="13314" width="10.5703125" style="254" customWidth="1"/>
    <col min="13315" max="13315" width="11.85546875" style="254" customWidth="1"/>
    <col min="13316" max="13316" width="15.42578125" style="254" customWidth="1"/>
    <col min="13317" max="13566" width="11.42578125" style="254"/>
    <col min="13567" max="13567" width="8.5703125" style="254" customWidth="1"/>
    <col min="13568" max="13568" width="46.5703125" style="254" customWidth="1"/>
    <col min="13569" max="13569" width="3.5703125" style="254" customWidth="1"/>
    <col min="13570" max="13570" width="10.5703125" style="254" customWidth="1"/>
    <col min="13571" max="13571" width="11.85546875" style="254" customWidth="1"/>
    <col min="13572" max="13572" width="15.42578125" style="254" customWidth="1"/>
    <col min="13573" max="13822" width="11.42578125" style="254"/>
    <col min="13823" max="13823" width="8.5703125" style="254" customWidth="1"/>
    <col min="13824" max="13824" width="46.5703125" style="254" customWidth="1"/>
    <col min="13825" max="13825" width="3.5703125" style="254" customWidth="1"/>
    <col min="13826" max="13826" width="10.5703125" style="254" customWidth="1"/>
    <col min="13827" max="13827" width="11.85546875" style="254" customWidth="1"/>
    <col min="13828" max="13828" width="15.42578125" style="254" customWidth="1"/>
    <col min="13829" max="14078" width="11.42578125" style="254"/>
    <col min="14079" max="14079" width="8.5703125" style="254" customWidth="1"/>
    <col min="14080" max="14080" width="46.5703125" style="254" customWidth="1"/>
    <col min="14081" max="14081" width="3.5703125" style="254" customWidth="1"/>
    <col min="14082" max="14082" width="10.5703125" style="254" customWidth="1"/>
    <col min="14083" max="14083" width="11.85546875" style="254" customWidth="1"/>
    <col min="14084" max="14084" width="15.42578125" style="254" customWidth="1"/>
    <col min="14085" max="14334" width="11.42578125" style="254"/>
    <col min="14335" max="14335" width="8.5703125" style="254" customWidth="1"/>
    <col min="14336" max="14336" width="46.5703125" style="254" customWidth="1"/>
    <col min="14337" max="14337" width="3.5703125" style="254" customWidth="1"/>
    <col min="14338" max="14338" width="10.5703125" style="254" customWidth="1"/>
    <col min="14339" max="14339" width="11.85546875" style="254" customWidth="1"/>
    <col min="14340" max="14340" width="15.42578125" style="254" customWidth="1"/>
    <col min="14341" max="14590" width="11.42578125" style="254"/>
    <col min="14591" max="14591" width="8.5703125" style="254" customWidth="1"/>
    <col min="14592" max="14592" width="46.5703125" style="254" customWidth="1"/>
    <col min="14593" max="14593" width="3.5703125" style="254" customWidth="1"/>
    <col min="14594" max="14594" width="10.5703125" style="254" customWidth="1"/>
    <col min="14595" max="14595" width="11.85546875" style="254" customWidth="1"/>
    <col min="14596" max="14596" width="15.42578125" style="254" customWidth="1"/>
    <col min="14597" max="14846" width="11.42578125" style="254"/>
    <col min="14847" max="14847" width="8.5703125" style="254" customWidth="1"/>
    <col min="14848" max="14848" width="46.5703125" style="254" customWidth="1"/>
    <col min="14849" max="14849" width="3.5703125" style="254" customWidth="1"/>
    <col min="14850" max="14850" width="10.5703125" style="254" customWidth="1"/>
    <col min="14851" max="14851" width="11.85546875" style="254" customWidth="1"/>
    <col min="14852" max="14852" width="15.42578125" style="254" customWidth="1"/>
    <col min="14853" max="15102" width="11.42578125" style="254"/>
    <col min="15103" max="15103" width="8.5703125" style="254" customWidth="1"/>
    <col min="15104" max="15104" width="46.5703125" style="254" customWidth="1"/>
    <col min="15105" max="15105" width="3.5703125" style="254" customWidth="1"/>
    <col min="15106" max="15106" width="10.5703125" style="254" customWidth="1"/>
    <col min="15107" max="15107" width="11.85546875" style="254" customWidth="1"/>
    <col min="15108" max="15108" width="15.42578125" style="254" customWidth="1"/>
    <col min="15109" max="15358" width="11.42578125" style="254"/>
    <col min="15359" max="15359" width="8.5703125" style="254" customWidth="1"/>
    <col min="15360" max="15360" width="46.5703125" style="254" customWidth="1"/>
    <col min="15361" max="15361" width="3.5703125" style="254" customWidth="1"/>
    <col min="15362" max="15362" width="10.5703125" style="254" customWidth="1"/>
    <col min="15363" max="15363" width="11.85546875" style="254" customWidth="1"/>
    <col min="15364" max="15364" width="15.42578125" style="254" customWidth="1"/>
    <col min="15365" max="15614" width="11.42578125" style="254"/>
    <col min="15615" max="15615" width="8.5703125" style="254" customWidth="1"/>
    <col min="15616" max="15616" width="46.5703125" style="254" customWidth="1"/>
    <col min="15617" max="15617" width="3.5703125" style="254" customWidth="1"/>
    <col min="15618" max="15618" width="10.5703125" style="254" customWidth="1"/>
    <col min="15619" max="15619" width="11.85546875" style="254" customWidth="1"/>
    <col min="15620" max="15620" width="15.42578125" style="254" customWidth="1"/>
    <col min="15621" max="15870" width="11.42578125" style="254"/>
    <col min="15871" max="15871" width="8.5703125" style="254" customWidth="1"/>
    <col min="15872" max="15872" width="46.5703125" style="254" customWidth="1"/>
    <col min="15873" max="15873" width="3.5703125" style="254" customWidth="1"/>
    <col min="15874" max="15874" width="10.5703125" style="254" customWidth="1"/>
    <col min="15875" max="15875" width="11.85546875" style="254" customWidth="1"/>
    <col min="15876" max="15876" width="15.42578125" style="254" customWidth="1"/>
    <col min="15877" max="16126" width="11.42578125" style="254"/>
    <col min="16127" max="16127" width="8.5703125" style="254" customWidth="1"/>
    <col min="16128" max="16128" width="46.5703125" style="254" customWidth="1"/>
    <col min="16129" max="16129" width="3.5703125" style="254" customWidth="1"/>
    <col min="16130" max="16130" width="10.5703125" style="254" customWidth="1"/>
    <col min="16131" max="16131" width="11.85546875" style="254" customWidth="1"/>
    <col min="16132" max="16132" width="15.42578125" style="254" customWidth="1"/>
    <col min="16133" max="16384" width="11.42578125" style="254"/>
  </cols>
  <sheetData>
    <row r="1" spans="1:6" s="391" customFormat="1" ht="13.5" customHeight="1" x14ac:dyDescent="0.25">
      <c r="A1" s="387" t="str">
        <f>"SENAT"&amp;" - "&amp;'Maint Tech - PG AC'!B5&amp;" - "&amp;'Maint Tech - PG AC'!B2&amp;'Maint Tech - PG AC'!B3</f>
        <v>SENAT - 15, RUE DE VAUGIRARD - 75006 PARIS - DIRECTION DE L'ARCHITECTURE, DU PATRIMOINE ET DES JARDINS</v>
      </c>
      <c r="B1" s="388"/>
      <c r="C1" s="389"/>
      <c r="D1" s="390"/>
    </row>
    <row r="2" spans="1:6" s="225" customFormat="1" ht="22.5" x14ac:dyDescent="0.25">
      <c r="A2" s="235"/>
      <c r="B2" s="401" t="s">
        <v>518</v>
      </c>
      <c r="C2" s="226"/>
      <c r="D2" s="377" t="str">
        <f>'Maint Tech - PG AC'!E39</f>
        <v>NOVEMBRE 2025</v>
      </c>
    </row>
    <row r="3" spans="1:6" s="224" customFormat="1" ht="15.75" x14ac:dyDescent="0.25">
      <c r="A3" s="238"/>
      <c r="B3" s="341" t="str">
        <f>'Maint Tech - PG AC'!A24</f>
        <v>B.P.U.
pour des prestations complémentaires liées à 
l'exploitation et la maintenance</v>
      </c>
      <c r="C3" s="342"/>
      <c r="D3" s="378"/>
    </row>
    <row r="4" spans="1:6" s="348" customFormat="1" ht="9" thickBot="1" x14ac:dyDescent="0.2">
      <c r="A4" s="345"/>
      <c r="B4" s="346"/>
      <c r="C4" s="347"/>
      <c r="D4" s="379"/>
    </row>
    <row r="5" spans="1:6" s="340" customFormat="1" ht="21" customHeight="1" thickBot="1" x14ac:dyDescent="0.3">
      <c r="A5" s="414"/>
      <c r="B5" s="370" t="s">
        <v>133</v>
      </c>
      <c r="C5" s="437" t="s">
        <v>1</v>
      </c>
      <c r="D5" s="380" t="s">
        <v>500</v>
      </c>
      <c r="E5" s="339"/>
      <c r="F5" s="339"/>
    </row>
    <row r="6" spans="1:6" x14ac:dyDescent="0.2">
      <c r="A6" s="415"/>
      <c r="B6" s="371"/>
      <c r="C6" s="442"/>
      <c r="D6" s="381"/>
    </row>
    <row r="7" spans="1:6" ht="15.75" x14ac:dyDescent="0.2">
      <c r="A7" s="416" t="s">
        <v>513</v>
      </c>
      <c r="B7" s="372" t="s">
        <v>501</v>
      </c>
      <c r="C7" s="438"/>
      <c r="D7" s="382"/>
    </row>
    <row r="8" spans="1:6" x14ac:dyDescent="0.2">
      <c r="A8" s="417"/>
      <c r="B8" s="373"/>
      <c r="C8" s="443"/>
      <c r="D8" s="383"/>
    </row>
    <row r="9" spans="1:6" s="253" customFormat="1" ht="15" x14ac:dyDescent="0.2">
      <c r="A9" s="418" t="s">
        <v>519</v>
      </c>
      <c r="B9" s="402" t="s">
        <v>525</v>
      </c>
      <c r="C9" s="444"/>
      <c r="D9" s="384"/>
      <c r="E9" s="343"/>
      <c r="F9" s="343"/>
    </row>
    <row r="10" spans="1:6" s="408" customFormat="1" ht="12" x14ac:dyDescent="0.2">
      <c r="A10" s="419"/>
      <c r="B10" s="405" t="s">
        <v>502</v>
      </c>
      <c r="C10" s="445"/>
      <c r="D10" s="406"/>
      <c r="E10" s="407"/>
      <c r="F10" s="407"/>
    </row>
    <row r="11" spans="1:6" s="408" customFormat="1" ht="12" x14ac:dyDescent="0.2">
      <c r="A11" s="419"/>
      <c r="B11" s="405" t="s">
        <v>503</v>
      </c>
      <c r="C11" s="445"/>
      <c r="D11" s="406"/>
      <c r="E11" s="407"/>
      <c r="F11" s="407"/>
    </row>
    <row r="12" spans="1:6" s="408" customFormat="1" ht="12" x14ac:dyDescent="0.2">
      <c r="A12" s="419"/>
      <c r="B12" s="409" t="s">
        <v>504</v>
      </c>
      <c r="C12" s="445"/>
      <c r="D12" s="406"/>
      <c r="E12" s="407"/>
      <c r="F12" s="407"/>
    </row>
    <row r="13" spans="1:6" s="408" customFormat="1" ht="12" x14ac:dyDescent="0.2">
      <c r="A13" s="419"/>
      <c r="B13" s="409" t="s">
        <v>526</v>
      </c>
      <c r="C13" s="445"/>
      <c r="D13" s="406"/>
      <c r="E13" s="407"/>
      <c r="F13" s="407"/>
    </row>
    <row r="14" spans="1:6" s="408" customFormat="1" ht="24" x14ac:dyDescent="0.2">
      <c r="A14" s="419"/>
      <c r="B14" s="409" t="s">
        <v>570</v>
      </c>
      <c r="C14" s="445"/>
      <c r="D14" s="406"/>
      <c r="E14" s="407"/>
      <c r="F14" s="407"/>
    </row>
    <row r="15" spans="1:6" s="404" customFormat="1" ht="12" x14ac:dyDescent="0.25">
      <c r="A15" s="420" t="s">
        <v>527</v>
      </c>
      <c r="B15" s="403" t="s">
        <v>520</v>
      </c>
      <c r="C15" s="446" t="s">
        <v>1</v>
      </c>
      <c r="D15" s="431"/>
    </row>
    <row r="16" spans="1:6" s="404" customFormat="1" ht="12" x14ac:dyDescent="0.25">
      <c r="A16" s="420" t="s">
        <v>528</v>
      </c>
      <c r="B16" s="403" t="s">
        <v>522</v>
      </c>
      <c r="C16" s="446" t="s">
        <v>1</v>
      </c>
      <c r="D16" s="431"/>
    </row>
    <row r="17" spans="1:6" s="404" customFormat="1" ht="12" x14ac:dyDescent="0.25">
      <c r="A17" s="420" t="s">
        <v>529</v>
      </c>
      <c r="B17" s="403" t="s">
        <v>523</v>
      </c>
      <c r="C17" s="446" t="s">
        <v>1</v>
      </c>
      <c r="D17" s="431"/>
    </row>
    <row r="18" spans="1:6" s="344" customFormat="1" ht="11.25" x14ac:dyDescent="0.2">
      <c r="A18" s="421"/>
      <c r="B18" s="395"/>
      <c r="C18" s="447"/>
      <c r="D18" s="396"/>
    </row>
    <row r="19" spans="1:6" s="253" customFormat="1" ht="30" x14ac:dyDescent="0.2">
      <c r="A19" s="418" t="s">
        <v>521</v>
      </c>
      <c r="B19" s="402" t="s">
        <v>763</v>
      </c>
      <c r="C19" s="444"/>
      <c r="D19" s="384"/>
      <c r="E19" s="343"/>
      <c r="F19" s="343"/>
    </row>
    <row r="20" spans="1:6" s="355" customFormat="1" ht="13.5" x14ac:dyDescent="0.25">
      <c r="A20" s="432" t="s">
        <v>531</v>
      </c>
      <c r="B20" s="412" t="s">
        <v>530</v>
      </c>
      <c r="C20" s="439"/>
      <c r="D20" s="413"/>
    </row>
    <row r="21" spans="1:6" s="434" customFormat="1" ht="12" x14ac:dyDescent="0.2">
      <c r="A21" s="450" t="s">
        <v>534</v>
      </c>
      <c r="B21" s="433" t="s">
        <v>442</v>
      </c>
      <c r="C21" s="446" t="s">
        <v>39</v>
      </c>
      <c r="D21" s="436"/>
    </row>
    <row r="22" spans="1:6" s="434" customFormat="1" ht="12" x14ac:dyDescent="0.2">
      <c r="A22" s="450" t="s">
        <v>535</v>
      </c>
      <c r="B22" s="433" t="s">
        <v>443</v>
      </c>
      <c r="C22" s="446" t="s">
        <v>39</v>
      </c>
      <c r="D22" s="436"/>
    </row>
    <row r="23" spans="1:6" s="355" customFormat="1" ht="13.5" x14ac:dyDescent="0.25">
      <c r="A23" s="432" t="s">
        <v>532</v>
      </c>
      <c r="B23" s="412" t="s">
        <v>538</v>
      </c>
      <c r="C23" s="439"/>
      <c r="D23" s="413"/>
    </row>
    <row r="24" spans="1:6" s="434" customFormat="1" ht="12" x14ac:dyDescent="0.2">
      <c r="A24" s="450" t="s">
        <v>536</v>
      </c>
      <c r="B24" s="433" t="s">
        <v>442</v>
      </c>
      <c r="C24" s="446" t="s">
        <v>39</v>
      </c>
      <c r="D24" s="436"/>
    </row>
    <row r="25" spans="1:6" s="434" customFormat="1" ht="12" x14ac:dyDescent="0.2">
      <c r="A25" s="450" t="s">
        <v>537</v>
      </c>
      <c r="B25" s="433" t="s">
        <v>443</v>
      </c>
      <c r="C25" s="446" t="s">
        <v>39</v>
      </c>
      <c r="D25" s="436"/>
    </row>
    <row r="26" spans="1:6" s="355" customFormat="1" ht="13.5" x14ac:dyDescent="0.25">
      <c r="A26" s="432" t="s">
        <v>533</v>
      </c>
      <c r="B26" s="412" t="s">
        <v>544</v>
      </c>
      <c r="C26" s="439"/>
      <c r="D26" s="413"/>
    </row>
    <row r="27" spans="1:6" s="434" customFormat="1" ht="12" x14ac:dyDescent="0.2">
      <c r="A27" s="450" t="s">
        <v>539</v>
      </c>
      <c r="B27" s="433" t="s">
        <v>442</v>
      </c>
      <c r="C27" s="446" t="s">
        <v>39</v>
      </c>
      <c r="D27" s="436"/>
    </row>
    <row r="28" spans="1:6" s="434" customFormat="1" ht="12" x14ac:dyDescent="0.2">
      <c r="A28" s="450" t="s">
        <v>540</v>
      </c>
      <c r="B28" s="433" t="s">
        <v>443</v>
      </c>
      <c r="C28" s="446" t="s">
        <v>39</v>
      </c>
      <c r="D28" s="436"/>
    </row>
    <row r="29" spans="1:6" s="355" customFormat="1" ht="13.5" x14ac:dyDescent="0.25">
      <c r="A29" s="432" t="s">
        <v>541</v>
      </c>
      <c r="B29" s="412" t="s">
        <v>545</v>
      </c>
      <c r="C29" s="439"/>
      <c r="D29" s="413"/>
    </row>
    <row r="30" spans="1:6" s="434" customFormat="1" ht="12" x14ac:dyDescent="0.2">
      <c r="A30" s="450" t="s">
        <v>542</v>
      </c>
      <c r="B30" s="433" t="s">
        <v>442</v>
      </c>
      <c r="C30" s="446" t="s">
        <v>39</v>
      </c>
      <c r="D30" s="436"/>
    </row>
    <row r="31" spans="1:6" s="434" customFormat="1" ht="12" x14ac:dyDescent="0.2">
      <c r="A31" s="450" t="s">
        <v>543</v>
      </c>
      <c r="B31" s="433" t="s">
        <v>443</v>
      </c>
      <c r="C31" s="446" t="s">
        <v>39</v>
      </c>
      <c r="D31" s="436"/>
    </row>
    <row r="32" spans="1:6" s="355" customFormat="1" ht="13.5" x14ac:dyDescent="0.25">
      <c r="A32" s="432" t="s">
        <v>546</v>
      </c>
      <c r="B32" s="412" t="s">
        <v>560</v>
      </c>
      <c r="C32" s="439"/>
      <c r="D32" s="413"/>
    </row>
    <row r="33" spans="1:4" s="434" customFormat="1" ht="12" x14ac:dyDescent="0.2">
      <c r="A33" s="450" t="s">
        <v>547</v>
      </c>
      <c r="B33" s="433" t="s">
        <v>442</v>
      </c>
      <c r="C33" s="446" t="s">
        <v>1</v>
      </c>
      <c r="D33" s="431"/>
    </row>
    <row r="34" spans="1:4" s="434" customFormat="1" ht="12" x14ac:dyDescent="0.2">
      <c r="A34" s="450" t="s">
        <v>548</v>
      </c>
      <c r="B34" s="433" t="s">
        <v>443</v>
      </c>
      <c r="C34" s="446" t="s">
        <v>1</v>
      </c>
      <c r="D34" s="431"/>
    </row>
    <row r="35" spans="1:4" s="411" customFormat="1" ht="13.5" x14ac:dyDescent="0.25">
      <c r="A35" s="422"/>
      <c r="B35" s="152"/>
      <c r="C35" s="410"/>
      <c r="D35" s="366"/>
    </row>
    <row r="36" spans="1:4" x14ac:dyDescent="0.2">
      <c r="A36" s="417"/>
      <c r="B36" s="373"/>
      <c r="C36" s="443"/>
      <c r="D36" s="383"/>
    </row>
    <row r="37" spans="1:4" ht="15.75" x14ac:dyDescent="0.2">
      <c r="A37" s="416" t="s">
        <v>514</v>
      </c>
      <c r="B37" s="372" t="s">
        <v>454</v>
      </c>
      <c r="C37" s="438"/>
      <c r="D37" s="382"/>
    </row>
    <row r="38" spans="1:4" s="255" customFormat="1" ht="11.25" customHeight="1" x14ac:dyDescent="0.25">
      <c r="A38" s="424"/>
      <c r="B38" s="375"/>
      <c r="C38" s="440"/>
      <c r="D38" s="385"/>
    </row>
    <row r="39" spans="1:4" s="252" customFormat="1" x14ac:dyDescent="0.2">
      <c r="A39" s="451" t="s">
        <v>515</v>
      </c>
      <c r="B39" s="493" t="s">
        <v>788</v>
      </c>
      <c r="C39" s="448" t="s">
        <v>21</v>
      </c>
      <c r="D39" s="435"/>
    </row>
    <row r="40" spans="1:4" s="252" customFormat="1" x14ac:dyDescent="0.2">
      <c r="A40" s="425"/>
      <c r="B40" s="374" t="s">
        <v>549</v>
      </c>
      <c r="C40" s="448"/>
      <c r="D40" s="386"/>
    </row>
    <row r="41" spans="1:4" s="252" customFormat="1" x14ac:dyDescent="0.2">
      <c r="A41" s="423"/>
      <c r="B41" s="374"/>
      <c r="C41" s="448"/>
      <c r="D41" s="386"/>
    </row>
    <row r="42" spans="1:4" s="252" customFormat="1" x14ac:dyDescent="0.2">
      <c r="A42" s="451" t="s">
        <v>516</v>
      </c>
      <c r="B42" s="452" t="s">
        <v>789</v>
      </c>
      <c r="C42" s="448" t="s">
        <v>21</v>
      </c>
      <c r="D42" s="435"/>
    </row>
    <row r="43" spans="1:4" s="252" customFormat="1" ht="25.5" x14ac:dyDescent="0.2">
      <c r="A43" s="423"/>
      <c r="B43" s="374" t="s">
        <v>453</v>
      </c>
      <c r="C43" s="448"/>
      <c r="D43" s="386"/>
    </row>
    <row r="44" spans="1:4" s="252" customFormat="1" ht="9.9499999999999993" customHeight="1" x14ac:dyDescent="0.2">
      <c r="A44" s="423"/>
      <c r="B44" s="374"/>
      <c r="C44" s="449"/>
      <c r="D44" s="386"/>
    </row>
    <row r="45" spans="1:4" s="351" customFormat="1" ht="15.75" x14ac:dyDescent="0.25">
      <c r="A45" s="451" t="s">
        <v>517</v>
      </c>
      <c r="B45" s="376" t="s">
        <v>512</v>
      </c>
      <c r="C45" s="441"/>
      <c r="D45" s="350"/>
    </row>
    <row r="46" spans="1:4" s="355" customFormat="1" ht="51" x14ac:dyDescent="0.2">
      <c r="A46" s="426"/>
      <c r="B46" s="352" t="s">
        <v>524</v>
      </c>
      <c r="C46" s="353"/>
      <c r="D46" s="354"/>
    </row>
    <row r="47" spans="1:4" s="359" customFormat="1" ht="8.25" x14ac:dyDescent="0.15">
      <c r="A47" s="427"/>
      <c r="B47" s="356"/>
      <c r="C47" s="357"/>
      <c r="D47" s="358"/>
    </row>
    <row r="48" spans="1:4" s="355" customFormat="1" ht="13.5" x14ac:dyDescent="0.2">
      <c r="A48" s="426"/>
      <c r="B48" s="352" t="s">
        <v>5</v>
      </c>
      <c r="C48" s="353"/>
      <c r="D48" s="354"/>
    </row>
    <row r="49" spans="1:4" s="355" customFormat="1" ht="13.5" x14ac:dyDescent="0.2">
      <c r="A49" s="426"/>
      <c r="B49" s="352" t="s">
        <v>6</v>
      </c>
      <c r="C49" s="353"/>
      <c r="D49" s="354"/>
    </row>
    <row r="50" spans="1:4" s="355" customFormat="1" ht="13.5" x14ac:dyDescent="0.2">
      <c r="A50" s="426"/>
      <c r="B50" s="352" t="s">
        <v>7</v>
      </c>
      <c r="C50" s="353"/>
      <c r="D50" s="354"/>
    </row>
    <row r="51" spans="1:4" s="355" customFormat="1" ht="13.5" x14ac:dyDescent="0.2">
      <c r="A51" s="426"/>
      <c r="B51" s="352" t="s">
        <v>8</v>
      </c>
      <c r="C51" s="353"/>
      <c r="D51" s="354"/>
    </row>
    <row r="52" spans="1:4" s="355" customFormat="1" ht="13.5" x14ac:dyDescent="0.2">
      <c r="A52" s="426"/>
      <c r="B52" s="352" t="s">
        <v>509</v>
      </c>
      <c r="C52" s="353"/>
      <c r="D52" s="354"/>
    </row>
    <row r="53" spans="1:4" s="355" customFormat="1" ht="13.5" x14ac:dyDescent="0.2">
      <c r="A53" s="426"/>
      <c r="B53" s="352" t="s">
        <v>10</v>
      </c>
      <c r="C53" s="353"/>
      <c r="D53" s="354"/>
    </row>
    <row r="54" spans="1:4" s="355" customFormat="1" ht="13.5" x14ac:dyDescent="0.2">
      <c r="A54" s="426"/>
      <c r="B54" s="352" t="s">
        <v>510</v>
      </c>
      <c r="C54" s="353"/>
      <c r="D54" s="354"/>
    </row>
    <row r="55" spans="1:4" s="355" customFormat="1" ht="13.5" x14ac:dyDescent="0.2">
      <c r="A55" s="426"/>
      <c r="B55" s="352"/>
      <c r="C55" s="353"/>
      <c r="D55" s="354"/>
    </row>
    <row r="56" spans="1:4" s="355" customFormat="1" ht="13.5" x14ac:dyDescent="0.2">
      <c r="A56" s="426"/>
      <c r="B56" s="352"/>
      <c r="C56" s="353"/>
      <c r="D56" s="354"/>
    </row>
    <row r="57" spans="1:4" s="355" customFormat="1" ht="13.5" x14ac:dyDescent="0.2">
      <c r="A57" s="426"/>
      <c r="B57" s="352"/>
      <c r="C57" s="353"/>
      <c r="D57" s="354"/>
    </row>
    <row r="58" spans="1:4" s="355" customFormat="1" ht="13.5" x14ac:dyDescent="0.2">
      <c r="A58" s="426"/>
      <c r="B58" s="352"/>
      <c r="C58" s="353"/>
      <c r="D58" s="354"/>
    </row>
    <row r="59" spans="1:4" s="355" customFormat="1" ht="13.5" x14ac:dyDescent="0.2">
      <c r="A59" s="426"/>
      <c r="B59" s="352"/>
      <c r="C59" s="353"/>
      <c r="D59" s="354"/>
    </row>
    <row r="60" spans="1:4" s="355" customFormat="1" ht="14.25" thickBot="1" x14ac:dyDescent="0.25">
      <c r="A60" s="460"/>
      <c r="B60" s="461"/>
      <c r="C60" s="462"/>
      <c r="D60" s="463"/>
    </row>
    <row r="61" spans="1:4" s="355" customFormat="1" ht="13.5" x14ac:dyDescent="0.2">
      <c r="A61" s="426"/>
      <c r="B61" s="352"/>
      <c r="C61" s="353"/>
      <c r="D61" s="354"/>
    </row>
    <row r="62" spans="1:4" s="362" customFormat="1" ht="13.5" x14ac:dyDescent="0.25">
      <c r="A62" s="428"/>
      <c r="B62" s="360" t="s">
        <v>11</v>
      </c>
      <c r="C62" s="361"/>
      <c r="D62" s="354"/>
    </row>
    <row r="63" spans="1:4" s="355" customFormat="1" ht="13.5" x14ac:dyDescent="0.2">
      <c r="A63" s="426"/>
      <c r="B63" s="494" t="s">
        <v>786</v>
      </c>
      <c r="C63" s="353"/>
      <c r="D63" s="354"/>
    </row>
    <row r="64" spans="1:4" s="359" customFormat="1" ht="8.25" x14ac:dyDescent="0.15">
      <c r="A64" s="427"/>
      <c r="B64" s="356"/>
      <c r="C64" s="357"/>
      <c r="D64" s="358"/>
    </row>
    <row r="65" spans="1:4" s="355" customFormat="1" ht="25.5" x14ac:dyDescent="0.2">
      <c r="A65" s="426"/>
      <c r="B65" s="504" t="s">
        <v>787</v>
      </c>
      <c r="C65" s="353"/>
      <c r="D65" s="354"/>
    </row>
    <row r="66" spans="1:4" s="359" customFormat="1" ht="8.25" x14ac:dyDescent="0.15">
      <c r="A66" s="427"/>
      <c r="B66" s="356"/>
      <c r="C66" s="357"/>
      <c r="D66" s="358"/>
    </row>
    <row r="67" spans="1:4" s="355" customFormat="1" ht="40.5" x14ac:dyDescent="0.25">
      <c r="A67" s="426"/>
      <c r="B67" s="363" t="s">
        <v>764</v>
      </c>
      <c r="C67" s="353"/>
      <c r="D67" s="354"/>
    </row>
    <row r="68" spans="1:4" s="359" customFormat="1" ht="8.25" x14ac:dyDescent="0.15">
      <c r="A68" s="427"/>
      <c r="B68" s="356"/>
      <c r="C68" s="357"/>
      <c r="D68" s="358"/>
    </row>
    <row r="69" spans="1:4" s="355" customFormat="1" ht="13.5" x14ac:dyDescent="0.25">
      <c r="A69" s="426"/>
      <c r="B69" s="363" t="s">
        <v>511</v>
      </c>
      <c r="C69" s="353"/>
      <c r="D69" s="354"/>
    </row>
    <row r="70" spans="1:4" s="367" customFormat="1" ht="13.5" x14ac:dyDescent="0.2">
      <c r="A70" s="429"/>
      <c r="B70" s="364"/>
      <c r="C70" s="365"/>
      <c r="D70" s="366"/>
    </row>
    <row r="71" spans="1:4" s="369" customFormat="1" x14ac:dyDescent="0.2">
      <c r="A71" s="430" t="str">
        <f>A45&amp;"."&amp;1</f>
        <v>Mt 2.3.1</v>
      </c>
      <c r="B71" s="368" t="s">
        <v>12</v>
      </c>
      <c r="C71" s="365" t="s">
        <v>13</v>
      </c>
      <c r="D71" s="397"/>
    </row>
    <row r="72" spans="1:4" s="369" customFormat="1" x14ac:dyDescent="0.2">
      <c r="A72" s="430" t="str">
        <f>A45&amp;"."&amp;2</f>
        <v>Mt 2.3.2</v>
      </c>
      <c r="B72" s="368" t="s">
        <v>15</v>
      </c>
      <c r="C72" s="365" t="s">
        <v>13</v>
      </c>
      <c r="D72" s="397"/>
    </row>
    <row r="73" spans="1:4" s="369" customFormat="1" x14ac:dyDescent="0.2">
      <c r="A73" s="430" t="str">
        <f>A45&amp;"."&amp;3</f>
        <v>Mt 2.3.3</v>
      </c>
      <c r="B73" s="368" t="s">
        <v>16</v>
      </c>
      <c r="C73" s="365" t="s">
        <v>13</v>
      </c>
      <c r="D73" s="397"/>
    </row>
    <row r="74" spans="1:4" s="369" customFormat="1" x14ac:dyDescent="0.2">
      <c r="A74" s="430" t="str">
        <f>A45&amp;"."&amp;4</f>
        <v>Mt 2.3.4</v>
      </c>
      <c r="B74" s="368" t="s">
        <v>17</v>
      </c>
      <c r="C74" s="365" t="s">
        <v>13</v>
      </c>
      <c r="D74" s="397"/>
    </row>
    <row r="75" spans="1:4" s="344" customFormat="1" ht="11.25" x14ac:dyDescent="0.2">
      <c r="A75" s="421"/>
      <c r="B75" s="395"/>
      <c r="C75" s="447"/>
      <c r="D75" s="396"/>
    </row>
    <row r="76" spans="1:4" x14ac:dyDescent="0.2">
      <c r="A76" s="417"/>
      <c r="B76" s="373"/>
      <c r="C76" s="443"/>
      <c r="D76" s="383"/>
    </row>
    <row r="77" spans="1:4" ht="15.75" x14ac:dyDescent="0.2">
      <c r="A77" s="416" t="s">
        <v>550</v>
      </c>
      <c r="B77" s="483" t="s">
        <v>568</v>
      </c>
      <c r="C77" s="438"/>
      <c r="D77" s="382"/>
    </row>
    <row r="78" spans="1:4" s="477" customFormat="1" ht="11.25" x14ac:dyDescent="0.2">
      <c r="A78" s="474"/>
      <c r="B78" s="475"/>
      <c r="C78" s="476"/>
      <c r="D78" s="459"/>
    </row>
    <row r="79" spans="1:4" s="468" customFormat="1" ht="63.75" x14ac:dyDescent="0.2">
      <c r="A79" s="464"/>
      <c r="B79" s="465" t="s">
        <v>765</v>
      </c>
      <c r="C79" s="466"/>
      <c r="D79" s="467"/>
    </row>
    <row r="80" spans="1:4" s="468" customFormat="1" x14ac:dyDescent="0.2">
      <c r="A80" s="464"/>
      <c r="B80" s="469" t="s">
        <v>561</v>
      </c>
      <c r="C80" s="466"/>
      <c r="D80" s="467"/>
    </row>
    <row r="81" spans="1:4" s="468" customFormat="1" x14ac:dyDescent="0.2">
      <c r="A81" s="464"/>
      <c r="B81" s="469" t="s">
        <v>562</v>
      </c>
      <c r="C81" s="466"/>
      <c r="D81" s="467"/>
    </row>
    <row r="82" spans="1:4" s="468" customFormat="1" x14ac:dyDescent="0.2">
      <c r="A82" s="464"/>
      <c r="B82" s="469" t="s">
        <v>563</v>
      </c>
      <c r="C82" s="466"/>
      <c r="D82" s="467"/>
    </row>
    <row r="83" spans="1:4" s="468" customFormat="1" x14ac:dyDescent="0.2">
      <c r="A83" s="464"/>
      <c r="B83" s="469" t="s">
        <v>572</v>
      </c>
      <c r="C83" s="466"/>
      <c r="D83" s="467"/>
    </row>
    <row r="84" spans="1:4" s="468" customFormat="1" ht="12" x14ac:dyDescent="0.2">
      <c r="A84" s="464"/>
      <c r="B84" s="470"/>
      <c r="C84" s="466"/>
      <c r="D84" s="467"/>
    </row>
    <row r="85" spans="1:4" s="468" customFormat="1" ht="15.6" customHeight="1" x14ac:dyDescent="0.2">
      <c r="A85" s="479" t="s">
        <v>614</v>
      </c>
      <c r="B85" s="471" t="s">
        <v>573</v>
      </c>
      <c r="C85" s="466"/>
      <c r="D85" s="467"/>
    </row>
    <row r="86" spans="1:4" s="468" customFormat="1" ht="12" x14ac:dyDescent="0.2">
      <c r="A86" s="481" t="s">
        <v>615</v>
      </c>
      <c r="B86" s="480" t="s">
        <v>564</v>
      </c>
      <c r="C86" s="446" t="s">
        <v>574</v>
      </c>
      <c r="D86" s="431"/>
    </row>
    <row r="87" spans="1:4" s="468" customFormat="1" ht="12" x14ac:dyDescent="0.2">
      <c r="A87" s="481" t="s">
        <v>616</v>
      </c>
      <c r="B87" s="480" t="s">
        <v>565</v>
      </c>
      <c r="C87" s="446" t="s">
        <v>574</v>
      </c>
      <c r="D87" s="431"/>
    </row>
    <row r="88" spans="1:4" s="468" customFormat="1" ht="12" x14ac:dyDescent="0.2">
      <c r="A88" s="481" t="s">
        <v>617</v>
      </c>
      <c r="B88" s="480" t="s">
        <v>566</v>
      </c>
      <c r="C88" s="446" t="s">
        <v>574</v>
      </c>
      <c r="D88" s="431"/>
    </row>
    <row r="89" spans="1:4" s="468" customFormat="1" ht="12" x14ac:dyDescent="0.2">
      <c r="A89" s="481" t="s">
        <v>618</v>
      </c>
      <c r="B89" s="480" t="s">
        <v>575</v>
      </c>
      <c r="C89" s="446" t="s">
        <v>574</v>
      </c>
      <c r="D89" s="431"/>
    </row>
    <row r="90" spans="1:4" s="468" customFormat="1" ht="12" x14ac:dyDescent="0.2">
      <c r="A90" s="481" t="s">
        <v>619</v>
      </c>
      <c r="B90" s="480" t="s">
        <v>576</v>
      </c>
      <c r="C90" s="446" t="s">
        <v>574</v>
      </c>
      <c r="D90" s="431"/>
    </row>
    <row r="91" spans="1:4" s="468" customFormat="1" ht="12" x14ac:dyDescent="0.2">
      <c r="A91" s="481" t="s">
        <v>620</v>
      </c>
      <c r="B91" s="480" t="s">
        <v>578</v>
      </c>
      <c r="C91" s="446" t="s">
        <v>574</v>
      </c>
      <c r="D91" s="431"/>
    </row>
    <row r="92" spans="1:4" s="468" customFormat="1" ht="12" x14ac:dyDescent="0.2">
      <c r="A92" s="481" t="s">
        <v>621</v>
      </c>
      <c r="B92" s="480" t="s">
        <v>577</v>
      </c>
      <c r="C92" s="446" t="s">
        <v>574</v>
      </c>
      <c r="D92" s="431"/>
    </row>
    <row r="93" spans="1:4" s="468" customFormat="1" ht="12" x14ac:dyDescent="0.2">
      <c r="A93" s="481"/>
      <c r="B93" s="480"/>
      <c r="C93" s="446"/>
      <c r="D93" s="467"/>
    </row>
    <row r="94" spans="1:4" s="468" customFormat="1" ht="15.6" customHeight="1" x14ac:dyDescent="0.2">
      <c r="A94" s="479" t="s">
        <v>622</v>
      </c>
      <c r="B94" s="471" t="s">
        <v>579</v>
      </c>
      <c r="C94" s="466"/>
      <c r="D94" s="467"/>
    </row>
    <row r="95" spans="1:4" s="468" customFormat="1" ht="12" x14ac:dyDescent="0.2">
      <c r="A95" s="481" t="s">
        <v>623</v>
      </c>
      <c r="B95" s="480" t="s">
        <v>564</v>
      </c>
      <c r="C95" s="446" t="s">
        <v>574</v>
      </c>
      <c r="D95" s="431"/>
    </row>
    <row r="96" spans="1:4" s="468" customFormat="1" ht="12" x14ac:dyDescent="0.2">
      <c r="A96" s="481" t="s">
        <v>624</v>
      </c>
      <c r="B96" s="480" t="s">
        <v>565</v>
      </c>
      <c r="C96" s="446" t="s">
        <v>574</v>
      </c>
      <c r="D96" s="431"/>
    </row>
    <row r="97" spans="1:4" s="468" customFormat="1" ht="12" x14ac:dyDescent="0.2">
      <c r="A97" s="481" t="s">
        <v>625</v>
      </c>
      <c r="B97" s="480" t="s">
        <v>566</v>
      </c>
      <c r="C97" s="446" t="s">
        <v>574</v>
      </c>
      <c r="D97" s="431"/>
    </row>
    <row r="98" spans="1:4" s="468" customFormat="1" ht="12" x14ac:dyDescent="0.2">
      <c r="A98" s="481" t="s">
        <v>626</v>
      </c>
      <c r="B98" s="480" t="s">
        <v>575</v>
      </c>
      <c r="C98" s="446" t="s">
        <v>574</v>
      </c>
      <c r="D98" s="431"/>
    </row>
    <row r="99" spans="1:4" s="468" customFormat="1" ht="12" x14ac:dyDescent="0.2">
      <c r="A99" s="481" t="s">
        <v>627</v>
      </c>
      <c r="B99" s="480" t="s">
        <v>576</v>
      </c>
      <c r="C99" s="446" t="s">
        <v>574</v>
      </c>
      <c r="D99" s="431"/>
    </row>
    <row r="100" spans="1:4" s="468" customFormat="1" ht="12" x14ac:dyDescent="0.2">
      <c r="A100" s="481" t="s">
        <v>628</v>
      </c>
      <c r="B100" s="480" t="s">
        <v>578</v>
      </c>
      <c r="C100" s="446" t="s">
        <v>574</v>
      </c>
      <c r="D100" s="431"/>
    </row>
    <row r="101" spans="1:4" s="468" customFormat="1" ht="12" x14ac:dyDescent="0.2">
      <c r="A101" s="481" t="s">
        <v>629</v>
      </c>
      <c r="B101" s="480" t="s">
        <v>577</v>
      </c>
      <c r="C101" s="446" t="s">
        <v>574</v>
      </c>
      <c r="D101" s="431"/>
    </row>
    <row r="102" spans="1:4" s="468" customFormat="1" ht="12" x14ac:dyDescent="0.2">
      <c r="A102" s="481"/>
      <c r="B102" s="480"/>
      <c r="C102" s="446"/>
      <c r="D102" s="467"/>
    </row>
    <row r="103" spans="1:4" s="468" customFormat="1" ht="15.6" customHeight="1" x14ac:dyDescent="0.2">
      <c r="A103" s="479" t="s">
        <v>630</v>
      </c>
      <c r="B103" s="471" t="s">
        <v>580</v>
      </c>
      <c r="C103" s="466"/>
      <c r="D103" s="467"/>
    </row>
    <row r="104" spans="1:4" s="468" customFormat="1" ht="12" x14ac:dyDescent="0.2">
      <c r="A104" s="481" t="s">
        <v>631</v>
      </c>
      <c r="B104" s="480" t="s">
        <v>564</v>
      </c>
      <c r="C104" s="446" t="s">
        <v>574</v>
      </c>
      <c r="D104" s="431"/>
    </row>
    <row r="105" spans="1:4" s="468" customFormat="1" ht="12" x14ac:dyDescent="0.2">
      <c r="A105" s="481" t="s">
        <v>632</v>
      </c>
      <c r="B105" s="480" t="s">
        <v>581</v>
      </c>
      <c r="C105" s="446" t="s">
        <v>574</v>
      </c>
      <c r="D105" s="431"/>
    </row>
    <row r="106" spans="1:4" s="468" customFormat="1" ht="12" x14ac:dyDescent="0.2">
      <c r="A106" s="481" t="s">
        <v>633</v>
      </c>
      <c r="B106" s="480" t="s">
        <v>565</v>
      </c>
      <c r="C106" s="446" t="s">
        <v>574</v>
      </c>
      <c r="D106" s="431"/>
    </row>
    <row r="107" spans="1:4" s="468" customFormat="1" ht="12" x14ac:dyDescent="0.2">
      <c r="A107" s="481" t="s">
        <v>634</v>
      </c>
      <c r="B107" s="480" t="s">
        <v>566</v>
      </c>
      <c r="C107" s="446" t="s">
        <v>574</v>
      </c>
      <c r="D107" s="431"/>
    </row>
    <row r="108" spans="1:4" s="468" customFormat="1" ht="12" x14ac:dyDescent="0.2">
      <c r="A108" s="481" t="s">
        <v>635</v>
      </c>
      <c r="B108" s="480" t="s">
        <v>582</v>
      </c>
      <c r="C108" s="446" t="s">
        <v>574</v>
      </c>
      <c r="D108" s="431"/>
    </row>
    <row r="109" spans="1:4" s="468" customFormat="1" ht="12" x14ac:dyDescent="0.2">
      <c r="A109" s="481"/>
      <c r="B109" s="480"/>
      <c r="C109" s="446"/>
      <c r="D109" s="467"/>
    </row>
    <row r="110" spans="1:4" s="468" customFormat="1" ht="15.6" customHeight="1" x14ac:dyDescent="0.2">
      <c r="A110" s="479" t="s">
        <v>636</v>
      </c>
      <c r="B110" s="471" t="s">
        <v>590</v>
      </c>
      <c r="C110" s="466"/>
      <c r="D110" s="467"/>
    </row>
    <row r="111" spans="1:4" s="468" customFormat="1" ht="12" x14ac:dyDescent="0.2">
      <c r="A111" s="481" t="s">
        <v>637</v>
      </c>
      <c r="B111" s="480" t="s">
        <v>564</v>
      </c>
      <c r="C111" s="446" t="s">
        <v>574</v>
      </c>
      <c r="D111" s="431"/>
    </row>
    <row r="112" spans="1:4" s="468" customFormat="1" ht="12" x14ac:dyDescent="0.2">
      <c r="A112" s="481" t="s">
        <v>638</v>
      </c>
      <c r="B112" s="480" t="s">
        <v>581</v>
      </c>
      <c r="C112" s="446" t="s">
        <v>574</v>
      </c>
      <c r="D112" s="431"/>
    </row>
    <row r="113" spans="1:4" s="468" customFormat="1" ht="12" x14ac:dyDescent="0.2">
      <c r="A113" s="481" t="s">
        <v>639</v>
      </c>
      <c r="B113" s="480" t="s">
        <v>565</v>
      </c>
      <c r="C113" s="446" t="s">
        <v>574</v>
      </c>
      <c r="D113" s="431"/>
    </row>
    <row r="114" spans="1:4" s="468" customFormat="1" ht="12" x14ac:dyDescent="0.2">
      <c r="A114" s="481" t="s">
        <v>640</v>
      </c>
      <c r="B114" s="480" t="s">
        <v>566</v>
      </c>
      <c r="C114" s="446" t="s">
        <v>574</v>
      </c>
      <c r="D114" s="431"/>
    </row>
    <row r="115" spans="1:4" s="468" customFormat="1" ht="12" x14ac:dyDescent="0.2">
      <c r="A115" s="481" t="s">
        <v>641</v>
      </c>
      <c r="B115" s="480" t="s">
        <v>591</v>
      </c>
      <c r="C115" s="446" t="s">
        <v>574</v>
      </c>
      <c r="D115" s="431"/>
    </row>
    <row r="116" spans="1:4" s="468" customFormat="1" ht="12" x14ac:dyDescent="0.2">
      <c r="A116" s="481" t="s">
        <v>642</v>
      </c>
      <c r="B116" s="480" t="s">
        <v>582</v>
      </c>
      <c r="C116" s="446" t="s">
        <v>574</v>
      </c>
      <c r="D116" s="431"/>
    </row>
    <row r="117" spans="1:4" s="468" customFormat="1" ht="12" x14ac:dyDescent="0.2">
      <c r="A117" s="481" t="s">
        <v>643</v>
      </c>
      <c r="B117" s="480" t="s">
        <v>576</v>
      </c>
      <c r="C117" s="446" t="s">
        <v>574</v>
      </c>
      <c r="D117" s="431"/>
    </row>
    <row r="118" spans="1:4" s="468" customFormat="1" ht="12" x14ac:dyDescent="0.2">
      <c r="A118" s="481"/>
      <c r="B118" s="480"/>
      <c r="C118" s="446"/>
      <c r="D118" s="467"/>
    </row>
    <row r="119" spans="1:4" s="468" customFormat="1" ht="15.6" customHeight="1" x14ac:dyDescent="0.2">
      <c r="A119" s="479" t="s">
        <v>644</v>
      </c>
      <c r="B119" s="471" t="s">
        <v>592</v>
      </c>
      <c r="C119" s="466"/>
      <c r="D119" s="467"/>
    </row>
    <row r="120" spans="1:4" s="468" customFormat="1" ht="12" x14ac:dyDescent="0.2">
      <c r="A120" s="481" t="s">
        <v>645</v>
      </c>
      <c r="B120" s="480" t="s">
        <v>564</v>
      </c>
      <c r="C120" s="446" t="s">
        <v>574</v>
      </c>
      <c r="D120" s="431"/>
    </row>
    <row r="121" spans="1:4" s="468" customFormat="1" ht="12" x14ac:dyDescent="0.2">
      <c r="A121" s="481" t="s">
        <v>646</v>
      </c>
      <c r="B121" s="480" t="s">
        <v>581</v>
      </c>
      <c r="C121" s="446" t="s">
        <v>574</v>
      </c>
      <c r="D121" s="431"/>
    </row>
    <row r="122" spans="1:4" s="468" customFormat="1" ht="12" x14ac:dyDescent="0.2">
      <c r="A122" s="481" t="s">
        <v>647</v>
      </c>
      <c r="B122" s="480" t="s">
        <v>565</v>
      </c>
      <c r="C122" s="446" t="s">
        <v>574</v>
      </c>
      <c r="D122" s="431"/>
    </row>
    <row r="123" spans="1:4" s="468" customFormat="1" ht="12" x14ac:dyDescent="0.2">
      <c r="A123" s="481" t="s">
        <v>648</v>
      </c>
      <c r="B123" s="480" t="s">
        <v>566</v>
      </c>
      <c r="C123" s="446" t="s">
        <v>574</v>
      </c>
      <c r="D123" s="431"/>
    </row>
    <row r="124" spans="1:4" s="468" customFormat="1" ht="12" x14ac:dyDescent="0.2">
      <c r="A124" s="481" t="s">
        <v>649</v>
      </c>
      <c r="B124" s="480" t="s">
        <v>591</v>
      </c>
      <c r="C124" s="446" t="s">
        <v>574</v>
      </c>
      <c r="D124" s="431"/>
    </row>
    <row r="125" spans="1:4" s="468" customFormat="1" ht="12" x14ac:dyDescent="0.2">
      <c r="A125" s="481" t="s">
        <v>650</v>
      </c>
      <c r="B125" s="480" t="s">
        <v>582</v>
      </c>
      <c r="C125" s="446" t="s">
        <v>574</v>
      </c>
      <c r="D125" s="431"/>
    </row>
    <row r="126" spans="1:4" s="468" customFormat="1" ht="12" x14ac:dyDescent="0.2">
      <c r="A126" s="481" t="s">
        <v>651</v>
      </c>
      <c r="B126" s="480" t="s">
        <v>576</v>
      </c>
      <c r="C126" s="446" t="s">
        <v>574</v>
      </c>
      <c r="D126" s="431"/>
    </row>
    <row r="127" spans="1:4" s="468" customFormat="1" ht="12" x14ac:dyDescent="0.2">
      <c r="A127" s="481"/>
      <c r="B127" s="480"/>
      <c r="C127" s="446"/>
      <c r="D127" s="467"/>
    </row>
    <row r="128" spans="1:4" s="499" customFormat="1" ht="15.6" customHeight="1" x14ac:dyDescent="0.2">
      <c r="A128" s="496" t="s">
        <v>652</v>
      </c>
      <c r="B128" s="495" t="s">
        <v>593</v>
      </c>
      <c r="C128" s="497"/>
      <c r="D128" s="498"/>
    </row>
    <row r="129" spans="1:4" s="499" customFormat="1" ht="12" x14ac:dyDescent="0.2">
      <c r="A129" s="500" t="s">
        <v>653</v>
      </c>
      <c r="B129" s="501" t="s">
        <v>564</v>
      </c>
      <c r="C129" s="502" t="s">
        <v>574</v>
      </c>
      <c r="D129" s="503"/>
    </row>
    <row r="130" spans="1:4" s="499" customFormat="1" ht="12" x14ac:dyDescent="0.2">
      <c r="A130" s="500" t="s">
        <v>654</v>
      </c>
      <c r="B130" s="501" t="s">
        <v>581</v>
      </c>
      <c r="C130" s="502" t="s">
        <v>574</v>
      </c>
      <c r="D130" s="503"/>
    </row>
    <row r="131" spans="1:4" s="499" customFormat="1" ht="12" x14ac:dyDescent="0.2">
      <c r="A131" s="500" t="s">
        <v>655</v>
      </c>
      <c r="B131" s="501" t="s">
        <v>565</v>
      </c>
      <c r="C131" s="502" t="s">
        <v>574</v>
      </c>
      <c r="D131" s="503"/>
    </row>
    <row r="132" spans="1:4" s="499" customFormat="1" ht="12" x14ac:dyDescent="0.2">
      <c r="A132" s="500" t="s">
        <v>656</v>
      </c>
      <c r="B132" s="501" t="s">
        <v>566</v>
      </c>
      <c r="C132" s="502" t="s">
        <v>574</v>
      </c>
      <c r="D132" s="503"/>
    </row>
    <row r="133" spans="1:4" s="499" customFormat="1" ht="12" x14ac:dyDescent="0.2">
      <c r="A133" s="500" t="s">
        <v>657</v>
      </c>
      <c r="B133" s="501" t="s">
        <v>582</v>
      </c>
      <c r="C133" s="502" t="s">
        <v>574</v>
      </c>
      <c r="D133" s="503"/>
    </row>
    <row r="134" spans="1:4" s="468" customFormat="1" ht="12" x14ac:dyDescent="0.2">
      <c r="A134" s="481"/>
      <c r="B134" s="480"/>
      <c r="C134" s="446"/>
      <c r="D134" s="467"/>
    </row>
    <row r="135" spans="1:4" s="468" customFormat="1" ht="15.6" customHeight="1" x14ac:dyDescent="0.2">
      <c r="A135" s="479" t="s">
        <v>658</v>
      </c>
      <c r="B135" s="471" t="s">
        <v>594</v>
      </c>
      <c r="C135" s="466"/>
      <c r="D135" s="467"/>
    </row>
    <row r="136" spans="1:4" s="468" customFormat="1" ht="12" x14ac:dyDescent="0.2">
      <c r="A136" s="481" t="s">
        <v>659</v>
      </c>
      <c r="B136" s="480" t="s">
        <v>564</v>
      </c>
      <c r="C136" s="446" t="s">
        <v>574</v>
      </c>
      <c r="D136" s="431"/>
    </row>
    <row r="137" spans="1:4" s="468" customFormat="1" ht="12" x14ac:dyDescent="0.2">
      <c r="A137" s="481" t="s">
        <v>660</v>
      </c>
      <c r="B137" s="480" t="s">
        <v>581</v>
      </c>
      <c r="C137" s="446" t="s">
        <v>574</v>
      </c>
      <c r="D137" s="431"/>
    </row>
    <row r="138" spans="1:4" s="468" customFormat="1" ht="12" x14ac:dyDescent="0.2">
      <c r="A138" s="481" t="s">
        <v>661</v>
      </c>
      <c r="B138" s="480" t="s">
        <v>565</v>
      </c>
      <c r="C138" s="446" t="s">
        <v>574</v>
      </c>
      <c r="D138" s="431"/>
    </row>
    <row r="139" spans="1:4" s="468" customFormat="1" ht="12" x14ac:dyDescent="0.2">
      <c r="A139" s="481" t="s">
        <v>662</v>
      </c>
      <c r="B139" s="480" t="s">
        <v>566</v>
      </c>
      <c r="C139" s="446" t="s">
        <v>574</v>
      </c>
      <c r="D139" s="431"/>
    </row>
    <row r="140" spans="1:4" s="468" customFormat="1" ht="12" x14ac:dyDescent="0.2">
      <c r="A140" s="481" t="s">
        <v>663</v>
      </c>
      <c r="B140" s="480" t="s">
        <v>582</v>
      </c>
      <c r="C140" s="446" t="s">
        <v>574</v>
      </c>
      <c r="D140" s="431"/>
    </row>
    <row r="141" spans="1:4" s="468" customFormat="1" ht="12" x14ac:dyDescent="0.2">
      <c r="A141" s="481"/>
      <c r="B141" s="480"/>
      <c r="C141" s="446"/>
      <c r="D141" s="484"/>
    </row>
    <row r="142" spans="1:4" s="468" customFormat="1" ht="15.6" customHeight="1" x14ac:dyDescent="0.2">
      <c r="A142" s="479" t="s">
        <v>664</v>
      </c>
      <c r="B142" s="471" t="s">
        <v>595</v>
      </c>
      <c r="C142" s="466"/>
      <c r="D142" s="467"/>
    </row>
    <row r="143" spans="1:4" s="468" customFormat="1" ht="12" x14ac:dyDescent="0.2">
      <c r="A143" s="481" t="s">
        <v>665</v>
      </c>
      <c r="B143" s="480" t="s">
        <v>564</v>
      </c>
      <c r="C143" s="446" t="s">
        <v>574</v>
      </c>
      <c r="D143" s="431"/>
    </row>
    <row r="144" spans="1:4" s="468" customFormat="1" ht="12" x14ac:dyDescent="0.2">
      <c r="A144" s="481" t="s">
        <v>666</v>
      </c>
      <c r="B144" s="480" t="s">
        <v>581</v>
      </c>
      <c r="C144" s="446" t="s">
        <v>574</v>
      </c>
      <c r="D144" s="431"/>
    </row>
    <row r="145" spans="1:4" s="468" customFormat="1" ht="12" x14ac:dyDescent="0.2">
      <c r="A145" s="481" t="s">
        <v>667</v>
      </c>
      <c r="B145" s="480" t="s">
        <v>565</v>
      </c>
      <c r="C145" s="446" t="s">
        <v>574</v>
      </c>
      <c r="D145" s="431"/>
    </row>
    <row r="146" spans="1:4" s="468" customFormat="1" ht="12" x14ac:dyDescent="0.2">
      <c r="A146" s="481" t="s">
        <v>668</v>
      </c>
      <c r="B146" s="480" t="s">
        <v>566</v>
      </c>
      <c r="C146" s="446" t="s">
        <v>574</v>
      </c>
      <c r="D146" s="431"/>
    </row>
    <row r="147" spans="1:4" s="468" customFormat="1" ht="12" x14ac:dyDescent="0.2">
      <c r="A147" s="481" t="s">
        <v>669</v>
      </c>
      <c r="B147" s="480" t="s">
        <v>596</v>
      </c>
      <c r="C147" s="446" t="s">
        <v>574</v>
      </c>
      <c r="D147" s="431"/>
    </row>
    <row r="148" spans="1:4" s="468" customFormat="1" ht="12" x14ac:dyDescent="0.2">
      <c r="A148" s="481" t="s">
        <v>670</v>
      </c>
      <c r="B148" s="480" t="s">
        <v>582</v>
      </c>
      <c r="C148" s="446" t="s">
        <v>574</v>
      </c>
      <c r="D148" s="431"/>
    </row>
    <row r="149" spans="1:4" s="468" customFormat="1" ht="15.6" customHeight="1" x14ac:dyDescent="0.2">
      <c r="A149" s="479"/>
      <c r="B149" s="471"/>
      <c r="C149" s="466"/>
      <c r="D149" s="467"/>
    </row>
    <row r="150" spans="1:4" s="468" customFormat="1" ht="15.6" customHeight="1" x14ac:dyDescent="0.2">
      <c r="A150" s="479" t="s">
        <v>671</v>
      </c>
      <c r="B150" s="471" t="s">
        <v>597</v>
      </c>
      <c r="C150" s="466"/>
      <c r="D150" s="467"/>
    </row>
    <row r="151" spans="1:4" s="468" customFormat="1" ht="12" x14ac:dyDescent="0.2">
      <c r="A151" s="481" t="s">
        <v>672</v>
      </c>
      <c r="B151" s="480" t="s">
        <v>564</v>
      </c>
      <c r="C151" s="446" t="s">
        <v>574</v>
      </c>
      <c r="D151" s="431"/>
    </row>
    <row r="152" spans="1:4" s="468" customFormat="1" ht="12" x14ac:dyDescent="0.2">
      <c r="A152" s="481" t="s">
        <v>673</v>
      </c>
      <c r="B152" s="480" t="s">
        <v>581</v>
      </c>
      <c r="C152" s="446" t="s">
        <v>574</v>
      </c>
      <c r="D152" s="431"/>
    </row>
    <row r="153" spans="1:4" s="468" customFormat="1" ht="12" x14ac:dyDescent="0.2">
      <c r="A153" s="481" t="s">
        <v>674</v>
      </c>
      <c r="B153" s="480" t="s">
        <v>565</v>
      </c>
      <c r="C153" s="446" t="s">
        <v>574</v>
      </c>
      <c r="D153" s="431"/>
    </row>
    <row r="154" spans="1:4" s="468" customFormat="1" ht="12" x14ac:dyDescent="0.2">
      <c r="A154" s="481" t="s">
        <v>675</v>
      </c>
      <c r="B154" s="480" t="s">
        <v>566</v>
      </c>
      <c r="C154" s="446" t="s">
        <v>574</v>
      </c>
      <c r="D154" s="431"/>
    </row>
    <row r="155" spans="1:4" s="468" customFormat="1" ht="12" x14ac:dyDescent="0.2">
      <c r="A155" s="481" t="s">
        <v>676</v>
      </c>
      <c r="B155" s="480" t="s">
        <v>582</v>
      </c>
      <c r="C155" s="446" t="s">
        <v>574</v>
      </c>
      <c r="D155" s="431"/>
    </row>
    <row r="156" spans="1:4" s="468" customFormat="1" ht="15.6" customHeight="1" x14ac:dyDescent="0.2">
      <c r="A156" s="479"/>
      <c r="B156" s="471"/>
      <c r="C156" s="466"/>
      <c r="D156" s="467"/>
    </row>
    <row r="157" spans="1:4" s="468" customFormat="1" ht="15.6" customHeight="1" x14ac:dyDescent="0.2">
      <c r="A157" s="479" t="s">
        <v>677</v>
      </c>
      <c r="B157" s="471" t="s">
        <v>598</v>
      </c>
      <c r="C157" s="466"/>
      <c r="D157" s="467"/>
    </row>
    <row r="158" spans="1:4" s="468" customFormat="1" ht="12" x14ac:dyDescent="0.2">
      <c r="A158" s="481" t="s">
        <v>678</v>
      </c>
      <c r="B158" s="480" t="s">
        <v>564</v>
      </c>
      <c r="C158" s="446" t="s">
        <v>574</v>
      </c>
      <c r="D158" s="431"/>
    </row>
    <row r="159" spans="1:4" s="468" customFormat="1" ht="12" x14ac:dyDescent="0.2">
      <c r="A159" s="481" t="s">
        <v>679</v>
      </c>
      <c r="B159" s="480" t="s">
        <v>581</v>
      </c>
      <c r="C159" s="446" t="s">
        <v>574</v>
      </c>
      <c r="D159" s="431"/>
    </row>
    <row r="160" spans="1:4" s="468" customFormat="1" ht="12" x14ac:dyDescent="0.2">
      <c r="A160" s="481" t="s">
        <v>680</v>
      </c>
      <c r="B160" s="480" t="s">
        <v>565</v>
      </c>
      <c r="C160" s="446" t="s">
        <v>574</v>
      </c>
      <c r="D160" s="431"/>
    </row>
    <row r="161" spans="1:4" s="468" customFormat="1" ht="12" x14ac:dyDescent="0.2">
      <c r="A161" s="481" t="s">
        <v>681</v>
      </c>
      <c r="B161" s="480" t="s">
        <v>566</v>
      </c>
      <c r="C161" s="446" t="s">
        <v>574</v>
      </c>
      <c r="D161" s="431"/>
    </row>
    <row r="162" spans="1:4" s="468" customFormat="1" ht="12" x14ac:dyDescent="0.2">
      <c r="A162" s="481" t="s">
        <v>682</v>
      </c>
      <c r="B162" s="480" t="s">
        <v>582</v>
      </c>
      <c r="C162" s="446" t="s">
        <v>574</v>
      </c>
      <c r="D162" s="431"/>
    </row>
    <row r="163" spans="1:4" s="468" customFormat="1" ht="12" x14ac:dyDescent="0.2">
      <c r="A163" s="481"/>
      <c r="B163" s="480"/>
      <c r="C163" s="446"/>
      <c r="D163" s="467"/>
    </row>
    <row r="164" spans="1:4" s="468" customFormat="1" ht="15.6" customHeight="1" x14ac:dyDescent="0.2">
      <c r="A164" s="479" t="s">
        <v>683</v>
      </c>
      <c r="B164" s="471" t="s">
        <v>599</v>
      </c>
      <c r="C164" s="466"/>
      <c r="D164" s="467"/>
    </row>
    <row r="165" spans="1:4" s="468" customFormat="1" ht="12" x14ac:dyDescent="0.2">
      <c r="A165" s="481" t="s">
        <v>684</v>
      </c>
      <c r="B165" s="480" t="s">
        <v>564</v>
      </c>
      <c r="C165" s="446" t="s">
        <v>574</v>
      </c>
      <c r="D165" s="431"/>
    </row>
    <row r="166" spans="1:4" s="468" customFormat="1" ht="12" x14ac:dyDescent="0.2">
      <c r="A166" s="481" t="s">
        <v>685</v>
      </c>
      <c r="B166" s="480" t="s">
        <v>581</v>
      </c>
      <c r="C166" s="446" t="s">
        <v>574</v>
      </c>
      <c r="D166" s="431"/>
    </row>
    <row r="167" spans="1:4" s="468" customFormat="1" ht="12" x14ac:dyDescent="0.2">
      <c r="A167" s="481" t="s">
        <v>686</v>
      </c>
      <c r="B167" s="480" t="s">
        <v>565</v>
      </c>
      <c r="C167" s="446" t="s">
        <v>574</v>
      </c>
      <c r="D167" s="431"/>
    </row>
    <row r="168" spans="1:4" s="468" customFormat="1" ht="12" x14ac:dyDescent="0.2">
      <c r="A168" s="481" t="s">
        <v>687</v>
      </c>
      <c r="B168" s="480" t="s">
        <v>566</v>
      </c>
      <c r="C168" s="446" t="s">
        <v>574</v>
      </c>
      <c r="D168" s="431"/>
    </row>
    <row r="169" spans="1:4" s="468" customFormat="1" ht="12" x14ac:dyDescent="0.2">
      <c r="A169" s="481" t="s">
        <v>688</v>
      </c>
      <c r="B169" s="480" t="s">
        <v>582</v>
      </c>
      <c r="C169" s="446" t="s">
        <v>574</v>
      </c>
      <c r="D169" s="431"/>
    </row>
    <row r="170" spans="1:4" s="468" customFormat="1" ht="12" x14ac:dyDescent="0.2">
      <c r="A170" s="481" t="s">
        <v>689</v>
      </c>
      <c r="B170" s="480" t="s">
        <v>600</v>
      </c>
      <c r="C170" s="446" t="s">
        <v>574</v>
      </c>
      <c r="D170" s="431"/>
    </row>
    <row r="171" spans="1:4" s="468" customFormat="1" ht="12" x14ac:dyDescent="0.2">
      <c r="A171" s="481"/>
      <c r="B171" s="480"/>
      <c r="C171" s="446"/>
      <c r="D171" s="467"/>
    </row>
    <row r="172" spans="1:4" s="468" customFormat="1" ht="15.6" customHeight="1" x14ac:dyDescent="0.2">
      <c r="A172" s="479" t="s">
        <v>690</v>
      </c>
      <c r="B172" s="471" t="s">
        <v>601</v>
      </c>
      <c r="C172" s="466"/>
      <c r="D172" s="467"/>
    </row>
    <row r="173" spans="1:4" s="468" customFormat="1" ht="12" x14ac:dyDescent="0.2">
      <c r="A173" s="481" t="s">
        <v>691</v>
      </c>
      <c r="B173" s="480" t="s">
        <v>564</v>
      </c>
      <c r="C173" s="446" t="s">
        <v>574</v>
      </c>
      <c r="D173" s="431"/>
    </row>
    <row r="174" spans="1:4" s="468" customFormat="1" ht="12" x14ac:dyDescent="0.2">
      <c r="A174" s="481" t="s">
        <v>692</v>
      </c>
      <c r="B174" s="480" t="s">
        <v>581</v>
      </c>
      <c r="C174" s="446" t="s">
        <v>574</v>
      </c>
      <c r="D174" s="431"/>
    </row>
    <row r="175" spans="1:4" s="468" customFormat="1" ht="12" x14ac:dyDescent="0.2">
      <c r="A175" s="481" t="s">
        <v>693</v>
      </c>
      <c r="B175" s="480" t="s">
        <v>565</v>
      </c>
      <c r="C175" s="446" t="s">
        <v>574</v>
      </c>
      <c r="D175" s="431"/>
    </row>
    <row r="176" spans="1:4" s="468" customFormat="1" ht="12" x14ac:dyDescent="0.2">
      <c r="A176" s="481" t="s">
        <v>694</v>
      </c>
      <c r="B176" s="480" t="s">
        <v>566</v>
      </c>
      <c r="C176" s="446" t="s">
        <v>574</v>
      </c>
      <c r="D176" s="431"/>
    </row>
    <row r="177" spans="1:4" s="468" customFormat="1" ht="12" x14ac:dyDescent="0.2">
      <c r="A177" s="481" t="s">
        <v>695</v>
      </c>
      <c r="B177" s="480" t="s">
        <v>596</v>
      </c>
      <c r="C177" s="446" t="s">
        <v>574</v>
      </c>
      <c r="D177" s="431"/>
    </row>
    <row r="178" spans="1:4" s="468" customFormat="1" ht="12" x14ac:dyDescent="0.2">
      <c r="A178" s="481" t="s">
        <v>696</v>
      </c>
      <c r="B178" s="480" t="s">
        <v>582</v>
      </c>
      <c r="C178" s="446" t="s">
        <v>574</v>
      </c>
      <c r="D178" s="431"/>
    </row>
    <row r="179" spans="1:4" s="468" customFormat="1" ht="12" x14ac:dyDescent="0.2">
      <c r="A179" s="481"/>
      <c r="B179" s="480"/>
      <c r="C179" s="446"/>
      <c r="D179" s="467"/>
    </row>
    <row r="180" spans="1:4" s="468" customFormat="1" ht="15.6" customHeight="1" x14ac:dyDescent="0.2">
      <c r="A180" s="479" t="s">
        <v>697</v>
      </c>
      <c r="B180" s="471" t="s">
        <v>602</v>
      </c>
      <c r="C180" s="466"/>
      <c r="D180" s="467"/>
    </row>
    <row r="181" spans="1:4" s="468" customFormat="1" ht="12" x14ac:dyDescent="0.2">
      <c r="A181" s="481" t="s">
        <v>698</v>
      </c>
      <c r="B181" s="480" t="s">
        <v>564</v>
      </c>
      <c r="C181" s="446" t="s">
        <v>574</v>
      </c>
      <c r="D181" s="431"/>
    </row>
    <row r="182" spans="1:4" s="468" customFormat="1" ht="12" x14ac:dyDescent="0.2">
      <c r="A182" s="481" t="s">
        <v>699</v>
      </c>
      <c r="B182" s="480" t="s">
        <v>581</v>
      </c>
      <c r="C182" s="446" t="s">
        <v>574</v>
      </c>
      <c r="D182" s="431"/>
    </row>
    <row r="183" spans="1:4" s="468" customFormat="1" ht="12" x14ac:dyDescent="0.2">
      <c r="A183" s="481" t="s">
        <v>700</v>
      </c>
      <c r="B183" s="480" t="s">
        <v>565</v>
      </c>
      <c r="C183" s="446" t="s">
        <v>574</v>
      </c>
      <c r="D183" s="431"/>
    </row>
    <row r="184" spans="1:4" s="468" customFormat="1" ht="12" x14ac:dyDescent="0.2">
      <c r="A184" s="481" t="s">
        <v>701</v>
      </c>
      <c r="B184" s="480" t="s">
        <v>566</v>
      </c>
      <c r="C184" s="446" t="s">
        <v>574</v>
      </c>
      <c r="D184" s="431"/>
    </row>
    <row r="185" spans="1:4" s="468" customFormat="1" ht="12" x14ac:dyDescent="0.2">
      <c r="A185" s="481" t="s">
        <v>702</v>
      </c>
      <c r="B185" s="480" t="s">
        <v>596</v>
      </c>
      <c r="C185" s="446" t="s">
        <v>574</v>
      </c>
      <c r="D185" s="431"/>
    </row>
    <row r="186" spans="1:4" s="468" customFormat="1" ht="12" x14ac:dyDescent="0.2">
      <c r="A186" s="481" t="s">
        <v>703</v>
      </c>
      <c r="B186" s="480" t="s">
        <v>591</v>
      </c>
      <c r="C186" s="446" t="s">
        <v>574</v>
      </c>
      <c r="D186" s="431"/>
    </row>
    <row r="187" spans="1:4" s="468" customFormat="1" ht="12" x14ac:dyDescent="0.2">
      <c r="A187" s="481" t="s">
        <v>704</v>
      </c>
      <c r="B187" s="480" t="s">
        <v>582</v>
      </c>
      <c r="C187" s="446" t="s">
        <v>574</v>
      </c>
      <c r="D187" s="431"/>
    </row>
    <row r="188" spans="1:4" s="468" customFormat="1" ht="12" x14ac:dyDescent="0.2">
      <c r="A188" s="481" t="s">
        <v>705</v>
      </c>
      <c r="B188" s="480" t="s">
        <v>576</v>
      </c>
      <c r="C188" s="446" t="s">
        <v>574</v>
      </c>
      <c r="D188" s="431"/>
    </row>
    <row r="189" spans="1:4" s="468" customFormat="1" ht="12" x14ac:dyDescent="0.2">
      <c r="A189" s="481" t="s">
        <v>706</v>
      </c>
      <c r="B189" s="480" t="s">
        <v>578</v>
      </c>
      <c r="C189" s="446" t="s">
        <v>574</v>
      </c>
      <c r="D189" s="431"/>
    </row>
    <row r="190" spans="1:4" s="468" customFormat="1" ht="12" x14ac:dyDescent="0.2">
      <c r="A190" s="481"/>
      <c r="B190" s="480"/>
      <c r="C190" s="446"/>
      <c r="D190" s="467"/>
    </row>
    <row r="191" spans="1:4" s="468" customFormat="1" ht="15.6" customHeight="1" x14ac:dyDescent="0.2">
      <c r="A191" s="479" t="s">
        <v>707</v>
      </c>
      <c r="B191" s="471" t="s">
        <v>603</v>
      </c>
      <c r="C191" s="466"/>
      <c r="D191" s="467"/>
    </row>
    <row r="192" spans="1:4" s="468" customFormat="1" ht="12" x14ac:dyDescent="0.2">
      <c r="A192" s="481" t="s">
        <v>708</v>
      </c>
      <c r="B192" s="480" t="s">
        <v>564</v>
      </c>
      <c r="C192" s="446" t="s">
        <v>574</v>
      </c>
      <c r="D192" s="431"/>
    </row>
    <row r="193" spans="1:4" s="468" customFormat="1" ht="12" x14ac:dyDescent="0.2">
      <c r="A193" s="481" t="s">
        <v>709</v>
      </c>
      <c r="B193" s="480" t="s">
        <v>581</v>
      </c>
      <c r="C193" s="446" t="s">
        <v>574</v>
      </c>
      <c r="D193" s="431"/>
    </row>
    <row r="194" spans="1:4" s="468" customFormat="1" ht="12" x14ac:dyDescent="0.2">
      <c r="A194" s="481" t="s">
        <v>710</v>
      </c>
      <c r="B194" s="480" t="s">
        <v>565</v>
      </c>
      <c r="C194" s="446" t="s">
        <v>574</v>
      </c>
      <c r="D194" s="431"/>
    </row>
    <row r="195" spans="1:4" s="468" customFormat="1" ht="12" x14ac:dyDescent="0.2">
      <c r="A195" s="481" t="s">
        <v>711</v>
      </c>
      <c r="B195" s="480" t="s">
        <v>566</v>
      </c>
      <c r="C195" s="446" t="s">
        <v>574</v>
      </c>
      <c r="D195" s="431"/>
    </row>
    <row r="196" spans="1:4" s="468" customFormat="1" ht="12" x14ac:dyDescent="0.2">
      <c r="A196" s="481" t="s">
        <v>712</v>
      </c>
      <c r="B196" s="480" t="s">
        <v>582</v>
      </c>
      <c r="C196" s="446" t="s">
        <v>574</v>
      </c>
      <c r="D196" s="431"/>
    </row>
    <row r="197" spans="1:4" s="468" customFormat="1" ht="12" x14ac:dyDescent="0.2">
      <c r="A197" s="481"/>
      <c r="B197" s="480"/>
      <c r="C197" s="446"/>
      <c r="D197" s="467"/>
    </row>
    <row r="198" spans="1:4" s="468" customFormat="1" ht="15.6" customHeight="1" x14ac:dyDescent="0.2">
      <c r="A198" s="479" t="s">
        <v>714</v>
      </c>
      <c r="B198" s="471" t="s">
        <v>604</v>
      </c>
      <c r="C198" s="466"/>
      <c r="D198" s="467"/>
    </row>
    <row r="199" spans="1:4" s="468" customFormat="1" ht="12" x14ac:dyDescent="0.2">
      <c r="A199" s="481" t="s">
        <v>713</v>
      </c>
      <c r="B199" s="480" t="s">
        <v>564</v>
      </c>
      <c r="C199" s="446" t="s">
        <v>574</v>
      </c>
      <c r="D199" s="431"/>
    </row>
    <row r="200" spans="1:4" s="468" customFormat="1" ht="12" x14ac:dyDescent="0.2">
      <c r="A200" s="481" t="s">
        <v>715</v>
      </c>
      <c r="B200" s="480" t="s">
        <v>581</v>
      </c>
      <c r="C200" s="446" t="s">
        <v>574</v>
      </c>
      <c r="D200" s="431"/>
    </row>
    <row r="201" spans="1:4" s="468" customFormat="1" ht="12" x14ac:dyDescent="0.2">
      <c r="A201" s="481" t="s">
        <v>716</v>
      </c>
      <c r="B201" s="480" t="s">
        <v>565</v>
      </c>
      <c r="C201" s="446" t="s">
        <v>574</v>
      </c>
      <c r="D201" s="431"/>
    </row>
    <row r="202" spans="1:4" s="468" customFormat="1" ht="12" x14ac:dyDescent="0.2">
      <c r="A202" s="481" t="s">
        <v>717</v>
      </c>
      <c r="B202" s="480" t="s">
        <v>566</v>
      </c>
      <c r="C202" s="446" t="s">
        <v>574</v>
      </c>
      <c r="D202" s="431"/>
    </row>
    <row r="203" spans="1:4" s="468" customFormat="1" ht="12" x14ac:dyDescent="0.2">
      <c r="A203" s="481" t="s">
        <v>718</v>
      </c>
      <c r="B203" s="480" t="s">
        <v>582</v>
      </c>
      <c r="C203" s="446" t="s">
        <v>574</v>
      </c>
      <c r="D203" s="431"/>
    </row>
    <row r="204" spans="1:4" s="468" customFormat="1" ht="12" x14ac:dyDescent="0.2">
      <c r="A204" s="481"/>
      <c r="B204" s="480"/>
      <c r="C204" s="446"/>
      <c r="D204" s="467"/>
    </row>
    <row r="205" spans="1:4" s="468" customFormat="1" ht="15.6" customHeight="1" x14ac:dyDescent="0.2">
      <c r="A205" s="479" t="s">
        <v>719</v>
      </c>
      <c r="B205" s="471" t="s">
        <v>605</v>
      </c>
      <c r="C205" s="466"/>
      <c r="D205" s="467"/>
    </row>
    <row r="206" spans="1:4" s="468" customFormat="1" ht="12" x14ac:dyDescent="0.2">
      <c r="A206" s="481" t="s">
        <v>720</v>
      </c>
      <c r="B206" s="480" t="s">
        <v>564</v>
      </c>
      <c r="C206" s="446" t="s">
        <v>574</v>
      </c>
      <c r="D206" s="431"/>
    </row>
    <row r="207" spans="1:4" s="468" customFormat="1" ht="12" x14ac:dyDescent="0.2">
      <c r="A207" s="481" t="s">
        <v>721</v>
      </c>
      <c r="B207" s="480" t="s">
        <v>565</v>
      </c>
      <c r="C207" s="446" t="s">
        <v>574</v>
      </c>
      <c r="D207" s="431"/>
    </row>
    <row r="208" spans="1:4" s="468" customFormat="1" ht="12" x14ac:dyDescent="0.2">
      <c r="A208" s="481" t="s">
        <v>722</v>
      </c>
      <c r="B208" s="480" t="s">
        <v>566</v>
      </c>
      <c r="C208" s="446" t="s">
        <v>574</v>
      </c>
      <c r="D208" s="431"/>
    </row>
    <row r="209" spans="1:4" s="468" customFormat="1" ht="12" x14ac:dyDescent="0.2">
      <c r="A209" s="481" t="s">
        <v>723</v>
      </c>
      <c r="B209" s="480" t="s">
        <v>575</v>
      </c>
      <c r="C209" s="446" t="s">
        <v>574</v>
      </c>
      <c r="D209" s="431"/>
    </row>
    <row r="210" spans="1:4" s="468" customFormat="1" ht="12" x14ac:dyDescent="0.2">
      <c r="A210" s="481" t="s">
        <v>724</v>
      </c>
      <c r="B210" s="480" t="s">
        <v>576</v>
      </c>
      <c r="C210" s="446" t="s">
        <v>574</v>
      </c>
      <c r="D210" s="431"/>
    </row>
    <row r="211" spans="1:4" s="468" customFormat="1" ht="12" x14ac:dyDescent="0.2">
      <c r="A211" s="481" t="s">
        <v>725</v>
      </c>
      <c r="B211" s="480" t="s">
        <v>578</v>
      </c>
      <c r="C211" s="446" t="s">
        <v>574</v>
      </c>
      <c r="D211" s="431"/>
    </row>
    <row r="212" spans="1:4" s="468" customFormat="1" ht="12" x14ac:dyDescent="0.2">
      <c r="A212" s="481" t="s">
        <v>726</v>
      </c>
      <c r="B212" s="480" t="s">
        <v>577</v>
      </c>
      <c r="C212" s="446" t="s">
        <v>574</v>
      </c>
      <c r="D212" s="431"/>
    </row>
    <row r="213" spans="1:4" s="468" customFormat="1" ht="12" x14ac:dyDescent="0.2">
      <c r="A213" s="481"/>
      <c r="B213" s="480"/>
      <c r="C213" s="446"/>
      <c r="D213" s="467"/>
    </row>
    <row r="214" spans="1:4" s="468" customFormat="1" ht="15.6" customHeight="1" x14ac:dyDescent="0.2">
      <c r="A214" s="479" t="s">
        <v>727</v>
      </c>
      <c r="B214" s="471" t="s">
        <v>606</v>
      </c>
      <c r="C214" s="466"/>
      <c r="D214" s="467"/>
    </row>
    <row r="215" spans="1:4" s="468" customFormat="1" ht="12" x14ac:dyDescent="0.2">
      <c r="A215" s="481" t="s">
        <v>728</v>
      </c>
      <c r="B215" s="480" t="s">
        <v>564</v>
      </c>
      <c r="C215" s="446" t="s">
        <v>574</v>
      </c>
      <c r="D215" s="431"/>
    </row>
    <row r="216" spans="1:4" s="468" customFormat="1" ht="12" x14ac:dyDescent="0.2">
      <c r="A216" s="481"/>
      <c r="B216" s="480"/>
      <c r="C216" s="446"/>
      <c r="D216" s="467"/>
    </row>
    <row r="217" spans="1:4" s="468" customFormat="1" ht="15.6" customHeight="1" x14ac:dyDescent="0.2">
      <c r="A217" s="479" t="s">
        <v>729</v>
      </c>
      <c r="B217" s="471" t="s">
        <v>607</v>
      </c>
      <c r="C217" s="466"/>
      <c r="D217" s="467"/>
    </row>
    <row r="218" spans="1:4" s="468" customFormat="1" ht="12" x14ac:dyDescent="0.2">
      <c r="A218" s="481" t="s">
        <v>730</v>
      </c>
      <c r="B218" s="480" t="s">
        <v>564</v>
      </c>
      <c r="C218" s="446" t="s">
        <v>574</v>
      </c>
      <c r="D218" s="431"/>
    </row>
    <row r="219" spans="1:4" s="468" customFormat="1" ht="12" x14ac:dyDescent="0.2">
      <c r="A219" s="481"/>
      <c r="B219" s="480"/>
      <c r="C219" s="446"/>
      <c r="D219" s="467"/>
    </row>
    <row r="220" spans="1:4" s="468" customFormat="1" ht="15.6" customHeight="1" x14ac:dyDescent="0.2">
      <c r="A220" s="479" t="s">
        <v>731</v>
      </c>
      <c r="B220" s="471" t="s">
        <v>608</v>
      </c>
      <c r="C220" s="466"/>
      <c r="D220" s="467"/>
    </row>
    <row r="221" spans="1:4" s="468" customFormat="1" ht="12" x14ac:dyDescent="0.2">
      <c r="A221" s="481" t="s">
        <v>732</v>
      </c>
      <c r="B221" s="480" t="s">
        <v>564</v>
      </c>
      <c r="C221" s="446" t="s">
        <v>574</v>
      </c>
      <c r="D221" s="431"/>
    </row>
    <row r="222" spans="1:4" s="468" customFormat="1" ht="12" x14ac:dyDescent="0.2">
      <c r="A222" s="481" t="s">
        <v>733</v>
      </c>
      <c r="B222" s="480" t="s">
        <v>565</v>
      </c>
      <c r="C222" s="446" t="s">
        <v>574</v>
      </c>
      <c r="D222" s="431"/>
    </row>
    <row r="223" spans="1:4" s="468" customFormat="1" ht="12" x14ac:dyDescent="0.2">
      <c r="A223" s="481" t="s">
        <v>734</v>
      </c>
      <c r="B223" s="480" t="s">
        <v>566</v>
      </c>
      <c r="C223" s="446" t="s">
        <v>574</v>
      </c>
      <c r="D223" s="431"/>
    </row>
    <row r="224" spans="1:4" s="468" customFormat="1" ht="12" x14ac:dyDescent="0.2">
      <c r="A224" s="481" t="s">
        <v>735</v>
      </c>
      <c r="B224" s="480" t="s">
        <v>591</v>
      </c>
      <c r="C224" s="446" t="s">
        <v>574</v>
      </c>
      <c r="D224" s="431"/>
    </row>
    <row r="225" spans="1:4" s="468" customFormat="1" ht="12" x14ac:dyDescent="0.2">
      <c r="A225" s="481" t="s">
        <v>736</v>
      </c>
      <c r="B225" s="480" t="s">
        <v>582</v>
      </c>
      <c r="C225" s="446" t="s">
        <v>574</v>
      </c>
      <c r="D225" s="431"/>
    </row>
    <row r="226" spans="1:4" s="468" customFormat="1" ht="12" x14ac:dyDescent="0.2">
      <c r="A226" s="481" t="s">
        <v>737</v>
      </c>
      <c r="B226" s="480" t="s">
        <v>578</v>
      </c>
      <c r="C226" s="446" t="s">
        <v>574</v>
      </c>
      <c r="D226" s="431"/>
    </row>
    <row r="227" spans="1:4" s="468" customFormat="1" ht="12" x14ac:dyDescent="0.2">
      <c r="A227" s="481"/>
      <c r="B227" s="480"/>
      <c r="C227" s="446"/>
      <c r="D227" s="467"/>
    </row>
    <row r="228" spans="1:4" s="468" customFormat="1" ht="15.6" customHeight="1" x14ac:dyDescent="0.2">
      <c r="A228" s="479" t="s">
        <v>738</v>
      </c>
      <c r="B228" s="471" t="s">
        <v>609</v>
      </c>
      <c r="C228" s="466"/>
      <c r="D228" s="467"/>
    </row>
    <row r="229" spans="1:4" s="468" customFormat="1" ht="12" x14ac:dyDescent="0.2">
      <c r="A229" s="481" t="s">
        <v>739</v>
      </c>
      <c r="B229" s="480" t="s">
        <v>564</v>
      </c>
      <c r="C229" s="446" t="s">
        <v>574</v>
      </c>
      <c r="D229" s="431"/>
    </row>
    <row r="230" spans="1:4" s="468" customFormat="1" ht="12" x14ac:dyDescent="0.2">
      <c r="A230" s="481" t="s">
        <v>740</v>
      </c>
      <c r="B230" s="480" t="s">
        <v>565</v>
      </c>
      <c r="C230" s="446" t="s">
        <v>574</v>
      </c>
      <c r="D230" s="431"/>
    </row>
    <row r="231" spans="1:4" s="468" customFormat="1" ht="12" x14ac:dyDescent="0.2">
      <c r="A231" s="481" t="s">
        <v>741</v>
      </c>
      <c r="B231" s="480" t="s">
        <v>566</v>
      </c>
      <c r="C231" s="446" t="s">
        <v>574</v>
      </c>
      <c r="D231" s="431"/>
    </row>
    <row r="232" spans="1:4" s="468" customFormat="1" ht="12" x14ac:dyDescent="0.2">
      <c r="A232" s="481" t="s">
        <v>742</v>
      </c>
      <c r="B232" s="480" t="s">
        <v>591</v>
      </c>
      <c r="C232" s="446" t="s">
        <v>574</v>
      </c>
      <c r="D232" s="431"/>
    </row>
    <row r="233" spans="1:4" s="468" customFormat="1" ht="12" x14ac:dyDescent="0.2">
      <c r="A233" s="481" t="s">
        <v>743</v>
      </c>
      <c r="B233" s="480" t="s">
        <v>582</v>
      </c>
      <c r="C233" s="446" t="s">
        <v>574</v>
      </c>
      <c r="D233" s="431"/>
    </row>
    <row r="234" spans="1:4" s="468" customFormat="1" ht="12" x14ac:dyDescent="0.2">
      <c r="A234" s="481" t="s">
        <v>744</v>
      </c>
      <c r="B234" s="480" t="s">
        <v>578</v>
      </c>
      <c r="C234" s="446" t="s">
        <v>574</v>
      </c>
      <c r="D234" s="431"/>
    </row>
    <row r="235" spans="1:4" s="468" customFormat="1" ht="12" x14ac:dyDescent="0.2">
      <c r="A235" s="481"/>
      <c r="B235" s="480"/>
      <c r="C235" s="446"/>
      <c r="D235" s="467"/>
    </row>
    <row r="236" spans="1:4" s="468" customFormat="1" ht="15.6" customHeight="1" x14ac:dyDescent="0.2">
      <c r="A236" s="479" t="s">
        <v>745</v>
      </c>
      <c r="B236" s="471" t="s">
        <v>610</v>
      </c>
      <c r="C236" s="466"/>
      <c r="D236" s="467"/>
    </row>
    <row r="237" spans="1:4" s="468" customFormat="1" ht="12" x14ac:dyDescent="0.2">
      <c r="A237" s="481" t="s">
        <v>746</v>
      </c>
      <c r="B237" s="480" t="s">
        <v>564</v>
      </c>
      <c r="C237" s="446" t="s">
        <v>574</v>
      </c>
      <c r="D237" s="431"/>
    </row>
    <row r="238" spans="1:4" s="468" customFormat="1" ht="12" x14ac:dyDescent="0.2">
      <c r="A238" s="481"/>
      <c r="B238" s="480"/>
      <c r="C238" s="446"/>
      <c r="D238" s="467"/>
    </row>
    <row r="239" spans="1:4" s="468" customFormat="1" ht="15.6" customHeight="1" x14ac:dyDescent="0.2">
      <c r="A239" s="479" t="s">
        <v>747</v>
      </c>
      <c r="B239" s="471" t="s">
        <v>611</v>
      </c>
      <c r="C239" s="466"/>
      <c r="D239" s="467"/>
    </row>
    <row r="240" spans="1:4" s="468" customFormat="1" ht="12" x14ac:dyDescent="0.2">
      <c r="A240" s="481" t="s">
        <v>748</v>
      </c>
      <c r="B240" s="480" t="s">
        <v>564</v>
      </c>
      <c r="C240" s="446" t="s">
        <v>574</v>
      </c>
      <c r="D240" s="431"/>
    </row>
    <row r="241" spans="1:4" s="468" customFormat="1" ht="12" x14ac:dyDescent="0.2">
      <c r="A241" s="481" t="s">
        <v>749</v>
      </c>
      <c r="B241" s="480" t="s">
        <v>565</v>
      </c>
      <c r="C241" s="446" t="s">
        <v>574</v>
      </c>
      <c r="D241" s="431"/>
    </row>
    <row r="242" spans="1:4" s="468" customFormat="1" ht="12" x14ac:dyDescent="0.2">
      <c r="A242" s="481" t="s">
        <v>750</v>
      </c>
      <c r="B242" s="480" t="s">
        <v>566</v>
      </c>
      <c r="C242" s="446" t="s">
        <v>574</v>
      </c>
      <c r="D242" s="431"/>
    </row>
    <row r="243" spans="1:4" s="468" customFormat="1" ht="12" x14ac:dyDescent="0.2">
      <c r="A243" s="481" t="s">
        <v>751</v>
      </c>
      <c r="B243" s="480" t="s">
        <v>575</v>
      </c>
      <c r="C243" s="446" t="s">
        <v>574</v>
      </c>
      <c r="D243" s="431"/>
    </row>
    <row r="244" spans="1:4" s="468" customFormat="1" ht="12" x14ac:dyDescent="0.2">
      <c r="A244" s="481" t="s">
        <v>752</v>
      </c>
      <c r="B244" s="480" t="s">
        <v>576</v>
      </c>
      <c r="C244" s="446" t="s">
        <v>574</v>
      </c>
      <c r="D244" s="431"/>
    </row>
    <row r="245" spans="1:4" s="468" customFormat="1" ht="12" x14ac:dyDescent="0.2">
      <c r="A245" s="481" t="s">
        <v>753</v>
      </c>
      <c r="B245" s="480" t="s">
        <v>578</v>
      </c>
      <c r="C245" s="446" t="s">
        <v>574</v>
      </c>
      <c r="D245" s="431"/>
    </row>
    <row r="246" spans="1:4" s="468" customFormat="1" ht="12" x14ac:dyDescent="0.2">
      <c r="A246" s="481" t="s">
        <v>754</v>
      </c>
      <c r="B246" s="480" t="s">
        <v>577</v>
      </c>
      <c r="C246" s="446" t="s">
        <v>574</v>
      </c>
      <c r="D246" s="431"/>
    </row>
    <row r="247" spans="1:4" s="468" customFormat="1" ht="12" x14ac:dyDescent="0.2">
      <c r="A247" s="481"/>
      <c r="B247" s="480"/>
      <c r="C247" s="446"/>
      <c r="D247" s="467"/>
    </row>
    <row r="248" spans="1:4" s="468" customFormat="1" ht="15.6" customHeight="1" x14ac:dyDescent="0.2">
      <c r="A248" s="479" t="s">
        <v>755</v>
      </c>
      <c r="B248" s="471" t="s">
        <v>613</v>
      </c>
      <c r="C248" s="466"/>
      <c r="D248" s="467"/>
    </row>
    <row r="249" spans="1:4" s="468" customFormat="1" ht="12" x14ac:dyDescent="0.2">
      <c r="A249" s="481" t="s">
        <v>756</v>
      </c>
      <c r="B249" s="480" t="s">
        <v>564</v>
      </c>
      <c r="C249" s="446" t="s">
        <v>574</v>
      </c>
      <c r="D249" s="431"/>
    </row>
    <row r="250" spans="1:4" s="468" customFormat="1" ht="12" x14ac:dyDescent="0.2">
      <c r="A250" s="481"/>
      <c r="B250" s="480"/>
      <c r="C250" s="446"/>
      <c r="D250" s="467"/>
    </row>
    <row r="251" spans="1:4" s="499" customFormat="1" ht="15.6" customHeight="1" x14ac:dyDescent="0.2">
      <c r="A251" s="496" t="s">
        <v>757</v>
      </c>
      <c r="B251" s="495" t="s">
        <v>612</v>
      </c>
      <c r="C251" s="497"/>
      <c r="D251" s="498"/>
    </row>
    <row r="252" spans="1:4" s="499" customFormat="1" ht="12" x14ac:dyDescent="0.2">
      <c r="A252" s="500" t="s">
        <v>758</v>
      </c>
      <c r="B252" s="501" t="s">
        <v>564</v>
      </c>
      <c r="C252" s="502" t="s">
        <v>574</v>
      </c>
      <c r="D252" s="503"/>
    </row>
    <row r="253" spans="1:4" s="499" customFormat="1" ht="12" x14ac:dyDescent="0.2">
      <c r="A253" s="500" t="s">
        <v>759</v>
      </c>
      <c r="B253" s="501" t="s">
        <v>565</v>
      </c>
      <c r="C253" s="502" t="s">
        <v>574</v>
      </c>
      <c r="D253" s="503"/>
    </row>
    <row r="254" spans="1:4" s="499" customFormat="1" ht="12" x14ac:dyDescent="0.2">
      <c r="A254" s="500" t="s">
        <v>760</v>
      </c>
      <c r="B254" s="501" t="s">
        <v>566</v>
      </c>
      <c r="C254" s="502" t="s">
        <v>574</v>
      </c>
      <c r="D254" s="503"/>
    </row>
    <row r="255" spans="1:4" s="468" customFormat="1" ht="12" x14ac:dyDescent="0.2">
      <c r="A255" s="481"/>
      <c r="B255" s="480"/>
      <c r="C255" s="446"/>
      <c r="D255" s="467"/>
    </row>
    <row r="256" spans="1:4" s="468" customFormat="1" ht="13.5" x14ac:dyDescent="0.2">
      <c r="A256" s="472"/>
      <c r="B256" s="458"/>
      <c r="C256" s="473"/>
      <c r="D256" s="366"/>
    </row>
    <row r="257" spans="1:4" s="478" customFormat="1" ht="11.25" x14ac:dyDescent="0.2">
      <c r="A257" s="488"/>
      <c r="B257" s="489"/>
      <c r="C257" s="490"/>
      <c r="D257" s="491"/>
    </row>
    <row r="258" spans="1:4" ht="15.75" x14ac:dyDescent="0.2">
      <c r="A258" s="416" t="s">
        <v>555</v>
      </c>
      <c r="B258" s="483" t="s">
        <v>569</v>
      </c>
      <c r="C258" s="492"/>
      <c r="D258" s="382"/>
    </row>
    <row r="259" spans="1:4" s="369" customFormat="1" ht="13.5" x14ac:dyDescent="0.2">
      <c r="A259" s="453"/>
      <c r="B259" s="368"/>
      <c r="C259" s="365"/>
      <c r="D259" s="354"/>
    </row>
    <row r="260" spans="1:4" s="456" customFormat="1" ht="38.25" x14ac:dyDescent="0.2">
      <c r="A260" s="454"/>
      <c r="B260" s="455" t="s">
        <v>766</v>
      </c>
      <c r="C260" s="361"/>
      <c r="D260" s="354"/>
    </row>
    <row r="261" spans="1:4" s="456" customFormat="1" ht="13.5" x14ac:dyDescent="0.2">
      <c r="A261" s="454"/>
      <c r="B261" s="457" t="s">
        <v>551</v>
      </c>
      <c r="C261" s="361"/>
      <c r="D261" s="354"/>
    </row>
    <row r="262" spans="1:4" s="456" customFormat="1" ht="13.5" x14ac:dyDescent="0.2">
      <c r="A262" s="454"/>
      <c r="B262" s="457" t="s">
        <v>552</v>
      </c>
      <c r="C262" s="361"/>
      <c r="D262" s="354"/>
    </row>
    <row r="263" spans="1:4" s="456" customFormat="1" ht="13.5" x14ac:dyDescent="0.2">
      <c r="A263" s="454"/>
      <c r="B263" s="458"/>
      <c r="C263" s="361"/>
      <c r="D263" s="354"/>
    </row>
    <row r="264" spans="1:4" s="468" customFormat="1" ht="15.6" customHeight="1" x14ac:dyDescent="0.2">
      <c r="A264" s="479" t="s">
        <v>557</v>
      </c>
      <c r="B264" s="471" t="s">
        <v>553</v>
      </c>
      <c r="C264" s="466"/>
      <c r="D264" s="467"/>
    </row>
    <row r="265" spans="1:4" s="468" customFormat="1" ht="24" x14ac:dyDescent="0.2">
      <c r="A265" s="482" t="str">
        <f>A$264&amp;"."&amp;1</f>
        <v>Mt 4.1.1</v>
      </c>
      <c r="B265" s="480" t="s">
        <v>571</v>
      </c>
      <c r="C265" s="446" t="s">
        <v>574</v>
      </c>
      <c r="D265" s="431"/>
    </row>
    <row r="266" spans="1:4" s="468" customFormat="1" ht="12" x14ac:dyDescent="0.2">
      <c r="A266" s="482" t="str">
        <f>A$264&amp;"."&amp;2</f>
        <v>Mt 4.1.2</v>
      </c>
      <c r="B266" s="480" t="s">
        <v>583</v>
      </c>
      <c r="C266" s="446" t="s">
        <v>574</v>
      </c>
      <c r="D266" s="431"/>
    </row>
    <row r="267" spans="1:4" s="468" customFormat="1" ht="12" x14ac:dyDescent="0.2">
      <c r="A267" s="482" t="str">
        <f>A$264&amp;"."&amp;3</f>
        <v>Mt 4.1.3</v>
      </c>
      <c r="B267" s="480" t="s">
        <v>584</v>
      </c>
      <c r="C267" s="446" t="s">
        <v>574</v>
      </c>
      <c r="D267" s="431"/>
    </row>
    <row r="268" spans="1:4" s="468" customFormat="1" ht="12" x14ac:dyDescent="0.2">
      <c r="A268" s="482" t="str">
        <f>A$264&amp;"."&amp;4</f>
        <v>Mt 4.1.4</v>
      </c>
      <c r="B268" s="480" t="s">
        <v>585</v>
      </c>
      <c r="C268" s="446" t="s">
        <v>574</v>
      </c>
      <c r="D268" s="431"/>
    </row>
    <row r="269" spans="1:4" s="468" customFormat="1" ht="12" x14ac:dyDescent="0.2">
      <c r="A269" s="482" t="str">
        <f>A$264&amp;"."&amp;5</f>
        <v>Mt 4.1.5</v>
      </c>
      <c r="B269" s="480" t="s">
        <v>556</v>
      </c>
      <c r="C269" s="446" t="s">
        <v>574</v>
      </c>
      <c r="D269" s="431"/>
    </row>
    <row r="270" spans="1:4" s="468" customFormat="1" ht="12" x14ac:dyDescent="0.2">
      <c r="A270" s="482" t="str">
        <f>A$264&amp;"."&amp;6</f>
        <v>Mt 4.1.6</v>
      </c>
      <c r="B270" s="480" t="s">
        <v>761</v>
      </c>
      <c r="C270" s="446" t="s">
        <v>574</v>
      </c>
      <c r="D270" s="431"/>
    </row>
    <row r="271" spans="1:4" s="468" customFormat="1" ht="12" x14ac:dyDescent="0.2">
      <c r="A271" s="482" t="str">
        <f>A$264&amp;"."&amp;7</f>
        <v>Mt 4.1.7</v>
      </c>
      <c r="B271" s="480" t="s">
        <v>762</v>
      </c>
      <c r="C271" s="446" t="s">
        <v>574</v>
      </c>
      <c r="D271" s="431"/>
    </row>
    <row r="272" spans="1:4" s="456" customFormat="1" ht="13.5" x14ac:dyDescent="0.2">
      <c r="A272" s="454"/>
      <c r="B272" s="458"/>
      <c r="C272" s="361"/>
      <c r="D272" s="354"/>
    </row>
    <row r="273" spans="1:4" s="468" customFormat="1" ht="15.6" customHeight="1" x14ac:dyDescent="0.2">
      <c r="A273" s="479" t="s">
        <v>558</v>
      </c>
      <c r="B273" s="471" t="s">
        <v>554</v>
      </c>
      <c r="C273" s="466"/>
      <c r="D273" s="467"/>
    </row>
    <row r="274" spans="1:4" s="468" customFormat="1" ht="24" x14ac:dyDescent="0.2">
      <c r="A274" s="482" t="str">
        <f>A273&amp;"."&amp;1</f>
        <v>Mt 4.2.1</v>
      </c>
      <c r="B274" s="480" t="s">
        <v>571</v>
      </c>
      <c r="C274" s="446" t="s">
        <v>574</v>
      </c>
      <c r="D274" s="431"/>
    </row>
    <row r="275" spans="1:4" s="468" customFormat="1" ht="12" x14ac:dyDescent="0.2">
      <c r="A275" s="482" t="str">
        <f>A273&amp;"."&amp;2</f>
        <v>Mt 4.2.2</v>
      </c>
      <c r="B275" s="480" t="s">
        <v>583</v>
      </c>
      <c r="C275" s="446" t="s">
        <v>574</v>
      </c>
      <c r="D275" s="431"/>
    </row>
    <row r="276" spans="1:4" s="468" customFormat="1" ht="12" x14ac:dyDescent="0.2">
      <c r="A276" s="482" t="str">
        <f>A273&amp;"."&amp;3</f>
        <v>Mt 4.2.3</v>
      </c>
      <c r="B276" s="480" t="s">
        <v>584</v>
      </c>
      <c r="C276" s="446" t="s">
        <v>574</v>
      </c>
      <c r="D276" s="431"/>
    </row>
    <row r="277" spans="1:4" s="468" customFormat="1" ht="12" x14ac:dyDescent="0.2">
      <c r="A277" s="482" t="str">
        <f>A273&amp;"."&amp;4</f>
        <v>Mt 4.2.4</v>
      </c>
      <c r="B277" s="480" t="s">
        <v>585</v>
      </c>
      <c r="C277" s="446" t="s">
        <v>574</v>
      </c>
      <c r="D277" s="431"/>
    </row>
    <row r="278" spans="1:4" s="468" customFormat="1" ht="12" x14ac:dyDescent="0.2">
      <c r="A278" s="482" t="str">
        <f>A273&amp;"."&amp;5</f>
        <v>Mt 4.2.5</v>
      </c>
      <c r="B278" s="480" t="s">
        <v>556</v>
      </c>
      <c r="C278" s="446" t="s">
        <v>574</v>
      </c>
      <c r="D278" s="431"/>
    </row>
    <row r="279" spans="1:4" s="468" customFormat="1" ht="12" x14ac:dyDescent="0.2">
      <c r="A279" s="482" t="str">
        <f>A273&amp;"."&amp;6</f>
        <v>Mt 4.2.6</v>
      </c>
      <c r="B279" s="480" t="s">
        <v>761</v>
      </c>
      <c r="C279" s="446" t="s">
        <v>574</v>
      </c>
      <c r="D279" s="431"/>
    </row>
    <row r="280" spans="1:4" s="468" customFormat="1" ht="12" x14ac:dyDescent="0.2">
      <c r="A280" s="482" t="str">
        <f>A273&amp;"."&amp;7</f>
        <v>Mt 4.2.7</v>
      </c>
      <c r="B280" s="480" t="s">
        <v>762</v>
      </c>
      <c r="C280" s="446" t="s">
        <v>574</v>
      </c>
      <c r="D280" s="431"/>
    </row>
    <row r="281" spans="1:4" s="456" customFormat="1" ht="13.5" x14ac:dyDescent="0.2">
      <c r="A281" s="454"/>
      <c r="B281" s="458"/>
      <c r="C281" s="361"/>
      <c r="D281" s="354"/>
    </row>
    <row r="282" spans="1:4" s="468" customFormat="1" ht="15.6" customHeight="1" x14ac:dyDescent="0.2">
      <c r="A282" s="479" t="s">
        <v>559</v>
      </c>
      <c r="B282" s="471" t="s">
        <v>586</v>
      </c>
      <c r="C282" s="466"/>
      <c r="D282" s="467"/>
    </row>
    <row r="283" spans="1:4" s="468" customFormat="1" ht="12" x14ac:dyDescent="0.2">
      <c r="A283" s="482" t="str">
        <f>A282&amp;"."&amp;1</f>
        <v>Mt 4.3.1</v>
      </c>
      <c r="B283" s="480" t="s">
        <v>587</v>
      </c>
      <c r="C283" s="446" t="s">
        <v>574</v>
      </c>
      <c r="D283" s="431"/>
    </row>
    <row r="284" spans="1:4" s="468" customFormat="1" ht="12" x14ac:dyDescent="0.2">
      <c r="A284" s="482" t="str">
        <f>A282&amp;"."&amp;2</f>
        <v>Mt 4.3.2</v>
      </c>
      <c r="B284" s="480" t="s">
        <v>588</v>
      </c>
      <c r="C284" s="446" t="s">
        <v>574</v>
      </c>
      <c r="D284" s="431"/>
    </row>
    <row r="285" spans="1:4" s="468" customFormat="1" ht="12" x14ac:dyDescent="0.2">
      <c r="A285" s="482" t="str">
        <f>A282&amp;"."&amp;2</f>
        <v>Mt 4.3.2</v>
      </c>
      <c r="B285" s="480" t="s">
        <v>589</v>
      </c>
      <c r="C285" s="446" t="s">
        <v>574</v>
      </c>
      <c r="D285" s="431"/>
    </row>
    <row r="286" spans="1:4" s="468" customFormat="1" ht="12" x14ac:dyDescent="0.2">
      <c r="A286" s="482"/>
      <c r="B286" s="480"/>
      <c r="C286" s="446"/>
      <c r="D286" s="467"/>
    </row>
    <row r="287" spans="1:4" s="468" customFormat="1" ht="12" x14ac:dyDescent="0.2">
      <c r="A287" s="482"/>
      <c r="B287" s="480"/>
      <c r="C287" s="446"/>
      <c r="D287" s="467"/>
    </row>
    <row r="288" spans="1:4" ht="15.75" x14ac:dyDescent="0.2">
      <c r="A288" s="416" t="s">
        <v>767</v>
      </c>
      <c r="B288" s="483" t="s">
        <v>769</v>
      </c>
      <c r="C288" s="492"/>
      <c r="D288" s="382"/>
    </row>
    <row r="289" spans="1:4" s="369" customFormat="1" ht="13.5" x14ac:dyDescent="0.2">
      <c r="A289" s="453"/>
      <c r="B289" s="368"/>
      <c r="C289" s="365"/>
      <c r="D289" s="354"/>
    </row>
    <row r="290" spans="1:4" s="456" customFormat="1" ht="38.25" x14ac:dyDescent="0.2">
      <c r="A290" s="454"/>
      <c r="B290" s="455" t="s">
        <v>766</v>
      </c>
      <c r="C290" s="361"/>
      <c r="D290" s="354"/>
    </row>
    <row r="291" spans="1:4" s="456" customFormat="1" ht="13.5" x14ac:dyDescent="0.2">
      <c r="A291" s="454"/>
      <c r="B291" s="457" t="s">
        <v>551</v>
      </c>
      <c r="C291" s="361"/>
      <c r="D291" s="354"/>
    </row>
    <row r="292" spans="1:4" s="456" customFormat="1" ht="13.5" x14ac:dyDescent="0.2">
      <c r="A292" s="454"/>
      <c r="B292" s="457" t="s">
        <v>552</v>
      </c>
      <c r="C292" s="361"/>
      <c r="D292" s="354"/>
    </row>
    <row r="293" spans="1:4" s="456" customFormat="1" ht="13.5" x14ac:dyDescent="0.2">
      <c r="A293" s="454"/>
      <c r="B293" s="458"/>
      <c r="C293" s="361"/>
      <c r="D293" s="354"/>
    </row>
    <row r="294" spans="1:4" s="468" customFormat="1" ht="15.6" customHeight="1" x14ac:dyDescent="0.2">
      <c r="A294" s="479" t="s">
        <v>768</v>
      </c>
      <c r="B294" s="471" t="s">
        <v>770</v>
      </c>
      <c r="C294" s="466"/>
      <c r="D294" s="467"/>
    </row>
    <row r="295" spans="1:4" s="468" customFormat="1" ht="12" x14ac:dyDescent="0.2">
      <c r="A295" s="482" t="str">
        <f>A$294&amp;"."&amp;1</f>
        <v>Mt 5.1.1</v>
      </c>
      <c r="B295" s="480" t="s">
        <v>785</v>
      </c>
      <c r="C295" s="446" t="s">
        <v>574</v>
      </c>
      <c r="D295" s="431"/>
    </row>
    <row r="296" spans="1:4" s="468" customFormat="1" ht="12" x14ac:dyDescent="0.2">
      <c r="A296" s="482" t="str">
        <f>A$294&amp;"."&amp;2</f>
        <v>Mt 5.1.2</v>
      </c>
      <c r="B296" s="480" t="s">
        <v>777</v>
      </c>
      <c r="C296" s="446" t="s">
        <v>574</v>
      </c>
      <c r="D296" s="431"/>
    </row>
    <row r="297" spans="1:4" s="468" customFormat="1" ht="12" x14ac:dyDescent="0.2">
      <c r="A297" s="482" t="str">
        <f>A$294&amp;"."&amp;3</f>
        <v>Mt 5.1.3</v>
      </c>
      <c r="B297" s="480" t="s">
        <v>771</v>
      </c>
      <c r="C297" s="446" t="s">
        <v>574</v>
      </c>
      <c r="D297" s="431"/>
    </row>
    <row r="298" spans="1:4" s="468" customFormat="1" ht="12" x14ac:dyDescent="0.2">
      <c r="A298" s="482" t="str">
        <f>A$294&amp;"."&amp;4</f>
        <v>Mt 5.1.4</v>
      </c>
      <c r="B298" s="480" t="s">
        <v>772</v>
      </c>
      <c r="C298" s="446" t="s">
        <v>574</v>
      </c>
      <c r="D298" s="431"/>
    </row>
    <row r="299" spans="1:4" s="468" customFormat="1" ht="12" x14ac:dyDescent="0.2">
      <c r="A299" s="482" t="str">
        <f>A$294&amp;"."&amp;5</f>
        <v>Mt 5.1.5</v>
      </c>
      <c r="B299" s="480" t="s">
        <v>773</v>
      </c>
      <c r="C299" s="446" t="s">
        <v>574</v>
      </c>
      <c r="D299" s="431"/>
    </row>
    <row r="300" spans="1:4" s="468" customFormat="1" ht="12" x14ac:dyDescent="0.2">
      <c r="A300" s="482" t="str">
        <f>A$294&amp;"."&amp;6</f>
        <v>Mt 5.1.6</v>
      </c>
      <c r="B300" s="480" t="s">
        <v>774</v>
      </c>
      <c r="C300" s="446" t="s">
        <v>574</v>
      </c>
      <c r="D300" s="431"/>
    </row>
    <row r="301" spans="1:4" s="468" customFormat="1" ht="12" x14ac:dyDescent="0.2">
      <c r="A301" s="482" t="str">
        <f>A$294&amp;"."&amp;7</f>
        <v>Mt 5.1.7</v>
      </c>
      <c r="B301" s="480" t="s">
        <v>775</v>
      </c>
      <c r="C301" s="446" t="s">
        <v>574</v>
      </c>
      <c r="D301" s="431"/>
    </row>
    <row r="302" spans="1:4" s="468" customFormat="1" ht="12" x14ac:dyDescent="0.2">
      <c r="A302" s="482" t="str">
        <f>A$294&amp;"."&amp;8</f>
        <v>Mt 5.1.8</v>
      </c>
      <c r="B302" s="480" t="s">
        <v>776</v>
      </c>
      <c r="C302" s="446" t="s">
        <v>574</v>
      </c>
      <c r="D302" s="431"/>
    </row>
    <row r="303" spans="1:4" s="468" customFormat="1" ht="12" x14ac:dyDescent="0.2">
      <c r="A303" s="482" t="str">
        <f>A$294&amp;"."&amp;9</f>
        <v>Mt 5.1.9</v>
      </c>
      <c r="B303" s="480" t="s">
        <v>778</v>
      </c>
      <c r="C303" s="446" t="s">
        <v>574</v>
      </c>
      <c r="D303" s="431"/>
    </row>
    <row r="304" spans="1:4" s="468" customFormat="1" ht="12" x14ac:dyDescent="0.2">
      <c r="A304" s="482" t="str">
        <f>A$294&amp;"."&amp;10</f>
        <v>Mt 5.1.10</v>
      </c>
      <c r="B304" s="480" t="s">
        <v>779</v>
      </c>
      <c r="C304" s="446" t="s">
        <v>574</v>
      </c>
      <c r="D304" s="431"/>
    </row>
    <row r="305" spans="1:4" s="468" customFormat="1" ht="12" x14ac:dyDescent="0.2">
      <c r="A305" s="482" t="str">
        <f>A$294&amp;"."&amp;11</f>
        <v>Mt 5.1.11</v>
      </c>
      <c r="B305" s="480" t="s">
        <v>780</v>
      </c>
      <c r="C305" s="446" t="s">
        <v>574</v>
      </c>
      <c r="D305" s="431"/>
    </row>
    <row r="306" spans="1:4" s="468" customFormat="1" ht="12" x14ac:dyDescent="0.2">
      <c r="A306" s="482" t="str">
        <f>A$294&amp;"."&amp;12</f>
        <v>Mt 5.1.12</v>
      </c>
      <c r="B306" s="480" t="s">
        <v>781</v>
      </c>
      <c r="C306" s="446" t="s">
        <v>574</v>
      </c>
      <c r="D306" s="431"/>
    </row>
    <row r="307" spans="1:4" s="468" customFormat="1" ht="12" x14ac:dyDescent="0.2">
      <c r="A307" s="482" t="str">
        <f>A$294&amp;"."&amp;13</f>
        <v>Mt 5.1.13</v>
      </c>
      <c r="B307" s="480" t="s">
        <v>782</v>
      </c>
      <c r="C307" s="446" t="s">
        <v>574</v>
      </c>
      <c r="D307" s="431"/>
    </row>
    <row r="308" spans="1:4" s="468" customFormat="1" ht="12" x14ac:dyDescent="0.2">
      <c r="A308" s="482" t="str">
        <f>A$294&amp;"."&amp;14</f>
        <v>Mt 5.1.14</v>
      </c>
      <c r="B308" s="480" t="s">
        <v>783</v>
      </c>
      <c r="C308" s="446" t="s">
        <v>574</v>
      </c>
      <c r="D308" s="431"/>
    </row>
    <row r="309" spans="1:4" s="468" customFormat="1" ht="12" x14ac:dyDescent="0.2">
      <c r="A309" s="482" t="str">
        <f>A$294&amp;"."&amp;15</f>
        <v>Mt 5.1.15</v>
      </c>
      <c r="B309" s="480" t="s">
        <v>784</v>
      </c>
      <c r="C309" s="446" t="s">
        <v>574</v>
      </c>
      <c r="D309" s="431"/>
    </row>
    <row r="310" spans="1:4" s="468" customFormat="1" ht="12" x14ac:dyDescent="0.2">
      <c r="A310" s="482"/>
      <c r="B310" s="480"/>
      <c r="C310" s="446"/>
      <c r="D310" s="467"/>
    </row>
    <row r="311" spans="1:4" s="369" customFormat="1" ht="14.25" thickBot="1" x14ac:dyDescent="0.25">
      <c r="A311" s="485"/>
      <c r="B311" s="486"/>
      <c r="C311" s="487"/>
      <c r="D311" s="463"/>
    </row>
  </sheetData>
  <phoneticPr fontId="154" type="noConversion"/>
  <conditionalFormatting sqref="D6 D36 D41 D44 D20 D311">
    <cfRule type="cellIs" dxfId="226" priority="463" stopIfTrue="1" operator="equal">
      <formula>0</formula>
    </cfRule>
  </conditionalFormatting>
  <conditionalFormatting sqref="D38 D43">
    <cfRule type="cellIs" dxfId="225" priority="460" stopIfTrue="1" operator="equal">
      <formula>0</formula>
    </cfRule>
  </conditionalFormatting>
  <conditionalFormatting sqref="D7:D8">
    <cfRule type="cellIs" dxfId="224" priority="455" stopIfTrue="1" operator="equal">
      <formula>0</formula>
    </cfRule>
  </conditionalFormatting>
  <conditionalFormatting sqref="D42">
    <cfRule type="cellIs" dxfId="223" priority="437" stopIfTrue="1" operator="equal">
      <formula>""</formula>
    </cfRule>
  </conditionalFormatting>
  <conditionalFormatting sqref="D39">
    <cfRule type="cellIs" dxfId="222" priority="434" stopIfTrue="1" operator="equal">
      <formula>""</formula>
    </cfRule>
  </conditionalFormatting>
  <conditionalFormatting sqref="D46:D54 D60:D70">
    <cfRule type="cellIs" dxfId="221" priority="433" stopIfTrue="1" operator="equal">
      <formula>0</formula>
    </cfRule>
  </conditionalFormatting>
  <conditionalFormatting sqref="D45">
    <cfRule type="cellIs" dxfId="220" priority="432" stopIfTrue="1" operator="equal">
      <formula>0</formula>
    </cfRule>
  </conditionalFormatting>
  <conditionalFormatting sqref="D37">
    <cfRule type="cellIs" dxfId="219" priority="431" stopIfTrue="1" operator="equal">
      <formula>0</formula>
    </cfRule>
  </conditionalFormatting>
  <conditionalFormatting sqref="D18">
    <cfRule type="cellIs" dxfId="218" priority="430" stopIfTrue="1" operator="equal">
      <formula>0</formula>
    </cfRule>
  </conditionalFormatting>
  <conditionalFormatting sqref="D15:D17">
    <cfRule type="cellIs" dxfId="217" priority="429" stopIfTrue="1" operator="equal">
      <formula>""</formula>
    </cfRule>
  </conditionalFormatting>
  <conditionalFormatting sqref="D71:D74">
    <cfRule type="cellIs" dxfId="216" priority="428" stopIfTrue="1" operator="equal">
      <formula>""</formula>
    </cfRule>
  </conditionalFormatting>
  <conditionalFormatting sqref="D19">
    <cfRule type="cellIs" dxfId="215" priority="420" stopIfTrue="1" operator="equal">
      <formula>0</formula>
    </cfRule>
  </conditionalFormatting>
  <conditionalFormatting sqref="D9:D14">
    <cfRule type="cellIs" dxfId="214" priority="424" stopIfTrue="1" operator="equal">
      <formula>0</formula>
    </cfRule>
  </conditionalFormatting>
  <conditionalFormatting sqref="D26">
    <cfRule type="cellIs" dxfId="213" priority="411" stopIfTrue="1" operator="equal">
      <formula>0</formula>
    </cfRule>
  </conditionalFormatting>
  <conditionalFormatting sqref="D35">
    <cfRule type="cellIs" dxfId="212" priority="417" stopIfTrue="1" operator="equal">
      <formula>0</formula>
    </cfRule>
  </conditionalFormatting>
  <conditionalFormatting sqref="D21:D22">
    <cfRule type="cellIs" dxfId="211" priority="415" stopIfTrue="1" operator="equal">
      <formula>""</formula>
    </cfRule>
  </conditionalFormatting>
  <conditionalFormatting sqref="D24:D25">
    <cfRule type="cellIs" dxfId="210" priority="407" stopIfTrue="1" operator="equal">
      <formula>""</formula>
    </cfRule>
  </conditionalFormatting>
  <conditionalFormatting sqref="D30:D31">
    <cfRule type="cellIs" dxfId="209" priority="405" stopIfTrue="1" operator="equal">
      <formula>""</formula>
    </cfRule>
  </conditionalFormatting>
  <conditionalFormatting sqref="D23">
    <cfRule type="cellIs" dxfId="208" priority="413" stopIfTrue="1" operator="equal">
      <formula>0</formula>
    </cfRule>
  </conditionalFormatting>
  <conditionalFormatting sqref="D29">
    <cfRule type="cellIs" dxfId="207" priority="409" stopIfTrue="1" operator="equal">
      <formula>0</formula>
    </cfRule>
  </conditionalFormatting>
  <conditionalFormatting sqref="D27:D28">
    <cfRule type="cellIs" dxfId="206" priority="406" stopIfTrue="1" operator="equal">
      <formula>""</formula>
    </cfRule>
  </conditionalFormatting>
  <conditionalFormatting sqref="D32">
    <cfRule type="cellIs" dxfId="205" priority="404" stopIfTrue="1" operator="equal">
      <formula>0</formula>
    </cfRule>
  </conditionalFormatting>
  <conditionalFormatting sqref="D40">
    <cfRule type="cellIs" dxfId="204" priority="402" stopIfTrue="1" operator="equal">
      <formula>0</formula>
    </cfRule>
  </conditionalFormatting>
  <conditionalFormatting sqref="D259:D263 D281 D272">
    <cfRule type="cellIs" dxfId="203" priority="401" stopIfTrue="1" operator="equal">
      <formula>0</formula>
    </cfRule>
  </conditionalFormatting>
  <conditionalFormatting sqref="D76">
    <cfRule type="cellIs" dxfId="202" priority="400" stopIfTrue="1" operator="equal">
      <formula>0</formula>
    </cfRule>
  </conditionalFormatting>
  <conditionalFormatting sqref="D75">
    <cfRule type="cellIs" dxfId="201" priority="399" stopIfTrue="1" operator="equal">
      <formula>0</formula>
    </cfRule>
  </conditionalFormatting>
  <conditionalFormatting sqref="D258">
    <cfRule type="cellIs" dxfId="200" priority="398" stopIfTrue="1" operator="equal">
      <formula>0</formula>
    </cfRule>
  </conditionalFormatting>
  <conditionalFormatting sqref="D55:D59">
    <cfRule type="cellIs" dxfId="199" priority="397" stopIfTrue="1" operator="equal">
      <formula>0</formula>
    </cfRule>
  </conditionalFormatting>
  <conditionalFormatting sqref="D33:D34">
    <cfRule type="cellIs" dxfId="198" priority="390" stopIfTrue="1" operator="equal">
      <formula>""</formula>
    </cfRule>
  </conditionalFormatting>
  <conditionalFormatting sqref="D79:D85">
    <cfRule type="cellIs" dxfId="197" priority="361" stopIfTrue="1" operator="equal">
      <formula>0</formula>
    </cfRule>
  </conditionalFormatting>
  <conditionalFormatting sqref="D110">
    <cfRule type="cellIs" dxfId="196" priority="337" stopIfTrue="1" operator="equal">
      <formula>0</formula>
    </cfRule>
  </conditionalFormatting>
  <conditionalFormatting sqref="D264">
    <cfRule type="cellIs" dxfId="195" priority="301" stopIfTrue="1" operator="equal">
      <formula>0</formula>
    </cfRule>
  </conditionalFormatting>
  <conditionalFormatting sqref="D256:D257">
    <cfRule type="cellIs" dxfId="194" priority="340" stopIfTrue="1" operator="equal">
      <formula>0</formula>
    </cfRule>
  </conditionalFormatting>
  <conditionalFormatting sqref="D78">
    <cfRule type="cellIs" dxfId="193" priority="339" stopIfTrue="1" operator="equal">
      <formula>0</formula>
    </cfRule>
  </conditionalFormatting>
  <conditionalFormatting sqref="D77">
    <cfRule type="cellIs" dxfId="192" priority="338" stopIfTrue="1" operator="equal">
      <formula>0</formula>
    </cfRule>
  </conditionalFormatting>
  <conditionalFormatting sqref="D273">
    <cfRule type="cellIs" dxfId="191" priority="295" stopIfTrue="1" operator="equal">
      <formula>0</formula>
    </cfRule>
  </conditionalFormatting>
  <conditionalFormatting sqref="D86">
    <cfRule type="cellIs" dxfId="190" priority="315" stopIfTrue="1" operator="equal">
      <formula>""</formula>
    </cfRule>
  </conditionalFormatting>
  <conditionalFormatting sqref="D266">
    <cfRule type="cellIs" dxfId="189" priority="299" stopIfTrue="1" operator="equal">
      <formula>""</formula>
    </cfRule>
  </conditionalFormatting>
  <conditionalFormatting sqref="D269">
    <cfRule type="cellIs" dxfId="188" priority="298" stopIfTrue="1" operator="equal">
      <formula>""</formula>
    </cfRule>
  </conditionalFormatting>
  <conditionalFormatting sqref="D141">
    <cfRule type="cellIs" dxfId="187" priority="308" stopIfTrue="1" operator="equal">
      <formula>""</formula>
    </cfRule>
  </conditionalFormatting>
  <conditionalFormatting sqref="D265">
    <cfRule type="cellIs" dxfId="186" priority="300" stopIfTrue="1" operator="equal">
      <formula>""</formula>
    </cfRule>
  </conditionalFormatting>
  <conditionalFormatting sqref="D87">
    <cfRule type="cellIs" dxfId="185" priority="217" stopIfTrue="1" operator="equal">
      <formula>""</formula>
    </cfRule>
  </conditionalFormatting>
  <conditionalFormatting sqref="D88">
    <cfRule type="cellIs" dxfId="184" priority="216" stopIfTrue="1" operator="equal">
      <formula>""</formula>
    </cfRule>
  </conditionalFormatting>
  <conditionalFormatting sqref="D89">
    <cfRule type="cellIs" dxfId="183" priority="215" stopIfTrue="1" operator="equal">
      <formula>""</formula>
    </cfRule>
  </conditionalFormatting>
  <conditionalFormatting sqref="D90:D91">
    <cfRule type="cellIs" dxfId="182" priority="214" stopIfTrue="1" operator="equal">
      <formula>""</formula>
    </cfRule>
  </conditionalFormatting>
  <conditionalFormatting sqref="D92">
    <cfRule type="cellIs" dxfId="181" priority="213" stopIfTrue="1" operator="equal">
      <formula>""</formula>
    </cfRule>
  </conditionalFormatting>
  <conditionalFormatting sqref="D91">
    <cfRule type="cellIs" dxfId="180" priority="212" stopIfTrue="1" operator="equal">
      <formula>""</formula>
    </cfRule>
  </conditionalFormatting>
  <conditionalFormatting sqref="D94">
    <cfRule type="cellIs" dxfId="179" priority="211" stopIfTrue="1" operator="equal">
      <formula>0</formula>
    </cfRule>
  </conditionalFormatting>
  <conditionalFormatting sqref="D95">
    <cfRule type="cellIs" dxfId="178" priority="210" stopIfTrue="1" operator="equal">
      <formula>""</formula>
    </cfRule>
  </conditionalFormatting>
  <conditionalFormatting sqref="D96">
    <cfRule type="cellIs" dxfId="177" priority="209" stopIfTrue="1" operator="equal">
      <formula>""</formula>
    </cfRule>
  </conditionalFormatting>
  <conditionalFormatting sqref="D97">
    <cfRule type="cellIs" dxfId="176" priority="208" stopIfTrue="1" operator="equal">
      <formula>""</formula>
    </cfRule>
  </conditionalFormatting>
  <conditionalFormatting sqref="D98">
    <cfRule type="cellIs" dxfId="175" priority="207" stopIfTrue="1" operator="equal">
      <formula>""</formula>
    </cfRule>
  </conditionalFormatting>
  <conditionalFormatting sqref="D99:D100">
    <cfRule type="cellIs" dxfId="174" priority="206" stopIfTrue="1" operator="equal">
      <formula>""</formula>
    </cfRule>
  </conditionalFormatting>
  <conditionalFormatting sqref="D101">
    <cfRule type="cellIs" dxfId="173" priority="205" stopIfTrue="1" operator="equal">
      <formula>""</formula>
    </cfRule>
  </conditionalFormatting>
  <conditionalFormatting sqref="D100">
    <cfRule type="cellIs" dxfId="172" priority="204" stopIfTrue="1" operator="equal">
      <formula>""</formula>
    </cfRule>
  </conditionalFormatting>
  <conditionalFormatting sqref="D103">
    <cfRule type="cellIs" dxfId="171" priority="203" stopIfTrue="1" operator="equal">
      <formula>0</formula>
    </cfRule>
  </conditionalFormatting>
  <conditionalFormatting sqref="D104">
    <cfRule type="cellIs" dxfId="170" priority="202" stopIfTrue="1" operator="equal">
      <formula>""</formula>
    </cfRule>
  </conditionalFormatting>
  <conditionalFormatting sqref="D106">
    <cfRule type="cellIs" dxfId="169" priority="201" stopIfTrue="1" operator="equal">
      <formula>""</formula>
    </cfRule>
  </conditionalFormatting>
  <conditionalFormatting sqref="D107">
    <cfRule type="cellIs" dxfId="168" priority="200" stopIfTrue="1" operator="equal">
      <formula>""</formula>
    </cfRule>
  </conditionalFormatting>
  <conditionalFormatting sqref="D105">
    <cfRule type="cellIs" dxfId="167" priority="195" stopIfTrue="1" operator="equal">
      <formula>""</formula>
    </cfRule>
  </conditionalFormatting>
  <conditionalFormatting sqref="D108">
    <cfRule type="cellIs" dxfId="166" priority="194" stopIfTrue="1" operator="equal">
      <formula>""</formula>
    </cfRule>
  </conditionalFormatting>
  <conditionalFormatting sqref="D267">
    <cfRule type="cellIs" dxfId="165" priority="193" stopIfTrue="1" operator="equal">
      <formula>""</formula>
    </cfRule>
  </conditionalFormatting>
  <conditionalFormatting sqref="D268">
    <cfRule type="cellIs" dxfId="164" priority="192" stopIfTrue="1" operator="equal">
      <formula>""</formula>
    </cfRule>
  </conditionalFormatting>
  <conditionalFormatting sqref="D270">
    <cfRule type="cellIs" dxfId="163" priority="191" stopIfTrue="1" operator="equal">
      <formula>""</formula>
    </cfRule>
  </conditionalFormatting>
  <conditionalFormatting sqref="D271">
    <cfRule type="cellIs" dxfId="162" priority="190" stopIfTrue="1" operator="equal">
      <formula>""</formula>
    </cfRule>
  </conditionalFormatting>
  <conditionalFormatting sqref="D275">
    <cfRule type="cellIs" dxfId="161" priority="188" stopIfTrue="1" operator="equal">
      <formula>""</formula>
    </cfRule>
  </conditionalFormatting>
  <conditionalFormatting sqref="D278">
    <cfRule type="cellIs" dxfId="160" priority="187" stopIfTrue="1" operator="equal">
      <formula>""</formula>
    </cfRule>
  </conditionalFormatting>
  <conditionalFormatting sqref="D274">
    <cfRule type="cellIs" dxfId="159" priority="189" stopIfTrue="1" operator="equal">
      <formula>""</formula>
    </cfRule>
  </conditionalFormatting>
  <conditionalFormatting sqref="D276">
    <cfRule type="cellIs" dxfId="158" priority="186" stopIfTrue="1" operator="equal">
      <formula>""</formula>
    </cfRule>
  </conditionalFormatting>
  <conditionalFormatting sqref="D277">
    <cfRule type="cellIs" dxfId="157" priority="185" stopIfTrue="1" operator="equal">
      <formula>""</formula>
    </cfRule>
  </conditionalFormatting>
  <conditionalFormatting sqref="D279">
    <cfRule type="cellIs" dxfId="156" priority="184" stopIfTrue="1" operator="equal">
      <formula>""</formula>
    </cfRule>
  </conditionalFormatting>
  <conditionalFormatting sqref="D280">
    <cfRule type="cellIs" dxfId="155" priority="183" stopIfTrue="1" operator="equal">
      <formula>""</formula>
    </cfRule>
  </conditionalFormatting>
  <conditionalFormatting sqref="D282">
    <cfRule type="cellIs" dxfId="154" priority="181" stopIfTrue="1" operator="equal">
      <formula>0</formula>
    </cfRule>
  </conditionalFormatting>
  <conditionalFormatting sqref="D284">
    <cfRule type="cellIs" dxfId="153" priority="179" stopIfTrue="1" operator="equal">
      <formula>""</formula>
    </cfRule>
  </conditionalFormatting>
  <conditionalFormatting sqref="D283">
    <cfRule type="cellIs" dxfId="152" priority="180" stopIfTrue="1" operator="equal">
      <formula>""</formula>
    </cfRule>
  </conditionalFormatting>
  <conditionalFormatting sqref="D285">
    <cfRule type="cellIs" dxfId="151" priority="178" stopIfTrue="1" operator="equal">
      <formula>""</formula>
    </cfRule>
  </conditionalFormatting>
  <conditionalFormatting sqref="D111">
    <cfRule type="cellIs" dxfId="150" priority="177" stopIfTrue="1" operator="equal">
      <formula>""</formula>
    </cfRule>
  </conditionalFormatting>
  <conditionalFormatting sqref="D113">
    <cfRule type="cellIs" dxfId="149" priority="176" stopIfTrue="1" operator="equal">
      <formula>""</formula>
    </cfRule>
  </conditionalFormatting>
  <conditionalFormatting sqref="D114">
    <cfRule type="cellIs" dxfId="148" priority="175" stopIfTrue="1" operator="equal">
      <formula>""</formula>
    </cfRule>
  </conditionalFormatting>
  <conditionalFormatting sqref="D112">
    <cfRule type="cellIs" dxfId="147" priority="174" stopIfTrue="1" operator="equal">
      <formula>""</formula>
    </cfRule>
  </conditionalFormatting>
  <conditionalFormatting sqref="D116">
    <cfRule type="cellIs" dxfId="146" priority="173" stopIfTrue="1" operator="equal">
      <formula>""</formula>
    </cfRule>
  </conditionalFormatting>
  <conditionalFormatting sqref="D115">
    <cfRule type="cellIs" dxfId="145" priority="172" stopIfTrue="1" operator="equal">
      <formula>""</formula>
    </cfRule>
  </conditionalFormatting>
  <conditionalFormatting sqref="D117">
    <cfRule type="cellIs" dxfId="144" priority="171" stopIfTrue="1" operator="equal">
      <formula>""</formula>
    </cfRule>
  </conditionalFormatting>
  <conditionalFormatting sqref="D119">
    <cfRule type="cellIs" dxfId="143" priority="170" stopIfTrue="1" operator="equal">
      <formula>0</formula>
    </cfRule>
  </conditionalFormatting>
  <conditionalFormatting sqref="D120">
    <cfRule type="cellIs" dxfId="142" priority="169" stopIfTrue="1" operator="equal">
      <formula>""</formula>
    </cfRule>
  </conditionalFormatting>
  <conditionalFormatting sqref="D122">
    <cfRule type="cellIs" dxfId="141" priority="168" stopIfTrue="1" operator="equal">
      <formula>""</formula>
    </cfRule>
  </conditionalFormatting>
  <conditionalFormatting sqref="D123">
    <cfRule type="cellIs" dxfId="140" priority="167" stopIfTrue="1" operator="equal">
      <formula>""</formula>
    </cfRule>
  </conditionalFormatting>
  <conditionalFormatting sqref="D121">
    <cfRule type="cellIs" dxfId="139" priority="166" stopIfTrue="1" operator="equal">
      <formula>""</formula>
    </cfRule>
  </conditionalFormatting>
  <conditionalFormatting sqref="D125">
    <cfRule type="cellIs" dxfId="138" priority="165" stopIfTrue="1" operator="equal">
      <formula>""</formula>
    </cfRule>
  </conditionalFormatting>
  <conditionalFormatting sqref="D124">
    <cfRule type="cellIs" dxfId="137" priority="164" stopIfTrue="1" operator="equal">
      <formula>""</formula>
    </cfRule>
  </conditionalFormatting>
  <conditionalFormatting sqref="D126">
    <cfRule type="cellIs" dxfId="136" priority="163" stopIfTrue="1" operator="equal">
      <formula>""</formula>
    </cfRule>
  </conditionalFormatting>
  <conditionalFormatting sqref="D128">
    <cfRule type="cellIs" dxfId="135" priority="162" stopIfTrue="1" operator="equal">
      <formula>0</formula>
    </cfRule>
  </conditionalFormatting>
  <conditionalFormatting sqref="D129">
    <cfRule type="cellIs" dxfId="134" priority="161" stopIfTrue="1" operator="equal">
      <formula>""</formula>
    </cfRule>
  </conditionalFormatting>
  <conditionalFormatting sqref="D131">
    <cfRule type="cellIs" dxfId="133" priority="160" stopIfTrue="1" operator="equal">
      <formula>""</formula>
    </cfRule>
  </conditionalFormatting>
  <conditionalFormatting sqref="D132">
    <cfRule type="cellIs" dxfId="132" priority="159" stopIfTrue="1" operator="equal">
      <formula>""</formula>
    </cfRule>
  </conditionalFormatting>
  <conditionalFormatting sqref="D130">
    <cfRule type="cellIs" dxfId="131" priority="158" stopIfTrue="1" operator="equal">
      <formula>""</formula>
    </cfRule>
  </conditionalFormatting>
  <conditionalFormatting sqref="D133">
    <cfRule type="cellIs" dxfId="130" priority="157" stopIfTrue="1" operator="equal">
      <formula>""</formula>
    </cfRule>
  </conditionalFormatting>
  <conditionalFormatting sqref="D138">
    <cfRule type="cellIs" dxfId="129" priority="153" stopIfTrue="1" operator="equal">
      <formula>""</formula>
    </cfRule>
  </conditionalFormatting>
  <conditionalFormatting sqref="D135">
    <cfRule type="cellIs" dxfId="128" priority="155" stopIfTrue="1" operator="equal">
      <formula>0</formula>
    </cfRule>
  </conditionalFormatting>
  <conditionalFormatting sqref="D136">
    <cfRule type="cellIs" dxfId="127" priority="154" stopIfTrue="1" operator="equal">
      <formula>""</formula>
    </cfRule>
  </conditionalFormatting>
  <conditionalFormatting sqref="D139">
    <cfRule type="cellIs" dxfId="126" priority="152" stopIfTrue="1" operator="equal">
      <formula>""</formula>
    </cfRule>
  </conditionalFormatting>
  <conditionalFormatting sqref="D137">
    <cfRule type="cellIs" dxfId="125" priority="151" stopIfTrue="1" operator="equal">
      <formula>""</formula>
    </cfRule>
  </conditionalFormatting>
  <conditionalFormatting sqref="D151">
    <cfRule type="cellIs" dxfId="124" priority="141" stopIfTrue="1" operator="equal">
      <formula>""</formula>
    </cfRule>
  </conditionalFormatting>
  <conditionalFormatting sqref="D140">
    <cfRule type="cellIs" dxfId="123" priority="150" stopIfTrue="1" operator="equal">
      <formula>""</formula>
    </cfRule>
  </conditionalFormatting>
  <conditionalFormatting sqref="D142 D149 D156">
    <cfRule type="cellIs" dxfId="122" priority="149" stopIfTrue="1" operator="equal">
      <formula>0</formula>
    </cfRule>
  </conditionalFormatting>
  <conditionalFormatting sqref="D143">
    <cfRule type="cellIs" dxfId="121" priority="148" stopIfTrue="1" operator="equal">
      <formula>""</formula>
    </cfRule>
  </conditionalFormatting>
  <conditionalFormatting sqref="D145">
    <cfRule type="cellIs" dxfId="120" priority="147" stopIfTrue="1" operator="equal">
      <formula>""</formula>
    </cfRule>
  </conditionalFormatting>
  <conditionalFormatting sqref="D146">
    <cfRule type="cellIs" dxfId="119" priority="146" stopIfTrue="1" operator="equal">
      <formula>""</formula>
    </cfRule>
  </conditionalFormatting>
  <conditionalFormatting sqref="D144">
    <cfRule type="cellIs" dxfId="118" priority="145" stopIfTrue="1" operator="equal">
      <formula>""</formula>
    </cfRule>
  </conditionalFormatting>
  <conditionalFormatting sqref="D147">
    <cfRule type="cellIs" dxfId="117" priority="144" stopIfTrue="1" operator="equal">
      <formula>""</formula>
    </cfRule>
  </conditionalFormatting>
  <conditionalFormatting sqref="D148">
    <cfRule type="cellIs" dxfId="116" priority="143" stopIfTrue="1" operator="equal">
      <formula>""</formula>
    </cfRule>
  </conditionalFormatting>
  <conditionalFormatting sqref="D150">
    <cfRule type="cellIs" dxfId="115" priority="142" stopIfTrue="1" operator="equal">
      <formula>0</formula>
    </cfRule>
  </conditionalFormatting>
  <conditionalFormatting sqref="D160">
    <cfRule type="cellIs" dxfId="114" priority="134" stopIfTrue="1" operator="equal">
      <formula>""</formula>
    </cfRule>
  </conditionalFormatting>
  <conditionalFormatting sqref="D153">
    <cfRule type="cellIs" dxfId="113" priority="140" stopIfTrue="1" operator="equal">
      <formula>""</formula>
    </cfRule>
  </conditionalFormatting>
  <conditionalFormatting sqref="D154">
    <cfRule type="cellIs" dxfId="112" priority="139" stopIfTrue="1" operator="equal">
      <formula>""</formula>
    </cfRule>
  </conditionalFormatting>
  <conditionalFormatting sqref="D152">
    <cfRule type="cellIs" dxfId="111" priority="138" stopIfTrue="1" operator="equal">
      <formula>""</formula>
    </cfRule>
  </conditionalFormatting>
  <conditionalFormatting sqref="D155">
    <cfRule type="cellIs" dxfId="110" priority="137" stopIfTrue="1" operator="equal">
      <formula>""</formula>
    </cfRule>
  </conditionalFormatting>
  <conditionalFormatting sqref="D157">
    <cfRule type="cellIs" dxfId="109" priority="136" stopIfTrue="1" operator="equal">
      <formula>0</formula>
    </cfRule>
  </conditionalFormatting>
  <conditionalFormatting sqref="D158">
    <cfRule type="cellIs" dxfId="108" priority="135" stopIfTrue="1" operator="equal">
      <formula>""</formula>
    </cfRule>
  </conditionalFormatting>
  <conditionalFormatting sqref="D161">
    <cfRule type="cellIs" dxfId="107" priority="133" stopIfTrue="1" operator="equal">
      <formula>""</formula>
    </cfRule>
  </conditionalFormatting>
  <conditionalFormatting sqref="D159">
    <cfRule type="cellIs" dxfId="106" priority="132" stopIfTrue="1" operator="equal">
      <formula>""</formula>
    </cfRule>
  </conditionalFormatting>
  <conditionalFormatting sqref="D162">
    <cfRule type="cellIs" dxfId="105" priority="131" stopIfTrue="1" operator="equal">
      <formula>""</formula>
    </cfRule>
  </conditionalFormatting>
  <conditionalFormatting sqref="D182">
    <cfRule type="cellIs" dxfId="104" priority="99" stopIfTrue="1" operator="equal">
      <formula>""</formula>
    </cfRule>
  </conditionalFormatting>
  <conditionalFormatting sqref="D164">
    <cfRule type="cellIs" dxfId="103" priority="129" stopIfTrue="1" operator="equal">
      <formula>0</formula>
    </cfRule>
  </conditionalFormatting>
  <conditionalFormatting sqref="D134">
    <cfRule type="cellIs" dxfId="102" priority="118" stopIfTrue="1" operator="equal">
      <formula>0</formula>
    </cfRule>
  </conditionalFormatting>
  <conditionalFormatting sqref="D165">
    <cfRule type="cellIs" dxfId="101" priority="128" stopIfTrue="1" operator="equal">
      <formula>""</formula>
    </cfRule>
  </conditionalFormatting>
  <conditionalFormatting sqref="D167">
    <cfRule type="cellIs" dxfId="100" priority="127" stopIfTrue="1" operator="equal">
      <formula>""</formula>
    </cfRule>
  </conditionalFormatting>
  <conditionalFormatting sqref="D168">
    <cfRule type="cellIs" dxfId="99" priority="126" stopIfTrue="1" operator="equal">
      <formula>""</formula>
    </cfRule>
  </conditionalFormatting>
  <conditionalFormatting sqref="D166">
    <cfRule type="cellIs" dxfId="98" priority="125" stopIfTrue="1" operator="equal">
      <formula>""</formula>
    </cfRule>
  </conditionalFormatting>
  <conditionalFormatting sqref="D169:D170">
    <cfRule type="cellIs" dxfId="97" priority="124" stopIfTrue="1" operator="equal">
      <formula>""</formula>
    </cfRule>
  </conditionalFormatting>
  <conditionalFormatting sqref="D170">
    <cfRule type="cellIs" dxfId="96" priority="123" stopIfTrue="1" operator="equal">
      <formula>""</formula>
    </cfRule>
  </conditionalFormatting>
  <conditionalFormatting sqref="D178">
    <cfRule type="cellIs" dxfId="95" priority="106" stopIfTrue="1" operator="equal">
      <formula>""</formula>
    </cfRule>
  </conditionalFormatting>
  <conditionalFormatting sqref="D177">
    <cfRule type="cellIs" dxfId="94" priority="104" stopIfTrue="1" operator="equal">
      <formula>""</formula>
    </cfRule>
  </conditionalFormatting>
  <conditionalFormatting sqref="D187">
    <cfRule type="cellIs" dxfId="93" priority="98" stopIfTrue="1" operator="equal">
      <formula>""</formula>
    </cfRule>
  </conditionalFormatting>
  <conditionalFormatting sqref="D163">
    <cfRule type="cellIs" dxfId="92" priority="119" stopIfTrue="1" operator="equal">
      <formula>0</formula>
    </cfRule>
  </conditionalFormatting>
  <conditionalFormatting sqref="D172">
    <cfRule type="cellIs" dxfId="91" priority="111" stopIfTrue="1" operator="equal">
      <formula>0</formula>
    </cfRule>
  </conditionalFormatting>
  <conditionalFormatting sqref="D127">
    <cfRule type="cellIs" dxfId="90" priority="117" stopIfTrue="1" operator="equal">
      <formula>0</formula>
    </cfRule>
  </conditionalFormatting>
  <conditionalFormatting sqref="D118">
    <cfRule type="cellIs" dxfId="89" priority="116" stopIfTrue="1" operator="equal">
      <formula>0</formula>
    </cfRule>
  </conditionalFormatting>
  <conditionalFormatting sqref="D109">
    <cfRule type="cellIs" dxfId="88" priority="115" stopIfTrue="1" operator="equal">
      <formula>0</formula>
    </cfRule>
  </conditionalFormatting>
  <conditionalFormatting sqref="D102">
    <cfRule type="cellIs" dxfId="87" priority="114" stopIfTrue="1" operator="equal">
      <formula>0</formula>
    </cfRule>
  </conditionalFormatting>
  <conditionalFormatting sqref="D93">
    <cfRule type="cellIs" dxfId="86" priority="113" stopIfTrue="1" operator="equal">
      <formula>0</formula>
    </cfRule>
  </conditionalFormatting>
  <conditionalFormatting sqref="D171 D179 D190 D197 D255">
    <cfRule type="cellIs" dxfId="85" priority="112" stopIfTrue="1" operator="equal">
      <formula>0</formula>
    </cfRule>
  </conditionalFormatting>
  <conditionalFormatting sqref="D180">
    <cfRule type="cellIs" dxfId="84" priority="103" stopIfTrue="1" operator="equal">
      <formula>0</formula>
    </cfRule>
  </conditionalFormatting>
  <conditionalFormatting sqref="D173">
    <cfRule type="cellIs" dxfId="83" priority="110" stopIfTrue="1" operator="equal">
      <formula>""</formula>
    </cfRule>
  </conditionalFormatting>
  <conditionalFormatting sqref="D175">
    <cfRule type="cellIs" dxfId="82" priority="109" stopIfTrue="1" operator="equal">
      <formula>""</formula>
    </cfRule>
  </conditionalFormatting>
  <conditionalFormatting sqref="D176">
    <cfRule type="cellIs" dxfId="81" priority="108" stopIfTrue="1" operator="equal">
      <formula>""</formula>
    </cfRule>
  </conditionalFormatting>
  <conditionalFormatting sqref="D174">
    <cfRule type="cellIs" dxfId="80" priority="107" stopIfTrue="1" operator="equal">
      <formula>""</formula>
    </cfRule>
  </conditionalFormatting>
  <conditionalFormatting sqref="D202">
    <cfRule type="cellIs" dxfId="79" priority="71" stopIfTrue="1" operator="equal">
      <formula>""</formula>
    </cfRule>
  </conditionalFormatting>
  <conditionalFormatting sqref="D181">
    <cfRule type="cellIs" dxfId="78" priority="102" stopIfTrue="1" operator="equal">
      <formula>""</formula>
    </cfRule>
  </conditionalFormatting>
  <conditionalFormatting sqref="D185">
    <cfRule type="cellIs" dxfId="77" priority="97" stopIfTrue="1" operator="equal">
      <formula>""</formula>
    </cfRule>
  </conditionalFormatting>
  <conditionalFormatting sqref="D204 D238 D247 D250">
    <cfRule type="cellIs" dxfId="76" priority="68" stopIfTrue="1" operator="equal">
      <formula>0</formula>
    </cfRule>
  </conditionalFormatting>
  <conditionalFormatting sqref="D192">
    <cfRule type="cellIs" dxfId="75" priority="92" stopIfTrue="1" operator="equal">
      <formula>""</formula>
    </cfRule>
  </conditionalFormatting>
  <conditionalFormatting sqref="D183">
    <cfRule type="cellIs" dxfId="74" priority="101" stopIfTrue="1" operator="equal">
      <formula>""</formula>
    </cfRule>
  </conditionalFormatting>
  <conditionalFormatting sqref="D184">
    <cfRule type="cellIs" dxfId="73" priority="100" stopIfTrue="1" operator="equal">
      <formula>""</formula>
    </cfRule>
  </conditionalFormatting>
  <conditionalFormatting sqref="D195">
    <cfRule type="cellIs" dxfId="72" priority="90" stopIfTrue="1" operator="equal">
      <formula>""</formula>
    </cfRule>
  </conditionalFormatting>
  <conditionalFormatting sqref="D186">
    <cfRule type="cellIs" dxfId="71" priority="96" stopIfTrue="1" operator="equal">
      <formula>""</formula>
    </cfRule>
  </conditionalFormatting>
  <conditionalFormatting sqref="D188">
    <cfRule type="cellIs" dxfId="70" priority="95" stopIfTrue="1" operator="equal">
      <formula>""</formula>
    </cfRule>
  </conditionalFormatting>
  <conditionalFormatting sqref="D203">
    <cfRule type="cellIs" dxfId="69" priority="69" stopIfTrue="1" operator="equal">
      <formula>""</formula>
    </cfRule>
  </conditionalFormatting>
  <conditionalFormatting sqref="D189">
    <cfRule type="cellIs" dxfId="68" priority="94" stopIfTrue="1" operator="equal">
      <formula>""</formula>
    </cfRule>
  </conditionalFormatting>
  <conditionalFormatting sqref="D206">
    <cfRule type="cellIs" dxfId="67" priority="61" stopIfTrue="1" operator="equal">
      <formula>""</formula>
    </cfRule>
  </conditionalFormatting>
  <conditionalFormatting sqref="D196">
    <cfRule type="cellIs" dxfId="66" priority="88" stopIfTrue="1" operator="equal">
      <formula>""</formula>
    </cfRule>
  </conditionalFormatting>
  <conditionalFormatting sqref="D191">
    <cfRule type="cellIs" dxfId="65" priority="93" stopIfTrue="1" operator="equal">
      <formula>0</formula>
    </cfRule>
  </conditionalFormatting>
  <conditionalFormatting sqref="D200">
    <cfRule type="cellIs" dxfId="64" priority="70" stopIfTrue="1" operator="equal">
      <formula>""</formula>
    </cfRule>
  </conditionalFormatting>
  <conditionalFormatting sqref="D207">
    <cfRule type="cellIs" dxfId="63" priority="60" stopIfTrue="1" operator="equal">
      <formula>""</formula>
    </cfRule>
  </conditionalFormatting>
  <conditionalFormatting sqref="D194">
    <cfRule type="cellIs" dxfId="62" priority="91" stopIfTrue="1" operator="equal">
      <formula>""</formula>
    </cfRule>
  </conditionalFormatting>
  <conditionalFormatting sqref="D208">
    <cfRule type="cellIs" dxfId="61" priority="59" stopIfTrue="1" operator="equal">
      <formula>""</formula>
    </cfRule>
  </conditionalFormatting>
  <conditionalFormatting sqref="D193">
    <cfRule type="cellIs" dxfId="60" priority="89" stopIfTrue="1" operator="equal">
      <formula>""</formula>
    </cfRule>
  </conditionalFormatting>
  <conditionalFormatting sqref="D211:D212">
    <cfRule type="cellIs" dxfId="59" priority="55" stopIfTrue="1" operator="equal">
      <formula>""</formula>
    </cfRule>
  </conditionalFormatting>
  <conditionalFormatting sqref="D212">
    <cfRule type="cellIs" dxfId="58" priority="56" stopIfTrue="1" operator="equal">
      <formula>""</formula>
    </cfRule>
  </conditionalFormatting>
  <conditionalFormatting sqref="D198">
    <cfRule type="cellIs" dxfId="57" priority="83" stopIfTrue="1" operator="equal">
      <formula>0</formula>
    </cfRule>
  </conditionalFormatting>
  <conditionalFormatting sqref="D210">
    <cfRule type="cellIs" dxfId="56" priority="57" stopIfTrue="1" operator="equal">
      <formula>""</formula>
    </cfRule>
  </conditionalFormatting>
  <conditionalFormatting sqref="D226">
    <cfRule type="cellIs" dxfId="55" priority="43" stopIfTrue="1" operator="equal">
      <formula>""</formula>
    </cfRule>
  </conditionalFormatting>
  <conditionalFormatting sqref="D218">
    <cfRule type="cellIs" dxfId="54" priority="51" stopIfTrue="1" operator="equal">
      <formula>""</formula>
    </cfRule>
  </conditionalFormatting>
  <conditionalFormatting sqref="D199">
    <cfRule type="cellIs" dxfId="53" priority="73" stopIfTrue="1" operator="equal">
      <formula>""</formula>
    </cfRule>
  </conditionalFormatting>
  <conditionalFormatting sqref="D209">
    <cfRule type="cellIs" dxfId="52" priority="58" stopIfTrue="1" operator="equal">
      <formula>""</formula>
    </cfRule>
  </conditionalFormatting>
  <conditionalFormatting sqref="D221">
    <cfRule type="cellIs" dxfId="51" priority="49" stopIfTrue="1" operator="equal">
      <formula>""</formula>
    </cfRule>
  </conditionalFormatting>
  <conditionalFormatting sqref="D222">
    <cfRule type="cellIs" dxfId="50" priority="48" stopIfTrue="1" operator="equal">
      <formula>""</formula>
    </cfRule>
  </conditionalFormatting>
  <conditionalFormatting sqref="D224">
    <cfRule type="cellIs" dxfId="49" priority="41" stopIfTrue="1" operator="equal">
      <formula>""</formula>
    </cfRule>
  </conditionalFormatting>
  <conditionalFormatting sqref="D201">
    <cfRule type="cellIs" dxfId="48" priority="72" stopIfTrue="1" operator="equal">
      <formula>""</formula>
    </cfRule>
  </conditionalFormatting>
  <conditionalFormatting sqref="D229">
    <cfRule type="cellIs" dxfId="47" priority="39" stopIfTrue="1" operator="equal">
      <formula>""</formula>
    </cfRule>
  </conditionalFormatting>
  <conditionalFormatting sqref="D242">
    <cfRule type="cellIs" dxfId="46" priority="28" stopIfTrue="1" operator="equal">
      <formula>""</formula>
    </cfRule>
  </conditionalFormatting>
  <conditionalFormatting sqref="D228">
    <cfRule type="cellIs" dxfId="45" priority="40" stopIfTrue="1" operator="equal">
      <formula>0</formula>
    </cfRule>
  </conditionalFormatting>
  <conditionalFormatting sqref="D215">
    <cfRule type="cellIs" dxfId="44" priority="53" stopIfTrue="1" operator="equal">
      <formula>""</formula>
    </cfRule>
  </conditionalFormatting>
  <conditionalFormatting sqref="D231">
    <cfRule type="cellIs" dxfId="43" priority="37" stopIfTrue="1" operator="equal">
      <formula>""</formula>
    </cfRule>
  </conditionalFormatting>
  <conditionalFormatting sqref="D205">
    <cfRule type="cellIs" dxfId="42" priority="67" stopIfTrue="1" operator="equal">
      <formula>0</formula>
    </cfRule>
  </conditionalFormatting>
  <conditionalFormatting sqref="D244:D245">
    <cfRule type="cellIs" dxfId="41" priority="26" stopIfTrue="1" operator="equal">
      <formula>""</formula>
    </cfRule>
  </conditionalFormatting>
  <conditionalFormatting sqref="D225">
    <cfRule type="cellIs" dxfId="40" priority="42" stopIfTrue="1" operator="equal">
      <formula>""</formula>
    </cfRule>
  </conditionalFormatting>
  <conditionalFormatting sqref="D241">
    <cfRule type="cellIs" dxfId="39" priority="29" stopIfTrue="1" operator="equal">
      <formula>""</formula>
    </cfRule>
  </conditionalFormatting>
  <conditionalFormatting sqref="D223">
    <cfRule type="cellIs" dxfId="38" priority="47" stopIfTrue="1" operator="equal">
      <formula>""</formula>
    </cfRule>
  </conditionalFormatting>
  <conditionalFormatting sqref="D233">
    <cfRule type="cellIs" dxfId="37" priority="35" stopIfTrue="1" operator="equal">
      <formula>""</formula>
    </cfRule>
  </conditionalFormatting>
  <conditionalFormatting sqref="D230">
    <cfRule type="cellIs" dxfId="36" priority="38" stopIfTrue="1" operator="equal">
      <formula>""</formula>
    </cfRule>
  </conditionalFormatting>
  <conditionalFormatting sqref="D237">
    <cfRule type="cellIs" dxfId="35" priority="32" stopIfTrue="1" operator="equal">
      <formula>""</formula>
    </cfRule>
  </conditionalFormatting>
  <conditionalFormatting sqref="D243">
    <cfRule type="cellIs" dxfId="34" priority="27" stopIfTrue="1" operator="equal">
      <formula>""</formula>
    </cfRule>
  </conditionalFormatting>
  <conditionalFormatting sqref="D214">
    <cfRule type="cellIs" dxfId="33" priority="54" stopIfTrue="1" operator="equal">
      <formula>0</formula>
    </cfRule>
  </conditionalFormatting>
  <conditionalFormatting sqref="D245">
    <cfRule type="cellIs" dxfId="32" priority="24" stopIfTrue="1" operator="equal">
      <formula>""</formula>
    </cfRule>
  </conditionalFormatting>
  <conditionalFormatting sqref="D217">
    <cfRule type="cellIs" dxfId="31" priority="52" stopIfTrue="1" operator="equal">
      <formula>0</formula>
    </cfRule>
  </conditionalFormatting>
  <conditionalFormatting sqref="D240">
    <cfRule type="cellIs" dxfId="30" priority="30" stopIfTrue="1" operator="equal">
      <formula>""</formula>
    </cfRule>
  </conditionalFormatting>
  <conditionalFormatting sqref="D232">
    <cfRule type="cellIs" dxfId="29" priority="34" stopIfTrue="1" operator="equal">
      <formula>""</formula>
    </cfRule>
  </conditionalFormatting>
  <conditionalFormatting sqref="D246">
    <cfRule type="cellIs" dxfId="28" priority="25" stopIfTrue="1" operator="equal">
      <formula>""</formula>
    </cfRule>
  </conditionalFormatting>
  <conditionalFormatting sqref="D234">
    <cfRule type="cellIs" dxfId="27" priority="36" stopIfTrue="1" operator="equal">
      <formula>""</formula>
    </cfRule>
  </conditionalFormatting>
  <conditionalFormatting sqref="D220">
    <cfRule type="cellIs" dxfId="26" priority="50" stopIfTrue="1" operator="equal">
      <formula>0</formula>
    </cfRule>
  </conditionalFormatting>
  <conditionalFormatting sqref="D253">
    <cfRule type="cellIs" dxfId="25" priority="14" stopIfTrue="1" operator="equal">
      <formula>""</formula>
    </cfRule>
  </conditionalFormatting>
  <conditionalFormatting sqref="D213">
    <cfRule type="cellIs" dxfId="24" priority="23" stopIfTrue="1" operator="equal">
      <formula>0</formula>
    </cfRule>
  </conditionalFormatting>
  <conditionalFormatting sqref="D249">
    <cfRule type="cellIs" dxfId="23" priority="17" stopIfTrue="1" operator="equal">
      <formula>""</formula>
    </cfRule>
  </conditionalFormatting>
  <conditionalFormatting sqref="D236">
    <cfRule type="cellIs" dxfId="22" priority="33" stopIfTrue="1" operator="equal">
      <formula>0</formula>
    </cfRule>
  </conditionalFormatting>
  <conditionalFormatting sqref="D254">
    <cfRule type="cellIs" dxfId="21" priority="13" stopIfTrue="1" operator="equal">
      <formula>""</formula>
    </cfRule>
  </conditionalFormatting>
  <conditionalFormatting sqref="D252">
    <cfRule type="cellIs" dxfId="20" priority="15" stopIfTrue="1" operator="equal">
      <formula>""</formula>
    </cfRule>
  </conditionalFormatting>
  <conditionalFormatting sqref="D239">
    <cfRule type="cellIs" dxfId="19" priority="31" stopIfTrue="1" operator="equal">
      <formula>0</formula>
    </cfRule>
  </conditionalFormatting>
  <conditionalFormatting sqref="D235">
    <cfRule type="cellIs" dxfId="18" priority="19" stopIfTrue="1" operator="equal">
      <formula>0</formula>
    </cfRule>
  </conditionalFormatting>
  <conditionalFormatting sqref="D216">
    <cfRule type="cellIs" dxfId="17" priority="22" stopIfTrue="1" operator="equal">
      <formula>0</formula>
    </cfRule>
  </conditionalFormatting>
  <conditionalFormatting sqref="D219">
    <cfRule type="cellIs" dxfId="16" priority="21" stopIfTrue="1" operator="equal">
      <formula>0</formula>
    </cfRule>
  </conditionalFormatting>
  <conditionalFormatting sqref="D227">
    <cfRule type="cellIs" dxfId="15" priority="20" stopIfTrue="1" operator="equal">
      <formula>0</formula>
    </cfRule>
  </conditionalFormatting>
  <conditionalFormatting sqref="D248">
    <cfRule type="cellIs" dxfId="14" priority="18" stopIfTrue="1" operator="equal">
      <formula>0</formula>
    </cfRule>
  </conditionalFormatting>
  <conditionalFormatting sqref="D251">
    <cfRule type="cellIs" dxfId="13" priority="16" stopIfTrue="1" operator="equal">
      <formula>0</formula>
    </cfRule>
  </conditionalFormatting>
  <conditionalFormatting sqref="D286:D287 D310">
    <cfRule type="cellIs" dxfId="12" priority="12" stopIfTrue="1" operator="equal">
      <formula>0</formula>
    </cfRule>
  </conditionalFormatting>
  <conditionalFormatting sqref="D289:D293">
    <cfRule type="cellIs" dxfId="11" priority="11" stopIfTrue="1" operator="equal">
      <formula>0</formula>
    </cfRule>
  </conditionalFormatting>
  <conditionalFormatting sqref="D288">
    <cfRule type="cellIs" dxfId="10" priority="10" stopIfTrue="1" operator="equal">
      <formula>0</formula>
    </cfRule>
  </conditionalFormatting>
  <conditionalFormatting sqref="D294">
    <cfRule type="cellIs" dxfId="9" priority="9" stopIfTrue="1" operator="equal">
      <formula>0</formula>
    </cfRule>
  </conditionalFormatting>
  <conditionalFormatting sqref="D296">
    <cfRule type="cellIs" dxfId="8" priority="7" stopIfTrue="1" operator="equal">
      <formula>""</formula>
    </cfRule>
  </conditionalFormatting>
  <conditionalFormatting sqref="D299">
    <cfRule type="cellIs" dxfId="7" priority="6" stopIfTrue="1" operator="equal">
      <formula>""</formula>
    </cfRule>
  </conditionalFormatting>
  <conditionalFormatting sqref="D295">
    <cfRule type="cellIs" dxfId="6" priority="8" stopIfTrue="1" operator="equal">
      <formula>""</formula>
    </cfRule>
  </conditionalFormatting>
  <conditionalFormatting sqref="D297">
    <cfRule type="cellIs" dxfId="5" priority="5" stopIfTrue="1" operator="equal">
      <formula>""</formula>
    </cfRule>
  </conditionalFormatting>
  <conditionalFormatting sqref="D298">
    <cfRule type="cellIs" dxfId="4" priority="4" stopIfTrue="1" operator="equal">
      <formula>""</formula>
    </cfRule>
  </conditionalFormatting>
  <conditionalFormatting sqref="D300">
    <cfRule type="cellIs" dxfId="3" priority="3" stopIfTrue="1" operator="equal">
      <formula>""</formula>
    </cfRule>
  </conditionalFormatting>
  <conditionalFormatting sqref="D301">
    <cfRule type="cellIs" dxfId="2" priority="2" stopIfTrue="1" operator="equal">
      <formula>""</formula>
    </cfRule>
  </conditionalFormatting>
  <conditionalFormatting sqref="D302:D309">
    <cfRule type="cellIs" dxfId="1" priority="1" stopIfTrue="1" operator="equal">
      <formula>""</formula>
    </cfRule>
  </conditionalFormatting>
  <dataValidations disablePrompts="1" xWindow="904" yWindow="751" count="1">
    <dataValidation operator="greaterThanOrEqual" allowBlank="1" showInputMessage="1" showErrorMessage="1" prompt="Cellule à compléter" sqref="D39 IY39:IY40 SU39:SU40 ACQ39:ACQ40 AMM39:AMM40 AWI39:AWI40 BGE39:BGE40 BQA39:BQA40 BZW39:BZW40 CJS39:CJS40 CTO39:CTO40 DDK39:DDK40 DNG39:DNG40 DXC39:DXC40 EGY39:EGY40 EQU39:EQU40 FAQ39:FAQ40 FKM39:FKM40 FUI39:FUI40 GEE39:GEE40 GOA39:GOA40 GXW39:GXW40 HHS39:HHS40 HRO39:HRO40 IBK39:IBK40 ILG39:ILG40 IVC39:IVC40 JEY39:JEY40 JOU39:JOU40 JYQ39:JYQ40 KIM39:KIM40 KSI39:KSI40 LCE39:LCE40 LMA39:LMA40 LVW39:LVW40 MFS39:MFS40 MPO39:MPO40 MZK39:MZK40 NJG39:NJG40 NTC39:NTC40 OCY39:OCY40 OMU39:OMU40 OWQ39:OWQ40 PGM39:PGM40 PQI39:PQI40 QAE39:QAE40 QKA39:QKA40 QTW39:QTW40 RDS39:RDS40 RNO39:RNO40 RXK39:RXK40 SHG39:SHG40 SRC39:SRC40 TAY39:TAY40 TKU39:TKU40 TUQ39:TUQ40 UEM39:UEM40 UOI39:UOI40 UYE39:UYE40 VIA39:VIA40 VRW39:VRW40 WBS39:WBS40 WLO39:WLO40 WVK39:WVK40 D15:D17 IY42 SU42 ACQ42 AMM42 AWI42 BGE42 BQA42 BZW42 CJS42 CTO42 DDK42 DNG42 DXC42 EGY42 EQU42 FAQ42 FKM42 FUI42 GEE42 GOA42 GXW42 HHS42 HRO42 IBK42 ILG42 IVC42 JEY42 JOU42 JYQ42 KIM42 KSI42 LCE42 LMA42 LVW42 MFS42 MPO42 MZK42 NJG42 NTC42 OCY42 OMU42 OWQ42 PGM42 PQI42 QAE42 QKA42 QTW42 RDS42 RNO42 RXK42 SHG42 SRC42 TAY42 TKU42 TUQ42 UEM42 UOI42 UYE42 VIA42 VRW42 WBS42 WLO42 WVK42 IY10:IY17 D274:D280 SU10:SU17 ACQ10:ACQ17 AMM10:AMM17 AWI10:AWI17 BGE10:BGE17 BQA10:BQA17 BZW10:BZW17 CJS10:CJS17 CTO10:CTO17 DDK10:DDK17 DNG10:DNG17 DXC10:DXC17 EGY10:EGY17 EQU10:EQU17 FAQ10:FAQ17 FKM10:FKM17 FUI10:FUI17 GEE10:GEE17 GOA10:GOA17 GXW10:GXW17 HHS10:HHS17 HRO10:HRO17 IBK10:IBK17 ILG10:ILG17 IVC10:IVC17 JEY10:JEY17 JOU10:JOU17 JYQ10:JYQ17 KIM10:KIM17 KSI10:KSI17 LCE10:LCE17 LMA10:LMA17 LVW10:LVW17 MFS10:MFS17 MPO10:MPO17 MZK10:MZK17 NJG10:NJG17 NTC10:NTC17 OCY10:OCY17 OMU10:OMU17 OWQ10:OWQ17 PGM10:PGM17 PQI10:PQI17 QAE10:QAE17 QKA10:QKA17 QTW10:QTW17 RDS10:RDS17 RNO10:RNO17 RXK10:RXK17 SHG10:SHG17 SRC10:SRC17 TAY10:TAY17 TKU10:TKU17 TUQ10:TUQ17 UEM10:UEM17 UOI10:UOI17 UYE10:UYE17 VIA10:VIA17 VRW10:VRW17 WBS10:WBS17 WLO10:WLO17 WVK10:WVK17 D21:D22 D24:D25 D27:D28 D30:D31 D42 D71:D74 D33:D34 D111:D117 D252:D254 D265:D271 D104:D108 D120:D126 D129:D133 D158:D162 D136:D141 D143:D148 D151:D155 D165:D170 D173:D178 D181:D189 D192:D196 D199:D203 D206:D212 D215 D218 D221:D226 D237 D240:D246 D95:D101 D86:D92 D229:D234 D249 D283:D287 D295:D310" xr:uid="{00000000-0002-0000-0100-000000000000}"/>
  </dataValidations>
  <pageMargins left="0.39370078740157483" right="0.39370078740157483" top="0.19685039370078741" bottom="0.59055118110236227" header="0.11811023622047245" footer="0.11811023622047245"/>
  <pageSetup paperSize="9" scale="91" orientation="portrait" r:id="rId1"/>
  <headerFooter alignWithMargins="0">
    <oddFooter>&amp;R&amp;"Times New Roman,Gras"Page - &amp;P/&amp;N</oddFooter>
  </headerFooter>
  <rowBreaks count="2" manualBreakCount="2">
    <brk id="60" max="3" man="1"/>
    <brk id="310" max="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indexed="51"/>
  </sheetPr>
  <dimension ref="A1:T43"/>
  <sheetViews>
    <sheetView showGridLines="0" view="pageBreakPreview" zoomScaleNormal="100" zoomScaleSheetLayoutView="100" workbookViewId="0">
      <pane xSplit="1" ySplit="4" topLeftCell="B5" activePane="bottomRight" state="frozen"/>
      <selection activeCell="B18" sqref="B18"/>
      <selection pane="topRight" activeCell="B18" sqref="B18"/>
      <selection pane="bottomLeft" activeCell="B18" sqref="B18"/>
      <selection pane="bottomRight" activeCell="B18" sqref="B18"/>
    </sheetView>
  </sheetViews>
  <sheetFormatPr baseColWidth="10" defaultColWidth="9.85546875" defaultRowHeight="12.75" x14ac:dyDescent="0.25"/>
  <cols>
    <col min="1" max="1" width="34.140625" style="265" customWidth="1"/>
    <col min="2" max="2" width="2.140625" style="257" customWidth="1"/>
    <col min="3" max="8" width="11.5703125" style="265" customWidth="1"/>
    <col min="9" max="11" width="14.85546875" style="265" customWidth="1"/>
    <col min="12" max="12" width="2.42578125" style="265" customWidth="1"/>
    <col min="13" max="13" width="14.85546875" style="265" customWidth="1"/>
    <col min="14" max="14" width="2.42578125" style="265" customWidth="1"/>
    <col min="15" max="16" width="22.5703125" style="265" customWidth="1"/>
    <col min="17" max="17" width="1.5703125" style="265" customWidth="1"/>
    <col min="18" max="18" width="21.140625" style="265" customWidth="1"/>
    <col min="19" max="19" width="2.140625" style="265" customWidth="1"/>
    <col min="20" max="20" width="21.140625" style="265" customWidth="1"/>
    <col min="21" max="256" width="9.85546875" style="265"/>
    <col min="257" max="257" width="34.140625" style="265" customWidth="1"/>
    <col min="258" max="258" width="2.140625" style="265" customWidth="1"/>
    <col min="259" max="264" width="11.5703125" style="265" customWidth="1"/>
    <col min="265" max="267" width="14.85546875" style="265" customWidth="1"/>
    <col min="268" max="268" width="2.42578125" style="265" customWidth="1"/>
    <col min="269" max="269" width="14.85546875" style="265" customWidth="1"/>
    <col min="270" max="270" width="2.42578125" style="265" customWidth="1"/>
    <col min="271" max="272" width="22.5703125" style="265" customWidth="1"/>
    <col min="273" max="273" width="1.5703125" style="265" customWidth="1"/>
    <col min="274" max="274" width="21.140625" style="265" customWidth="1"/>
    <col min="275" max="275" width="2.140625" style="265" customWidth="1"/>
    <col min="276" max="276" width="21.140625" style="265" customWidth="1"/>
    <col min="277" max="512" width="9.85546875" style="265"/>
    <col min="513" max="513" width="34.140625" style="265" customWidth="1"/>
    <col min="514" max="514" width="2.140625" style="265" customWidth="1"/>
    <col min="515" max="520" width="11.5703125" style="265" customWidth="1"/>
    <col min="521" max="523" width="14.85546875" style="265" customWidth="1"/>
    <col min="524" max="524" width="2.42578125" style="265" customWidth="1"/>
    <col min="525" max="525" width="14.85546875" style="265" customWidth="1"/>
    <col min="526" max="526" width="2.42578125" style="265" customWidth="1"/>
    <col min="527" max="528" width="22.5703125" style="265" customWidth="1"/>
    <col min="529" max="529" width="1.5703125" style="265" customWidth="1"/>
    <col min="530" max="530" width="21.140625" style="265" customWidth="1"/>
    <col min="531" max="531" width="2.140625" style="265" customWidth="1"/>
    <col min="532" max="532" width="21.140625" style="265" customWidth="1"/>
    <col min="533" max="768" width="9.85546875" style="265"/>
    <col min="769" max="769" width="34.140625" style="265" customWidth="1"/>
    <col min="770" max="770" width="2.140625" style="265" customWidth="1"/>
    <col min="771" max="776" width="11.5703125" style="265" customWidth="1"/>
    <col min="777" max="779" width="14.85546875" style="265" customWidth="1"/>
    <col min="780" max="780" width="2.42578125" style="265" customWidth="1"/>
    <col min="781" max="781" width="14.85546875" style="265" customWidth="1"/>
    <col min="782" max="782" width="2.42578125" style="265" customWidth="1"/>
    <col min="783" max="784" width="22.5703125" style="265" customWidth="1"/>
    <col min="785" max="785" width="1.5703125" style="265" customWidth="1"/>
    <col min="786" max="786" width="21.140625" style="265" customWidth="1"/>
    <col min="787" max="787" width="2.140625" style="265" customWidth="1"/>
    <col min="788" max="788" width="21.140625" style="265" customWidth="1"/>
    <col min="789" max="1024" width="9.85546875" style="265"/>
    <col min="1025" max="1025" width="34.140625" style="265" customWidth="1"/>
    <col min="1026" max="1026" width="2.140625" style="265" customWidth="1"/>
    <col min="1027" max="1032" width="11.5703125" style="265" customWidth="1"/>
    <col min="1033" max="1035" width="14.85546875" style="265" customWidth="1"/>
    <col min="1036" max="1036" width="2.42578125" style="265" customWidth="1"/>
    <col min="1037" max="1037" width="14.85546875" style="265" customWidth="1"/>
    <col min="1038" max="1038" width="2.42578125" style="265" customWidth="1"/>
    <col min="1039" max="1040" width="22.5703125" style="265" customWidth="1"/>
    <col min="1041" max="1041" width="1.5703125" style="265" customWidth="1"/>
    <col min="1042" max="1042" width="21.140625" style="265" customWidth="1"/>
    <col min="1043" max="1043" width="2.140625" style="265" customWidth="1"/>
    <col min="1044" max="1044" width="21.140625" style="265" customWidth="1"/>
    <col min="1045" max="1280" width="9.85546875" style="265"/>
    <col min="1281" max="1281" width="34.140625" style="265" customWidth="1"/>
    <col min="1282" max="1282" width="2.140625" style="265" customWidth="1"/>
    <col min="1283" max="1288" width="11.5703125" style="265" customWidth="1"/>
    <col min="1289" max="1291" width="14.85546875" style="265" customWidth="1"/>
    <col min="1292" max="1292" width="2.42578125" style="265" customWidth="1"/>
    <col min="1293" max="1293" width="14.85546875" style="265" customWidth="1"/>
    <col min="1294" max="1294" width="2.42578125" style="265" customWidth="1"/>
    <col min="1295" max="1296" width="22.5703125" style="265" customWidth="1"/>
    <col min="1297" max="1297" width="1.5703125" style="265" customWidth="1"/>
    <col min="1298" max="1298" width="21.140625" style="265" customWidth="1"/>
    <col min="1299" max="1299" width="2.140625" style="265" customWidth="1"/>
    <col min="1300" max="1300" width="21.140625" style="265" customWidth="1"/>
    <col min="1301" max="1536" width="9.85546875" style="265"/>
    <col min="1537" max="1537" width="34.140625" style="265" customWidth="1"/>
    <col min="1538" max="1538" width="2.140625" style="265" customWidth="1"/>
    <col min="1539" max="1544" width="11.5703125" style="265" customWidth="1"/>
    <col min="1545" max="1547" width="14.85546875" style="265" customWidth="1"/>
    <col min="1548" max="1548" width="2.42578125" style="265" customWidth="1"/>
    <col min="1549" max="1549" width="14.85546875" style="265" customWidth="1"/>
    <col min="1550" max="1550" width="2.42578125" style="265" customWidth="1"/>
    <col min="1551" max="1552" width="22.5703125" style="265" customWidth="1"/>
    <col min="1553" max="1553" width="1.5703125" style="265" customWidth="1"/>
    <col min="1554" max="1554" width="21.140625" style="265" customWidth="1"/>
    <col min="1555" max="1555" width="2.140625" style="265" customWidth="1"/>
    <col min="1556" max="1556" width="21.140625" style="265" customWidth="1"/>
    <col min="1557" max="1792" width="9.85546875" style="265"/>
    <col min="1793" max="1793" width="34.140625" style="265" customWidth="1"/>
    <col min="1794" max="1794" width="2.140625" style="265" customWidth="1"/>
    <col min="1795" max="1800" width="11.5703125" style="265" customWidth="1"/>
    <col min="1801" max="1803" width="14.85546875" style="265" customWidth="1"/>
    <col min="1804" max="1804" width="2.42578125" style="265" customWidth="1"/>
    <col min="1805" max="1805" width="14.85546875" style="265" customWidth="1"/>
    <col min="1806" max="1806" width="2.42578125" style="265" customWidth="1"/>
    <col min="1807" max="1808" width="22.5703125" style="265" customWidth="1"/>
    <col min="1809" max="1809" width="1.5703125" style="265" customWidth="1"/>
    <col min="1810" max="1810" width="21.140625" style="265" customWidth="1"/>
    <col min="1811" max="1811" width="2.140625" style="265" customWidth="1"/>
    <col min="1812" max="1812" width="21.140625" style="265" customWidth="1"/>
    <col min="1813" max="2048" width="9.85546875" style="265"/>
    <col min="2049" max="2049" width="34.140625" style="265" customWidth="1"/>
    <col min="2050" max="2050" width="2.140625" style="265" customWidth="1"/>
    <col min="2051" max="2056" width="11.5703125" style="265" customWidth="1"/>
    <col min="2057" max="2059" width="14.85546875" style="265" customWidth="1"/>
    <col min="2060" max="2060" width="2.42578125" style="265" customWidth="1"/>
    <col min="2061" max="2061" width="14.85546875" style="265" customWidth="1"/>
    <col min="2062" max="2062" width="2.42578125" style="265" customWidth="1"/>
    <col min="2063" max="2064" width="22.5703125" style="265" customWidth="1"/>
    <col min="2065" max="2065" width="1.5703125" style="265" customWidth="1"/>
    <col min="2066" max="2066" width="21.140625" style="265" customWidth="1"/>
    <col min="2067" max="2067" width="2.140625" style="265" customWidth="1"/>
    <col min="2068" max="2068" width="21.140625" style="265" customWidth="1"/>
    <col min="2069" max="2304" width="9.85546875" style="265"/>
    <col min="2305" max="2305" width="34.140625" style="265" customWidth="1"/>
    <col min="2306" max="2306" width="2.140625" style="265" customWidth="1"/>
    <col min="2307" max="2312" width="11.5703125" style="265" customWidth="1"/>
    <col min="2313" max="2315" width="14.85546875" style="265" customWidth="1"/>
    <col min="2316" max="2316" width="2.42578125" style="265" customWidth="1"/>
    <col min="2317" max="2317" width="14.85546875" style="265" customWidth="1"/>
    <col min="2318" max="2318" width="2.42578125" style="265" customWidth="1"/>
    <col min="2319" max="2320" width="22.5703125" style="265" customWidth="1"/>
    <col min="2321" max="2321" width="1.5703125" style="265" customWidth="1"/>
    <col min="2322" max="2322" width="21.140625" style="265" customWidth="1"/>
    <col min="2323" max="2323" width="2.140625" style="265" customWidth="1"/>
    <col min="2324" max="2324" width="21.140625" style="265" customWidth="1"/>
    <col min="2325" max="2560" width="9.85546875" style="265"/>
    <col min="2561" max="2561" width="34.140625" style="265" customWidth="1"/>
    <col min="2562" max="2562" width="2.140625" style="265" customWidth="1"/>
    <col min="2563" max="2568" width="11.5703125" style="265" customWidth="1"/>
    <col min="2569" max="2571" width="14.85546875" style="265" customWidth="1"/>
    <col min="2572" max="2572" width="2.42578125" style="265" customWidth="1"/>
    <col min="2573" max="2573" width="14.85546875" style="265" customWidth="1"/>
    <col min="2574" max="2574" width="2.42578125" style="265" customWidth="1"/>
    <col min="2575" max="2576" width="22.5703125" style="265" customWidth="1"/>
    <col min="2577" max="2577" width="1.5703125" style="265" customWidth="1"/>
    <col min="2578" max="2578" width="21.140625" style="265" customWidth="1"/>
    <col min="2579" max="2579" width="2.140625" style="265" customWidth="1"/>
    <col min="2580" max="2580" width="21.140625" style="265" customWidth="1"/>
    <col min="2581" max="2816" width="9.85546875" style="265"/>
    <col min="2817" max="2817" width="34.140625" style="265" customWidth="1"/>
    <col min="2818" max="2818" width="2.140625" style="265" customWidth="1"/>
    <col min="2819" max="2824" width="11.5703125" style="265" customWidth="1"/>
    <col min="2825" max="2827" width="14.85546875" style="265" customWidth="1"/>
    <col min="2828" max="2828" width="2.42578125" style="265" customWidth="1"/>
    <col min="2829" max="2829" width="14.85546875" style="265" customWidth="1"/>
    <col min="2830" max="2830" width="2.42578125" style="265" customWidth="1"/>
    <col min="2831" max="2832" width="22.5703125" style="265" customWidth="1"/>
    <col min="2833" max="2833" width="1.5703125" style="265" customWidth="1"/>
    <col min="2834" max="2834" width="21.140625" style="265" customWidth="1"/>
    <col min="2835" max="2835" width="2.140625" style="265" customWidth="1"/>
    <col min="2836" max="2836" width="21.140625" style="265" customWidth="1"/>
    <col min="2837" max="3072" width="9.85546875" style="265"/>
    <col min="3073" max="3073" width="34.140625" style="265" customWidth="1"/>
    <col min="3074" max="3074" width="2.140625" style="265" customWidth="1"/>
    <col min="3075" max="3080" width="11.5703125" style="265" customWidth="1"/>
    <col min="3081" max="3083" width="14.85546875" style="265" customWidth="1"/>
    <col min="3084" max="3084" width="2.42578125" style="265" customWidth="1"/>
    <col min="3085" max="3085" width="14.85546875" style="265" customWidth="1"/>
    <col min="3086" max="3086" width="2.42578125" style="265" customWidth="1"/>
    <col min="3087" max="3088" width="22.5703125" style="265" customWidth="1"/>
    <col min="3089" max="3089" width="1.5703125" style="265" customWidth="1"/>
    <col min="3090" max="3090" width="21.140625" style="265" customWidth="1"/>
    <col min="3091" max="3091" width="2.140625" style="265" customWidth="1"/>
    <col min="3092" max="3092" width="21.140625" style="265" customWidth="1"/>
    <col min="3093" max="3328" width="9.85546875" style="265"/>
    <col min="3329" max="3329" width="34.140625" style="265" customWidth="1"/>
    <col min="3330" max="3330" width="2.140625" style="265" customWidth="1"/>
    <col min="3331" max="3336" width="11.5703125" style="265" customWidth="1"/>
    <col min="3337" max="3339" width="14.85546875" style="265" customWidth="1"/>
    <col min="3340" max="3340" width="2.42578125" style="265" customWidth="1"/>
    <col min="3341" max="3341" width="14.85546875" style="265" customWidth="1"/>
    <col min="3342" max="3342" width="2.42578125" style="265" customWidth="1"/>
    <col min="3343" max="3344" width="22.5703125" style="265" customWidth="1"/>
    <col min="3345" max="3345" width="1.5703125" style="265" customWidth="1"/>
    <col min="3346" max="3346" width="21.140625" style="265" customWidth="1"/>
    <col min="3347" max="3347" width="2.140625" style="265" customWidth="1"/>
    <col min="3348" max="3348" width="21.140625" style="265" customWidth="1"/>
    <col min="3349" max="3584" width="9.85546875" style="265"/>
    <col min="3585" max="3585" width="34.140625" style="265" customWidth="1"/>
    <col min="3586" max="3586" width="2.140625" style="265" customWidth="1"/>
    <col min="3587" max="3592" width="11.5703125" style="265" customWidth="1"/>
    <col min="3593" max="3595" width="14.85546875" style="265" customWidth="1"/>
    <col min="3596" max="3596" width="2.42578125" style="265" customWidth="1"/>
    <col min="3597" max="3597" width="14.85546875" style="265" customWidth="1"/>
    <col min="3598" max="3598" width="2.42578125" style="265" customWidth="1"/>
    <col min="3599" max="3600" width="22.5703125" style="265" customWidth="1"/>
    <col min="3601" max="3601" width="1.5703125" style="265" customWidth="1"/>
    <col min="3602" max="3602" width="21.140625" style="265" customWidth="1"/>
    <col min="3603" max="3603" width="2.140625" style="265" customWidth="1"/>
    <col min="3604" max="3604" width="21.140625" style="265" customWidth="1"/>
    <col min="3605" max="3840" width="9.85546875" style="265"/>
    <col min="3841" max="3841" width="34.140625" style="265" customWidth="1"/>
    <col min="3842" max="3842" width="2.140625" style="265" customWidth="1"/>
    <col min="3843" max="3848" width="11.5703125" style="265" customWidth="1"/>
    <col min="3849" max="3851" width="14.85546875" style="265" customWidth="1"/>
    <col min="3852" max="3852" width="2.42578125" style="265" customWidth="1"/>
    <col min="3853" max="3853" width="14.85546875" style="265" customWidth="1"/>
    <col min="3854" max="3854" width="2.42578125" style="265" customWidth="1"/>
    <col min="3855" max="3856" width="22.5703125" style="265" customWidth="1"/>
    <col min="3857" max="3857" width="1.5703125" style="265" customWidth="1"/>
    <col min="3858" max="3858" width="21.140625" style="265" customWidth="1"/>
    <col min="3859" max="3859" width="2.140625" style="265" customWidth="1"/>
    <col min="3860" max="3860" width="21.140625" style="265" customWidth="1"/>
    <col min="3861" max="4096" width="9.85546875" style="265"/>
    <col min="4097" max="4097" width="34.140625" style="265" customWidth="1"/>
    <col min="4098" max="4098" width="2.140625" style="265" customWidth="1"/>
    <col min="4099" max="4104" width="11.5703125" style="265" customWidth="1"/>
    <col min="4105" max="4107" width="14.85546875" style="265" customWidth="1"/>
    <col min="4108" max="4108" width="2.42578125" style="265" customWidth="1"/>
    <col min="4109" max="4109" width="14.85546875" style="265" customWidth="1"/>
    <col min="4110" max="4110" width="2.42578125" style="265" customWidth="1"/>
    <col min="4111" max="4112" width="22.5703125" style="265" customWidth="1"/>
    <col min="4113" max="4113" width="1.5703125" style="265" customWidth="1"/>
    <col min="4114" max="4114" width="21.140625" style="265" customWidth="1"/>
    <col min="4115" max="4115" width="2.140625" style="265" customWidth="1"/>
    <col min="4116" max="4116" width="21.140625" style="265" customWidth="1"/>
    <col min="4117" max="4352" width="9.85546875" style="265"/>
    <col min="4353" max="4353" width="34.140625" style="265" customWidth="1"/>
    <col min="4354" max="4354" width="2.140625" style="265" customWidth="1"/>
    <col min="4355" max="4360" width="11.5703125" style="265" customWidth="1"/>
    <col min="4361" max="4363" width="14.85546875" style="265" customWidth="1"/>
    <col min="4364" max="4364" width="2.42578125" style="265" customWidth="1"/>
    <col min="4365" max="4365" width="14.85546875" style="265" customWidth="1"/>
    <col min="4366" max="4366" width="2.42578125" style="265" customWidth="1"/>
    <col min="4367" max="4368" width="22.5703125" style="265" customWidth="1"/>
    <col min="4369" max="4369" width="1.5703125" style="265" customWidth="1"/>
    <col min="4370" max="4370" width="21.140625" style="265" customWidth="1"/>
    <col min="4371" max="4371" width="2.140625" style="265" customWidth="1"/>
    <col min="4372" max="4372" width="21.140625" style="265" customWidth="1"/>
    <col min="4373" max="4608" width="9.85546875" style="265"/>
    <col min="4609" max="4609" width="34.140625" style="265" customWidth="1"/>
    <col min="4610" max="4610" width="2.140625" style="265" customWidth="1"/>
    <col min="4611" max="4616" width="11.5703125" style="265" customWidth="1"/>
    <col min="4617" max="4619" width="14.85546875" style="265" customWidth="1"/>
    <col min="4620" max="4620" width="2.42578125" style="265" customWidth="1"/>
    <col min="4621" max="4621" width="14.85546875" style="265" customWidth="1"/>
    <col min="4622" max="4622" width="2.42578125" style="265" customWidth="1"/>
    <col min="4623" max="4624" width="22.5703125" style="265" customWidth="1"/>
    <col min="4625" max="4625" width="1.5703125" style="265" customWidth="1"/>
    <col min="4626" max="4626" width="21.140625" style="265" customWidth="1"/>
    <col min="4627" max="4627" width="2.140625" style="265" customWidth="1"/>
    <col min="4628" max="4628" width="21.140625" style="265" customWidth="1"/>
    <col min="4629" max="4864" width="9.85546875" style="265"/>
    <col min="4865" max="4865" width="34.140625" style="265" customWidth="1"/>
    <col min="4866" max="4866" width="2.140625" style="265" customWidth="1"/>
    <col min="4867" max="4872" width="11.5703125" style="265" customWidth="1"/>
    <col min="4873" max="4875" width="14.85546875" style="265" customWidth="1"/>
    <col min="4876" max="4876" width="2.42578125" style="265" customWidth="1"/>
    <col min="4877" max="4877" width="14.85546875" style="265" customWidth="1"/>
    <col min="4878" max="4878" width="2.42578125" style="265" customWidth="1"/>
    <col min="4879" max="4880" width="22.5703125" style="265" customWidth="1"/>
    <col min="4881" max="4881" width="1.5703125" style="265" customWidth="1"/>
    <col min="4882" max="4882" width="21.140625" style="265" customWidth="1"/>
    <col min="4883" max="4883" width="2.140625" style="265" customWidth="1"/>
    <col min="4884" max="4884" width="21.140625" style="265" customWidth="1"/>
    <col min="4885" max="5120" width="9.85546875" style="265"/>
    <col min="5121" max="5121" width="34.140625" style="265" customWidth="1"/>
    <col min="5122" max="5122" width="2.140625" style="265" customWidth="1"/>
    <col min="5123" max="5128" width="11.5703125" style="265" customWidth="1"/>
    <col min="5129" max="5131" width="14.85546875" style="265" customWidth="1"/>
    <col min="5132" max="5132" width="2.42578125" style="265" customWidth="1"/>
    <col min="5133" max="5133" width="14.85546875" style="265" customWidth="1"/>
    <col min="5134" max="5134" width="2.42578125" style="265" customWidth="1"/>
    <col min="5135" max="5136" width="22.5703125" style="265" customWidth="1"/>
    <col min="5137" max="5137" width="1.5703125" style="265" customWidth="1"/>
    <col min="5138" max="5138" width="21.140625" style="265" customWidth="1"/>
    <col min="5139" max="5139" width="2.140625" style="265" customWidth="1"/>
    <col min="5140" max="5140" width="21.140625" style="265" customWidth="1"/>
    <col min="5141" max="5376" width="9.85546875" style="265"/>
    <col min="5377" max="5377" width="34.140625" style="265" customWidth="1"/>
    <col min="5378" max="5378" width="2.140625" style="265" customWidth="1"/>
    <col min="5379" max="5384" width="11.5703125" style="265" customWidth="1"/>
    <col min="5385" max="5387" width="14.85546875" style="265" customWidth="1"/>
    <col min="5388" max="5388" width="2.42578125" style="265" customWidth="1"/>
    <col min="5389" max="5389" width="14.85546875" style="265" customWidth="1"/>
    <col min="5390" max="5390" width="2.42578125" style="265" customWidth="1"/>
    <col min="5391" max="5392" width="22.5703125" style="265" customWidth="1"/>
    <col min="5393" max="5393" width="1.5703125" style="265" customWidth="1"/>
    <col min="5394" max="5394" width="21.140625" style="265" customWidth="1"/>
    <col min="5395" max="5395" width="2.140625" style="265" customWidth="1"/>
    <col min="5396" max="5396" width="21.140625" style="265" customWidth="1"/>
    <col min="5397" max="5632" width="9.85546875" style="265"/>
    <col min="5633" max="5633" width="34.140625" style="265" customWidth="1"/>
    <col min="5634" max="5634" width="2.140625" style="265" customWidth="1"/>
    <col min="5635" max="5640" width="11.5703125" style="265" customWidth="1"/>
    <col min="5641" max="5643" width="14.85546875" style="265" customWidth="1"/>
    <col min="5644" max="5644" width="2.42578125" style="265" customWidth="1"/>
    <col min="5645" max="5645" width="14.85546875" style="265" customWidth="1"/>
    <col min="5646" max="5646" width="2.42578125" style="265" customWidth="1"/>
    <col min="5647" max="5648" width="22.5703125" style="265" customWidth="1"/>
    <col min="5649" max="5649" width="1.5703125" style="265" customWidth="1"/>
    <col min="5650" max="5650" width="21.140625" style="265" customWidth="1"/>
    <col min="5651" max="5651" width="2.140625" style="265" customWidth="1"/>
    <col min="5652" max="5652" width="21.140625" style="265" customWidth="1"/>
    <col min="5653" max="5888" width="9.85546875" style="265"/>
    <col min="5889" max="5889" width="34.140625" style="265" customWidth="1"/>
    <col min="5890" max="5890" width="2.140625" style="265" customWidth="1"/>
    <col min="5891" max="5896" width="11.5703125" style="265" customWidth="1"/>
    <col min="5897" max="5899" width="14.85546875" style="265" customWidth="1"/>
    <col min="5900" max="5900" width="2.42578125" style="265" customWidth="1"/>
    <col min="5901" max="5901" width="14.85546875" style="265" customWidth="1"/>
    <col min="5902" max="5902" width="2.42578125" style="265" customWidth="1"/>
    <col min="5903" max="5904" width="22.5703125" style="265" customWidth="1"/>
    <col min="5905" max="5905" width="1.5703125" style="265" customWidth="1"/>
    <col min="5906" max="5906" width="21.140625" style="265" customWidth="1"/>
    <col min="5907" max="5907" width="2.140625" style="265" customWidth="1"/>
    <col min="5908" max="5908" width="21.140625" style="265" customWidth="1"/>
    <col min="5909" max="6144" width="9.85546875" style="265"/>
    <col min="6145" max="6145" width="34.140625" style="265" customWidth="1"/>
    <col min="6146" max="6146" width="2.140625" style="265" customWidth="1"/>
    <col min="6147" max="6152" width="11.5703125" style="265" customWidth="1"/>
    <col min="6153" max="6155" width="14.85546875" style="265" customWidth="1"/>
    <col min="6156" max="6156" width="2.42578125" style="265" customWidth="1"/>
    <col min="6157" max="6157" width="14.85546875" style="265" customWidth="1"/>
    <col min="6158" max="6158" width="2.42578125" style="265" customWidth="1"/>
    <col min="6159" max="6160" width="22.5703125" style="265" customWidth="1"/>
    <col min="6161" max="6161" width="1.5703125" style="265" customWidth="1"/>
    <col min="6162" max="6162" width="21.140625" style="265" customWidth="1"/>
    <col min="6163" max="6163" width="2.140625" style="265" customWidth="1"/>
    <col min="6164" max="6164" width="21.140625" style="265" customWidth="1"/>
    <col min="6165" max="6400" width="9.85546875" style="265"/>
    <col min="6401" max="6401" width="34.140625" style="265" customWidth="1"/>
    <col min="6402" max="6402" width="2.140625" style="265" customWidth="1"/>
    <col min="6403" max="6408" width="11.5703125" style="265" customWidth="1"/>
    <col min="6409" max="6411" width="14.85546875" style="265" customWidth="1"/>
    <col min="6412" max="6412" width="2.42578125" style="265" customWidth="1"/>
    <col min="6413" max="6413" width="14.85546875" style="265" customWidth="1"/>
    <col min="6414" max="6414" width="2.42578125" style="265" customWidth="1"/>
    <col min="6415" max="6416" width="22.5703125" style="265" customWidth="1"/>
    <col min="6417" max="6417" width="1.5703125" style="265" customWidth="1"/>
    <col min="6418" max="6418" width="21.140625" style="265" customWidth="1"/>
    <col min="6419" max="6419" width="2.140625" style="265" customWidth="1"/>
    <col min="6420" max="6420" width="21.140625" style="265" customWidth="1"/>
    <col min="6421" max="6656" width="9.85546875" style="265"/>
    <col min="6657" max="6657" width="34.140625" style="265" customWidth="1"/>
    <col min="6658" max="6658" width="2.140625" style="265" customWidth="1"/>
    <col min="6659" max="6664" width="11.5703125" style="265" customWidth="1"/>
    <col min="6665" max="6667" width="14.85546875" style="265" customWidth="1"/>
    <col min="6668" max="6668" width="2.42578125" style="265" customWidth="1"/>
    <col min="6669" max="6669" width="14.85546875" style="265" customWidth="1"/>
    <col min="6670" max="6670" width="2.42578125" style="265" customWidth="1"/>
    <col min="6671" max="6672" width="22.5703125" style="265" customWidth="1"/>
    <col min="6673" max="6673" width="1.5703125" style="265" customWidth="1"/>
    <col min="6674" max="6674" width="21.140625" style="265" customWidth="1"/>
    <col min="6675" max="6675" width="2.140625" style="265" customWidth="1"/>
    <col min="6676" max="6676" width="21.140625" style="265" customWidth="1"/>
    <col min="6677" max="6912" width="9.85546875" style="265"/>
    <col min="6913" max="6913" width="34.140625" style="265" customWidth="1"/>
    <col min="6914" max="6914" width="2.140625" style="265" customWidth="1"/>
    <col min="6915" max="6920" width="11.5703125" style="265" customWidth="1"/>
    <col min="6921" max="6923" width="14.85546875" style="265" customWidth="1"/>
    <col min="6924" max="6924" width="2.42578125" style="265" customWidth="1"/>
    <col min="6925" max="6925" width="14.85546875" style="265" customWidth="1"/>
    <col min="6926" max="6926" width="2.42578125" style="265" customWidth="1"/>
    <col min="6927" max="6928" width="22.5703125" style="265" customWidth="1"/>
    <col min="6929" max="6929" width="1.5703125" style="265" customWidth="1"/>
    <col min="6930" max="6930" width="21.140625" style="265" customWidth="1"/>
    <col min="6931" max="6931" width="2.140625" style="265" customWidth="1"/>
    <col min="6932" max="6932" width="21.140625" style="265" customWidth="1"/>
    <col min="6933" max="7168" width="9.85546875" style="265"/>
    <col min="7169" max="7169" width="34.140625" style="265" customWidth="1"/>
    <col min="7170" max="7170" width="2.140625" style="265" customWidth="1"/>
    <col min="7171" max="7176" width="11.5703125" style="265" customWidth="1"/>
    <col min="7177" max="7179" width="14.85546875" style="265" customWidth="1"/>
    <col min="7180" max="7180" width="2.42578125" style="265" customWidth="1"/>
    <col min="7181" max="7181" width="14.85546875" style="265" customWidth="1"/>
    <col min="7182" max="7182" width="2.42578125" style="265" customWidth="1"/>
    <col min="7183" max="7184" width="22.5703125" style="265" customWidth="1"/>
    <col min="7185" max="7185" width="1.5703125" style="265" customWidth="1"/>
    <col min="7186" max="7186" width="21.140625" style="265" customWidth="1"/>
    <col min="7187" max="7187" width="2.140625" style="265" customWidth="1"/>
    <col min="7188" max="7188" width="21.140625" style="265" customWidth="1"/>
    <col min="7189" max="7424" width="9.85546875" style="265"/>
    <col min="7425" max="7425" width="34.140625" style="265" customWidth="1"/>
    <col min="7426" max="7426" width="2.140625" style="265" customWidth="1"/>
    <col min="7427" max="7432" width="11.5703125" style="265" customWidth="1"/>
    <col min="7433" max="7435" width="14.85546875" style="265" customWidth="1"/>
    <col min="7436" max="7436" width="2.42578125" style="265" customWidth="1"/>
    <col min="7437" max="7437" width="14.85546875" style="265" customWidth="1"/>
    <col min="7438" max="7438" width="2.42578125" style="265" customWidth="1"/>
    <col min="7439" max="7440" width="22.5703125" style="265" customWidth="1"/>
    <col min="7441" max="7441" width="1.5703125" style="265" customWidth="1"/>
    <col min="7442" max="7442" width="21.140625" style="265" customWidth="1"/>
    <col min="7443" max="7443" width="2.140625" style="265" customWidth="1"/>
    <col min="7444" max="7444" width="21.140625" style="265" customWidth="1"/>
    <col min="7445" max="7680" width="9.85546875" style="265"/>
    <col min="7681" max="7681" width="34.140625" style="265" customWidth="1"/>
    <col min="7682" max="7682" width="2.140625" style="265" customWidth="1"/>
    <col min="7683" max="7688" width="11.5703125" style="265" customWidth="1"/>
    <col min="7689" max="7691" width="14.85546875" style="265" customWidth="1"/>
    <col min="7692" max="7692" width="2.42578125" style="265" customWidth="1"/>
    <col min="7693" max="7693" width="14.85546875" style="265" customWidth="1"/>
    <col min="7694" max="7694" width="2.42578125" style="265" customWidth="1"/>
    <col min="7695" max="7696" width="22.5703125" style="265" customWidth="1"/>
    <col min="7697" max="7697" width="1.5703125" style="265" customWidth="1"/>
    <col min="7698" max="7698" width="21.140625" style="265" customWidth="1"/>
    <col min="7699" max="7699" width="2.140625" style="265" customWidth="1"/>
    <col min="7700" max="7700" width="21.140625" style="265" customWidth="1"/>
    <col min="7701" max="7936" width="9.85546875" style="265"/>
    <col min="7937" max="7937" width="34.140625" style="265" customWidth="1"/>
    <col min="7938" max="7938" width="2.140625" style="265" customWidth="1"/>
    <col min="7939" max="7944" width="11.5703125" style="265" customWidth="1"/>
    <col min="7945" max="7947" width="14.85546875" style="265" customWidth="1"/>
    <col min="7948" max="7948" width="2.42578125" style="265" customWidth="1"/>
    <col min="7949" max="7949" width="14.85546875" style="265" customWidth="1"/>
    <col min="7950" max="7950" width="2.42578125" style="265" customWidth="1"/>
    <col min="7951" max="7952" width="22.5703125" style="265" customWidth="1"/>
    <col min="7953" max="7953" width="1.5703125" style="265" customWidth="1"/>
    <col min="7954" max="7954" width="21.140625" style="265" customWidth="1"/>
    <col min="7955" max="7955" width="2.140625" style="265" customWidth="1"/>
    <col min="7956" max="7956" width="21.140625" style="265" customWidth="1"/>
    <col min="7957" max="8192" width="9.85546875" style="265"/>
    <col min="8193" max="8193" width="34.140625" style="265" customWidth="1"/>
    <col min="8194" max="8194" width="2.140625" style="265" customWidth="1"/>
    <col min="8195" max="8200" width="11.5703125" style="265" customWidth="1"/>
    <col min="8201" max="8203" width="14.85546875" style="265" customWidth="1"/>
    <col min="8204" max="8204" width="2.42578125" style="265" customWidth="1"/>
    <col min="8205" max="8205" width="14.85546875" style="265" customWidth="1"/>
    <col min="8206" max="8206" width="2.42578125" style="265" customWidth="1"/>
    <col min="8207" max="8208" width="22.5703125" style="265" customWidth="1"/>
    <col min="8209" max="8209" width="1.5703125" style="265" customWidth="1"/>
    <col min="8210" max="8210" width="21.140625" style="265" customWidth="1"/>
    <col min="8211" max="8211" width="2.140625" style="265" customWidth="1"/>
    <col min="8212" max="8212" width="21.140625" style="265" customWidth="1"/>
    <col min="8213" max="8448" width="9.85546875" style="265"/>
    <col min="8449" max="8449" width="34.140625" style="265" customWidth="1"/>
    <col min="8450" max="8450" width="2.140625" style="265" customWidth="1"/>
    <col min="8451" max="8456" width="11.5703125" style="265" customWidth="1"/>
    <col min="8457" max="8459" width="14.85546875" style="265" customWidth="1"/>
    <col min="8460" max="8460" width="2.42578125" style="265" customWidth="1"/>
    <col min="8461" max="8461" width="14.85546875" style="265" customWidth="1"/>
    <col min="8462" max="8462" width="2.42578125" style="265" customWidth="1"/>
    <col min="8463" max="8464" width="22.5703125" style="265" customWidth="1"/>
    <col min="8465" max="8465" width="1.5703125" style="265" customWidth="1"/>
    <col min="8466" max="8466" width="21.140625" style="265" customWidth="1"/>
    <col min="8467" max="8467" width="2.140625" style="265" customWidth="1"/>
    <col min="8468" max="8468" width="21.140625" style="265" customWidth="1"/>
    <col min="8469" max="8704" width="9.85546875" style="265"/>
    <col min="8705" max="8705" width="34.140625" style="265" customWidth="1"/>
    <col min="8706" max="8706" width="2.140625" style="265" customWidth="1"/>
    <col min="8707" max="8712" width="11.5703125" style="265" customWidth="1"/>
    <col min="8713" max="8715" width="14.85546875" style="265" customWidth="1"/>
    <col min="8716" max="8716" width="2.42578125" style="265" customWidth="1"/>
    <col min="8717" max="8717" width="14.85546875" style="265" customWidth="1"/>
    <col min="8718" max="8718" width="2.42578125" style="265" customWidth="1"/>
    <col min="8719" max="8720" width="22.5703125" style="265" customWidth="1"/>
    <col min="8721" max="8721" width="1.5703125" style="265" customWidth="1"/>
    <col min="8722" max="8722" width="21.140625" style="265" customWidth="1"/>
    <col min="8723" max="8723" width="2.140625" style="265" customWidth="1"/>
    <col min="8724" max="8724" width="21.140625" style="265" customWidth="1"/>
    <col min="8725" max="8960" width="9.85546875" style="265"/>
    <col min="8961" max="8961" width="34.140625" style="265" customWidth="1"/>
    <col min="8962" max="8962" width="2.140625" style="265" customWidth="1"/>
    <col min="8963" max="8968" width="11.5703125" style="265" customWidth="1"/>
    <col min="8969" max="8971" width="14.85546875" style="265" customWidth="1"/>
    <col min="8972" max="8972" width="2.42578125" style="265" customWidth="1"/>
    <col min="8973" max="8973" width="14.85546875" style="265" customWidth="1"/>
    <col min="8974" max="8974" width="2.42578125" style="265" customWidth="1"/>
    <col min="8975" max="8976" width="22.5703125" style="265" customWidth="1"/>
    <col min="8977" max="8977" width="1.5703125" style="265" customWidth="1"/>
    <col min="8978" max="8978" width="21.140625" style="265" customWidth="1"/>
    <col min="8979" max="8979" width="2.140625" style="265" customWidth="1"/>
    <col min="8980" max="8980" width="21.140625" style="265" customWidth="1"/>
    <col min="8981" max="9216" width="9.85546875" style="265"/>
    <col min="9217" max="9217" width="34.140625" style="265" customWidth="1"/>
    <col min="9218" max="9218" width="2.140625" style="265" customWidth="1"/>
    <col min="9219" max="9224" width="11.5703125" style="265" customWidth="1"/>
    <col min="9225" max="9227" width="14.85546875" style="265" customWidth="1"/>
    <col min="9228" max="9228" width="2.42578125" style="265" customWidth="1"/>
    <col min="9229" max="9229" width="14.85546875" style="265" customWidth="1"/>
    <col min="9230" max="9230" width="2.42578125" style="265" customWidth="1"/>
    <col min="9231" max="9232" width="22.5703125" style="265" customWidth="1"/>
    <col min="9233" max="9233" width="1.5703125" style="265" customWidth="1"/>
    <col min="9234" max="9234" width="21.140625" style="265" customWidth="1"/>
    <col min="9235" max="9235" width="2.140625" style="265" customWidth="1"/>
    <col min="9236" max="9236" width="21.140625" style="265" customWidth="1"/>
    <col min="9237" max="9472" width="9.85546875" style="265"/>
    <col min="9473" max="9473" width="34.140625" style="265" customWidth="1"/>
    <col min="9474" max="9474" width="2.140625" style="265" customWidth="1"/>
    <col min="9475" max="9480" width="11.5703125" style="265" customWidth="1"/>
    <col min="9481" max="9483" width="14.85546875" style="265" customWidth="1"/>
    <col min="9484" max="9484" width="2.42578125" style="265" customWidth="1"/>
    <col min="9485" max="9485" width="14.85546875" style="265" customWidth="1"/>
    <col min="9486" max="9486" width="2.42578125" style="265" customWidth="1"/>
    <col min="9487" max="9488" width="22.5703125" style="265" customWidth="1"/>
    <col min="9489" max="9489" width="1.5703125" style="265" customWidth="1"/>
    <col min="9490" max="9490" width="21.140625" style="265" customWidth="1"/>
    <col min="9491" max="9491" width="2.140625" style="265" customWidth="1"/>
    <col min="9492" max="9492" width="21.140625" style="265" customWidth="1"/>
    <col min="9493" max="9728" width="9.85546875" style="265"/>
    <col min="9729" max="9729" width="34.140625" style="265" customWidth="1"/>
    <col min="9730" max="9730" width="2.140625" style="265" customWidth="1"/>
    <col min="9731" max="9736" width="11.5703125" style="265" customWidth="1"/>
    <col min="9737" max="9739" width="14.85546875" style="265" customWidth="1"/>
    <col min="9740" max="9740" width="2.42578125" style="265" customWidth="1"/>
    <col min="9741" max="9741" width="14.85546875" style="265" customWidth="1"/>
    <col min="9742" max="9742" width="2.42578125" style="265" customWidth="1"/>
    <col min="9743" max="9744" width="22.5703125" style="265" customWidth="1"/>
    <col min="9745" max="9745" width="1.5703125" style="265" customWidth="1"/>
    <col min="9746" max="9746" width="21.140625" style="265" customWidth="1"/>
    <col min="9747" max="9747" width="2.140625" style="265" customWidth="1"/>
    <col min="9748" max="9748" width="21.140625" style="265" customWidth="1"/>
    <col min="9749" max="9984" width="9.85546875" style="265"/>
    <col min="9985" max="9985" width="34.140625" style="265" customWidth="1"/>
    <col min="9986" max="9986" width="2.140625" style="265" customWidth="1"/>
    <col min="9987" max="9992" width="11.5703125" style="265" customWidth="1"/>
    <col min="9993" max="9995" width="14.85546875" style="265" customWidth="1"/>
    <col min="9996" max="9996" width="2.42578125" style="265" customWidth="1"/>
    <col min="9997" max="9997" width="14.85546875" style="265" customWidth="1"/>
    <col min="9998" max="9998" width="2.42578125" style="265" customWidth="1"/>
    <col min="9999" max="10000" width="22.5703125" style="265" customWidth="1"/>
    <col min="10001" max="10001" width="1.5703125" style="265" customWidth="1"/>
    <col min="10002" max="10002" width="21.140625" style="265" customWidth="1"/>
    <col min="10003" max="10003" width="2.140625" style="265" customWidth="1"/>
    <col min="10004" max="10004" width="21.140625" style="265" customWidth="1"/>
    <col min="10005" max="10240" width="9.85546875" style="265"/>
    <col min="10241" max="10241" width="34.140625" style="265" customWidth="1"/>
    <col min="10242" max="10242" width="2.140625" style="265" customWidth="1"/>
    <col min="10243" max="10248" width="11.5703125" style="265" customWidth="1"/>
    <col min="10249" max="10251" width="14.85546875" style="265" customWidth="1"/>
    <col min="10252" max="10252" width="2.42578125" style="265" customWidth="1"/>
    <col min="10253" max="10253" width="14.85546875" style="265" customWidth="1"/>
    <col min="10254" max="10254" width="2.42578125" style="265" customWidth="1"/>
    <col min="10255" max="10256" width="22.5703125" style="265" customWidth="1"/>
    <col min="10257" max="10257" width="1.5703125" style="265" customWidth="1"/>
    <col min="10258" max="10258" width="21.140625" style="265" customWidth="1"/>
    <col min="10259" max="10259" width="2.140625" style="265" customWidth="1"/>
    <col min="10260" max="10260" width="21.140625" style="265" customWidth="1"/>
    <col min="10261" max="10496" width="9.85546875" style="265"/>
    <col min="10497" max="10497" width="34.140625" style="265" customWidth="1"/>
    <col min="10498" max="10498" width="2.140625" style="265" customWidth="1"/>
    <col min="10499" max="10504" width="11.5703125" style="265" customWidth="1"/>
    <col min="10505" max="10507" width="14.85546875" style="265" customWidth="1"/>
    <col min="10508" max="10508" width="2.42578125" style="265" customWidth="1"/>
    <col min="10509" max="10509" width="14.85546875" style="265" customWidth="1"/>
    <col min="10510" max="10510" width="2.42578125" style="265" customWidth="1"/>
    <col min="10511" max="10512" width="22.5703125" style="265" customWidth="1"/>
    <col min="10513" max="10513" width="1.5703125" style="265" customWidth="1"/>
    <col min="10514" max="10514" width="21.140625" style="265" customWidth="1"/>
    <col min="10515" max="10515" width="2.140625" style="265" customWidth="1"/>
    <col min="10516" max="10516" width="21.140625" style="265" customWidth="1"/>
    <col min="10517" max="10752" width="9.85546875" style="265"/>
    <col min="10753" max="10753" width="34.140625" style="265" customWidth="1"/>
    <col min="10754" max="10754" width="2.140625" style="265" customWidth="1"/>
    <col min="10755" max="10760" width="11.5703125" style="265" customWidth="1"/>
    <col min="10761" max="10763" width="14.85546875" style="265" customWidth="1"/>
    <col min="10764" max="10764" width="2.42578125" style="265" customWidth="1"/>
    <col min="10765" max="10765" width="14.85546875" style="265" customWidth="1"/>
    <col min="10766" max="10766" width="2.42578125" style="265" customWidth="1"/>
    <col min="10767" max="10768" width="22.5703125" style="265" customWidth="1"/>
    <col min="10769" max="10769" width="1.5703125" style="265" customWidth="1"/>
    <col min="10770" max="10770" width="21.140625" style="265" customWidth="1"/>
    <col min="10771" max="10771" width="2.140625" style="265" customWidth="1"/>
    <col min="10772" max="10772" width="21.140625" style="265" customWidth="1"/>
    <col min="10773" max="11008" width="9.85546875" style="265"/>
    <col min="11009" max="11009" width="34.140625" style="265" customWidth="1"/>
    <col min="11010" max="11010" width="2.140625" style="265" customWidth="1"/>
    <col min="11011" max="11016" width="11.5703125" style="265" customWidth="1"/>
    <col min="11017" max="11019" width="14.85546875" style="265" customWidth="1"/>
    <col min="11020" max="11020" width="2.42578125" style="265" customWidth="1"/>
    <col min="11021" max="11021" width="14.85546875" style="265" customWidth="1"/>
    <col min="11022" max="11022" width="2.42578125" style="265" customWidth="1"/>
    <col min="11023" max="11024" width="22.5703125" style="265" customWidth="1"/>
    <col min="11025" max="11025" width="1.5703125" style="265" customWidth="1"/>
    <col min="11026" max="11026" width="21.140625" style="265" customWidth="1"/>
    <col min="11027" max="11027" width="2.140625" style="265" customWidth="1"/>
    <col min="11028" max="11028" width="21.140625" style="265" customWidth="1"/>
    <col min="11029" max="11264" width="9.85546875" style="265"/>
    <col min="11265" max="11265" width="34.140625" style="265" customWidth="1"/>
    <col min="11266" max="11266" width="2.140625" style="265" customWidth="1"/>
    <col min="11267" max="11272" width="11.5703125" style="265" customWidth="1"/>
    <col min="11273" max="11275" width="14.85546875" style="265" customWidth="1"/>
    <col min="11276" max="11276" width="2.42578125" style="265" customWidth="1"/>
    <col min="11277" max="11277" width="14.85546875" style="265" customWidth="1"/>
    <col min="11278" max="11278" width="2.42578125" style="265" customWidth="1"/>
    <col min="11279" max="11280" width="22.5703125" style="265" customWidth="1"/>
    <col min="11281" max="11281" width="1.5703125" style="265" customWidth="1"/>
    <col min="11282" max="11282" width="21.140625" style="265" customWidth="1"/>
    <col min="11283" max="11283" width="2.140625" style="265" customWidth="1"/>
    <col min="11284" max="11284" width="21.140625" style="265" customWidth="1"/>
    <col min="11285" max="11520" width="9.85546875" style="265"/>
    <col min="11521" max="11521" width="34.140625" style="265" customWidth="1"/>
    <col min="11522" max="11522" width="2.140625" style="265" customWidth="1"/>
    <col min="11523" max="11528" width="11.5703125" style="265" customWidth="1"/>
    <col min="11529" max="11531" width="14.85546875" style="265" customWidth="1"/>
    <col min="11532" max="11532" width="2.42578125" style="265" customWidth="1"/>
    <col min="11533" max="11533" width="14.85546875" style="265" customWidth="1"/>
    <col min="11534" max="11534" width="2.42578125" style="265" customWidth="1"/>
    <col min="11535" max="11536" width="22.5703125" style="265" customWidth="1"/>
    <col min="11537" max="11537" width="1.5703125" style="265" customWidth="1"/>
    <col min="11538" max="11538" width="21.140625" style="265" customWidth="1"/>
    <col min="11539" max="11539" width="2.140625" style="265" customWidth="1"/>
    <col min="11540" max="11540" width="21.140625" style="265" customWidth="1"/>
    <col min="11541" max="11776" width="9.85546875" style="265"/>
    <col min="11777" max="11777" width="34.140625" style="265" customWidth="1"/>
    <col min="11778" max="11778" width="2.140625" style="265" customWidth="1"/>
    <col min="11779" max="11784" width="11.5703125" style="265" customWidth="1"/>
    <col min="11785" max="11787" width="14.85546875" style="265" customWidth="1"/>
    <col min="11788" max="11788" width="2.42578125" style="265" customWidth="1"/>
    <col min="11789" max="11789" width="14.85546875" style="265" customWidth="1"/>
    <col min="11790" max="11790" width="2.42578125" style="265" customWidth="1"/>
    <col min="11791" max="11792" width="22.5703125" style="265" customWidth="1"/>
    <col min="11793" max="11793" width="1.5703125" style="265" customWidth="1"/>
    <col min="11794" max="11794" width="21.140625" style="265" customWidth="1"/>
    <col min="11795" max="11795" width="2.140625" style="265" customWidth="1"/>
    <col min="11796" max="11796" width="21.140625" style="265" customWidth="1"/>
    <col min="11797" max="12032" width="9.85546875" style="265"/>
    <col min="12033" max="12033" width="34.140625" style="265" customWidth="1"/>
    <col min="12034" max="12034" width="2.140625" style="265" customWidth="1"/>
    <col min="12035" max="12040" width="11.5703125" style="265" customWidth="1"/>
    <col min="12041" max="12043" width="14.85546875" style="265" customWidth="1"/>
    <col min="12044" max="12044" width="2.42578125" style="265" customWidth="1"/>
    <col min="12045" max="12045" width="14.85546875" style="265" customWidth="1"/>
    <col min="12046" max="12046" width="2.42578125" style="265" customWidth="1"/>
    <col min="12047" max="12048" width="22.5703125" style="265" customWidth="1"/>
    <col min="12049" max="12049" width="1.5703125" style="265" customWidth="1"/>
    <col min="12050" max="12050" width="21.140625" style="265" customWidth="1"/>
    <col min="12051" max="12051" width="2.140625" style="265" customWidth="1"/>
    <col min="12052" max="12052" width="21.140625" style="265" customWidth="1"/>
    <col min="12053" max="12288" width="9.85546875" style="265"/>
    <col min="12289" max="12289" width="34.140625" style="265" customWidth="1"/>
    <col min="12290" max="12290" width="2.140625" style="265" customWidth="1"/>
    <col min="12291" max="12296" width="11.5703125" style="265" customWidth="1"/>
    <col min="12297" max="12299" width="14.85546875" style="265" customWidth="1"/>
    <col min="12300" max="12300" width="2.42578125" style="265" customWidth="1"/>
    <col min="12301" max="12301" width="14.85546875" style="265" customWidth="1"/>
    <col min="12302" max="12302" width="2.42578125" style="265" customWidth="1"/>
    <col min="12303" max="12304" width="22.5703125" style="265" customWidth="1"/>
    <col min="12305" max="12305" width="1.5703125" style="265" customWidth="1"/>
    <col min="12306" max="12306" width="21.140625" style="265" customWidth="1"/>
    <col min="12307" max="12307" width="2.140625" style="265" customWidth="1"/>
    <col min="12308" max="12308" width="21.140625" style="265" customWidth="1"/>
    <col min="12309" max="12544" width="9.85546875" style="265"/>
    <col min="12545" max="12545" width="34.140625" style="265" customWidth="1"/>
    <col min="12546" max="12546" width="2.140625" style="265" customWidth="1"/>
    <col min="12547" max="12552" width="11.5703125" style="265" customWidth="1"/>
    <col min="12553" max="12555" width="14.85546875" style="265" customWidth="1"/>
    <col min="12556" max="12556" width="2.42578125" style="265" customWidth="1"/>
    <col min="12557" max="12557" width="14.85546875" style="265" customWidth="1"/>
    <col min="12558" max="12558" width="2.42578125" style="265" customWidth="1"/>
    <col min="12559" max="12560" width="22.5703125" style="265" customWidth="1"/>
    <col min="12561" max="12561" width="1.5703125" style="265" customWidth="1"/>
    <col min="12562" max="12562" width="21.140625" style="265" customWidth="1"/>
    <col min="12563" max="12563" width="2.140625" style="265" customWidth="1"/>
    <col min="12564" max="12564" width="21.140625" style="265" customWidth="1"/>
    <col min="12565" max="12800" width="9.85546875" style="265"/>
    <col min="12801" max="12801" width="34.140625" style="265" customWidth="1"/>
    <col min="12802" max="12802" width="2.140625" style="265" customWidth="1"/>
    <col min="12803" max="12808" width="11.5703125" style="265" customWidth="1"/>
    <col min="12809" max="12811" width="14.85546875" style="265" customWidth="1"/>
    <col min="12812" max="12812" width="2.42578125" style="265" customWidth="1"/>
    <col min="12813" max="12813" width="14.85546875" style="265" customWidth="1"/>
    <col min="12814" max="12814" width="2.42578125" style="265" customWidth="1"/>
    <col min="12815" max="12816" width="22.5703125" style="265" customWidth="1"/>
    <col min="12817" max="12817" width="1.5703125" style="265" customWidth="1"/>
    <col min="12818" max="12818" width="21.140625" style="265" customWidth="1"/>
    <col min="12819" max="12819" width="2.140625" style="265" customWidth="1"/>
    <col min="12820" max="12820" width="21.140625" style="265" customWidth="1"/>
    <col min="12821" max="13056" width="9.85546875" style="265"/>
    <col min="13057" max="13057" width="34.140625" style="265" customWidth="1"/>
    <col min="13058" max="13058" width="2.140625" style="265" customWidth="1"/>
    <col min="13059" max="13064" width="11.5703125" style="265" customWidth="1"/>
    <col min="13065" max="13067" width="14.85546875" style="265" customWidth="1"/>
    <col min="13068" max="13068" width="2.42578125" style="265" customWidth="1"/>
    <col min="13069" max="13069" width="14.85546875" style="265" customWidth="1"/>
    <col min="13070" max="13070" width="2.42578125" style="265" customWidth="1"/>
    <col min="13071" max="13072" width="22.5703125" style="265" customWidth="1"/>
    <col min="13073" max="13073" width="1.5703125" style="265" customWidth="1"/>
    <col min="13074" max="13074" width="21.140625" style="265" customWidth="1"/>
    <col min="13075" max="13075" width="2.140625" style="265" customWidth="1"/>
    <col min="13076" max="13076" width="21.140625" style="265" customWidth="1"/>
    <col min="13077" max="13312" width="9.85546875" style="265"/>
    <col min="13313" max="13313" width="34.140625" style="265" customWidth="1"/>
    <col min="13314" max="13314" width="2.140625" style="265" customWidth="1"/>
    <col min="13315" max="13320" width="11.5703125" style="265" customWidth="1"/>
    <col min="13321" max="13323" width="14.85546875" style="265" customWidth="1"/>
    <col min="13324" max="13324" width="2.42578125" style="265" customWidth="1"/>
    <col min="13325" max="13325" width="14.85546875" style="265" customWidth="1"/>
    <col min="13326" max="13326" width="2.42578125" style="265" customWidth="1"/>
    <col min="13327" max="13328" width="22.5703125" style="265" customWidth="1"/>
    <col min="13329" max="13329" width="1.5703125" style="265" customWidth="1"/>
    <col min="13330" max="13330" width="21.140625" style="265" customWidth="1"/>
    <col min="13331" max="13331" width="2.140625" style="265" customWidth="1"/>
    <col min="13332" max="13332" width="21.140625" style="265" customWidth="1"/>
    <col min="13333" max="13568" width="9.85546875" style="265"/>
    <col min="13569" max="13569" width="34.140625" style="265" customWidth="1"/>
    <col min="13570" max="13570" width="2.140625" style="265" customWidth="1"/>
    <col min="13571" max="13576" width="11.5703125" style="265" customWidth="1"/>
    <col min="13577" max="13579" width="14.85546875" style="265" customWidth="1"/>
    <col min="13580" max="13580" width="2.42578125" style="265" customWidth="1"/>
    <col min="13581" max="13581" width="14.85546875" style="265" customWidth="1"/>
    <col min="13582" max="13582" width="2.42578125" style="265" customWidth="1"/>
    <col min="13583" max="13584" width="22.5703125" style="265" customWidth="1"/>
    <col min="13585" max="13585" width="1.5703125" style="265" customWidth="1"/>
    <col min="13586" max="13586" width="21.140625" style="265" customWidth="1"/>
    <col min="13587" max="13587" width="2.140625" style="265" customWidth="1"/>
    <col min="13588" max="13588" width="21.140625" style="265" customWidth="1"/>
    <col min="13589" max="13824" width="9.85546875" style="265"/>
    <col min="13825" max="13825" width="34.140625" style="265" customWidth="1"/>
    <col min="13826" max="13826" width="2.140625" style="265" customWidth="1"/>
    <col min="13827" max="13832" width="11.5703125" style="265" customWidth="1"/>
    <col min="13833" max="13835" width="14.85546875" style="265" customWidth="1"/>
    <col min="13836" max="13836" width="2.42578125" style="265" customWidth="1"/>
    <col min="13837" max="13837" width="14.85546875" style="265" customWidth="1"/>
    <col min="13838" max="13838" width="2.42578125" style="265" customWidth="1"/>
    <col min="13839" max="13840" width="22.5703125" style="265" customWidth="1"/>
    <col min="13841" max="13841" width="1.5703125" style="265" customWidth="1"/>
    <col min="13842" max="13842" width="21.140625" style="265" customWidth="1"/>
    <col min="13843" max="13843" width="2.140625" style="265" customWidth="1"/>
    <col min="13844" max="13844" width="21.140625" style="265" customWidth="1"/>
    <col min="13845" max="14080" width="9.85546875" style="265"/>
    <col min="14081" max="14081" width="34.140625" style="265" customWidth="1"/>
    <col min="14082" max="14082" width="2.140625" style="265" customWidth="1"/>
    <col min="14083" max="14088" width="11.5703125" style="265" customWidth="1"/>
    <col min="14089" max="14091" width="14.85546875" style="265" customWidth="1"/>
    <col min="14092" max="14092" width="2.42578125" style="265" customWidth="1"/>
    <col min="14093" max="14093" width="14.85546875" style="265" customWidth="1"/>
    <col min="14094" max="14094" width="2.42578125" style="265" customWidth="1"/>
    <col min="14095" max="14096" width="22.5703125" style="265" customWidth="1"/>
    <col min="14097" max="14097" width="1.5703125" style="265" customWidth="1"/>
    <col min="14098" max="14098" width="21.140625" style="265" customWidth="1"/>
    <col min="14099" max="14099" width="2.140625" style="265" customWidth="1"/>
    <col min="14100" max="14100" width="21.140625" style="265" customWidth="1"/>
    <col min="14101" max="14336" width="9.85546875" style="265"/>
    <col min="14337" max="14337" width="34.140625" style="265" customWidth="1"/>
    <col min="14338" max="14338" width="2.140625" style="265" customWidth="1"/>
    <col min="14339" max="14344" width="11.5703125" style="265" customWidth="1"/>
    <col min="14345" max="14347" width="14.85546875" style="265" customWidth="1"/>
    <col min="14348" max="14348" width="2.42578125" style="265" customWidth="1"/>
    <col min="14349" max="14349" width="14.85546875" style="265" customWidth="1"/>
    <col min="14350" max="14350" width="2.42578125" style="265" customWidth="1"/>
    <col min="14351" max="14352" width="22.5703125" style="265" customWidth="1"/>
    <col min="14353" max="14353" width="1.5703125" style="265" customWidth="1"/>
    <col min="14354" max="14354" width="21.140625" style="265" customWidth="1"/>
    <col min="14355" max="14355" width="2.140625" style="265" customWidth="1"/>
    <col min="14356" max="14356" width="21.140625" style="265" customWidth="1"/>
    <col min="14357" max="14592" width="9.85546875" style="265"/>
    <col min="14593" max="14593" width="34.140625" style="265" customWidth="1"/>
    <col min="14594" max="14594" width="2.140625" style="265" customWidth="1"/>
    <col min="14595" max="14600" width="11.5703125" style="265" customWidth="1"/>
    <col min="14601" max="14603" width="14.85546875" style="265" customWidth="1"/>
    <col min="14604" max="14604" width="2.42578125" style="265" customWidth="1"/>
    <col min="14605" max="14605" width="14.85546875" style="265" customWidth="1"/>
    <col min="14606" max="14606" width="2.42578125" style="265" customWidth="1"/>
    <col min="14607" max="14608" width="22.5703125" style="265" customWidth="1"/>
    <col min="14609" max="14609" width="1.5703125" style="265" customWidth="1"/>
    <col min="14610" max="14610" width="21.140625" style="265" customWidth="1"/>
    <col min="14611" max="14611" width="2.140625" style="265" customWidth="1"/>
    <col min="14612" max="14612" width="21.140625" style="265" customWidth="1"/>
    <col min="14613" max="14848" width="9.85546875" style="265"/>
    <col min="14849" max="14849" width="34.140625" style="265" customWidth="1"/>
    <col min="14850" max="14850" width="2.140625" style="265" customWidth="1"/>
    <col min="14851" max="14856" width="11.5703125" style="265" customWidth="1"/>
    <col min="14857" max="14859" width="14.85546875" style="265" customWidth="1"/>
    <col min="14860" max="14860" width="2.42578125" style="265" customWidth="1"/>
    <col min="14861" max="14861" width="14.85546875" style="265" customWidth="1"/>
    <col min="14862" max="14862" width="2.42578125" style="265" customWidth="1"/>
    <col min="14863" max="14864" width="22.5703125" style="265" customWidth="1"/>
    <col min="14865" max="14865" width="1.5703125" style="265" customWidth="1"/>
    <col min="14866" max="14866" width="21.140625" style="265" customWidth="1"/>
    <col min="14867" max="14867" width="2.140625" style="265" customWidth="1"/>
    <col min="14868" max="14868" width="21.140625" style="265" customWidth="1"/>
    <col min="14869" max="15104" width="9.85546875" style="265"/>
    <col min="15105" max="15105" width="34.140625" style="265" customWidth="1"/>
    <col min="15106" max="15106" width="2.140625" style="265" customWidth="1"/>
    <col min="15107" max="15112" width="11.5703125" style="265" customWidth="1"/>
    <col min="15113" max="15115" width="14.85546875" style="265" customWidth="1"/>
    <col min="15116" max="15116" width="2.42578125" style="265" customWidth="1"/>
    <col min="15117" max="15117" width="14.85546875" style="265" customWidth="1"/>
    <col min="15118" max="15118" width="2.42578125" style="265" customWidth="1"/>
    <col min="15119" max="15120" width="22.5703125" style="265" customWidth="1"/>
    <col min="15121" max="15121" width="1.5703125" style="265" customWidth="1"/>
    <col min="15122" max="15122" width="21.140625" style="265" customWidth="1"/>
    <col min="15123" max="15123" width="2.140625" style="265" customWidth="1"/>
    <col min="15124" max="15124" width="21.140625" style="265" customWidth="1"/>
    <col min="15125" max="15360" width="9.85546875" style="265"/>
    <col min="15361" max="15361" width="34.140625" style="265" customWidth="1"/>
    <col min="15362" max="15362" width="2.140625" style="265" customWidth="1"/>
    <col min="15363" max="15368" width="11.5703125" style="265" customWidth="1"/>
    <col min="15369" max="15371" width="14.85546875" style="265" customWidth="1"/>
    <col min="15372" max="15372" width="2.42578125" style="265" customWidth="1"/>
    <col min="15373" max="15373" width="14.85546875" style="265" customWidth="1"/>
    <col min="15374" max="15374" width="2.42578125" style="265" customWidth="1"/>
    <col min="15375" max="15376" width="22.5703125" style="265" customWidth="1"/>
    <col min="15377" max="15377" width="1.5703125" style="265" customWidth="1"/>
    <col min="15378" max="15378" width="21.140625" style="265" customWidth="1"/>
    <col min="15379" max="15379" width="2.140625" style="265" customWidth="1"/>
    <col min="15380" max="15380" width="21.140625" style="265" customWidth="1"/>
    <col min="15381" max="15616" width="9.85546875" style="265"/>
    <col min="15617" max="15617" width="34.140625" style="265" customWidth="1"/>
    <col min="15618" max="15618" width="2.140625" style="265" customWidth="1"/>
    <col min="15619" max="15624" width="11.5703125" style="265" customWidth="1"/>
    <col min="15625" max="15627" width="14.85546875" style="265" customWidth="1"/>
    <col min="15628" max="15628" width="2.42578125" style="265" customWidth="1"/>
    <col min="15629" max="15629" width="14.85546875" style="265" customWidth="1"/>
    <col min="15630" max="15630" width="2.42578125" style="265" customWidth="1"/>
    <col min="15631" max="15632" width="22.5703125" style="265" customWidth="1"/>
    <col min="15633" max="15633" width="1.5703125" style="265" customWidth="1"/>
    <col min="15634" max="15634" width="21.140625" style="265" customWidth="1"/>
    <col min="15635" max="15635" width="2.140625" style="265" customWidth="1"/>
    <col min="15636" max="15636" width="21.140625" style="265" customWidth="1"/>
    <col min="15637" max="15872" width="9.85546875" style="265"/>
    <col min="15873" max="15873" width="34.140625" style="265" customWidth="1"/>
    <col min="15874" max="15874" width="2.140625" style="265" customWidth="1"/>
    <col min="15875" max="15880" width="11.5703125" style="265" customWidth="1"/>
    <col min="15881" max="15883" width="14.85546875" style="265" customWidth="1"/>
    <col min="15884" max="15884" width="2.42578125" style="265" customWidth="1"/>
    <col min="15885" max="15885" width="14.85546875" style="265" customWidth="1"/>
    <col min="15886" max="15886" width="2.42578125" style="265" customWidth="1"/>
    <col min="15887" max="15888" width="22.5703125" style="265" customWidth="1"/>
    <col min="15889" max="15889" width="1.5703125" style="265" customWidth="1"/>
    <col min="15890" max="15890" width="21.140625" style="265" customWidth="1"/>
    <col min="15891" max="15891" width="2.140625" style="265" customWidth="1"/>
    <col min="15892" max="15892" width="21.140625" style="265" customWidth="1"/>
    <col min="15893" max="16128" width="9.85546875" style="265"/>
    <col min="16129" max="16129" width="34.140625" style="265" customWidth="1"/>
    <col min="16130" max="16130" width="2.140625" style="265" customWidth="1"/>
    <col min="16131" max="16136" width="11.5703125" style="265" customWidth="1"/>
    <col min="16137" max="16139" width="14.85546875" style="265" customWidth="1"/>
    <col min="16140" max="16140" width="2.42578125" style="265" customWidth="1"/>
    <col min="16141" max="16141" width="14.85546875" style="265" customWidth="1"/>
    <col min="16142" max="16142" width="2.42578125" style="265" customWidth="1"/>
    <col min="16143" max="16144" width="22.5703125" style="265" customWidth="1"/>
    <col min="16145" max="16145" width="1.5703125" style="265" customWidth="1"/>
    <col min="16146" max="16146" width="21.140625" style="265" customWidth="1"/>
    <col min="16147" max="16147" width="2.140625" style="265" customWidth="1"/>
    <col min="16148" max="16148" width="21.140625" style="265" customWidth="1"/>
    <col min="16149" max="16384" width="9.85546875" style="265"/>
  </cols>
  <sheetData>
    <row r="1" spans="1:20" s="257" customFormat="1" ht="18" x14ac:dyDescent="0.25">
      <c r="A1" s="256" t="s">
        <v>455</v>
      </c>
      <c r="F1" s="258"/>
      <c r="I1" s="258"/>
      <c r="J1" s="258"/>
      <c r="K1" s="258"/>
      <c r="M1" s="258"/>
    </row>
    <row r="2" spans="1:20" s="257" customFormat="1" ht="18.75" thickBot="1" x14ac:dyDescent="0.3">
      <c r="A2" s="256"/>
      <c r="C2" s="256" t="e">
        <f>#REF!&amp;" - "&amp;#REF!</f>
        <v>#REF!</v>
      </c>
      <c r="F2" s="258"/>
      <c r="I2" s="258"/>
      <c r="J2" s="258"/>
      <c r="K2" s="258"/>
      <c r="M2" s="258" t="e">
        <f>#REF!&amp;" - "&amp;#REF!</f>
        <v>#REF!</v>
      </c>
    </row>
    <row r="3" spans="1:20" ht="32.25" thickBot="1" x14ac:dyDescent="0.3">
      <c r="A3" s="259" t="s">
        <v>456</v>
      </c>
      <c r="B3" s="260"/>
      <c r="C3" s="261" t="e">
        <f>#REF!&amp;" - "&amp;#REF!</f>
        <v>#REF!</v>
      </c>
      <c r="D3" s="262"/>
      <c r="E3" s="263"/>
      <c r="F3" s="261" t="e">
        <f>#REF!&amp;" - "&amp;#REF!</f>
        <v>#REF!</v>
      </c>
      <c r="G3" s="262"/>
      <c r="H3" s="263"/>
      <c r="I3" s="261" t="e">
        <f>#REF!&amp;" - "&amp;#REF!</f>
        <v>#REF!</v>
      </c>
      <c r="J3" s="261" t="e">
        <f>#REF!&amp;" - "&amp;#REF!</f>
        <v>#REF!</v>
      </c>
      <c r="K3" s="264" t="e">
        <f>#REF!&amp;" - "&amp;#REF!</f>
        <v>#REF!</v>
      </c>
      <c r="M3" s="264" t="e">
        <f>M2</f>
        <v>#REF!</v>
      </c>
      <c r="O3" s="266" t="s">
        <v>457</v>
      </c>
      <c r="P3" s="267"/>
      <c r="R3" s="519" t="e">
        <f>#REF!&amp;" "&amp;#REF!</f>
        <v>#REF!</v>
      </c>
      <c r="T3" s="519" t="e">
        <f>#REF!&amp;" "&amp;#REF!</f>
        <v>#REF!</v>
      </c>
    </row>
    <row r="4" spans="1:20" s="274" customFormat="1" ht="12" thickBot="1" x14ac:dyDescent="0.25">
      <c r="A4" s="268"/>
      <c r="B4" s="269"/>
      <c r="C4" s="270" t="s">
        <v>0</v>
      </c>
      <c r="D4" s="271" t="s">
        <v>458</v>
      </c>
      <c r="E4" s="272" t="s">
        <v>459</v>
      </c>
      <c r="F4" s="270" t="s">
        <v>0</v>
      </c>
      <c r="G4" s="271" t="s">
        <v>458</v>
      </c>
      <c r="H4" s="272" t="s">
        <v>459</v>
      </c>
      <c r="I4" s="273" t="s">
        <v>460</v>
      </c>
      <c r="J4" s="273" t="s">
        <v>460</v>
      </c>
      <c r="K4" s="273" t="s">
        <v>460</v>
      </c>
      <c r="M4" s="273" t="s">
        <v>460</v>
      </c>
      <c r="O4" s="275" t="s">
        <v>461</v>
      </c>
      <c r="P4" s="276" t="s">
        <v>462</v>
      </c>
      <c r="R4" s="520"/>
      <c r="T4" s="520"/>
    </row>
    <row r="5" spans="1:20" ht="13.5" thickBot="1" x14ac:dyDescent="0.3">
      <c r="A5" s="277"/>
      <c r="B5" s="278"/>
      <c r="C5" s="279"/>
      <c r="D5" s="280"/>
      <c r="E5" s="281"/>
      <c r="F5" s="279"/>
      <c r="G5" s="280"/>
      <c r="H5" s="281"/>
      <c r="I5" s="279"/>
      <c r="J5" s="279"/>
      <c r="K5" s="279"/>
      <c r="M5" s="279"/>
      <c r="O5" s="282"/>
      <c r="P5" s="283"/>
      <c r="R5" s="284"/>
      <c r="T5" s="284"/>
    </row>
    <row r="6" spans="1:20" ht="24.95" customHeight="1" thickBot="1" x14ac:dyDescent="0.3">
      <c r="A6" s="285" t="s">
        <v>463</v>
      </c>
      <c r="B6" s="278"/>
      <c r="C6" s="286"/>
      <c r="D6" s="287"/>
      <c r="E6" s="288"/>
      <c r="F6" s="289"/>
      <c r="G6" s="287"/>
      <c r="H6" s="288"/>
      <c r="I6" s="289"/>
      <c r="J6" s="289"/>
      <c r="K6" s="290"/>
      <c r="M6" s="291"/>
      <c r="O6" s="292">
        <f t="shared" ref="O6:O37" si="0">SUBTOTAL(9,C6:M6)</f>
        <v>0</v>
      </c>
      <c r="P6" s="293">
        <f t="shared" ref="P6:P37" si="1">(C6*$C$40+D6*$D$40+E6*$E$40)+(F6*$F$40+G6*$G$40+H6*$H$40)++(I6*$I$40)+(J6*$J$40)+(K6*$K$40)+(M6*$M$40)</f>
        <v>0</v>
      </c>
      <c r="R6" s="294"/>
      <c r="T6" s="294"/>
    </row>
    <row r="7" spans="1:20" ht="24.95" customHeight="1" thickBot="1" x14ac:dyDescent="0.3">
      <c r="A7" s="285" t="s">
        <v>464</v>
      </c>
      <c r="B7" s="278"/>
      <c r="C7" s="289"/>
      <c r="D7" s="287"/>
      <c r="E7" s="288"/>
      <c r="F7" s="289"/>
      <c r="G7" s="287"/>
      <c r="H7" s="288"/>
      <c r="I7" s="289"/>
      <c r="J7" s="289"/>
      <c r="K7" s="290"/>
      <c r="M7" s="291"/>
      <c r="O7" s="292">
        <f t="shared" si="0"/>
        <v>0</v>
      </c>
      <c r="P7" s="293">
        <f t="shared" si="1"/>
        <v>0</v>
      </c>
      <c r="R7" s="294"/>
      <c r="T7" s="294"/>
    </row>
    <row r="8" spans="1:20" ht="24.95" customHeight="1" thickBot="1" x14ac:dyDescent="0.3">
      <c r="A8" s="285" t="s">
        <v>465</v>
      </c>
      <c r="B8" s="278"/>
      <c r="C8" s="289"/>
      <c r="D8" s="287"/>
      <c r="E8" s="288"/>
      <c r="F8" s="289"/>
      <c r="G8" s="287"/>
      <c r="H8" s="288"/>
      <c r="I8" s="289"/>
      <c r="J8" s="289"/>
      <c r="K8" s="290"/>
      <c r="M8" s="291"/>
      <c r="O8" s="292">
        <f t="shared" si="0"/>
        <v>0</v>
      </c>
      <c r="P8" s="293">
        <f t="shared" si="1"/>
        <v>0</v>
      </c>
      <c r="R8" s="294"/>
      <c r="T8" s="294"/>
    </row>
    <row r="9" spans="1:20" ht="24.95" customHeight="1" thickBot="1" x14ac:dyDescent="0.3">
      <c r="A9" s="285" t="s">
        <v>466</v>
      </c>
      <c r="B9" s="278"/>
      <c r="C9" s="289"/>
      <c r="D9" s="287"/>
      <c r="E9" s="288"/>
      <c r="F9" s="289"/>
      <c r="G9" s="287"/>
      <c r="H9" s="288"/>
      <c r="I9" s="289"/>
      <c r="J9" s="289"/>
      <c r="K9" s="290"/>
      <c r="M9" s="291"/>
      <c r="O9" s="292">
        <f t="shared" si="0"/>
        <v>0</v>
      </c>
      <c r="P9" s="293">
        <f t="shared" si="1"/>
        <v>0</v>
      </c>
      <c r="R9" s="294"/>
      <c r="T9" s="294"/>
    </row>
    <row r="10" spans="1:20" ht="24.95" customHeight="1" thickBot="1" x14ac:dyDescent="0.3">
      <c r="A10" s="285" t="s">
        <v>467</v>
      </c>
      <c r="B10" s="278"/>
      <c r="C10" s="289"/>
      <c r="D10" s="287"/>
      <c r="E10" s="288"/>
      <c r="F10" s="289"/>
      <c r="G10" s="287"/>
      <c r="H10" s="288"/>
      <c r="I10" s="289"/>
      <c r="J10" s="289"/>
      <c r="K10" s="290"/>
      <c r="M10" s="291"/>
      <c r="O10" s="292">
        <f t="shared" si="0"/>
        <v>0</v>
      </c>
      <c r="P10" s="293">
        <f t="shared" si="1"/>
        <v>0</v>
      </c>
      <c r="R10" s="294"/>
      <c r="T10" s="294"/>
    </row>
    <row r="11" spans="1:20" ht="24.95" customHeight="1" thickBot="1" x14ac:dyDescent="0.3">
      <c r="A11" s="285" t="s">
        <v>468</v>
      </c>
      <c r="B11" s="278"/>
      <c r="C11" s="289"/>
      <c r="D11" s="287"/>
      <c r="E11" s="288"/>
      <c r="F11" s="289"/>
      <c r="G11" s="287"/>
      <c r="H11" s="288"/>
      <c r="I11" s="289"/>
      <c r="J11" s="289"/>
      <c r="K11" s="290"/>
      <c r="M11" s="291"/>
      <c r="O11" s="292">
        <f t="shared" si="0"/>
        <v>0</v>
      </c>
      <c r="P11" s="293">
        <f t="shared" si="1"/>
        <v>0</v>
      </c>
      <c r="R11" s="294"/>
      <c r="T11" s="294"/>
    </row>
    <row r="12" spans="1:20" ht="24.95" customHeight="1" thickBot="1" x14ac:dyDescent="0.3">
      <c r="A12" s="285" t="s">
        <v>469</v>
      </c>
      <c r="B12" s="278"/>
      <c r="C12" s="289"/>
      <c r="D12" s="287"/>
      <c r="E12" s="288"/>
      <c r="F12" s="289"/>
      <c r="G12" s="287"/>
      <c r="H12" s="288"/>
      <c r="I12" s="289"/>
      <c r="J12" s="289"/>
      <c r="K12" s="290"/>
      <c r="M12" s="291"/>
      <c r="O12" s="292">
        <f t="shared" si="0"/>
        <v>0</v>
      </c>
      <c r="P12" s="293">
        <f t="shared" si="1"/>
        <v>0</v>
      </c>
      <c r="R12" s="294"/>
      <c r="T12" s="294"/>
    </row>
    <row r="13" spans="1:20" ht="24.95" customHeight="1" thickBot="1" x14ac:dyDescent="0.3">
      <c r="A13" s="285" t="s">
        <v>470</v>
      </c>
      <c r="B13" s="278"/>
      <c r="C13" s="289"/>
      <c r="D13" s="287"/>
      <c r="E13" s="288"/>
      <c r="F13" s="289"/>
      <c r="G13" s="287"/>
      <c r="H13" s="288"/>
      <c r="I13" s="289"/>
      <c r="J13" s="289"/>
      <c r="K13" s="290"/>
      <c r="M13" s="291"/>
      <c r="O13" s="292">
        <f t="shared" si="0"/>
        <v>0</v>
      </c>
      <c r="P13" s="293">
        <f t="shared" si="1"/>
        <v>0</v>
      </c>
      <c r="R13" s="294"/>
      <c r="T13" s="294"/>
    </row>
    <row r="14" spans="1:20" ht="24.95" customHeight="1" thickBot="1" x14ac:dyDescent="0.3">
      <c r="A14" s="285" t="s">
        <v>471</v>
      </c>
      <c r="B14" s="278"/>
      <c r="C14" s="289"/>
      <c r="D14" s="287"/>
      <c r="E14" s="288"/>
      <c r="F14" s="289"/>
      <c r="G14" s="287"/>
      <c r="H14" s="288"/>
      <c r="I14" s="289"/>
      <c r="J14" s="289"/>
      <c r="K14" s="290"/>
      <c r="M14" s="291"/>
      <c r="O14" s="292">
        <f t="shared" si="0"/>
        <v>0</v>
      </c>
      <c r="P14" s="293">
        <f t="shared" si="1"/>
        <v>0</v>
      </c>
      <c r="R14" s="294"/>
      <c r="T14" s="294"/>
    </row>
    <row r="15" spans="1:20" ht="24.95" customHeight="1" thickBot="1" x14ac:dyDescent="0.3">
      <c r="A15" s="285" t="s">
        <v>472</v>
      </c>
      <c r="B15" s="278"/>
      <c r="C15" s="289"/>
      <c r="D15" s="287"/>
      <c r="E15" s="288"/>
      <c r="F15" s="289"/>
      <c r="G15" s="287"/>
      <c r="H15" s="288"/>
      <c r="I15" s="289"/>
      <c r="J15" s="289"/>
      <c r="K15" s="290"/>
      <c r="M15" s="291"/>
      <c r="O15" s="292">
        <f t="shared" si="0"/>
        <v>0</v>
      </c>
      <c r="P15" s="293">
        <f t="shared" si="1"/>
        <v>0</v>
      </c>
      <c r="R15" s="294"/>
      <c r="T15" s="294"/>
    </row>
    <row r="16" spans="1:20" ht="24.95" customHeight="1" thickBot="1" x14ac:dyDescent="0.3">
      <c r="A16" s="285" t="s">
        <v>473</v>
      </c>
      <c r="B16" s="278"/>
      <c r="C16" s="289"/>
      <c r="D16" s="287"/>
      <c r="E16" s="288"/>
      <c r="F16" s="289"/>
      <c r="G16" s="287"/>
      <c r="H16" s="288"/>
      <c r="I16" s="289"/>
      <c r="J16" s="289"/>
      <c r="K16" s="290"/>
      <c r="M16" s="291"/>
      <c r="O16" s="292">
        <f t="shared" si="0"/>
        <v>0</v>
      </c>
      <c r="P16" s="293">
        <f t="shared" si="1"/>
        <v>0</v>
      </c>
      <c r="R16" s="294"/>
      <c r="T16" s="294"/>
    </row>
    <row r="17" spans="1:20" ht="24.95" customHeight="1" thickBot="1" x14ac:dyDescent="0.3">
      <c r="A17" s="285" t="s">
        <v>474</v>
      </c>
      <c r="B17" s="278"/>
      <c r="C17" s="289"/>
      <c r="D17" s="287"/>
      <c r="E17" s="288"/>
      <c r="F17" s="289"/>
      <c r="G17" s="287"/>
      <c r="H17" s="288"/>
      <c r="I17" s="289"/>
      <c r="J17" s="289"/>
      <c r="K17" s="290"/>
      <c r="M17" s="291"/>
      <c r="O17" s="292">
        <f t="shared" si="0"/>
        <v>0</v>
      </c>
      <c r="P17" s="293">
        <f t="shared" si="1"/>
        <v>0</v>
      </c>
      <c r="R17" s="294"/>
      <c r="T17" s="294"/>
    </row>
    <row r="18" spans="1:20" ht="24.95" customHeight="1" thickBot="1" x14ac:dyDescent="0.3">
      <c r="A18" s="295" t="s">
        <v>475</v>
      </c>
      <c r="B18" s="278"/>
      <c r="C18" s="289"/>
      <c r="D18" s="287"/>
      <c r="E18" s="288"/>
      <c r="F18" s="289"/>
      <c r="G18" s="287"/>
      <c r="H18" s="288"/>
      <c r="I18" s="289"/>
      <c r="J18" s="289"/>
      <c r="K18" s="290"/>
      <c r="M18" s="291"/>
      <c r="O18" s="292">
        <f t="shared" si="0"/>
        <v>0</v>
      </c>
      <c r="P18" s="293">
        <f t="shared" si="1"/>
        <v>0</v>
      </c>
      <c r="R18" s="294"/>
      <c r="T18" s="294"/>
    </row>
    <row r="19" spans="1:20" ht="24.95" customHeight="1" thickBot="1" x14ac:dyDescent="0.3">
      <c r="A19" s="285" t="s">
        <v>476</v>
      </c>
      <c r="B19" s="278"/>
      <c r="C19" s="289"/>
      <c r="D19" s="287"/>
      <c r="E19" s="288"/>
      <c r="F19" s="289"/>
      <c r="G19" s="287"/>
      <c r="H19" s="288"/>
      <c r="I19" s="289"/>
      <c r="J19" s="289"/>
      <c r="K19" s="290"/>
      <c r="M19" s="291"/>
      <c r="O19" s="292">
        <f t="shared" si="0"/>
        <v>0</v>
      </c>
      <c r="P19" s="293">
        <f t="shared" si="1"/>
        <v>0</v>
      </c>
      <c r="R19" s="294"/>
      <c r="T19" s="294"/>
    </row>
    <row r="20" spans="1:20" ht="24.95" customHeight="1" thickBot="1" x14ac:dyDescent="0.3">
      <c r="A20" s="285" t="s">
        <v>477</v>
      </c>
      <c r="B20" s="278"/>
      <c r="C20" s="289"/>
      <c r="D20" s="287"/>
      <c r="E20" s="288"/>
      <c r="F20" s="289"/>
      <c r="G20" s="287"/>
      <c r="H20" s="288"/>
      <c r="I20" s="289"/>
      <c r="J20" s="289"/>
      <c r="K20" s="290"/>
      <c r="M20" s="291"/>
      <c r="O20" s="292">
        <f t="shared" si="0"/>
        <v>0</v>
      </c>
      <c r="P20" s="293">
        <f t="shared" si="1"/>
        <v>0</v>
      </c>
      <c r="R20" s="294"/>
      <c r="T20" s="294"/>
    </row>
    <row r="21" spans="1:20" ht="24.95" customHeight="1" thickBot="1" x14ac:dyDescent="0.3">
      <c r="A21" s="285" t="s">
        <v>478</v>
      </c>
      <c r="B21" s="278"/>
      <c r="C21" s="289"/>
      <c r="D21" s="287"/>
      <c r="E21" s="288"/>
      <c r="F21" s="289"/>
      <c r="G21" s="287"/>
      <c r="H21" s="288"/>
      <c r="I21" s="289"/>
      <c r="J21" s="289"/>
      <c r="K21" s="290"/>
      <c r="M21" s="291"/>
      <c r="O21" s="292">
        <f t="shared" si="0"/>
        <v>0</v>
      </c>
      <c r="P21" s="293">
        <f t="shared" si="1"/>
        <v>0</v>
      </c>
      <c r="R21" s="294"/>
      <c r="T21" s="294"/>
    </row>
    <row r="22" spans="1:20" ht="24.95" customHeight="1" thickBot="1" x14ac:dyDescent="0.3">
      <c r="A22" s="285" t="s">
        <v>479</v>
      </c>
      <c r="B22" s="278"/>
      <c r="C22" s="289"/>
      <c r="D22" s="287"/>
      <c r="E22" s="288"/>
      <c r="F22" s="289"/>
      <c r="G22" s="287"/>
      <c r="H22" s="288"/>
      <c r="I22" s="289"/>
      <c r="J22" s="289"/>
      <c r="K22" s="290"/>
      <c r="M22" s="291"/>
      <c r="O22" s="292">
        <f t="shared" si="0"/>
        <v>0</v>
      </c>
      <c r="P22" s="293">
        <f t="shared" si="1"/>
        <v>0</v>
      </c>
      <c r="R22" s="294"/>
      <c r="T22" s="294"/>
    </row>
    <row r="23" spans="1:20" ht="24.95" customHeight="1" thickBot="1" x14ac:dyDescent="0.3">
      <c r="A23" s="285" t="s">
        <v>480</v>
      </c>
      <c r="B23" s="278"/>
      <c r="C23" s="289"/>
      <c r="D23" s="287"/>
      <c r="E23" s="288"/>
      <c r="F23" s="289"/>
      <c r="G23" s="287"/>
      <c r="H23" s="288"/>
      <c r="I23" s="289"/>
      <c r="J23" s="289"/>
      <c r="K23" s="290"/>
      <c r="M23" s="291"/>
      <c r="O23" s="292">
        <f t="shared" si="0"/>
        <v>0</v>
      </c>
      <c r="P23" s="293">
        <f t="shared" si="1"/>
        <v>0</v>
      </c>
      <c r="R23" s="294"/>
      <c r="T23" s="294"/>
    </row>
    <row r="24" spans="1:20" ht="24.95" customHeight="1" thickBot="1" x14ac:dyDescent="0.3">
      <c r="A24" s="285" t="s">
        <v>481</v>
      </c>
      <c r="B24" s="278"/>
      <c r="C24" s="289"/>
      <c r="D24" s="287"/>
      <c r="E24" s="288"/>
      <c r="F24" s="289"/>
      <c r="G24" s="287"/>
      <c r="H24" s="288"/>
      <c r="I24" s="289"/>
      <c r="J24" s="289"/>
      <c r="K24" s="290"/>
      <c r="M24" s="291"/>
      <c r="O24" s="292">
        <f t="shared" si="0"/>
        <v>0</v>
      </c>
      <c r="P24" s="293">
        <f t="shared" si="1"/>
        <v>0</v>
      </c>
      <c r="R24" s="294"/>
      <c r="T24" s="294"/>
    </row>
    <row r="25" spans="1:20" ht="24.95" customHeight="1" thickBot="1" x14ac:dyDescent="0.3">
      <c r="A25" s="285" t="s">
        <v>482</v>
      </c>
      <c r="B25" s="278"/>
      <c r="C25" s="289"/>
      <c r="D25" s="287"/>
      <c r="E25" s="288"/>
      <c r="F25" s="289"/>
      <c r="G25" s="287"/>
      <c r="H25" s="288"/>
      <c r="I25" s="289"/>
      <c r="J25" s="289"/>
      <c r="K25" s="290"/>
      <c r="M25" s="291"/>
      <c r="O25" s="292">
        <f t="shared" si="0"/>
        <v>0</v>
      </c>
      <c r="P25" s="293">
        <f t="shared" si="1"/>
        <v>0</v>
      </c>
      <c r="R25" s="294"/>
      <c r="T25" s="294"/>
    </row>
    <row r="26" spans="1:20" ht="24.95" customHeight="1" thickBot="1" x14ac:dyDescent="0.3">
      <c r="A26" s="285" t="s">
        <v>483</v>
      </c>
      <c r="B26" s="278"/>
      <c r="C26" s="289"/>
      <c r="D26" s="287"/>
      <c r="E26" s="288"/>
      <c r="F26" s="289"/>
      <c r="G26" s="287"/>
      <c r="H26" s="288"/>
      <c r="I26" s="289"/>
      <c r="J26" s="289"/>
      <c r="K26" s="290"/>
      <c r="M26" s="291"/>
      <c r="O26" s="292">
        <f t="shared" si="0"/>
        <v>0</v>
      </c>
      <c r="P26" s="293">
        <f t="shared" si="1"/>
        <v>0</v>
      </c>
      <c r="R26" s="294"/>
      <c r="T26" s="294"/>
    </row>
    <row r="27" spans="1:20" ht="24.95" customHeight="1" thickBot="1" x14ac:dyDescent="0.3">
      <c r="A27" s="285" t="s">
        <v>484</v>
      </c>
      <c r="B27" s="278"/>
      <c r="C27" s="289"/>
      <c r="D27" s="287"/>
      <c r="E27" s="288"/>
      <c r="F27" s="289"/>
      <c r="G27" s="287"/>
      <c r="H27" s="288"/>
      <c r="I27" s="289"/>
      <c r="J27" s="289"/>
      <c r="K27" s="290"/>
      <c r="M27" s="291"/>
      <c r="O27" s="292">
        <f t="shared" si="0"/>
        <v>0</v>
      </c>
      <c r="P27" s="293">
        <f t="shared" si="1"/>
        <v>0</v>
      </c>
      <c r="R27" s="294"/>
      <c r="T27" s="294"/>
    </row>
    <row r="28" spans="1:20" ht="24.95" customHeight="1" thickBot="1" x14ac:dyDescent="0.3">
      <c r="A28" s="285" t="s">
        <v>485</v>
      </c>
      <c r="B28" s="278"/>
      <c r="C28" s="289"/>
      <c r="D28" s="287"/>
      <c r="E28" s="288"/>
      <c r="F28" s="289"/>
      <c r="G28" s="287"/>
      <c r="H28" s="288"/>
      <c r="I28" s="289"/>
      <c r="J28" s="289"/>
      <c r="K28" s="290"/>
      <c r="M28" s="291"/>
      <c r="O28" s="292">
        <f t="shared" si="0"/>
        <v>0</v>
      </c>
      <c r="P28" s="293">
        <f t="shared" si="1"/>
        <v>0</v>
      </c>
      <c r="R28" s="294"/>
      <c r="T28" s="294"/>
    </row>
    <row r="29" spans="1:20" ht="24.95" customHeight="1" thickBot="1" x14ac:dyDescent="0.3">
      <c r="A29" s="285" t="s">
        <v>486</v>
      </c>
      <c r="B29" s="278"/>
      <c r="C29" s="289"/>
      <c r="D29" s="287"/>
      <c r="E29" s="288"/>
      <c r="F29" s="289"/>
      <c r="G29" s="287"/>
      <c r="H29" s="288"/>
      <c r="I29" s="289"/>
      <c r="J29" s="289"/>
      <c r="K29" s="290"/>
      <c r="M29" s="291"/>
      <c r="O29" s="292">
        <f t="shared" si="0"/>
        <v>0</v>
      </c>
      <c r="P29" s="293">
        <f t="shared" si="1"/>
        <v>0</v>
      </c>
      <c r="R29" s="294"/>
      <c r="T29" s="294"/>
    </row>
    <row r="30" spans="1:20" ht="24.95" customHeight="1" thickBot="1" x14ac:dyDescent="0.3">
      <c r="A30" s="295" t="s">
        <v>487</v>
      </c>
      <c r="B30" s="278"/>
      <c r="C30" s="289"/>
      <c r="D30" s="287"/>
      <c r="E30" s="288"/>
      <c r="F30" s="289"/>
      <c r="G30" s="287"/>
      <c r="H30" s="288"/>
      <c r="I30" s="289"/>
      <c r="J30" s="289"/>
      <c r="K30" s="290"/>
      <c r="M30" s="291"/>
      <c r="O30" s="292">
        <f t="shared" si="0"/>
        <v>0</v>
      </c>
      <c r="P30" s="293">
        <f t="shared" si="1"/>
        <v>0</v>
      </c>
      <c r="R30" s="294"/>
      <c r="T30" s="294"/>
    </row>
    <row r="31" spans="1:20" ht="24.95" customHeight="1" thickBot="1" x14ac:dyDescent="0.3">
      <c r="A31" s="285" t="s">
        <v>488</v>
      </c>
      <c r="B31" s="278"/>
      <c r="C31" s="289"/>
      <c r="D31" s="287"/>
      <c r="E31" s="288"/>
      <c r="F31" s="289"/>
      <c r="G31" s="287"/>
      <c r="H31" s="288"/>
      <c r="I31" s="289"/>
      <c r="J31" s="289"/>
      <c r="K31" s="290"/>
      <c r="M31" s="291"/>
      <c r="O31" s="292">
        <f t="shared" si="0"/>
        <v>0</v>
      </c>
      <c r="P31" s="293">
        <f t="shared" si="1"/>
        <v>0</v>
      </c>
      <c r="R31" s="294"/>
      <c r="T31" s="294"/>
    </row>
    <row r="32" spans="1:20" ht="24.95" customHeight="1" thickBot="1" x14ac:dyDescent="0.3">
      <c r="A32" s="285" t="s">
        <v>489</v>
      </c>
      <c r="B32" s="278"/>
      <c r="C32" s="289"/>
      <c r="D32" s="287"/>
      <c r="E32" s="288"/>
      <c r="F32" s="289"/>
      <c r="G32" s="287"/>
      <c r="H32" s="288"/>
      <c r="I32" s="289"/>
      <c r="J32" s="289"/>
      <c r="K32" s="290"/>
      <c r="M32" s="291"/>
      <c r="O32" s="292">
        <f t="shared" si="0"/>
        <v>0</v>
      </c>
      <c r="P32" s="293">
        <f t="shared" si="1"/>
        <v>0</v>
      </c>
      <c r="R32" s="294"/>
      <c r="T32" s="294"/>
    </row>
    <row r="33" spans="1:20" ht="24.95" customHeight="1" thickBot="1" x14ac:dyDescent="0.3">
      <c r="A33" s="285" t="s">
        <v>490</v>
      </c>
      <c r="B33" s="278"/>
      <c r="C33" s="289"/>
      <c r="D33" s="287"/>
      <c r="E33" s="288"/>
      <c r="F33" s="289"/>
      <c r="G33" s="287"/>
      <c r="H33" s="288"/>
      <c r="I33" s="289"/>
      <c r="J33" s="289"/>
      <c r="K33" s="290"/>
      <c r="M33" s="291"/>
      <c r="O33" s="292">
        <f t="shared" si="0"/>
        <v>0</v>
      </c>
      <c r="P33" s="293">
        <f t="shared" si="1"/>
        <v>0</v>
      </c>
      <c r="R33" s="294"/>
      <c r="T33" s="294"/>
    </row>
    <row r="34" spans="1:20" ht="24.95" customHeight="1" thickBot="1" x14ac:dyDescent="0.3">
      <c r="A34" s="285" t="s">
        <v>491</v>
      </c>
      <c r="B34" s="278"/>
      <c r="C34" s="289"/>
      <c r="D34" s="287"/>
      <c r="E34" s="288"/>
      <c r="F34" s="289"/>
      <c r="G34" s="287"/>
      <c r="H34" s="288"/>
      <c r="I34" s="289"/>
      <c r="J34" s="289"/>
      <c r="K34" s="290"/>
      <c r="M34" s="291"/>
      <c r="O34" s="292">
        <f t="shared" si="0"/>
        <v>0</v>
      </c>
      <c r="P34" s="293">
        <f t="shared" si="1"/>
        <v>0</v>
      </c>
      <c r="R34" s="294"/>
      <c r="T34" s="294"/>
    </row>
    <row r="35" spans="1:20" ht="51.75" thickBot="1" x14ac:dyDescent="0.3">
      <c r="A35" s="295" t="s">
        <v>492</v>
      </c>
      <c r="B35" s="278"/>
      <c r="C35" s="289"/>
      <c r="D35" s="287"/>
      <c r="E35" s="288"/>
      <c r="F35" s="289"/>
      <c r="G35" s="287"/>
      <c r="H35" s="288"/>
      <c r="I35" s="289"/>
      <c r="J35" s="289"/>
      <c r="K35" s="290"/>
      <c r="M35" s="291"/>
      <c r="O35" s="292">
        <f t="shared" si="0"/>
        <v>0</v>
      </c>
      <c r="P35" s="293">
        <f t="shared" si="1"/>
        <v>0</v>
      </c>
      <c r="R35" s="294"/>
      <c r="T35" s="294"/>
    </row>
    <row r="36" spans="1:20" ht="24.95" customHeight="1" thickBot="1" x14ac:dyDescent="0.3">
      <c r="A36" s="285" t="s">
        <v>493</v>
      </c>
      <c r="B36" s="278"/>
      <c r="C36" s="289"/>
      <c r="D36" s="287"/>
      <c r="E36" s="288"/>
      <c r="F36" s="289"/>
      <c r="G36" s="287"/>
      <c r="H36" s="288"/>
      <c r="I36" s="289"/>
      <c r="J36" s="289"/>
      <c r="K36" s="290"/>
      <c r="M36" s="291"/>
      <c r="O36" s="292">
        <f t="shared" si="0"/>
        <v>0</v>
      </c>
      <c r="P36" s="293">
        <f t="shared" si="1"/>
        <v>0</v>
      </c>
      <c r="R36" s="294"/>
      <c r="T36" s="294"/>
    </row>
    <row r="37" spans="1:20" ht="24.95" customHeight="1" thickBot="1" x14ac:dyDescent="0.3">
      <c r="A37" s="296" t="s">
        <v>494</v>
      </c>
      <c r="B37" s="278"/>
      <c r="C37" s="289"/>
      <c r="D37" s="287"/>
      <c r="E37" s="288"/>
      <c r="F37" s="289"/>
      <c r="G37" s="287"/>
      <c r="H37" s="288"/>
      <c r="I37" s="289"/>
      <c r="J37" s="289"/>
      <c r="K37" s="297"/>
      <c r="M37" s="298"/>
      <c r="O37" s="292">
        <f t="shared" si="0"/>
        <v>0</v>
      </c>
      <c r="P37" s="293">
        <f t="shared" si="1"/>
        <v>0</v>
      </c>
      <c r="R37" s="294"/>
      <c r="T37" s="294"/>
    </row>
    <row r="38" spans="1:20" s="257" customFormat="1" ht="13.5" thickBot="1" x14ac:dyDescent="0.25">
      <c r="A38" s="299"/>
      <c r="B38" s="300"/>
      <c r="C38" s="301"/>
      <c r="D38" s="301"/>
      <c r="E38" s="302"/>
      <c r="F38" s="301"/>
      <c r="G38" s="301"/>
      <c r="H38" s="302"/>
      <c r="I38" s="301"/>
      <c r="J38" s="301"/>
      <c r="K38" s="301"/>
      <c r="M38" s="301"/>
      <c r="P38" s="303"/>
      <c r="R38" s="303"/>
      <c r="T38" s="303"/>
    </row>
    <row r="39" spans="1:20" ht="20.100000000000001" customHeight="1" thickBot="1" x14ac:dyDescent="0.3">
      <c r="A39" s="304" t="s">
        <v>495</v>
      </c>
      <c r="B39" s="305"/>
      <c r="C39" s="279">
        <f>SUBTOTAL(9,C5:C37)</f>
        <v>0</v>
      </c>
      <c r="D39" s="279">
        <f t="shared" ref="D39:K39" si="2">SUBTOTAL(9,D5:D37)</f>
        <v>0</v>
      </c>
      <c r="E39" s="306">
        <f t="shared" si="2"/>
        <v>0</v>
      </c>
      <c r="F39" s="279">
        <f t="shared" si="2"/>
        <v>0</v>
      </c>
      <c r="G39" s="279">
        <f t="shared" si="2"/>
        <v>0</v>
      </c>
      <c r="H39" s="306">
        <f t="shared" si="2"/>
        <v>0</v>
      </c>
      <c r="I39" s="279">
        <f t="shared" si="2"/>
        <v>0</v>
      </c>
      <c r="J39" s="279">
        <f t="shared" si="2"/>
        <v>0</v>
      </c>
      <c r="K39" s="306">
        <f t="shared" si="2"/>
        <v>0</v>
      </c>
      <c r="M39" s="306">
        <f>SUBTOTAL(9,M5:M37)</f>
        <v>0</v>
      </c>
      <c r="O39" s="307">
        <f>IF(SUM(O5:O37)=SUM(C39:M39),SUM(C39:M39),"!!! erreur !!!")</f>
        <v>0</v>
      </c>
      <c r="P39" s="308"/>
      <c r="R39" s="309">
        <f>SUM(R5:R37)</f>
        <v>0</v>
      </c>
      <c r="T39" s="309">
        <f>SUM(T5:T37)</f>
        <v>0</v>
      </c>
    </row>
    <row r="40" spans="1:20" s="316" customFormat="1" ht="20.100000000000001" customHeight="1" x14ac:dyDescent="0.2">
      <c r="A40" s="310" t="s">
        <v>496</v>
      </c>
      <c r="B40" s="311"/>
      <c r="C40" s="312"/>
      <c r="D40" s="312"/>
      <c r="E40" s="313"/>
      <c r="F40" s="312"/>
      <c r="G40" s="312"/>
      <c r="H40" s="313"/>
      <c r="I40" s="314"/>
      <c r="J40" s="314"/>
      <c r="K40" s="315"/>
      <c r="M40" s="315"/>
      <c r="O40" s="317"/>
      <c r="P40" s="318"/>
      <c r="R40" s="319" t="e">
        <f>IF(R39=#REF!,"","!! Montant différent de la Récapitulation DPGF !!")</f>
        <v>#REF!</v>
      </c>
      <c r="T40" s="319" t="e">
        <f>IF(T39=#REF!,"","!! Montant différent de la Récapitulation DPGF !!")</f>
        <v>#REF!</v>
      </c>
    </row>
    <row r="41" spans="1:20" ht="20.100000000000001" customHeight="1" thickBot="1" x14ac:dyDescent="0.25">
      <c r="A41" s="320" t="s">
        <v>497</v>
      </c>
      <c r="B41" s="311"/>
      <c r="C41" s="321">
        <f>C39*C40</f>
        <v>0</v>
      </c>
      <c r="D41" s="321">
        <f t="shared" ref="D41:K41" si="3">D39*D40</f>
        <v>0</v>
      </c>
      <c r="E41" s="322">
        <f t="shared" si="3"/>
        <v>0</v>
      </c>
      <c r="F41" s="321">
        <f t="shared" si="3"/>
        <v>0</v>
      </c>
      <c r="G41" s="321">
        <f t="shared" si="3"/>
        <v>0</v>
      </c>
      <c r="H41" s="322">
        <f t="shared" si="3"/>
        <v>0</v>
      </c>
      <c r="I41" s="323">
        <f t="shared" si="3"/>
        <v>0</v>
      </c>
      <c r="J41" s="323">
        <f t="shared" si="3"/>
        <v>0</v>
      </c>
      <c r="K41" s="324">
        <f t="shared" si="3"/>
        <v>0</v>
      </c>
      <c r="M41" s="324">
        <f>M39*M40</f>
        <v>0</v>
      </c>
      <c r="O41" s="317"/>
    </row>
    <row r="42" spans="1:20" ht="32.25" customHeight="1" thickTop="1" thickBot="1" x14ac:dyDescent="0.25">
      <c r="A42" s="325" t="s">
        <v>498</v>
      </c>
      <c r="B42" s="311"/>
      <c r="C42" s="326" t="e">
        <f>IF(C41+D41+E41=#REF!,C41+D41+E41,"!! Montant différent de la DPGF !!")</f>
        <v>#REF!</v>
      </c>
      <c r="D42" s="327"/>
      <c r="E42" s="328"/>
      <c r="F42" s="326" t="e">
        <f>IF(F41+G41+H41=#REF!,F41+G41+H41,"!! Montant différent de la DPGF !!")</f>
        <v>#REF!</v>
      </c>
      <c r="G42" s="327"/>
      <c r="H42" s="328"/>
      <c r="I42" s="326" t="e">
        <f>IF(I41=#REF!,I41,"!! Montant différent de la DPGF !!")</f>
        <v>#REF!</v>
      </c>
      <c r="J42" s="326" t="e">
        <f>IF(J41=#REF!,J41,"!! Montant différent de la DPGF !!")</f>
        <v>#REF!</v>
      </c>
      <c r="K42" s="329" t="e">
        <f>IF(K41=#REF!,K41,"!! Montant différent de la DPGF !!")</f>
        <v>#REF!</v>
      </c>
      <c r="M42" s="329" t="e">
        <f>IF(M41=#REF!,M41,"!! Montant différent de la DPGF !!")</f>
        <v>#REF!</v>
      </c>
      <c r="O42" s="317"/>
      <c r="P42" s="330" t="e">
        <f>IF(SUM(P6:P37)=SUM(C42:M42),SUM(C42:M42),"!!! erreur !!!")</f>
        <v>#REF!</v>
      </c>
    </row>
    <row r="43" spans="1:20" s="317" customFormat="1" x14ac:dyDescent="0.2">
      <c r="A43" s="331" t="s">
        <v>499</v>
      </c>
      <c r="B43" s="332"/>
      <c r="C43" s="333"/>
      <c r="D43" s="333"/>
      <c r="E43" s="333"/>
      <c r="F43" s="333"/>
      <c r="G43" s="333"/>
      <c r="H43" s="333"/>
      <c r="I43" s="333"/>
      <c r="J43" s="333"/>
      <c r="K43" s="333"/>
      <c r="M43" s="333"/>
    </row>
  </sheetData>
  <mergeCells count="2">
    <mergeCell ref="R3:R4"/>
    <mergeCell ref="T3:T4"/>
  </mergeCells>
  <conditionalFormatting sqref="C6:K37 M6:M37 C40:K40 M40 R6:R37 T6:T37">
    <cfRule type="cellIs" dxfId="0" priority="1" stopIfTrue="1" operator="equal">
      <formula>""</formula>
    </cfRule>
  </conditionalFormatting>
  <dataValidations count="2">
    <dataValidation allowBlank="1" showInputMessage="1" showErrorMessage="1" prompt="cellule à compléter" sqref="M6:M37 JI6:JI37 TE6:TE37 ADA6:ADA37 AMW6:AMW37 AWS6:AWS37 BGO6:BGO37 BQK6:BQK37 CAG6:CAG37 CKC6:CKC37 CTY6:CTY37 DDU6:DDU37 DNQ6:DNQ37 DXM6:DXM37 EHI6:EHI37 ERE6:ERE37 FBA6:FBA37 FKW6:FKW37 FUS6:FUS37 GEO6:GEO37 GOK6:GOK37 GYG6:GYG37 HIC6:HIC37 HRY6:HRY37 IBU6:IBU37 ILQ6:ILQ37 IVM6:IVM37 JFI6:JFI37 JPE6:JPE37 JZA6:JZA37 KIW6:KIW37 KSS6:KSS37 LCO6:LCO37 LMK6:LMK37 LWG6:LWG37 MGC6:MGC37 MPY6:MPY37 MZU6:MZU37 NJQ6:NJQ37 NTM6:NTM37 ODI6:ODI37 ONE6:ONE37 OXA6:OXA37 PGW6:PGW37 PQS6:PQS37 QAO6:QAO37 QKK6:QKK37 QUG6:QUG37 REC6:REC37 RNY6:RNY37 RXU6:RXU37 SHQ6:SHQ37 SRM6:SRM37 TBI6:TBI37 TLE6:TLE37 TVA6:TVA37 UEW6:UEW37 UOS6:UOS37 UYO6:UYO37 VIK6:VIK37 VSG6:VSG37 WCC6:WCC37 WLY6:WLY37 WVU6:WVU37 M65542:M65573 JI65542:JI65573 TE65542:TE65573 ADA65542:ADA65573 AMW65542:AMW65573 AWS65542:AWS65573 BGO65542:BGO65573 BQK65542:BQK65573 CAG65542:CAG65573 CKC65542:CKC65573 CTY65542:CTY65573 DDU65542:DDU65573 DNQ65542:DNQ65573 DXM65542:DXM65573 EHI65542:EHI65573 ERE65542:ERE65573 FBA65542:FBA65573 FKW65542:FKW65573 FUS65542:FUS65573 GEO65542:GEO65573 GOK65542:GOK65573 GYG65542:GYG65573 HIC65542:HIC65573 HRY65542:HRY65573 IBU65542:IBU65573 ILQ65542:ILQ65573 IVM65542:IVM65573 JFI65542:JFI65573 JPE65542:JPE65573 JZA65542:JZA65573 KIW65542:KIW65573 KSS65542:KSS65573 LCO65542:LCO65573 LMK65542:LMK65573 LWG65542:LWG65573 MGC65542:MGC65573 MPY65542:MPY65573 MZU65542:MZU65573 NJQ65542:NJQ65573 NTM65542:NTM65573 ODI65542:ODI65573 ONE65542:ONE65573 OXA65542:OXA65573 PGW65542:PGW65573 PQS65542:PQS65573 QAO65542:QAO65573 QKK65542:QKK65573 QUG65542:QUG65573 REC65542:REC65573 RNY65542:RNY65573 RXU65542:RXU65573 SHQ65542:SHQ65573 SRM65542:SRM65573 TBI65542:TBI65573 TLE65542:TLE65573 TVA65542:TVA65573 UEW65542:UEW65573 UOS65542:UOS65573 UYO65542:UYO65573 VIK65542:VIK65573 VSG65542:VSG65573 WCC65542:WCC65573 WLY65542:WLY65573 WVU65542:WVU65573 M131078:M131109 JI131078:JI131109 TE131078:TE131109 ADA131078:ADA131109 AMW131078:AMW131109 AWS131078:AWS131109 BGO131078:BGO131109 BQK131078:BQK131109 CAG131078:CAG131109 CKC131078:CKC131109 CTY131078:CTY131109 DDU131078:DDU131109 DNQ131078:DNQ131109 DXM131078:DXM131109 EHI131078:EHI131109 ERE131078:ERE131109 FBA131078:FBA131109 FKW131078:FKW131109 FUS131078:FUS131109 GEO131078:GEO131109 GOK131078:GOK131109 GYG131078:GYG131109 HIC131078:HIC131109 HRY131078:HRY131109 IBU131078:IBU131109 ILQ131078:ILQ131109 IVM131078:IVM131109 JFI131078:JFI131109 JPE131078:JPE131109 JZA131078:JZA131109 KIW131078:KIW131109 KSS131078:KSS131109 LCO131078:LCO131109 LMK131078:LMK131109 LWG131078:LWG131109 MGC131078:MGC131109 MPY131078:MPY131109 MZU131078:MZU131109 NJQ131078:NJQ131109 NTM131078:NTM131109 ODI131078:ODI131109 ONE131078:ONE131109 OXA131078:OXA131109 PGW131078:PGW131109 PQS131078:PQS131109 QAO131078:QAO131109 QKK131078:QKK131109 QUG131078:QUG131109 REC131078:REC131109 RNY131078:RNY131109 RXU131078:RXU131109 SHQ131078:SHQ131109 SRM131078:SRM131109 TBI131078:TBI131109 TLE131078:TLE131109 TVA131078:TVA131109 UEW131078:UEW131109 UOS131078:UOS131109 UYO131078:UYO131109 VIK131078:VIK131109 VSG131078:VSG131109 WCC131078:WCC131109 WLY131078:WLY131109 WVU131078:WVU131109 M196614:M196645 JI196614:JI196645 TE196614:TE196645 ADA196614:ADA196645 AMW196614:AMW196645 AWS196614:AWS196645 BGO196614:BGO196645 BQK196614:BQK196645 CAG196614:CAG196645 CKC196614:CKC196645 CTY196614:CTY196645 DDU196614:DDU196645 DNQ196614:DNQ196645 DXM196614:DXM196645 EHI196614:EHI196645 ERE196614:ERE196645 FBA196614:FBA196645 FKW196614:FKW196645 FUS196614:FUS196645 GEO196614:GEO196645 GOK196614:GOK196645 GYG196614:GYG196645 HIC196614:HIC196645 HRY196614:HRY196645 IBU196614:IBU196645 ILQ196614:ILQ196645 IVM196614:IVM196645 JFI196614:JFI196645 JPE196614:JPE196645 JZA196614:JZA196645 KIW196614:KIW196645 KSS196614:KSS196645 LCO196614:LCO196645 LMK196614:LMK196645 LWG196614:LWG196645 MGC196614:MGC196645 MPY196614:MPY196645 MZU196614:MZU196645 NJQ196614:NJQ196645 NTM196614:NTM196645 ODI196614:ODI196645 ONE196614:ONE196645 OXA196614:OXA196645 PGW196614:PGW196645 PQS196614:PQS196645 QAO196614:QAO196645 QKK196614:QKK196645 QUG196614:QUG196645 REC196614:REC196645 RNY196614:RNY196645 RXU196614:RXU196645 SHQ196614:SHQ196645 SRM196614:SRM196645 TBI196614:TBI196645 TLE196614:TLE196645 TVA196614:TVA196645 UEW196614:UEW196645 UOS196614:UOS196645 UYO196614:UYO196645 VIK196614:VIK196645 VSG196614:VSG196645 WCC196614:WCC196645 WLY196614:WLY196645 WVU196614:WVU196645 M262150:M262181 JI262150:JI262181 TE262150:TE262181 ADA262150:ADA262181 AMW262150:AMW262181 AWS262150:AWS262181 BGO262150:BGO262181 BQK262150:BQK262181 CAG262150:CAG262181 CKC262150:CKC262181 CTY262150:CTY262181 DDU262150:DDU262181 DNQ262150:DNQ262181 DXM262150:DXM262181 EHI262150:EHI262181 ERE262150:ERE262181 FBA262150:FBA262181 FKW262150:FKW262181 FUS262150:FUS262181 GEO262150:GEO262181 GOK262150:GOK262181 GYG262150:GYG262181 HIC262150:HIC262181 HRY262150:HRY262181 IBU262150:IBU262181 ILQ262150:ILQ262181 IVM262150:IVM262181 JFI262150:JFI262181 JPE262150:JPE262181 JZA262150:JZA262181 KIW262150:KIW262181 KSS262150:KSS262181 LCO262150:LCO262181 LMK262150:LMK262181 LWG262150:LWG262181 MGC262150:MGC262181 MPY262150:MPY262181 MZU262150:MZU262181 NJQ262150:NJQ262181 NTM262150:NTM262181 ODI262150:ODI262181 ONE262150:ONE262181 OXA262150:OXA262181 PGW262150:PGW262181 PQS262150:PQS262181 QAO262150:QAO262181 QKK262150:QKK262181 QUG262150:QUG262181 REC262150:REC262181 RNY262150:RNY262181 RXU262150:RXU262181 SHQ262150:SHQ262181 SRM262150:SRM262181 TBI262150:TBI262181 TLE262150:TLE262181 TVA262150:TVA262181 UEW262150:UEW262181 UOS262150:UOS262181 UYO262150:UYO262181 VIK262150:VIK262181 VSG262150:VSG262181 WCC262150:WCC262181 WLY262150:WLY262181 WVU262150:WVU262181 M327686:M327717 JI327686:JI327717 TE327686:TE327717 ADA327686:ADA327717 AMW327686:AMW327717 AWS327686:AWS327717 BGO327686:BGO327717 BQK327686:BQK327717 CAG327686:CAG327717 CKC327686:CKC327717 CTY327686:CTY327717 DDU327686:DDU327717 DNQ327686:DNQ327717 DXM327686:DXM327717 EHI327686:EHI327717 ERE327686:ERE327717 FBA327686:FBA327717 FKW327686:FKW327717 FUS327686:FUS327717 GEO327686:GEO327717 GOK327686:GOK327717 GYG327686:GYG327717 HIC327686:HIC327717 HRY327686:HRY327717 IBU327686:IBU327717 ILQ327686:ILQ327717 IVM327686:IVM327717 JFI327686:JFI327717 JPE327686:JPE327717 JZA327686:JZA327717 KIW327686:KIW327717 KSS327686:KSS327717 LCO327686:LCO327717 LMK327686:LMK327717 LWG327686:LWG327717 MGC327686:MGC327717 MPY327686:MPY327717 MZU327686:MZU327717 NJQ327686:NJQ327717 NTM327686:NTM327717 ODI327686:ODI327717 ONE327686:ONE327717 OXA327686:OXA327717 PGW327686:PGW327717 PQS327686:PQS327717 QAO327686:QAO327717 QKK327686:QKK327717 QUG327686:QUG327717 REC327686:REC327717 RNY327686:RNY327717 RXU327686:RXU327717 SHQ327686:SHQ327717 SRM327686:SRM327717 TBI327686:TBI327717 TLE327686:TLE327717 TVA327686:TVA327717 UEW327686:UEW327717 UOS327686:UOS327717 UYO327686:UYO327717 VIK327686:VIK327717 VSG327686:VSG327717 WCC327686:WCC327717 WLY327686:WLY327717 WVU327686:WVU327717 M393222:M393253 JI393222:JI393253 TE393222:TE393253 ADA393222:ADA393253 AMW393222:AMW393253 AWS393222:AWS393253 BGO393222:BGO393253 BQK393222:BQK393253 CAG393222:CAG393253 CKC393222:CKC393253 CTY393222:CTY393253 DDU393222:DDU393253 DNQ393222:DNQ393253 DXM393222:DXM393253 EHI393222:EHI393253 ERE393222:ERE393253 FBA393222:FBA393253 FKW393222:FKW393253 FUS393222:FUS393253 GEO393222:GEO393253 GOK393222:GOK393253 GYG393222:GYG393253 HIC393222:HIC393253 HRY393222:HRY393253 IBU393222:IBU393253 ILQ393222:ILQ393253 IVM393222:IVM393253 JFI393222:JFI393253 JPE393222:JPE393253 JZA393222:JZA393253 KIW393222:KIW393253 KSS393222:KSS393253 LCO393222:LCO393253 LMK393222:LMK393253 LWG393222:LWG393253 MGC393222:MGC393253 MPY393222:MPY393253 MZU393222:MZU393253 NJQ393222:NJQ393253 NTM393222:NTM393253 ODI393222:ODI393253 ONE393222:ONE393253 OXA393222:OXA393253 PGW393222:PGW393253 PQS393222:PQS393253 QAO393222:QAO393253 QKK393222:QKK393253 QUG393222:QUG393253 REC393222:REC393253 RNY393222:RNY393253 RXU393222:RXU393253 SHQ393222:SHQ393253 SRM393222:SRM393253 TBI393222:TBI393253 TLE393222:TLE393253 TVA393222:TVA393253 UEW393222:UEW393253 UOS393222:UOS393253 UYO393222:UYO393253 VIK393222:VIK393253 VSG393222:VSG393253 WCC393222:WCC393253 WLY393222:WLY393253 WVU393222:WVU393253 M458758:M458789 JI458758:JI458789 TE458758:TE458789 ADA458758:ADA458789 AMW458758:AMW458789 AWS458758:AWS458789 BGO458758:BGO458789 BQK458758:BQK458789 CAG458758:CAG458789 CKC458758:CKC458789 CTY458758:CTY458789 DDU458758:DDU458789 DNQ458758:DNQ458789 DXM458758:DXM458789 EHI458758:EHI458789 ERE458758:ERE458789 FBA458758:FBA458789 FKW458758:FKW458789 FUS458758:FUS458789 GEO458758:GEO458789 GOK458758:GOK458789 GYG458758:GYG458789 HIC458758:HIC458789 HRY458758:HRY458789 IBU458758:IBU458789 ILQ458758:ILQ458789 IVM458758:IVM458789 JFI458758:JFI458789 JPE458758:JPE458789 JZA458758:JZA458789 KIW458758:KIW458789 KSS458758:KSS458789 LCO458758:LCO458789 LMK458758:LMK458789 LWG458758:LWG458789 MGC458758:MGC458789 MPY458758:MPY458789 MZU458758:MZU458789 NJQ458758:NJQ458789 NTM458758:NTM458789 ODI458758:ODI458789 ONE458758:ONE458789 OXA458758:OXA458789 PGW458758:PGW458789 PQS458758:PQS458789 QAO458758:QAO458789 QKK458758:QKK458789 QUG458758:QUG458789 REC458758:REC458789 RNY458758:RNY458789 RXU458758:RXU458789 SHQ458758:SHQ458789 SRM458758:SRM458789 TBI458758:TBI458789 TLE458758:TLE458789 TVA458758:TVA458789 UEW458758:UEW458789 UOS458758:UOS458789 UYO458758:UYO458789 VIK458758:VIK458789 VSG458758:VSG458789 WCC458758:WCC458789 WLY458758:WLY458789 WVU458758:WVU458789 M524294:M524325 JI524294:JI524325 TE524294:TE524325 ADA524294:ADA524325 AMW524294:AMW524325 AWS524294:AWS524325 BGO524294:BGO524325 BQK524294:BQK524325 CAG524294:CAG524325 CKC524294:CKC524325 CTY524294:CTY524325 DDU524294:DDU524325 DNQ524294:DNQ524325 DXM524294:DXM524325 EHI524294:EHI524325 ERE524294:ERE524325 FBA524294:FBA524325 FKW524294:FKW524325 FUS524294:FUS524325 GEO524294:GEO524325 GOK524294:GOK524325 GYG524294:GYG524325 HIC524294:HIC524325 HRY524294:HRY524325 IBU524294:IBU524325 ILQ524294:ILQ524325 IVM524294:IVM524325 JFI524294:JFI524325 JPE524294:JPE524325 JZA524294:JZA524325 KIW524294:KIW524325 KSS524294:KSS524325 LCO524294:LCO524325 LMK524294:LMK524325 LWG524294:LWG524325 MGC524294:MGC524325 MPY524294:MPY524325 MZU524294:MZU524325 NJQ524294:NJQ524325 NTM524294:NTM524325 ODI524294:ODI524325 ONE524294:ONE524325 OXA524294:OXA524325 PGW524294:PGW524325 PQS524294:PQS524325 QAO524294:QAO524325 QKK524294:QKK524325 QUG524294:QUG524325 REC524294:REC524325 RNY524294:RNY524325 RXU524294:RXU524325 SHQ524294:SHQ524325 SRM524294:SRM524325 TBI524294:TBI524325 TLE524294:TLE524325 TVA524294:TVA524325 UEW524294:UEW524325 UOS524294:UOS524325 UYO524294:UYO524325 VIK524294:VIK524325 VSG524294:VSG524325 WCC524294:WCC524325 WLY524294:WLY524325 WVU524294:WVU524325 M589830:M589861 JI589830:JI589861 TE589830:TE589861 ADA589830:ADA589861 AMW589830:AMW589861 AWS589830:AWS589861 BGO589830:BGO589861 BQK589830:BQK589861 CAG589830:CAG589861 CKC589830:CKC589861 CTY589830:CTY589861 DDU589830:DDU589861 DNQ589830:DNQ589861 DXM589830:DXM589861 EHI589830:EHI589861 ERE589830:ERE589861 FBA589830:FBA589861 FKW589830:FKW589861 FUS589830:FUS589861 GEO589830:GEO589861 GOK589830:GOK589861 GYG589830:GYG589861 HIC589830:HIC589861 HRY589830:HRY589861 IBU589830:IBU589861 ILQ589830:ILQ589861 IVM589830:IVM589861 JFI589830:JFI589861 JPE589830:JPE589861 JZA589830:JZA589861 KIW589830:KIW589861 KSS589830:KSS589861 LCO589830:LCO589861 LMK589830:LMK589861 LWG589830:LWG589861 MGC589830:MGC589861 MPY589830:MPY589861 MZU589830:MZU589861 NJQ589830:NJQ589861 NTM589830:NTM589861 ODI589830:ODI589861 ONE589830:ONE589861 OXA589830:OXA589861 PGW589830:PGW589861 PQS589830:PQS589861 QAO589830:QAO589861 QKK589830:QKK589861 QUG589830:QUG589861 REC589830:REC589861 RNY589830:RNY589861 RXU589830:RXU589861 SHQ589830:SHQ589861 SRM589830:SRM589861 TBI589830:TBI589861 TLE589830:TLE589861 TVA589830:TVA589861 UEW589830:UEW589861 UOS589830:UOS589861 UYO589830:UYO589861 VIK589830:VIK589861 VSG589830:VSG589861 WCC589830:WCC589861 WLY589830:WLY589861 WVU589830:WVU589861 M655366:M655397 JI655366:JI655397 TE655366:TE655397 ADA655366:ADA655397 AMW655366:AMW655397 AWS655366:AWS655397 BGO655366:BGO655397 BQK655366:BQK655397 CAG655366:CAG655397 CKC655366:CKC655397 CTY655366:CTY655397 DDU655366:DDU655397 DNQ655366:DNQ655397 DXM655366:DXM655397 EHI655366:EHI655397 ERE655366:ERE655397 FBA655366:FBA655397 FKW655366:FKW655397 FUS655366:FUS655397 GEO655366:GEO655397 GOK655366:GOK655397 GYG655366:GYG655397 HIC655366:HIC655397 HRY655366:HRY655397 IBU655366:IBU655397 ILQ655366:ILQ655397 IVM655366:IVM655397 JFI655366:JFI655397 JPE655366:JPE655397 JZA655366:JZA655397 KIW655366:KIW655397 KSS655366:KSS655397 LCO655366:LCO655397 LMK655366:LMK655397 LWG655366:LWG655397 MGC655366:MGC655397 MPY655366:MPY655397 MZU655366:MZU655397 NJQ655366:NJQ655397 NTM655366:NTM655397 ODI655366:ODI655397 ONE655366:ONE655397 OXA655366:OXA655397 PGW655366:PGW655397 PQS655366:PQS655397 QAO655366:QAO655397 QKK655366:QKK655397 QUG655366:QUG655397 REC655366:REC655397 RNY655366:RNY655397 RXU655366:RXU655397 SHQ655366:SHQ655397 SRM655366:SRM655397 TBI655366:TBI655397 TLE655366:TLE655397 TVA655366:TVA655397 UEW655366:UEW655397 UOS655366:UOS655397 UYO655366:UYO655397 VIK655366:VIK655397 VSG655366:VSG655397 WCC655366:WCC655397 WLY655366:WLY655397 WVU655366:WVU655397 M720902:M720933 JI720902:JI720933 TE720902:TE720933 ADA720902:ADA720933 AMW720902:AMW720933 AWS720902:AWS720933 BGO720902:BGO720933 BQK720902:BQK720933 CAG720902:CAG720933 CKC720902:CKC720933 CTY720902:CTY720933 DDU720902:DDU720933 DNQ720902:DNQ720933 DXM720902:DXM720933 EHI720902:EHI720933 ERE720902:ERE720933 FBA720902:FBA720933 FKW720902:FKW720933 FUS720902:FUS720933 GEO720902:GEO720933 GOK720902:GOK720933 GYG720902:GYG720933 HIC720902:HIC720933 HRY720902:HRY720933 IBU720902:IBU720933 ILQ720902:ILQ720933 IVM720902:IVM720933 JFI720902:JFI720933 JPE720902:JPE720933 JZA720902:JZA720933 KIW720902:KIW720933 KSS720902:KSS720933 LCO720902:LCO720933 LMK720902:LMK720933 LWG720902:LWG720933 MGC720902:MGC720933 MPY720902:MPY720933 MZU720902:MZU720933 NJQ720902:NJQ720933 NTM720902:NTM720933 ODI720902:ODI720933 ONE720902:ONE720933 OXA720902:OXA720933 PGW720902:PGW720933 PQS720902:PQS720933 QAO720902:QAO720933 QKK720902:QKK720933 QUG720902:QUG720933 REC720902:REC720933 RNY720902:RNY720933 RXU720902:RXU720933 SHQ720902:SHQ720933 SRM720902:SRM720933 TBI720902:TBI720933 TLE720902:TLE720933 TVA720902:TVA720933 UEW720902:UEW720933 UOS720902:UOS720933 UYO720902:UYO720933 VIK720902:VIK720933 VSG720902:VSG720933 WCC720902:WCC720933 WLY720902:WLY720933 WVU720902:WVU720933 M786438:M786469 JI786438:JI786469 TE786438:TE786469 ADA786438:ADA786469 AMW786438:AMW786469 AWS786438:AWS786469 BGO786438:BGO786469 BQK786438:BQK786469 CAG786438:CAG786469 CKC786438:CKC786469 CTY786438:CTY786469 DDU786438:DDU786469 DNQ786438:DNQ786469 DXM786438:DXM786469 EHI786438:EHI786469 ERE786438:ERE786469 FBA786438:FBA786469 FKW786438:FKW786469 FUS786438:FUS786469 GEO786438:GEO786469 GOK786438:GOK786469 GYG786438:GYG786469 HIC786438:HIC786469 HRY786438:HRY786469 IBU786438:IBU786469 ILQ786438:ILQ786469 IVM786438:IVM786469 JFI786438:JFI786469 JPE786438:JPE786469 JZA786438:JZA786469 KIW786438:KIW786469 KSS786438:KSS786469 LCO786438:LCO786469 LMK786438:LMK786469 LWG786438:LWG786469 MGC786438:MGC786469 MPY786438:MPY786469 MZU786438:MZU786469 NJQ786438:NJQ786469 NTM786438:NTM786469 ODI786438:ODI786469 ONE786438:ONE786469 OXA786438:OXA786469 PGW786438:PGW786469 PQS786438:PQS786469 QAO786438:QAO786469 QKK786438:QKK786469 QUG786438:QUG786469 REC786438:REC786469 RNY786438:RNY786469 RXU786438:RXU786469 SHQ786438:SHQ786469 SRM786438:SRM786469 TBI786438:TBI786469 TLE786438:TLE786469 TVA786438:TVA786469 UEW786438:UEW786469 UOS786438:UOS786469 UYO786438:UYO786469 VIK786438:VIK786469 VSG786438:VSG786469 WCC786438:WCC786469 WLY786438:WLY786469 WVU786438:WVU786469 M851974:M852005 JI851974:JI852005 TE851974:TE852005 ADA851974:ADA852005 AMW851974:AMW852005 AWS851974:AWS852005 BGO851974:BGO852005 BQK851974:BQK852005 CAG851974:CAG852005 CKC851974:CKC852005 CTY851974:CTY852005 DDU851974:DDU852005 DNQ851974:DNQ852005 DXM851974:DXM852005 EHI851974:EHI852005 ERE851974:ERE852005 FBA851974:FBA852005 FKW851974:FKW852005 FUS851974:FUS852005 GEO851974:GEO852005 GOK851974:GOK852005 GYG851974:GYG852005 HIC851974:HIC852005 HRY851974:HRY852005 IBU851974:IBU852005 ILQ851974:ILQ852005 IVM851974:IVM852005 JFI851974:JFI852005 JPE851974:JPE852005 JZA851974:JZA852005 KIW851974:KIW852005 KSS851974:KSS852005 LCO851974:LCO852005 LMK851974:LMK852005 LWG851974:LWG852005 MGC851974:MGC852005 MPY851974:MPY852005 MZU851974:MZU852005 NJQ851974:NJQ852005 NTM851974:NTM852005 ODI851974:ODI852005 ONE851974:ONE852005 OXA851974:OXA852005 PGW851974:PGW852005 PQS851974:PQS852005 QAO851974:QAO852005 QKK851974:QKK852005 QUG851974:QUG852005 REC851974:REC852005 RNY851974:RNY852005 RXU851974:RXU852005 SHQ851974:SHQ852005 SRM851974:SRM852005 TBI851974:TBI852005 TLE851974:TLE852005 TVA851974:TVA852005 UEW851974:UEW852005 UOS851974:UOS852005 UYO851974:UYO852005 VIK851974:VIK852005 VSG851974:VSG852005 WCC851974:WCC852005 WLY851974:WLY852005 WVU851974:WVU852005 M917510:M917541 JI917510:JI917541 TE917510:TE917541 ADA917510:ADA917541 AMW917510:AMW917541 AWS917510:AWS917541 BGO917510:BGO917541 BQK917510:BQK917541 CAG917510:CAG917541 CKC917510:CKC917541 CTY917510:CTY917541 DDU917510:DDU917541 DNQ917510:DNQ917541 DXM917510:DXM917541 EHI917510:EHI917541 ERE917510:ERE917541 FBA917510:FBA917541 FKW917510:FKW917541 FUS917510:FUS917541 GEO917510:GEO917541 GOK917510:GOK917541 GYG917510:GYG917541 HIC917510:HIC917541 HRY917510:HRY917541 IBU917510:IBU917541 ILQ917510:ILQ917541 IVM917510:IVM917541 JFI917510:JFI917541 JPE917510:JPE917541 JZA917510:JZA917541 KIW917510:KIW917541 KSS917510:KSS917541 LCO917510:LCO917541 LMK917510:LMK917541 LWG917510:LWG917541 MGC917510:MGC917541 MPY917510:MPY917541 MZU917510:MZU917541 NJQ917510:NJQ917541 NTM917510:NTM917541 ODI917510:ODI917541 ONE917510:ONE917541 OXA917510:OXA917541 PGW917510:PGW917541 PQS917510:PQS917541 QAO917510:QAO917541 QKK917510:QKK917541 QUG917510:QUG917541 REC917510:REC917541 RNY917510:RNY917541 RXU917510:RXU917541 SHQ917510:SHQ917541 SRM917510:SRM917541 TBI917510:TBI917541 TLE917510:TLE917541 TVA917510:TVA917541 UEW917510:UEW917541 UOS917510:UOS917541 UYO917510:UYO917541 VIK917510:VIK917541 VSG917510:VSG917541 WCC917510:WCC917541 WLY917510:WLY917541 WVU917510:WVU917541 M983046:M983077 JI983046:JI983077 TE983046:TE983077 ADA983046:ADA983077 AMW983046:AMW983077 AWS983046:AWS983077 BGO983046:BGO983077 BQK983046:BQK983077 CAG983046:CAG983077 CKC983046:CKC983077 CTY983046:CTY983077 DDU983046:DDU983077 DNQ983046:DNQ983077 DXM983046:DXM983077 EHI983046:EHI983077 ERE983046:ERE983077 FBA983046:FBA983077 FKW983046:FKW983077 FUS983046:FUS983077 GEO983046:GEO983077 GOK983046:GOK983077 GYG983046:GYG983077 HIC983046:HIC983077 HRY983046:HRY983077 IBU983046:IBU983077 ILQ983046:ILQ983077 IVM983046:IVM983077 JFI983046:JFI983077 JPE983046:JPE983077 JZA983046:JZA983077 KIW983046:KIW983077 KSS983046:KSS983077 LCO983046:LCO983077 LMK983046:LMK983077 LWG983046:LWG983077 MGC983046:MGC983077 MPY983046:MPY983077 MZU983046:MZU983077 NJQ983046:NJQ983077 NTM983046:NTM983077 ODI983046:ODI983077 ONE983046:ONE983077 OXA983046:OXA983077 PGW983046:PGW983077 PQS983046:PQS983077 QAO983046:QAO983077 QKK983046:QKK983077 QUG983046:QUG983077 REC983046:REC983077 RNY983046:RNY983077 RXU983046:RXU983077 SHQ983046:SHQ983077 SRM983046:SRM983077 TBI983046:TBI983077 TLE983046:TLE983077 TVA983046:TVA983077 UEW983046:UEW983077 UOS983046:UOS983077 UYO983046:UYO983077 VIK983046:VIK983077 VSG983046:VSG983077 WCC983046:WCC983077 WLY983046:WLY983077 WVU983046:WVU983077 C40:K40 IY40:JG40 SU40:TC40 ACQ40:ACY40 AMM40:AMU40 AWI40:AWQ40 BGE40:BGM40 BQA40:BQI40 BZW40:CAE40 CJS40:CKA40 CTO40:CTW40 DDK40:DDS40 DNG40:DNO40 DXC40:DXK40 EGY40:EHG40 EQU40:ERC40 FAQ40:FAY40 FKM40:FKU40 FUI40:FUQ40 GEE40:GEM40 GOA40:GOI40 GXW40:GYE40 HHS40:HIA40 HRO40:HRW40 IBK40:IBS40 ILG40:ILO40 IVC40:IVK40 JEY40:JFG40 JOU40:JPC40 JYQ40:JYY40 KIM40:KIU40 KSI40:KSQ40 LCE40:LCM40 LMA40:LMI40 LVW40:LWE40 MFS40:MGA40 MPO40:MPW40 MZK40:MZS40 NJG40:NJO40 NTC40:NTK40 OCY40:ODG40 OMU40:ONC40 OWQ40:OWY40 PGM40:PGU40 PQI40:PQQ40 QAE40:QAM40 QKA40:QKI40 QTW40:QUE40 RDS40:REA40 RNO40:RNW40 RXK40:RXS40 SHG40:SHO40 SRC40:SRK40 TAY40:TBG40 TKU40:TLC40 TUQ40:TUY40 UEM40:UEU40 UOI40:UOQ40 UYE40:UYM40 VIA40:VII40 VRW40:VSE40 WBS40:WCA40 WLO40:WLW40 WVK40:WVS40 C65576:K65576 IY65576:JG65576 SU65576:TC65576 ACQ65576:ACY65576 AMM65576:AMU65576 AWI65576:AWQ65576 BGE65576:BGM65576 BQA65576:BQI65576 BZW65576:CAE65576 CJS65576:CKA65576 CTO65576:CTW65576 DDK65576:DDS65576 DNG65576:DNO65576 DXC65576:DXK65576 EGY65576:EHG65576 EQU65576:ERC65576 FAQ65576:FAY65576 FKM65576:FKU65576 FUI65576:FUQ65576 GEE65576:GEM65576 GOA65576:GOI65576 GXW65576:GYE65576 HHS65576:HIA65576 HRO65576:HRW65576 IBK65576:IBS65576 ILG65576:ILO65576 IVC65576:IVK65576 JEY65576:JFG65576 JOU65576:JPC65576 JYQ65576:JYY65576 KIM65576:KIU65576 KSI65576:KSQ65576 LCE65576:LCM65576 LMA65576:LMI65576 LVW65576:LWE65576 MFS65576:MGA65576 MPO65576:MPW65576 MZK65576:MZS65576 NJG65576:NJO65576 NTC65576:NTK65576 OCY65576:ODG65576 OMU65576:ONC65576 OWQ65576:OWY65576 PGM65576:PGU65576 PQI65576:PQQ65576 QAE65576:QAM65576 QKA65576:QKI65576 QTW65576:QUE65576 RDS65576:REA65576 RNO65576:RNW65576 RXK65576:RXS65576 SHG65576:SHO65576 SRC65576:SRK65576 TAY65576:TBG65576 TKU65576:TLC65576 TUQ65576:TUY65576 UEM65576:UEU65576 UOI65576:UOQ65576 UYE65576:UYM65576 VIA65576:VII65576 VRW65576:VSE65576 WBS65576:WCA65576 WLO65576:WLW65576 WVK65576:WVS65576 C131112:K131112 IY131112:JG131112 SU131112:TC131112 ACQ131112:ACY131112 AMM131112:AMU131112 AWI131112:AWQ131112 BGE131112:BGM131112 BQA131112:BQI131112 BZW131112:CAE131112 CJS131112:CKA131112 CTO131112:CTW131112 DDK131112:DDS131112 DNG131112:DNO131112 DXC131112:DXK131112 EGY131112:EHG131112 EQU131112:ERC131112 FAQ131112:FAY131112 FKM131112:FKU131112 FUI131112:FUQ131112 GEE131112:GEM131112 GOA131112:GOI131112 GXW131112:GYE131112 HHS131112:HIA131112 HRO131112:HRW131112 IBK131112:IBS131112 ILG131112:ILO131112 IVC131112:IVK131112 JEY131112:JFG131112 JOU131112:JPC131112 JYQ131112:JYY131112 KIM131112:KIU131112 KSI131112:KSQ131112 LCE131112:LCM131112 LMA131112:LMI131112 LVW131112:LWE131112 MFS131112:MGA131112 MPO131112:MPW131112 MZK131112:MZS131112 NJG131112:NJO131112 NTC131112:NTK131112 OCY131112:ODG131112 OMU131112:ONC131112 OWQ131112:OWY131112 PGM131112:PGU131112 PQI131112:PQQ131112 QAE131112:QAM131112 QKA131112:QKI131112 QTW131112:QUE131112 RDS131112:REA131112 RNO131112:RNW131112 RXK131112:RXS131112 SHG131112:SHO131112 SRC131112:SRK131112 TAY131112:TBG131112 TKU131112:TLC131112 TUQ131112:TUY131112 UEM131112:UEU131112 UOI131112:UOQ131112 UYE131112:UYM131112 VIA131112:VII131112 VRW131112:VSE131112 WBS131112:WCA131112 WLO131112:WLW131112 WVK131112:WVS131112 C196648:K196648 IY196648:JG196648 SU196648:TC196648 ACQ196648:ACY196648 AMM196648:AMU196648 AWI196648:AWQ196648 BGE196648:BGM196648 BQA196648:BQI196648 BZW196648:CAE196648 CJS196648:CKA196648 CTO196648:CTW196648 DDK196648:DDS196648 DNG196648:DNO196648 DXC196648:DXK196648 EGY196648:EHG196648 EQU196648:ERC196648 FAQ196648:FAY196648 FKM196648:FKU196648 FUI196648:FUQ196648 GEE196648:GEM196648 GOA196648:GOI196648 GXW196648:GYE196648 HHS196648:HIA196648 HRO196648:HRW196648 IBK196648:IBS196648 ILG196648:ILO196648 IVC196648:IVK196648 JEY196648:JFG196648 JOU196648:JPC196648 JYQ196648:JYY196648 KIM196648:KIU196648 KSI196648:KSQ196648 LCE196648:LCM196648 LMA196648:LMI196648 LVW196648:LWE196648 MFS196648:MGA196648 MPO196648:MPW196648 MZK196648:MZS196648 NJG196648:NJO196648 NTC196648:NTK196648 OCY196648:ODG196648 OMU196648:ONC196648 OWQ196648:OWY196648 PGM196648:PGU196648 PQI196648:PQQ196648 QAE196648:QAM196648 QKA196648:QKI196648 QTW196648:QUE196648 RDS196648:REA196648 RNO196648:RNW196648 RXK196648:RXS196648 SHG196648:SHO196648 SRC196648:SRK196648 TAY196648:TBG196648 TKU196648:TLC196648 TUQ196648:TUY196648 UEM196648:UEU196648 UOI196648:UOQ196648 UYE196648:UYM196648 VIA196648:VII196648 VRW196648:VSE196648 WBS196648:WCA196648 WLO196648:WLW196648 WVK196648:WVS196648 C262184:K262184 IY262184:JG262184 SU262184:TC262184 ACQ262184:ACY262184 AMM262184:AMU262184 AWI262184:AWQ262184 BGE262184:BGM262184 BQA262184:BQI262184 BZW262184:CAE262184 CJS262184:CKA262184 CTO262184:CTW262184 DDK262184:DDS262184 DNG262184:DNO262184 DXC262184:DXK262184 EGY262184:EHG262184 EQU262184:ERC262184 FAQ262184:FAY262184 FKM262184:FKU262184 FUI262184:FUQ262184 GEE262184:GEM262184 GOA262184:GOI262184 GXW262184:GYE262184 HHS262184:HIA262184 HRO262184:HRW262184 IBK262184:IBS262184 ILG262184:ILO262184 IVC262184:IVK262184 JEY262184:JFG262184 JOU262184:JPC262184 JYQ262184:JYY262184 KIM262184:KIU262184 KSI262184:KSQ262184 LCE262184:LCM262184 LMA262184:LMI262184 LVW262184:LWE262184 MFS262184:MGA262184 MPO262184:MPW262184 MZK262184:MZS262184 NJG262184:NJO262184 NTC262184:NTK262184 OCY262184:ODG262184 OMU262184:ONC262184 OWQ262184:OWY262184 PGM262184:PGU262184 PQI262184:PQQ262184 QAE262184:QAM262184 QKA262184:QKI262184 QTW262184:QUE262184 RDS262184:REA262184 RNO262184:RNW262184 RXK262184:RXS262184 SHG262184:SHO262184 SRC262184:SRK262184 TAY262184:TBG262184 TKU262184:TLC262184 TUQ262184:TUY262184 UEM262184:UEU262184 UOI262184:UOQ262184 UYE262184:UYM262184 VIA262184:VII262184 VRW262184:VSE262184 WBS262184:WCA262184 WLO262184:WLW262184 WVK262184:WVS262184 C327720:K327720 IY327720:JG327720 SU327720:TC327720 ACQ327720:ACY327720 AMM327720:AMU327720 AWI327720:AWQ327720 BGE327720:BGM327720 BQA327720:BQI327720 BZW327720:CAE327720 CJS327720:CKA327720 CTO327720:CTW327720 DDK327720:DDS327720 DNG327720:DNO327720 DXC327720:DXK327720 EGY327720:EHG327720 EQU327720:ERC327720 FAQ327720:FAY327720 FKM327720:FKU327720 FUI327720:FUQ327720 GEE327720:GEM327720 GOA327720:GOI327720 GXW327720:GYE327720 HHS327720:HIA327720 HRO327720:HRW327720 IBK327720:IBS327720 ILG327720:ILO327720 IVC327720:IVK327720 JEY327720:JFG327720 JOU327720:JPC327720 JYQ327720:JYY327720 KIM327720:KIU327720 KSI327720:KSQ327720 LCE327720:LCM327720 LMA327720:LMI327720 LVW327720:LWE327720 MFS327720:MGA327720 MPO327720:MPW327720 MZK327720:MZS327720 NJG327720:NJO327720 NTC327720:NTK327720 OCY327720:ODG327720 OMU327720:ONC327720 OWQ327720:OWY327720 PGM327720:PGU327720 PQI327720:PQQ327720 QAE327720:QAM327720 QKA327720:QKI327720 QTW327720:QUE327720 RDS327720:REA327720 RNO327720:RNW327720 RXK327720:RXS327720 SHG327720:SHO327720 SRC327720:SRK327720 TAY327720:TBG327720 TKU327720:TLC327720 TUQ327720:TUY327720 UEM327720:UEU327720 UOI327720:UOQ327720 UYE327720:UYM327720 VIA327720:VII327720 VRW327720:VSE327720 WBS327720:WCA327720 WLO327720:WLW327720 WVK327720:WVS327720 C393256:K393256 IY393256:JG393256 SU393256:TC393256 ACQ393256:ACY393256 AMM393256:AMU393256 AWI393256:AWQ393256 BGE393256:BGM393256 BQA393256:BQI393256 BZW393256:CAE393256 CJS393256:CKA393256 CTO393256:CTW393256 DDK393256:DDS393256 DNG393256:DNO393256 DXC393256:DXK393256 EGY393256:EHG393256 EQU393256:ERC393256 FAQ393256:FAY393256 FKM393256:FKU393256 FUI393256:FUQ393256 GEE393256:GEM393256 GOA393256:GOI393256 GXW393256:GYE393256 HHS393256:HIA393256 HRO393256:HRW393256 IBK393256:IBS393256 ILG393256:ILO393256 IVC393256:IVK393256 JEY393256:JFG393256 JOU393256:JPC393256 JYQ393256:JYY393256 KIM393256:KIU393256 KSI393256:KSQ393256 LCE393256:LCM393256 LMA393256:LMI393256 LVW393256:LWE393256 MFS393256:MGA393256 MPO393256:MPW393256 MZK393256:MZS393256 NJG393256:NJO393256 NTC393256:NTK393256 OCY393256:ODG393256 OMU393256:ONC393256 OWQ393256:OWY393256 PGM393256:PGU393256 PQI393256:PQQ393256 QAE393256:QAM393256 QKA393256:QKI393256 QTW393256:QUE393256 RDS393256:REA393256 RNO393256:RNW393256 RXK393256:RXS393256 SHG393256:SHO393256 SRC393256:SRK393256 TAY393256:TBG393256 TKU393256:TLC393256 TUQ393256:TUY393256 UEM393256:UEU393256 UOI393256:UOQ393256 UYE393256:UYM393256 VIA393256:VII393256 VRW393256:VSE393256 WBS393256:WCA393256 WLO393256:WLW393256 WVK393256:WVS393256 C458792:K458792 IY458792:JG458792 SU458792:TC458792 ACQ458792:ACY458792 AMM458792:AMU458792 AWI458792:AWQ458792 BGE458792:BGM458792 BQA458792:BQI458792 BZW458792:CAE458792 CJS458792:CKA458792 CTO458792:CTW458792 DDK458792:DDS458792 DNG458792:DNO458792 DXC458792:DXK458792 EGY458792:EHG458792 EQU458792:ERC458792 FAQ458792:FAY458792 FKM458792:FKU458792 FUI458792:FUQ458792 GEE458792:GEM458792 GOA458792:GOI458792 GXW458792:GYE458792 HHS458792:HIA458792 HRO458792:HRW458792 IBK458792:IBS458792 ILG458792:ILO458792 IVC458792:IVK458792 JEY458792:JFG458792 JOU458792:JPC458792 JYQ458792:JYY458792 KIM458792:KIU458792 KSI458792:KSQ458792 LCE458792:LCM458792 LMA458792:LMI458792 LVW458792:LWE458792 MFS458792:MGA458792 MPO458792:MPW458792 MZK458792:MZS458792 NJG458792:NJO458792 NTC458792:NTK458792 OCY458792:ODG458792 OMU458792:ONC458792 OWQ458792:OWY458792 PGM458792:PGU458792 PQI458792:PQQ458792 QAE458792:QAM458792 QKA458792:QKI458792 QTW458792:QUE458792 RDS458792:REA458792 RNO458792:RNW458792 RXK458792:RXS458792 SHG458792:SHO458792 SRC458792:SRK458792 TAY458792:TBG458792 TKU458792:TLC458792 TUQ458792:TUY458792 UEM458792:UEU458792 UOI458792:UOQ458792 UYE458792:UYM458792 VIA458792:VII458792 VRW458792:VSE458792 WBS458792:WCA458792 WLO458792:WLW458792 WVK458792:WVS458792 C524328:K524328 IY524328:JG524328 SU524328:TC524328 ACQ524328:ACY524328 AMM524328:AMU524328 AWI524328:AWQ524328 BGE524328:BGM524328 BQA524328:BQI524328 BZW524328:CAE524328 CJS524328:CKA524328 CTO524328:CTW524328 DDK524328:DDS524328 DNG524328:DNO524328 DXC524328:DXK524328 EGY524328:EHG524328 EQU524328:ERC524328 FAQ524328:FAY524328 FKM524328:FKU524328 FUI524328:FUQ524328 GEE524328:GEM524328 GOA524328:GOI524328 GXW524328:GYE524328 HHS524328:HIA524328 HRO524328:HRW524328 IBK524328:IBS524328 ILG524328:ILO524328 IVC524328:IVK524328 JEY524328:JFG524328 JOU524328:JPC524328 JYQ524328:JYY524328 KIM524328:KIU524328 KSI524328:KSQ524328 LCE524328:LCM524328 LMA524328:LMI524328 LVW524328:LWE524328 MFS524328:MGA524328 MPO524328:MPW524328 MZK524328:MZS524328 NJG524328:NJO524328 NTC524328:NTK524328 OCY524328:ODG524328 OMU524328:ONC524328 OWQ524328:OWY524328 PGM524328:PGU524328 PQI524328:PQQ524328 QAE524328:QAM524328 QKA524328:QKI524328 QTW524328:QUE524328 RDS524328:REA524328 RNO524328:RNW524328 RXK524328:RXS524328 SHG524328:SHO524328 SRC524328:SRK524328 TAY524328:TBG524328 TKU524328:TLC524328 TUQ524328:TUY524328 UEM524328:UEU524328 UOI524328:UOQ524328 UYE524328:UYM524328 VIA524328:VII524328 VRW524328:VSE524328 WBS524328:WCA524328 WLO524328:WLW524328 WVK524328:WVS524328 C589864:K589864 IY589864:JG589864 SU589864:TC589864 ACQ589864:ACY589864 AMM589864:AMU589864 AWI589864:AWQ589864 BGE589864:BGM589864 BQA589864:BQI589864 BZW589864:CAE589864 CJS589864:CKA589864 CTO589864:CTW589864 DDK589864:DDS589864 DNG589864:DNO589864 DXC589864:DXK589864 EGY589864:EHG589864 EQU589864:ERC589864 FAQ589864:FAY589864 FKM589864:FKU589864 FUI589864:FUQ589864 GEE589864:GEM589864 GOA589864:GOI589864 GXW589864:GYE589864 HHS589864:HIA589864 HRO589864:HRW589864 IBK589864:IBS589864 ILG589864:ILO589864 IVC589864:IVK589864 JEY589864:JFG589864 JOU589864:JPC589864 JYQ589864:JYY589864 KIM589864:KIU589864 KSI589864:KSQ589864 LCE589864:LCM589864 LMA589864:LMI589864 LVW589864:LWE589864 MFS589864:MGA589864 MPO589864:MPW589864 MZK589864:MZS589864 NJG589864:NJO589864 NTC589864:NTK589864 OCY589864:ODG589864 OMU589864:ONC589864 OWQ589864:OWY589864 PGM589864:PGU589864 PQI589864:PQQ589864 QAE589864:QAM589864 QKA589864:QKI589864 QTW589864:QUE589864 RDS589864:REA589864 RNO589864:RNW589864 RXK589864:RXS589864 SHG589864:SHO589864 SRC589864:SRK589864 TAY589864:TBG589864 TKU589864:TLC589864 TUQ589864:TUY589864 UEM589864:UEU589864 UOI589864:UOQ589864 UYE589864:UYM589864 VIA589864:VII589864 VRW589864:VSE589864 WBS589864:WCA589864 WLO589864:WLW589864 WVK589864:WVS589864 C655400:K655400 IY655400:JG655400 SU655400:TC655400 ACQ655400:ACY655400 AMM655400:AMU655400 AWI655400:AWQ655400 BGE655400:BGM655400 BQA655400:BQI655400 BZW655400:CAE655400 CJS655400:CKA655400 CTO655400:CTW655400 DDK655400:DDS655400 DNG655400:DNO655400 DXC655400:DXK655400 EGY655400:EHG655400 EQU655400:ERC655400 FAQ655400:FAY655400 FKM655400:FKU655400 FUI655400:FUQ655400 GEE655400:GEM655400 GOA655400:GOI655400 GXW655400:GYE655400 HHS655400:HIA655400 HRO655400:HRW655400 IBK655400:IBS655400 ILG655400:ILO655400 IVC655400:IVK655400 JEY655400:JFG655400 JOU655400:JPC655400 JYQ655400:JYY655400 KIM655400:KIU655400 KSI655400:KSQ655400 LCE655400:LCM655400 LMA655400:LMI655400 LVW655400:LWE655400 MFS655400:MGA655400 MPO655400:MPW655400 MZK655400:MZS655400 NJG655400:NJO655400 NTC655400:NTK655400 OCY655400:ODG655400 OMU655400:ONC655400 OWQ655400:OWY655400 PGM655400:PGU655400 PQI655400:PQQ655400 QAE655400:QAM655400 QKA655400:QKI655400 QTW655400:QUE655400 RDS655400:REA655400 RNO655400:RNW655400 RXK655400:RXS655400 SHG655400:SHO655400 SRC655400:SRK655400 TAY655400:TBG655400 TKU655400:TLC655400 TUQ655400:TUY655400 UEM655400:UEU655400 UOI655400:UOQ655400 UYE655400:UYM655400 VIA655400:VII655400 VRW655400:VSE655400 WBS655400:WCA655400 WLO655400:WLW655400 WVK655400:WVS655400 C720936:K720936 IY720936:JG720936 SU720936:TC720936 ACQ720936:ACY720936 AMM720936:AMU720936 AWI720936:AWQ720936 BGE720936:BGM720936 BQA720936:BQI720936 BZW720936:CAE720936 CJS720936:CKA720936 CTO720936:CTW720936 DDK720936:DDS720936 DNG720936:DNO720936 DXC720936:DXK720936 EGY720936:EHG720936 EQU720936:ERC720936 FAQ720936:FAY720936 FKM720936:FKU720936 FUI720936:FUQ720936 GEE720936:GEM720936 GOA720936:GOI720936 GXW720936:GYE720936 HHS720936:HIA720936 HRO720936:HRW720936 IBK720936:IBS720936 ILG720936:ILO720936 IVC720936:IVK720936 JEY720936:JFG720936 JOU720936:JPC720936 JYQ720936:JYY720936 KIM720936:KIU720936 KSI720936:KSQ720936 LCE720936:LCM720936 LMA720936:LMI720936 LVW720936:LWE720936 MFS720936:MGA720936 MPO720936:MPW720936 MZK720936:MZS720936 NJG720936:NJO720936 NTC720936:NTK720936 OCY720936:ODG720936 OMU720936:ONC720936 OWQ720936:OWY720936 PGM720936:PGU720936 PQI720936:PQQ720936 QAE720936:QAM720936 QKA720936:QKI720936 QTW720936:QUE720936 RDS720936:REA720936 RNO720936:RNW720936 RXK720936:RXS720936 SHG720936:SHO720936 SRC720936:SRK720936 TAY720936:TBG720936 TKU720936:TLC720936 TUQ720936:TUY720936 UEM720936:UEU720936 UOI720936:UOQ720936 UYE720936:UYM720936 VIA720936:VII720936 VRW720936:VSE720936 WBS720936:WCA720936 WLO720936:WLW720936 WVK720936:WVS720936 C786472:K786472 IY786472:JG786472 SU786472:TC786472 ACQ786472:ACY786472 AMM786472:AMU786472 AWI786472:AWQ786472 BGE786472:BGM786472 BQA786472:BQI786472 BZW786472:CAE786472 CJS786472:CKA786472 CTO786472:CTW786472 DDK786472:DDS786472 DNG786472:DNO786472 DXC786472:DXK786472 EGY786472:EHG786472 EQU786472:ERC786472 FAQ786472:FAY786472 FKM786472:FKU786472 FUI786472:FUQ786472 GEE786472:GEM786472 GOA786472:GOI786472 GXW786472:GYE786472 HHS786472:HIA786472 HRO786472:HRW786472 IBK786472:IBS786472 ILG786472:ILO786472 IVC786472:IVK786472 JEY786472:JFG786472 JOU786472:JPC786472 JYQ786472:JYY786472 KIM786472:KIU786472 KSI786472:KSQ786472 LCE786472:LCM786472 LMA786472:LMI786472 LVW786472:LWE786472 MFS786472:MGA786472 MPO786472:MPW786472 MZK786472:MZS786472 NJG786472:NJO786472 NTC786472:NTK786472 OCY786472:ODG786472 OMU786472:ONC786472 OWQ786472:OWY786472 PGM786472:PGU786472 PQI786472:PQQ786472 QAE786472:QAM786472 QKA786472:QKI786472 QTW786472:QUE786472 RDS786472:REA786472 RNO786472:RNW786472 RXK786472:RXS786472 SHG786472:SHO786472 SRC786472:SRK786472 TAY786472:TBG786472 TKU786472:TLC786472 TUQ786472:TUY786472 UEM786472:UEU786472 UOI786472:UOQ786472 UYE786472:UYM786472 VIA786472:VII786472 VRW786472:VSE786472 WBS786472:WCA786472 WLO786472:WLW786472 WVK786472:WVS786472 C852008:K852008 IY852008:JG852008 SU852008:TC852008 ACQ852008:ACY852008 AMM852008:AMU852008 AWI852008:AWQ852008 BGE852008:BGM852008 BQA852008:BQI852008 BZW852008:CAE852008 CJS852008:CKA852008 CTO852008:CTW852008 DDK852008:DDS852008 DNG852008:DNO852008 DXC852008:DXK852008 EGY852008:EHG852008 EQU852008:ERC852008 FAQ852008:FAY852008 FKM852008:FKU852008 FUI852008:FUQ852008 GEE852008:GEM852008 GOA852008:GOI852008 GXW852008:GYE852008 HHS852008:HIA852008 HRO852008:HRW852008 IBK852008:IBS852008 ILG852008:ILO852008 IVC852008:IVK852008 JEY852008:JFG852008 JOU852008:JPC852008 JYQ852008:JYY852008 KIM852008:KIU852008 KSI852008:KSQ852008 LCE852008:LCM852008 LMA852008:LMI852008 LVW852008:LWE852008 MFS852008:MGA852008 MPO852008:MPW852008 MZK852008:MZS852008 NJG852008:NJO852008 NTC852008:NTK852008 OCY852008:ODG852008 OMU852008:ONC852008 OWQ852008:OWY852008 PGM852008:PGU852008 PQI852008:PQQ852008 QAE852008:QAM852008 QKA852008:QKI852008 QTW852008:QUE852008 RDS852008:REA852008 RNO852008:RNW852008 RXK852008:RXS852008 SHG852008:SHO852008 SRC852008:SRK852008 TAY852008:TBG852008 TKU852008:TLC852008 TUQ852008:TUY852008 UEM852008:UEU852008 UOI852008:UOQ852008 UYE852008:UYM852008 VIA852008:VII852008 VRW852008:VSE852008 WBS852008:WCA852008 WLO852008:WLW852008 WVK852008:WVS852008 C917544:K917544 IY917544:JG917544 SU917544:TC917544 ACQ917544:ACY917544 AMM917544:AMU917544 AWI917544:AWQ917544 BGE917544:BGM917544 BQA917544:BQI917544 BZW917544:CAE917544 CJS917544:CKA917544 CTO917544:CTW917544 DDK917544:DDS917544 DNG917544:DNO917544 DXC917544:DXK917544 EGY917544:EHG917544 EQU917544:ERC917544 FAQ917544:FAY917544 FKM917544:FKU917544 FUI917544:FUQ917544 GEE917544:GEM917544 GOA917544:GOI917544 GXW917544:GYE917544 HHS917544:HIA917544 HRO917544:HRW917544 IBK917544:IBS917544 ILG917544:ILO917544 IVC917544:IVK917544 JEY917544:JFG917544 JOU917544:JPC917544 JYQ917544:JYY917544 KIM917544:KIU917544 KSI917544:KSQ917544 LCE917544:LCM917544 LMA917544:LMI917544 LVW917544:LWE917544 MFS917544:MGA917544 MPO917544:MPW917544 MZK917544:MZS917544 NJG917544:NJO917544 NTC917544:NTK917544 OCY917544:ODG917544 OMU917544:ONC917544 OWQ917544:OWY917544 PGM917544:PGU917544 PQI917544:PQQ917544 QAE917544:QAM917544 QKA917544:QKI917544 QTW917544:QUE917544 RDS917544:REA917544 RNO917544:RNW917544 RXK917544:RXS917544 SHG917544:SHO917544 SRC917544:SRK917544 TAY917544:TBG917544 TKU917544:TLC917544 TUQ917544:TUY917544 UEM917544:UEU917544 UOI917544:UOQ917544 UYE917544:UYM917544 VIA917544:VII917544 VRW917544:VSE917544 WBS917544:WCA917544 WLO917544:WLW917544 WVK917544:WVS917544 C983080:K983080 IY983080:JG983080 SU983080:TC983080 ACQ983080:ACY983080 AMM983080:AMU983080 AWI983080:AWQ983080 BGE983080:BGM983080 BQA983080:BQI983080 BZW983080:CAE983080 CJS983080:CKA983080 CTO983080:CTW983080 DDK983080:DDS983080 DNG983080:DNO983080 DXC983080:DXK983080 EGY983080:EHG983080 EQU983080:ERC983080 FAQ983080:FAY983080 FKM983080:FKU983080 FUI983080:FUQ983080 GEE983080:GEM983080 GOA983080:GOI983080 GXW983080:GYE983080 HHS983080:HIA983080 HRO983080:HRW983080 IBK983080:IBS983080 ILG983080:ILO983080 IVC983080:IVK983080 JEY983080:JFG983080 JOU983080:JPC983080 JYQ983080:JYY983080 KIM983080:KIU983080 KSI983080:KSQ983080 LCE983080:LCM983080 LMA983080:LMI983080 LVW983080:LWE983080 MFS983080:MGA983080 MPO983080:MPW983080 MZK983080:MZS983080 NJG983080:NJO983080 NTC983080:NTK983080 OCY983080:ODG983080 OMU983080:ONC983080 OWQ983080:OWY983080 PGM983080:PGU983080 PQI983080:PQQ983080 QAE983080:QAM983080 QKA983080:QKI983080 QTW983080:QUE983080 RDS983080:REA983080 RNO983080:RNW983080 RXK983080:RXS983080 SHG983080:SHO983080 SRC983080:SRK983080 TAY983080:TBG983080 TKU983080:TLC983080 TUQ983080:TUY983080 UEM983080:UEU983080 UOI983080:UOQ983080 UYE983080:UYM983080 VIA983080:VII983080 VRW983080:VSE983080 WBS983080:WCA983080 WLO983080:WLW983080 WVK983080:WVS983080 M40 JI40 TE40 ADA40 AMW40 AWS40 BGO40 BQK40 CAG40 CKC40 CTY40 DDU40 DNQ40 DXM40 EHI40 ERE40 FBA40 FKW40 FUS40 GEO40 GOK40 GYG40 HIC40 HRY40 IBU40 ILQ40 IVM40 JFI40 JPE40 JZA40 KIW40 KSS40 LCO40 LMK40 LWG40 MGC40 MPY40 MZU40 NJQ40 NTM40 ODI40 ONE40 OXA40 PGW40 PQS40 QAO40 QKK40 QUG40 REC40 RNY40 RXU40 SHQ40 SRM40 TBI40 TLE40 TVA40 UEW40 UOS40 UYO40 VIK40 VSG40 WCC40 WLY40 WVU40 M65576 JI65576 TE65576 ADA65576 AMW65576 AWS65576 BGO65576 BQK65576 CAG65576 CKC65576 CTY65576 DDU65576 DNQ65576 DXM65576 EHI65576 ERE65576 FBA65576 FKW65576 FUS65576 GEO65576 GOK65576 GYG65576 HIC65576 HRY65576 IBU65576 ILQ65576 IVM65576 JFI65576 JPE65576 JZA65576 KIW65576 KSS65576 LCO65576 LMK65576 LWG65576 MGC65576 MPY65576 MZU65576 NJQ65576 NTM65576 ODI65576 ONE65576 OXA65576 PGW65576 PQS65576 QAO65576 QKK65576 QUG65576 REC65576 RNY65576 RXU65576 SHQ65576 SRM65576 TBI65576 TLE65576 TVA65576 UEW65576 UOS65576 UYO65576 VIK65576 VSG65576 WCC65576 WLY65576 WVU65576 M131112 JI131112 TE131112 ADA131112 AMW131112 AWS131112 BGO131112 BQK131112 CAG131112 CKC131112 CTY131112 DDU131112 DNQ131112 DXM131112 EHI131112 ERE131112 FBA131112 FKW131112 FUS131112 GEO131112 GOK131112 GYG131112 HIC131112 HRY131112 IBU131112 ILQ131112 IVM131112 JFI131112 JPE131112 JZA131112 KIW131112 KSS131112 LCO131112 LMK131112 LWG131112 MGC131112 MPY131112 MZU131112 NJQ131112 NTM131112 ODI131112 ONE131112 OXA131112 PGW131112 PQS131112 QAO131112 QKK131112 QUG131112 REC131112 RNY131112 RXU131112 SHQ131112 SRM131112 TBI131112 TLE131112 TVA131112 UEW131112 UOS131112 UYO131112 VIK131112 VSG131112 WCC131112 WLY131112 WVU131112 M196648 JI196648 TE196648 ADA196648 AMW196648 AWS196648 BGO196648 BQK196648 CAG196648 CKC196648 CTY196648 DDU196648 DNQ196648 DXM196648 EHI196648 ERE196648 FBA196648 FKW196648 FUS196648 GEO196648 GOK196648 GYG196648 HIC196648 HRY196648 IBU196648 ILQ196648 IVM196648 JFI196648 JPE196648 JZA196648 KIW196648 KSS196648 LCO196648 LMK196648 LWG196648 MGC196648 MPY196648 MZU196648 NJQ196648 NTM196648 ODI196648 ONE196648 OXA196648 PGW196648 PQS196648 QAO196648 QKK196648 QUG196648 REC196648 RNY196648 RXU196648 SHQ196648 SRM196648 TBI196648 TLE196648 TVA196648 UEW196648 UOS196648 UYO196648 VIK196648 VSG196648 WCC196648 WLY196648 WVU196648 M262184 JI262184 TE262184 ADA262184 AMW262184 AWS262184 BGO262184 BQK262184 CAG262184 CKC262184 CTY262184 DDU262184 DNQ262184 DXM262184 EHI262184 ERE262184 FBA262184 FKW262184 FUS262184 GEO262184 GOK262184 GYG262184 HIC262184 HRY262184 IBU262184 ILQ262184 IVM262184 JFI262184 JPE262184 JZA262184 KIW262184 KSS262184 LCO262184 LMK262184 LWG262184 MGC262184 MPY262184 MZU262184 NJQ262184 NTM262184 ODI262184 ONE262184 OXA262184 PGW262184 PQS262184 QAO262184 QKK262184 QUG262184 REC262184 RNY262184 RXU262184 SHQ262184 SRM262184 TBI262184 TLE262184 TVA262184 UEW262184 UOS262184 UYO262184 VIK262184 VSG262184 WCC262184 WLY262184 WVU262184 M327720 JI327720 TE327720 ADA327720 AMW327720 AWS327720 BGO327720 BQK327720 CAG327720 CKC327720 CTY327720 DDU327720 DNQ327720 DXM327720 EHI327720 ERE327720 FBA327720 FKW327720 FUS327720 GEO327720 GOK327720 GYG327720 HIC327720 HRY327720 IBU327720 ILQ327720 IVM327720 JFI327720 JPE327720 JZA327720 KIW327720 KSS327720 LCO327720 LMK327720 LWG327720 MGC327720 MPY327720 MZU327720 NJQ327720 NTM327720 ODI327720 ONE327720 OXA327720 PGW327720 PQS327720 QAO327720 QKK327720 QUG327720 REC327720 RNY327720 RXU327720 SHQ327720 SRM327720 TBI327720 TLE327720 TVA327720 UEW327720 UOS327720 UYO327720 VIK327720 VSG327720 WCC327720 WLY327720 WVU327720 M393256 JI393256 TE393256 ADA393256 AMW393256 AWS393256 BGO393256 BQK393256 CAG393256 CKC393256 CTY393256 DDU393256 DNQ393256 DXM393256 EHI393256 ERE393256 FBA393256 FKW393256 FUS393256 GEO393256 GOK393256 GYG393256 HIC393256 HRY393256 IBU393256 ILQ393256 IVM393256 JFI393256 JPE393256 JZA393256 KIW393256 KSS393256 LCO393256 LMK393256 LWG393256 MGC393256 MPY393256 MZU393256 NJQ393256 NTM393256 ODI393256 ONE393256 OXA393256 PGW393256 PQS393256 QAO393256 QKK393256 QUG393256 REC393256 RNY393256 RXU393256 SHQ393256 SRM393256 TBI393256 TLE393256 TVA393256 UEW393256 UOS393256 UYO393256 VIK393256 VSG393256 WCC393256 WLY393256 WVU393256 M458792 JI458792 TE458792 ADA458792 AMW458792 AWS458792 BGO458792 BQK458792 CAG458792 CKC458792 CTY458792 DDU458792 DNQ458792 DXM458792 EHI458792 ERE458792 FBA458792 FKW458792 FUS458792 GEO458792 GOK458792 GYG458792 HIC458792 HRY458792 IBU458792 ILQ458792 IVM458792 JFI458792 JPE458792 JZA458792 KIW458792 KSS458792 LCO458792 LMK458792 LWG458792 MGC458792 MPY458792 MZU458792 NJQ458792 NTM458792 ODI458792 ONE458792 OXA458792 PGW458792 PQS458792 QAO458792 QKK458792 QUG458792 REC458792 RNY458792 RXU458792 SHQ458792 SRM458792 TBI458792 TLE458792 TVA458792 UEW458792 UOS458792 UYO458792 VIK458792 VSG458792 WCC458792 WLY458792 WVU458792 M524328 JI524328 TE524328 ADA524328 AMW524328 AWS524328 BGO524328 BQK524328 CAG524328 CKC524328 CTY524328 DDU524328 DNQ524328 DXM524328 EHI524328 ERE524328 FBA524328 FKW524328 FUS524328 GEO524328 GOK524328 GYG524328 HIC524328 HRY524328 IBU524328 ILQ524328 IVM524328 JFI524328 JPE524328 JZA524328 KIW524328 KSS524328 LCO524328 LMK524328 LWG524328 MGC524328 MPY524328 MZU524328 NJQ524328 NTM524328 ODI524328 ONE524328 OXA524328 PGW524328 PQS524328 QAO524328 QKK524328 QUG524328 REC524328 RNY524328 RXU524328 SHQ524328 SRM524328 TBI524328 TLE524328 TVA524328 UEW524328 UOS524328 UYO524328 VIK524328 VSG524328 WCC524328 WLY524328 WVU524328 M589864 JI589864 TE589864 ADA589864 AMW589864 AWS589864 BGO589864 BQK589864 CAG589864 CKC589864 CTY589864 DDU589864 DNQ589864 DXM589864 EHI589864 ERE589864 FBA589864 FKW589864 FUS589864 GEO589864 GOK589864 GYG589864 HIC589864 HRY589864 IBU589864 ILQ589864 IVM589864 JFI589864 JPE589864 JZA589864 KIW589864 KSS589864 LCO589864 LMK589864 LWG589864 MGC589864 MPY589864 MZU589864 NJQ589864 NTM589864 ODI589864 ONE589864 OXA589864 PGW589864 PQS589864 QAO589864 QKK589864 QUG589864 REC589864 RNY589864 RXU589864 SHQ589864 SRM589864 TBI589864 TLE589864 TVA589864 UEW589864 UOS589864 UYO589864 VIK589864 VSG589864 WCC589864 WLY589864 WVU589864 M655400 JI655400 TE655400 ADA655400 AMW655400 AWS655400 BGO655400 BQK655400 CAG655400 CKC655400 CTY655400 DDU655400 DNQ655400 DXM655400 EHI655400 ERE655400 FBA655400 FKW655400 FUS655400 GEO655400 GOK655400 GYG655400 HIC655400 HRY655400 IBU655400 ILQ655400 IVM655400 JFI655400 JPE655400 JZA655400 KIW655400 KSS655400 LCO655400 LMK655400 LWG655400 MGC655400 MPY655400 MZU655400 NJQ655400 NTM655400 ODI655400 ONE655400 OXA655400 PGW655400 PQS655400 QAO655400 QKK655400 QUG655400 REC655400 RNY655400 RXU655400 SHQ655400 SRM655400 TBI655400 TLE655400 TVA655400 UEW655400 UOS655400 UYO655400 VIK655400 VSG655400 WCC655400 WLY655400 WVU655400 M720936 JI720936 TE720936 ADA720936 AMW720936 AWS720936 BGO720936 BQK720936 CAG720936 CKC720936 CTY720936 DDU720936 DNQ720936 DXM720936 EHI720936 ERE720936 FBA720936 FKW720936 FUS720936 GEO720936 GOK720936 GYG720936 HIC720936 HRY720936 IBU720936 ILQ720936 IVM720936 JFI720936 JPE720936 JZA720936 KIW720936 KSS720936 LCO720936 LMK720936 LWG720936 MGC720936 MPY720936 MZU720936 NJQ720936 NTM720936 ODI720936 ONE720936 OXA720936 PGW720936 PQS720936 QAO720936 QKK720936 QUG720936 REC720936 RNY720936 RXU720936 SHQ720936 SRM720936 TBI720936 TLE720936 TVA720936 UEW720936 UOS720936 UYO720936 VIK720936 VSG720936 WCC720936 WLY720936 WVU720936 M786472 JI786472 TE786472 ADA786472 AMW786472 AWS786472 BGO786472 BQK786472 CAG786472 CKC786472 CTY786472 DDU786472 DNQ786472 DXM786472 EHI786472 ERE786472 FBA786472 FKW786472 FUS786472 GEO786472 GOK786472 GYG786472 HIC786472 HRY786472 IBU786472 ILQ786472 IVM786472 JFI786472 JPE786472 JZA786472 KIW786472 KSS786472 LCO786472 LMK786472 LWG786472 MGC786472 MPY786472 MZU786472 NJQ786472 NTM786472 ODI786472 ONE786472 OXA786472 PGW786472 PQS786472 QAO786472 QKK786472 QUG786472 REC786472 RNY786472 RXU786472 SHQ786472 SRM786472 TBI786472 TLE786472 TVA786472 UEW786472 UOS786472 UYO786472 VIK786472 VSG786472 WCC786472 WLY786472 WVU786472 M852008 JI852008 TE852008 ADA852008 AMW852008 AWS852008 BGO852008 BQK852008 CAG852008 CKC852008 CTY852008 DDU852008 DNQ852008 DXM852008 EHI852008 ERE852008 FBA852008 FKW852008 FUS852008 GEO852008 GOK852008 GYG852008 HIC852008 HRY852008 IBU852008 ILQ852008 IVM852008 JFI852008 JPE852008 JZA852008 KIW852008 KSS852008 LCO852008 LMK852008 LWG852008 MGC852008 MPY852008 MZU852008 NJQ852008 NTM852008 ODI852008 ONE852008 OXA852008 PGW852008 PQS852008 QAO852008 QKK852008 QUG852008 REC852008 RNY852008 RXU852008 SHQ852008 SRM852008 TBI852008 TLE852008 TVA852008 UEW852008 UOS852008 UYO852008 VIK852008 VSG852008 WCC852008 WLY852008 WVU852008 M917544 JI917544 TE917544 ADA917544 AMW917544 AWS917544 BGO917544 BQK917544 CAG917544 CKC917544 CTY917544 DDU917544 DNQ917544 DXM917544 EHI917544 ERE917544 FBA917544 FKW917544 FUS917544 GEO917544 GOK917544 GYG917544 HIC917544 HRY917544 IBU917544 ILQ917544 IVM917544 JFI917544 JPE917544 JZA917544 KIW917544 KSS917544 LCO917544 LMK917544 LWG917544 MGC917544 MPY917544 MZU917544 NJQ917544 NTM917544 ODI917544 ONE917544 OXA917544 PGW917544 PQS917544 QAO917544 QKK917544 QUG917544 REC917544 RNY917544 RXU917544 SHQ917544 SRM917544 TBI917544 TLE917544 TVA917544 UEW917544 UOS917544 UYO917544 VIK917544 VSG917544 WCC917544 WLY917544 WVU917544 M983080 JI983080 TE983080 ADA983080 AMW983080 AWS983080 BGO983080 BQK983080 CAG983080 CKC983080 CTY983080 DDU983080 DNQ983080 DXM983080 EHI983080 ERE983080 FBA983080 FKW983080 FUS983080 GEO983080 GOK983080 GYG983080 HIC983080 HRY983080 IBU983080 ILQ983080 IVM983080 JFI983080 JPE983080 JZA983080 KIW983080 KSS983080 LCO983080 LMK983080 LWG983080 MGC983080 MPY983080 MZU983080 NJQ983080 NTM983080 ODI983080 ONE983080 OXA983080 PGW983080 PQS983080 QAO983080 QKK983080 QUG983080 REC983080 RNY983080 RXU983080 SHQ983080 SRM983080 TBI983080 TLE983080 TVA983080 UEW983080 UOS983080 UYO983080 VIK983080 VSG983080 WCC983080 WLY983080 WVU983080 R6:R36 JN6:JN36 TJ6:TJ36 ADF6:ADF36 ANB6:ANB36 AWX6:AWX36 BGT6:BGT36 BQP6:BQP36 CAL6:CAL36 CKH6:CKH36 CUD6:CUD36 DDZ6:DDZ36 DNV6:DNV36 DXR6:DXR36 EHN6:EHN36 ERJ6:ERJ36 FBF6:FBF36 FLB6:FLB36 FUX6:FUX36 GET6:GET36 GOP6:GOP36 GYL6:GYL36 HIH6:HIH36 HSD6:HSD36 IBZ6:IBZ36 ILV6:ILV36 IVR6:IVR36 JFN6:JFN36 JPJ6:JPJ36 JZF6:JZF36 KJB6:KJB36 KSX6:KSX36 LCT6:LCT36 LMP6:LMP36 LWL6:LWL36 MGH6:MGH36 MQD6:MQD36 MZZ6:MZZ36 NJV6:NJV36 NTR6:NTR36 ODN6:ODN36 ONJ6:ONJ36 OXF6:OXF36 PHB6:PHB36 PQX6:PQX36 QAT6:QAT36 QKP6:QKP36 QUL6:QUL36 REH6:REH36 ROD6:ROD36 RXZ6:RXZ36 SHV6:SHV36 SRR6:SRR36 TBN6:TBN36 TLJ6:TLJ36 TVF6:TVF36 UFB6:UFB36 UOX6:UOX36 UYT6:UYT36 VIP6:VIP36 VSL6:VSL36 WCH6:WCH36 WMD6:WMD36 WVZ6:WVZ36 R65542:R65572 JN65542:JN65572 TJ65542:TJ65572 ADF65542:ADF65572 ANB65542:ANB65572 AWX65542:AWX65572 BGT65542:BGT65572 BQP65542:BQP65572 CAL65542:CAL65572 CKH65542:CKH65572 CUD65542:CUD65572 DDZ65542:DDZ65572 DNV65542:DNV65572 DXR65542:DXR65572 EHN65542:EHN65572 ERJ65542:ERJ65572 FBF65542:FBF65572 FLB65542:FLB65572 FUX65542:FUX65572 GET65542:GET65572 GOP65542:GOP65572 GYL65542:GYL65572 HIH65542:HIH65572 HSD65542:HSD65572 IBZ65542:IBZ65572 ILV65542:ILV65572 IVR65542:IVR65572 JFN65542:JFN65572 JPJ65542:JPJ65572 JZF65542:JZF65572 KJB65542:KJB65572 KSX65542:KSX65572 LCT65542:LCT65572 LMP65542:LMP65572 LWL65542:LWL65572 MGH65542:MGH65572 MQD65542:MQD65572 MZZ65542:MZZ65572 NJV65542:NJV65572 NTR65542:NTR65572 ODN65542:ODN65572 ONJ65542:ONJ65572 OXF65542:OXF65572 PHB65542:PHB65572 PQX65542:PQX65572 QAT65542:QAT65572 QKP65542:QKP65572 QUL65542:QUL65572 REH65542:REH65572 ROD65542:ROD65572 RXZ65542:RXZ65572 SHV65542:SHV65572 SRR65542:SRR65572 TBN65542:TBN65572 TLJ65542:TLJ65572 TVF65542:TVF65572 UFB65542:UFB65572 UOX65542:UOX65572 UYT65542:UYT65572 VIP65542:VIP65572 VSL65542:VSL65572 WCH65542:WCH65572 WMD65542:WMD65572 WVZ65542:WVZ65572 R131078:R131108 JN131078:JN131108 TJ131078:TJ131108 ADF131078:ADF131108 ANB131078:ANB131108 AWX131078:AWX131108 BGT131078:BGT131108 BQP131078:BQP131108 CAL131078:CAL131108 CKH131078:CKH131108 CUD131078:CUD131108 DDZ131078:DDZ131108 DNV131078:DNV131108 DXR131078:DXR131108 EHN131078:EHN131108 ERJ131078:ERJ131108 FBF131078:FBF131108 FLB131078:FLB131108 FUX131078:FUX131108 GET131078:GET131108 GOP131078:GOP131108 GYL131078:GYL131108 HIH131078:HIH131108 HSD131078:HSD131108 IBZ131078:IBZ131108 ILV131078:ILV131108 IVR131078:IVR131108 JFN131078:JFN131108 JPJ131078:JPJ131108 JZF131078:JZF131108 KJB131078:KJB131108 KSX131078:KSX131108 LCT131078:LCT131108 LMP131078:LMP131108 LWL131078:LWL131108 MGH131078:MGH131108 MQD131078:MQD131108 MZZ131078:MZZ131108 NJV131078:NJV131108 NTR131078:NTR131108 ODN131078:ODN131108 ONJ131078:ONJ131108 OXF131078:OXF131108 PHB131078:PHB131108 PQX131078:PQX131108 QAT131078:QAT131108 QKP131078:QKP131108 QUL131078:QUL131108 REH131078:REH131108 ROD131078:ROD131108 RXZ131078:RXZ131108 SHV131078:SHV131108 SRR131078:SRR131108 TBN131078:TBN131108 TLJ131078:TLJ131108 TVF131078:TVF131108 UFB131078:UFB131108 UOX131078:UOX131108 UYT131078:UYT131108 VIP131078:VIP131108 VSL131078:VSL131108 WCH131078:WCH131108 WMD131078:WMD131108 WVZ131078:WVZ131108 R196614:R196644 JN196614:JN196644 TJ196614:TJ196644 ADF196614:ADF196644 ANB196614:ANB196644 AWX196614:AWX196644 BGT196614:BGT196644 BQP196614:BQP196644 CAL196614:CAL196644 CKH196614:CKH196644 CUD196614:CUD196644 DDZ196614:DDZ196644 DNV196614:DNV196644 DXR196614:DXR196644 EHN196614:EHN196644 ERJ196614:ERJ196644 FBF196614:FBF196644 FLB196614:FLB196644 FUX196614:FUX196644 GET196614:GET196644 GOP196614:GOP196644 GYL196614:GYL196644 HIH196614:HIH196644 HSD196614:HSD196644 IBZ196614:IBZ196644 ILV196614:ILV196644 IVR196614:IVR196644 JFN196614:JFN196644 JPJ196614:JPJ196644 JZF196614:JZF196644 KJB196614:KJB196644 KSX196614:KSX196644 LCT196614:LCT196644 LMP196614:LMP196644 LWL196614:LWL196644 MGH196614:MGH196644 MQD196614:MQD196644 MZZ196614:MZZ196644 NJV196614:NJV196644 NTR196614:NTR196644 ODN196614:ODN196644 ONJ196614:ONJ196644 OXF196614:OXF196644 PHB196614:PHB196644 PQX196614:PQX196644 QAT196614:QAT196644 QKP196614:QKP196644 QUL196614:QUL196644 REH196614:REH196644 ROD196614:ROD196644 RXZ196614:RXZ196644 SHV196614:SHV196644 SRR196614:SRR196644 TBN196614:TBN196644 TLJ196614:TLJ196644 TVF196614:TVF196644 UFB196614:UFB196644 UOX196614:UOX196644 UYT196614:UYT196644 VIP196614:VIP196644 VSL196614:VSL196644 WCH196614:WCH196644 WMD196614:WMD196644 WVZ196614:WVZ196644 R262150:R262180 JN262150:JN262180 TJ262150:TJ262180 ADF262150:ADF262180 ANB262150:ANB262180 AWX262150:AWX262180 BGT262150:BGT262180 BQP262150:BQP262180 CAL262150:CAL262180 CKH262150:CKH262180 CUD262150:CUD262180 DDZ262150:DDZ262180 DNV262150:DNV262180 DXR262150:DXR262180 EHN262150:EHN262180 ERJ262150:ERJ262180 FBF262150:FBF262180 FLB262150:FLB262180 FUX262150:FUX262180 GET262150:GET262180 GOP262150:GOP262180 GYL262150:GYL262180 HIH262150:HIH262180 HSD262150:HSD262180 IBZ262150:IBZ262180 ILV262150:ILV262180 IVR262150:IVR262180 JFN262150:JFN262180 JPJ262150:JPJ262180 JZF262150:JZF262180 KJB262150:KJB262180 KSX262150:KSX262180 LCT262150:LCT262180 LMP262150:LMP262180 LWL262150:LWL262180 MGH262150:MGH262180 MQD262150:MQD262180 MZZ262150:MZZ262180 NJV262150:NJV262180 NTR262150:NTR262180 ODN262150:ODN262180 ONJ262150:ONJ262180 OXF262150:OXF262180 PHB262150:PHB262180 PQX262150:PQX262180 QAT262150:QAT262180 QKP262150:QKP262180 QUL262150:QUL262180 REH262150:REH262180 ROD262150:ROD262180 RXZ262150:RXZ262180 SHV262150:SHV262180 SRR262150:SRR262180 TBN262150:TBN262180 TLJ262150:TLJ262180 TVF262150:TVF262180 UFB262150:UFB262180 UOX262150:UOX262180 UYT262150:UYT262180 VIP262150:VIP262180 VSL262150:VSL262180 WCH262150:WCH262180 WMD262150:WMD262180 WVZ262150:WVZ262180 R327686:R327716 JN327686:JN327716 TJ327686:TJ327716 ADF327686:ADF327716 ANB327686:ANB327716 AWX327686:AWX327716 BGT327686:BGT327716 BQP327686:BQP327716 CAL327686:CAL327716 CKH327686:CKH327716 CUD327686:CUD327716 DDZ327686:DDZ327716 DNV327686:DNV327716 DXR327686:DXR327716 EHN327686:EHN327716 ERJ327686:ERJ327716 FBF327686:FBF327716 FLB327686:FLB327716 FUX327686:FUX327716 GET327686:GET327716 GOP327686:GOP327716 GYL327686:GYL327716 HIH327686:HIH327716 HSD327686:HSD327716 IBZ327686:IBZ327716 ILV327686:ILV327716 IVR327686:IVR327716 JFN327686:JFN327716 JPJ327686:JPJ327716 JZF327686:JZF327716 KJB327686:KJB327716 KSX327686:KSX327716 LCT327686:LCT327716 LMP327686:LMP327716 LWL327686:LWL327716 MGH327686:MGH327716 MQD327686:MQD327716 MZZ327686:MZZ327716 NJV327686:NJV327716 NTR327686:NTR327716 ODN327686:ODN327716 ONJ327686:ONJ327716 OXF327686:OXF327716 PHB327686:PHB327716 PQX327686:PQX327716 QAT327686:QAT327716 QKP327686:QKP327716 QUL327686:QUL327716 REH327686:REH327716 ROD327686:ROD327716 RXZ327686:RXZ327716 SHV327686:SHV327716 SRR327686:SRR327716 TBN327686:TBN327716 TLJ327686:TLJ327716 TVF327686:TVF327716 UFB327686:UFB327716 UOX327686:UOX327716 UYT327686:UYT327716 VIP327686:VIP327716 VSL327686:VSL327716 WCH327686:WCH327716 WMD327686:WMD327716 WVZ327686:WVZ327716 R393222:R393252 JN393222:JN393252 TJ393222:TJ393252 ADF393222:ADF393252 ANB393222:ANB393252 AWX393222:AWX393252 BGT393222:BGT393252 BQP393222:BQP393252 CAL393222:CAL393252 CKH393222:CKH393252 CUD393222:CUD393252 DDZ393222:DDZ393252 DNV393222:DNV393252 DXR393222:DXR393252 EHN393222:EHN393252 ERJ393222:ERJ393252 FBF393222:FBF393252 FLB393222:FLB393252 FUX393222:FUX393252 GET393222:GET393252 GOP393222:GOP393252 GYL393222:GYL393252 HIH393222:HIH393252 HSD393222:HSD393252 IBZ393222:IBZ393252 ILV393222:ILV393252 IVR393222:IVR393252 JFN393222:JFN393252 JPJ393222:JPJ393252 JZF393222:JZF393252 KJB393222:KJB393252 KSX393222:KSX393252 LCT393222:LCT393252 LMP393222:LMP393252 LWL393222:LWL393252 MGH393222:MGH393252 MQD393222:MQD393252 MZZ393222:MZZ393252 NJV393222:NJV393252 NTR393222:NTR393252 ODN393222:ODN393252 ONJ393222:ONJ393252 OXF393222:OXF393252 PHB393222:PHB393252 PQX393222:PQX393252 QAT393222:QAT393252 QKP393222:QKP393252 QUL393222:QUL393252 REH393222:REH393252 ROD393222:ROD393252 RXZ393222:RXZ393252 SHV393222:SHV393252 SRR393222:SRR393252 TBN393222:TBN393252 TLJ393222:TLJ393252 TVF393222:TVF393252 UFB393222:UFB393252 UOX393222:UOX393252 UYT393222:UYT393252 VIP393222:VIP393252 VSL393222:VSL393252 WCH393222:WCH393252 WMD393222:WMD393252 WVZ393222:WVZ393252 R458758:R458788 JN458758:JN458788 TJ458758:TJ458788 ADF458758:ADF458788 ANB458758:ANB458788 AWX458758:AWX458788 BGT458758:BGT458788 BQP458758:BQP458788 CAL458758:CAL458788 CKH458758:CKH458788 CUD458758:CUD458788 DDZ458758:DDZ458788 DNV458758:DNV458788 DXR458758:DXR458788 EHN458758:EHN458788 ERJ458758:ERJ458788 FBF458758:FBF458788 FLB458758:FLB458788 FUX458758:FUX458788 GET458758:GET458788 GOP458758:GOP458788 GYL458758:GYL458788 HIH458758:HIH458788 HSD458758:HSD458788 IBZ458758:IBZ458788 ILV458758:ILV458788 IVR458758:IVR458788 JFN458758:JFN458788 JPJ458758:JPJ458788 JZF458758:JZF458788 KJB458758:KJB458788 KSX458758:KSX458788 LCT458758:LCT458788 LMP458758:LMP458788 LWL458758:LWL458788 MGH458758:MGH458788 MQD458758:MQD458788 MZZ458758:MZZ458788 NJV458758:NJV458788 NTR458758:NTR458788 ODN458758:ODN458788 ONJ458758:ONJ458788 OXF458758:OXF458788 PHB458758:PHB458788 PQX458758:PQX458788 QAT458758:QAT458788 QKP458758:QKP458788 QUL458758:QUL458788 REH458758:REH458788 ROD458758:ROD458788 RXZ458758:RXZ458788 SHV458758:SHV458788 SRR458758:SRR458788 TBN458758:TBN458788 TLJ458758:TLJ458788 TVF458758:TVF458788 UFB458758:UFB458788 UOX458758:UOX458788 UYT458758:UYT458788 VIP458758:VIP458788 VSL458758:VSL458788 WCH458758:WCH458788 WMD458758:WMD458788 WVZ458758:WVZ458788 R524294:R524324 JN524294:JN524324 TJ524294:TJ524324 ADF524294:ADF524324 ANB524294:ANB524324 AWX524294:AWX524324 BGT524294:BGT524324 BQP524294:BQP524324 CAL524294:CAL524324 CKH524294:CKH524324 CUD524294:CUD524324 DDZ524294:DDZ524324 DNV524294:DNV524324 DXR524294:DXR524324 EHN524294:EHN524324 ERJ524294:ERJ524324 FBF524294:FBF524324 FLB524294:FLB524324 FUX524294:FUX524324 GET524294:GET524324 GOP524294:GOP524324 GYL524294:GYL524324 HIH524294:HIH524324 HSD524294:HSD524324 IBZ524294:IBZ524324 ILV524294:ILV524324 IVR524294:IVR524324 JFN524294:JFN524324 JPJ524294:JPJ524324 JZF524294:JZF524324 KJB524294:KJB524324 KSX524294:KSX524324 LCT524294:LCT524324 LMP524294:LMP524324 LWL524294:LWL524324 MGH524294:MGH524324 MQD524294:MQD524324 MZZ524294:MZZ524324 NJV524294:NJV524324 NTR524294:NTR524324 ODN524294:ODN524324 ONJ524294:ONJ524324 OXF524294:OXF524324 PHB524294:PHB524324 PQX524294:PQX524324 QAT524294:QAT524324 QKP524294:QKP524324 QUL524294:QUL524324 REH524294:REH524324 ROD524294:ROD524324 RXZ524294:RXZ524324 SHV524294:SHV524324 SRR524294:SRR524324 TBN524294:TBN524324 TLJ524294:TLJ524324 TVF524294:TVF524324 UFB524294:UFB524324 UOX524294:UOX524324 UYT524294:UYT524324 VIP524294:VIP524324 VSL524294:VSL524324 WCH524294:WCH524324 WMD524294:WMD524324 WVZ524294:WVZ524324 R589830:R589860 JN589830:JN589860 TJ589830:TJ589860 ADF589830:ADF589860 ANB589830:ANB589860 AWX589830:AWX589860 BGT589830:BGT589860 BQP589830:BQP589860 CAL589830:CAL589860 CKH589830:CKH589860 CUD589830:CUD589860 DDZ589830:DDZ589860 DNV589830:DNV589860 DXR589830:DXR589860 EHN589830:EHN589860 ERJ589830:ERJ589860 FBF589830:FBF589860 FLB589830:FLB589860 FUX589830:FUX589860 GET589830:GET589860 GOP589830:GOP589860 GYL589830:GYL589860 HIH589830:HIH589860 HSD589830:HSD589860 IBZ589830:IBZ589860 ILV589830:ILV589860 IVR589830:IVR589860 JFN589830:JFN589860 JPJ589830:JPJ589860 JZF589830:JZF589860 KJB589830:KJB589860 KSX589830:KSX589860 LCT589830:LCT589860 LMP589830:LMP589860 LWL589830:LWL589860 MGH589830:MGH589860 MQD589830:MQD589860 MZZ589830:MZZ589860 NJV589830:NJV589860 NTR589830:NTR589860 ODN589830:ODN589860 ONJ589830:ONJ589860 OXF589830:OXF589860 PHB589830:PHB589860 PQX589830:PQX589860 QAT589830:QAT589860 QKP589830:QKP589860 QUL589830:QUL589860 REH589830:REH589860 ROD589830:ROD589860 RXZ589830:RXZ589860 SHV589830:SHV589860 SRR589830:SRR589860 TBN589830:TBN589860 TLJ589830:TLJ589860 TVF589830:TVF589860 UFB589830:UFB589860 UOX589830:UOX589860 UYT589830:UYT589860 VIP589830:VIP589860 VSL589830:VSL589860 WCH589830:WCH589860 WMD589830:WMD589860 WVZ589830:WVZ589860 R655366:R655396 JN655366:JN655396 TJ655366:TJ655396 ADF655366:ADF655396 ANB655366:ANB655396 AWX655366:AWX655396 BGT655366:BGT655396 BQP655366:BQP655396 CAL655366:CAL655396 CKH655366:CKH655396 CUD655366:CUD655396 DDZ655366:DDZ655396 DNV655366:DNV655396 DXR655366:DXR655396 EHN655366:EHN655396 ERJ655366:ERJ655396 FBF655366:FBF655396 FLB655366:FLB655396 FUX655366:FUX655396 GET655366:GET655396 GOP655366:GOP655396 GYL655366:GYL655396 HIH655366:HIH655396 HSD655366:HSD655396 IBZ655366:IBZ655396 ILV655366:ILV655396 IVR655366:IVR655396 JFN655366:JFN655396 JPJ655366:JPJ655396 JZF655366:JZF655396 KJB655366:KJB655396 KSX655366:KSX655396 LCT655366:LCT655396 LMP655366:LMP655396 LWL655366:LWL655396 MGH655366:MGH655396 MQD655366:MQD655396 MZZ655366:MZZ655396 NJV655366:NJV655396 NTR655366:NTR655396 ODN655366:ODN655396 ONJ655366:ONJ655396 OXF655366:OXF655396 PHB655366:PHB655396 PQX655366:PQX655396 QAT655366:QAT655396 QKP655366:QKP655396 QUL655366:QUL655396 REH655366:REH655396 ROD655366:ROD655396 RXZ655366:RXZ655396 SHV655366:SHV655396 SRR655366:SRR655396 TBN655366:TBN655396 TLJ655366:TLJ655396 TVF655366:TVF655396 UFB655366:UFB655396 UOX655366:UOX655396 UYT655366:UYT655396 VIP655366:VIP655396 VSL655366:VSL655396 WCH655366:WCH655396 WMD655366:WMD655396 WVZ655366:WVZ655396 R720902:R720932 JN720902:JN720932 TJ720902:TJ720932 ADF720902:ADF720932 ANB720902:ANB720932 AWX720902:AWX720932 BGT720902:BGT720932 BQP720902:BQP720932 CAL720902:CAL720932 CKH720902:CKH720932 CUD720902:CUD720932 DDZ720902:DDZ720932 DNV720902:DNV720932 DXR720902:DXR720932 EHN720902:EHN720932 ERJ720902:ERJ720932 FBF720902:FBF720932 FLB720902:FLB720932 FUX720902:FUX720932 GET720902:GET720932 GOP720902:GOP720932 GYL720902:GYL720932 HIH720902:HIH720932 HSD720902:HSD720932 IBZ720902:IBZ720932 ILV720902:ILV720932 IVR720902:IVR720932 JFN720902:JFN720932 JPJ720902:JPJ720932 JZF720902:JZF720932 KJB720902:KJB720932 KSX720902:KSX720932 LCT720902:LCT720932 LMP720902:LMP720932 LWL720902:LWL720932 MGH720902:MGH720932 MQD720902:MQD720932 MZZ720902:MZZ720932 NJV720902:NJV720932 NTR720902:NTR720932 ODN720902:ODN720932 ONJ720902:ONJ720932 OXF720902:OXF720932 PHB720902:PHB720932 PQX720902:PQX720932 QAT720902:QAT720932 QKP720902:QKP720932 QUL720902:QUL720932 REH720902:REH720932 ROD720902:ROD720932 RXZ720902:RXZ720932 SHV720902:SHV720932 SRR720902:SRR720932 TBN720902:TBN720932 TLJ720902:TLJ720932 TVF720902:TVF720932 UFB720902:UFB720932 UOX720902:UOX720932 UYT720902:UYT720932 VIP720902:VIP720932 VSL720902:VSL720932 WCH720902:WCH720932 WMD720902:WMD720932 WVZ720902:WVZ720932 R786438:R786468 JN786438:JN786468 TJ786438:TJ786468 ADF786438:ADF786468 ANB786438:ANB786468 AWX786438:AWX786468 BGT786438:BGT786468 BQP786438:BQP786468 CAL786438:CAL786468 CKH786438:CKH786468 CUD786438:CUD786468 DDZ786438:DDZ786468 DNV786438:DNV786468 DXR786438:DXR786468 EHN786438:EHN786468 ERJ786438:ERJ786468 FBF786438:FBF786468 FLB786438:FLB786468 FUX786438:FUX786468 GET786438:GET786468 GOP786438:GOP786468 GYL786438:GYL786468 HIH786438:HIH786468 HSD786438:HSD786468 IBZ786438:IBZ786468 ILV786438:ILV786468 IVR786438:IVR786468 JFN786438:JFN786468 JPJ786438:JPJ786468 JZF786438:JZF786468 KJB786438:KJB786468 KSX786438:KSX786468 LCT786438:LCT786468 LMP786438:LMP786468 LWL786438:LWL786468 MGH786438:MGH786468 MQD786438:MQD786468 MZZ786438:MZZ786468 NJV786438:NJV786468 NTR786438:NTR786468 ODN786438:ODN786468 ONJ786438:ONJ786468 OXF786438:OXF786468 PHB786438:PHB786468 PQX786438:PQX786468 QAT786438:QAT786468 QKP786438:QKP786468 QUL786438:QUL786468 REH786438:REH786468 ROD786438:ROD786468 RXZ786438:RXZ786468 SHV786438:SHV786468 SRR786438:SRR786468 TBN786438:TBN786468 TLJ786438:TLJ786468 TVF786438:TVF786468 UFB786438:UFB786468 UOX786438:UOX786468 UYT786438:UYT786468 VIP786438:VIP786468 VSL786438:VSL786468 WCH786438:WCH786468 WMD786438:WMD786468 WVZ786438:WVZ786468 R851974:R852004 JN851974:JN852004 TJ851974:TJ852004 ADF851974:ADF852004 ANB851974:ANB852004 AWX851974:AWX852004 BGT851974:BGT852004 BQP851974:BQP852004 CAL851974:CAL852004 CKH851974:CKH852004 CUD851974:CUD852004 DDZ851974:DDZ852004 DNV851974:DNV852004 DXR851974:DXR852004 EHN851974:EHN852004 ERJ851974:ERJ852004 FBF851974:FBF852004 FLB851974:FLB852004 FUX851974:FUX852004 GET851974:GET852004 GOP851974:GOP852004 GYL851974:GYL852004 HIH851974:HIH852004 HSD851974:HSD852004 IBZ851974:IBZ852004 ILV851974:ILV852004 IVR851974:IVR852004 JFN851974:JFN852004 JPJ851974:JPJ852004 JZF851974:JZF852004 KJB851974:KJB852004 KSX851974:KSX852004 LCT851974:LCT852004 LMP851974:LMP852004 LWL851974:LWL852004 MGH851974:MGH852004 MQD851974:MQD852004 MZZ851974:MZZ852004 NJV851974:NJV852004 NTR851974:NTR852004 ODN851974:ODN852004 ONJ851974:ONJ852004 OXF851974:OXF852004 PHB851974:PHB852004 PQX851974:PQX852004 QAT851974:QAT852004 QKP851974:QKP852004 QUL851974:QUL852004 REH851974:REH852004 ROD851974:ROD852004 RXZ851974:RXZ852004 SHV851974:SHV852004 SRR851974:SRR852004 TBN851974:TBN852004 TLJ851974:TLJ852004 TVF851974:TVF852004 UFB851974:UFB852004 UOX851974:UOX852004 UYT851974:UYT852004 VIP851974:VIP852004 VSL851974:VSL852004 WCH851974:WCH852004 WMD851974:WMD852004 WVZ851974:WVZ852004 R917510:R917540 JN917510:JN917540 TJ917510:TJ917540 ADF917510:ADF917540 ANB917510:ANB917540 AWX917510:AWX917540 BGT917510:BGT917540 BQP917510:BQP917540 CAL917510:CAL917540 CKH917510:CKH917540 CUD917510:CUD917540 DDZ917510:DDZ917540 DNV917510:DNV917540 DXR917510:DXR917540 EHN917510:EHN917540 ERJ917510:ERJ917540 FBF917510:FBF917540 FLB917510:FLB917540 FUX917510:FUX917540 GET917510:GET917540 GOP917510:GOP917540 GYL917510:GYL917540 HIH917510:HIH917540 HSD917510:HSD917540 IBZ917510:IBZ917540 ILV917510:ILV917540 IVR917510:IVR917540 JFN917510:JFN917540 JPJ917510:JPJ917540 JZF917510:JZF917540 KJB917510:KJB917540 KSX917510:KSX917540 LCT917510:LCT917540 LMP917510:LMP917540 LWL917510:LWL917540 MGH917510:MGH917540 MQD917510:MQD917540 MZZ917510:MZZ917540 NJV917510:NJV917540 NTR917510:NTR917540 ODN917510:ODN917540 ONJ917510:ONJ917540 OXF917510:OXF917540 PHB917510:PHB917540 PQX917510:PQX917540 QAT917510:QAT917540 QKP917510:QKP917540 QUL917510:QUL917540 REH917510:REH917540 ROD917510:ROD917540 RXZ917510:RXZ917540 SHV917510:SHV917540 SRR917510:SRR917540 TBN917510:TBN917540 TLJ917510:TLJ917540 TVF917510:TVF917540 UFB917510:UFB917540 UOX917510:UOX917540 UYT917510:UYT917540 VIP917510:VIP917540 VSL917510:VSL917540 WCH917510:WCH917540 WMD917510:WMD917540 WVZ917510:WVZ917540 R983046:R983076 JN983046:JN983076 TJ983046:TJ983076 ADF983046:ADF983076 ANB983046:ANB983076 AWX983046:AWX983076 BGT983046:BGT983076 BQP983046:BQP983076 CAL983046:CAL983076 CKH983046:CKH983076 CUD983046:CUD983076 DDZ983046:DDZ983076 DNV983046:DNV983076 DXR983046:DXR983076 EHN983046:EHN983076 ERJ983046:ERJ983076 FBF983046:FBF983076 FLB983046:FLB983076 FUX983046:FUX983076 GET983046:GET983076 GOP983046:GOP983076 GYL983046:GYL983076 HIH983046:HIH983076 HSD983046:HSD983076 IBZ983046:IBZ983076 ILV983046:ILV983076 IVR983046:IVR983076 JFN983046:JFN983076 JPJ983046:JPJ983076 JZF983046:JZF983076 KJB983046:KJB983076 KSX983046:KSX983076 LCT983046:LCT983076 LMP983046:LMP983076 LWL983046:LWL983076 MGH983046:MGH983076 MQD983046:MQD983076 MZZ983046:MZZ983076 NJV983046:NJV983076 NTR983046:NTR983076 ODN983046:ODN983076 ONJ983046:ONJ983076 OXF983046:OXF983076 PHB983046:PHB983076 PQX983046:PQX983076 QAT983046:QAT983076 QKP983046:QKP983076 QUL983046:QUL983076 REH983046:REH983076 ROD983046:ROD983076 RXZ983046:RXZ983076 SHV983046:SHV983076 SRR983046:SRR983076 TBN983046:TBN983076 TLJ983046:TLJ983076 TVF983046:TVF983076 UFB983046:UFB983076 UOX983046:UOX983076 UYT983046:UYT983076 VIP983046:VIP983076 VSL983046:VSL983076 WCH983046:WCH983076 WMD983046:WMD983076 WVZ983046:WVZ983076 T6:T36 JP6:JP36 TL6:TL36 ADH6:ADH36 AND6:AND36 AWZ6:AWZ36 BGV6:BGV36 BQR6:BQR36 CAN6:CAN36 CKJ6:CKJ36 CUF6:CUF36 DEB6:DEB36 DNX6:DNX36 DXT6:DXT36 EHP6:EHP36 ERL6:ERL36 FBH6:FBH36 FLD6:FLD36 FUZ6:FUZ36 GEV6:GEV36 GOR6:GOR36 GYN6:GYN36 HIJ6:HIJ36 HSF6:HSF36 ICB6:ICB36 ILX6:ILX36 IVT6:IVT36 JFP6:JFP36 JPL6:JPL36 JZH6:JZH36 KJD6:KJD36 KSZ6:KSZ36 LCV6:LCV36 LMR6:LMR36 LWN6:LWN36 MGJ6:MGJ36 MQF6:MQF36 NAB6:NAB36 NJX6:NJX36 NTT6:NTT36 ODP6:ODP36 ONL6:ONL36 OXH6:OXH36 PHD6:PHD36 PQZ6:PQZ36 QAV6:QAV36 QKR6:QKR36 QUN6:QUN36 REJ6:REJ36 ROF6:ROF36 RYB6:RYB36 SHX6:SHX36 SRT6:SRT36 TBP6:TBP36 TLL6:TLL36 TVH6:TVH36 UFD6:UFD36 UOZ6:UOZ36 UYV6:UYV36 VIR6:VIR36 VSN6:VSN36 WCJ6:WCJ36 WMF6:WMF36 WWB6:WWB36 T65542:T65572 JP65542:JP65572 TL65542:TL65572 ADH65542:ADH65572 AND65542:AND65572 AWZ65542:AWZ65572 BGV65542:BGV65572 BQR65542:BQR65572 CAN65542:CAN65572 CKJ65542:CKJ65572 CUF65542:CUF65572 DEB65542:DEB65572 DNX65542:DNX65572 DXT65542:DXT65572 EHP65542:EHP65572 ERL65542:ERL65572 FBH65542:FBH65572 FLD65542:FLD65572 FUZ65542:FUZ65572 GEV65542:GEV65572 GOR65542:GOR65572 GYN65542:GYN65572 HIJ65542:HIJ65572 HSF65542:HSF65572 ICB65542:ICB65572 ILX65542:ILX65572 IVT65542:IVT65572 JFP65542:JFP65572 JPL65542:JPL65572 JZH65542:JZH65572 KJD65542:KJD65572 KSZ65542:KSZ65572 LCV65542:LCV65572 LMR65542:LMR65572 LWN65542:LWN65572 MGJ65542:MGJ65572 MQF65542:MQF65572 NAB65542:NAB65572 NJX65542:NJX65572 NTT65542:NTT65572 ODP65542:ODP65572 ONL65542:ONL65572 OXH65542:OXH65572 PHD65542:PHD65572 PQZ65542:PQZ65572 QAV65542:QAV65572 QKR65542:QKR65572 QUN65542:QUN65572 REJ65542:REJ65572 ROF65542:ROF65572 RYB65542:RYB65572 SHX65542:SHX65572 SRT65542:SRT65572 TBP65542:TBP65572 TLL65542:TLL65572 TVH65542:TVH65572 UFD65542:UFD65572 UOZ65542:UOZ65572 UYV65542:UYV65572 VIR65542:VIR65572 VSN65542:VSN65572 WCJ65542:WCJ65572 WMF65542:WMF65572 WWB65542:WWB65572 T131078:T131108 JP131078:JP131108 TL131078:TL131108 ADH131078:ADH131108 AND131078:AND131108 AWZ131078:AWZ131108 BGV131078:BGV131108 BQR131078:BQR131108 CAN131078:CAN131108 CKJ131078:CKJ131108 CUF131078:CUF131108 DEB131078:DEB131108 DNX131078:DNX131108 DXT131078:DXT131108 EHP131078:EHP131108 ERL131078:ERL131108 FBH131078:FBH131108 FLD131078:FLD131108 FUZ131078:FUZ131108 GEV131078:GEV131108 GOR131078:GOR131108 GYN131078:GYN131108 HIJ131078:HIJ131108 HSF131078:HSF131108 ICB131078:ICB131108 ILX131078:ILX131108 IVT131078:IVT131108 JFP131078:JFP131108 JPL131078:JPL131108 JZH131078:JZH131108 KJD131078:KJD131108 KSZ131078:KSZ131108 LCV131078:LCV131108 LMR131078:LMR131108 LWN131078:LWN131108 MGJ131078:MGJ131108 MQF131078:MQF131108 NAB131078:NAB131108 NJX131078:NJX131108 NTT131078:NTT131108 ODP131078:ODP131108 ONL131078:ONL131108 OXH131078:OXH131108 PHD131078:PHD131108 PQZ131078:PQZ131108 QAV131078:QAV131108 QKR131078:QKR131108 QUN131078:QUN131108 REJ131078:REJ131108 ROF131078:ROF131108 RYB131078:RYB131108 SHX131078:SHX131108 SRT131078:SRT131108 TBP131078:TBP131108 TLL131078:TLL131108 TVH131078:TVH131108 UFD131078:UFD131108 UOZ131078:UOZ131108 UYV131078:UYV131108 VIR131078:VIR131108 VSN131078:VSN131108 WCJ131078:WCJ131108 WMF131078:WMF131108 WWB131078:WWB131108 T196614:T196644 JP196614:JP196644 TL196614:TL196644 ADH196614:ADH196644 AND196614:AND196644 AWZ196614:AWZ196644 BGV196614:BGV196644 BQR196614:BQR196644 CAN196614:CAN196644 CKJ196614:CKJ196644 CUF196614:CUF196644 DEB196614:DEB196644 DNX196614:DNX196644 DXT196614:DXT196644 EHP196614:EHP196644 ERL196614:ERL196644 FBH196614:FBH196644 FLD196614:FLD196644 FUZ196614:FUZ196644 GEV196614:GEV196644 GOR196614:GOR196644 GYN196614:GYN196644 HIJ196614:HIJ196644 HSF196614:HSF196644 ICB196614:ICB196644 ILX196614:ILX196644 IVT196614:IVT196644 JFP196614:JFP196644 JPL196614:JPL196644 JZH196614:JZH196644 KJD196614:KJD196644 KSZ196614:KSZ196644 LCV196614:LCV196644 LMR196614:LMR196644 LWN196614:LWN196644 MGJ196614:MGJ196644 MQF196614:MQF196644 NAB196614:NAB196644 NJX196614:NJX196644 NTT196614:NTT196644 ODP196614:ODP196644 ONL196614:ONL196644 OXH196614:OXH196644 PHD196614:PHD196644 PQZ196614:PQZ196644 QAV196614:QAV196644 QKR196614:QKR196644 QUN196614:QUN196644 REJ196614:REJ196644 ROF196614:ROF196644 RYB196614:RYB196644 SHX196614:SHX196644 SRT196614:SRT196644 TBP196614:TBP196644 TLL196614:TLL196644 TVH196614:TVH196644 UFD196614:UFD196644 UOZ196614:UOZ196644 UYV196614:UYV196644 VIR196614:VIR196644 VSN196614:VSN196644 WCJ196614:WCJ196644 WMF196614:WMF196644 WWB196614:WWB196644 T262150:T262180 JP262150:JP262180 TL262150:TL262180 ADH262150:ADH262180 AND262150:AND262180 AWZ262150:AWZ262180 BGV262150:BGV262180 BQR262150:BQR262180 CAN262150:CAN262180 CKJ262150:CKJ262180 CUF262150:CUF262180 DEB262150:DEB262180 DNX262150:DNX262180 DXT262150:DXT262180 EHP262150:EHP262180 ERL262150:ERL262180 FBH262150:FBH262180 FLD262150:FLD262180 FUZ262150:FUZ262180 GEV262150:GEV262180 GOR262150:GOR262180 GYN262150:GYN262180 HIJ262150:HIJ262180 HSF262150:HSF262180 ICB262150:ICB262180 ILX262150:ILX262180 IVT262150:IVT262180 JFP262150:JFP262180 JPL262150:JPL262180 JZH262150:JZH262180 KJD262150:KJD262180 KSZ262150:KSZ262180 LCV262150:LCV262180 LMR262150:LMR262180 LWN262150:LWN262180 MGJ262150:MGJ262180 MQF262150:MQF262180 NAB262150:NAB262180 NJX262150:NJX262180 NTT262150:NTT262180 ODP262150:ODP262180 ONL262150:ONL262180 OXH262150:OXH262180 PHD262150:PHD262180 PQZ262150:PQZ262180 QAV262150:QAV262180 QKR262150:QKR262180 QUN262150:QUN262180 REJ262150:REJ262180 ROF262150:ROF262180 RYB262150:RYB262180 SHX262150:SHX262180 SRT262150:SRT262180 TBP262150:TBP262180 TLL262150:TLL262180 TVH262150:TVH262180 UFD262150:UFD262180 UOZ262150:UOZ262180 UYV262150:UYV262180 VIR262150:VIR262180 VSN262150:VSN262180 WCJ262150:WCJ262180 WMF262150:WMF262180 WWB262150:WWB262180 T327686:T327716 JP327686:JP327716 TL327686:TL327716 ADH327686:ADH327716 AND327686:AND327716 AWZ327686:AWZ327716 BGV327686:BGV327716 BQR327686:BQR327716 CAN327686:CAN327716 CKJ327686:CKJ327716 CUF327686:CUF327716 DEB327686:DEB327716 DNX327686:DNX327716 DXT327686:DXT327716 EHP327686:EHP327716 ERL327686:ERL327716 FBH327686:FBH327716 FLD327686:FLD327716 FUZ327686:FUZ327716 GEV327686:GEV327716 GOR327686:GOR327716 GYN327686:GYN327716 HIJ327686:HIJ327716 HSF327686:HSF327716 ICB327686:ICB327716 ILX327686:ILX327716 IVT327686:IVT327716 JFP327686:JFP327716 JPL327686:JPL327716 JZH327686:JZH327716 KJD327686:KJD327716 KSZ327686:KSZ327716 LCV327686:LCV327716 LMR327686:LMR327716 LWN327686:LWN327716 MGJ327686:MGJ327716 MQF327686:MQF327716 NAB327686:NAB327716 NJX327686:NJX327716 NTT327686:NTT327716 ODP327686:ODP327716 ONL327686:ONL327716 OXH327686:OXH327716 PHD327686:PHD327716 PQZ327686:PQZ327716 QAV327686:QAV327716 QKR327686:QKR327716 QUN327686:QUN327716 REJ327686:REJ327716 ROF327686:ROF327716 RYB327686:RYB327716 SHX327686:SHX327716 SRT327686:SRT327716 TBP327686:TBP327716 TLL327686:TLL327716 TVH327686:TVH327716 UFD327686:UFD327716 UOZ327686:UOZ327716 UYV327686:UYV327716 VIR327686:VIR327716 VSN327686:VSN327716 WCJ327686:WCJ327716 WMF327686:WMF327716 WWB327686:WWB327716 T393222:T393252 JP393222:JP393252 TL393222:TL393252 ADH393222:ADH393252 AND393222:AND393252 AWZ393222:AWZ393252 BGV393222:BGV393252 BQR393222:BQR393252 CAN393222:CAN393252 CKJ393222:CKJ393252 CUF393222:CUF393252 DEB393222:DEB393252 DNX393222:DNX393252 DXT393222:DXT393252 EHP393222:EHP393252 ERL393222:ERL393252 FBH393222:FBH393252 FLD393222:FLD393252 FUZ393222:FUZ393252 GEV393222:GEV393252 GOR393222:GOR393252 GYN393222:GYN393252 HIJ393222:HIJ393252 HSF393222:HSF393252 ICB393222:ICB393252 ILX393222:ILX393252 IVT393222:IVT393252 JFP393222:JFP393252 JPL393222:JPL393252 JZH393222:JZH393252 KJD393222:KJD393252 KSZ393222:KSZ393252 LCV393222:LCV393252 LMR393222:LMR393252 LWN393222:LWN393252 MGJ393222:MGJ393252 MQF393222:MQF393252 NAB393222:NAB393252 NJX393222:NJX393252 NTT393222:NTT393252 ODP393222:ODP393252 ONL393222:ONL393252 OXH393222:OXH393252 PHD393222:PHD393252 PQZ393222:PQZ393252 QAV393222:QAV393252 QKR393222:QKR393252 QUN393222:QUN393252 REJ393222:REJ393252 ROF393222:ROF393252 RYB393222:RYB393252 SHX393222:SHX393252 SRT393222:SRT393252 TBP393222:TBP393252 TLL393222:TLL393252 TVH393222:TVH393252 UFD393222:UFD393252 UOZ393222:UOZ393252 UYV393222:UYV393252 VIR393222:VIR393252 VSN393222:VSN393252 WCJ393222:WCJ393252 WMF393222:WMF393252 WWB393222:WWB393252 T458758:T458788 JP458758:JP458788 TL458758:TL458788 ADH458758:ADH458788 AND458758:AND458788 AWZ458758:AWZ458788 BGV458758:BGV458788 BQR458758:BQR458788 CAN458758:CAN458788 CKJ458758:CKJ458788 CUF458758:CUF458788 DEB458758:DEB458788 DNX458758:DNX458788 DXT458758:DXT458788 EHP458758:EHP458788 ERL458758:ERL458788 FBH458758:FBH458788 FLD458758:FLD458788 FUZ458758:FUZ458788 GEV458758:GEV458788 GOR458758:GOR458788 GYN458758:GYN458788 HIJ458758:HIJ458788 HSF458758:HSF458788 ICB458758:ICB458788 ILX458758:ILX458788 IVT458758:IVT458788 JFP458758:JFP458788 JPL458758:JPL458788 JZH458758:JZH458788 KJD458758:KJD458788 KSZ458758:KSZ458788 LCV458758:LCV458788 LMR458758:LMR458788 LWN458758:LWN458788 MGJ458758:MGJ458788 MQF458758:MQF458788 NAB458758:NAB458788 NJX458758:NJX458788 NTT458758:NTT458788 ODP458758:ODP458788 ONL458758:ONL458788 OXH458758:OXH458788 PHD458758:PHD458788 PQZ458758:PQZ458788 QAV458758:QAV458788 QKR458758:QKR458788 QUN458758:QUN458788 REJ458758:REJ458788 ROF458758:ROF458788 RYB458758:RYB458788 SHX458758:SHX458788 SRT458758:SRT458788 TBP458758:TBP458788 TLL458758:TLL458788 TVH458758:TVH458788 UFD458758:UFD458788 UOZ458758:UOZ458788 UYV458758:UYV458788 VIR458758:VIR458788 VSN458758:VSN458788 WCJ458758:WCJ458788 WMF458758:WMF458788 WWB458758:WWB458788 T524294:T524324 JP524294:JP524324 TL524294:TL524324 ADH524294:ADH524324 AND524294:AND524324 AWZ524294:AWZ524324 BGV524294:BGV524324 BQR524294:BQR524324 CAN524294:CAN524324 CKJ524294:CKJ524324 CUF524294:CUF524324 DEB524294:DEB524324 DNX524294:DNX524324 DXT524294:DXT524324 EHP524294:EHP524324 ERL524294:ERL524324 FBH524294:FBH524324 FLD524294:FLD524324 FUZ524294:FUZ524324 GEV524294:GEV524324 GOR524294:GOR524324 GYN524294:GYN524324 HIJ524294:HIJ524324 HSF524294:HSF524324 ICB524294:ICB524324 ILX524294:ILX524324 IVT524294:IVT524324 JFP524294:JFP524324 JPL524294:JPL524324 JZH524294:JZH524324 KJD524294:KJD524324 KSZ524294:KSZ524324 LCV524294:LCV524324 LMR524294:LMR524324 LWN524294:LWN524324 MGJ524294:MGJ524324 MQF524294:MQF524324 NAB524294:NAB524324 NJX524294:NJX524324 NTT524294:NTT524324 ODP524294:ODP524324 ONL524294:ONL524324 OXH524294:OXH524324 PHD524294:PHD524324 PQZ524294:PQZ524324 QAV524294:QAV524324 QKR524294:QKR524324 QUN524294:QUN524324 REJ524294:REJ524324 ROF524294:ROF524324 RYB524294:RYB524324 SHX524294:SHX524324 SRT524294:SRT524324 TBP524294:TBP524324 TLL524294:TLL524324 TVH524294:TVH524324 UFD524294:UFD524324 UOZ524294:UOZ524324 UYV524294:UYV524324 VIR524294:VIR524324 VSN524294:VSN524324 WCJ524294:WCJ524324 WMF524294:WMF524324 WWB524294:WWB524324 T589830:T589860 JP589830:JP589860 TL589830:TL589860 ADH589830:ADH589860 AND589830:AND589860 AWZ589830:AWZ589860 BGV589830:BGV589860 BQR589830:BQR589860 CAN589830:CAN589860 CKJ589830:CKJ589860 CUF589830:CUF589860 DEB589830:DEB589860 DNX589830:DNX589860 DXT589830:DXT589860 EHP589830:EHP589860 ERL589830:ERL589860 FBH589830:FBH589860 FLD589830:FLD589860 FUZ589830:FUZ589860 GEV589830:GEV589860 GOR589830:GOR589860 GYN589830:GYN589860 HIJ589830:HIJ589860 HSF589830:HSF589860 ICB589830:ICB589860 ILX589830:ILX589860 IVT589830:IVT589860 JFP589830:JFP589860 JPL589830:JPL589860 JZH589830:JZH589860 KJD589830:KJD589860 KSZ589830:KSZ589860 LCV589830:LCV589860 LMR589830:LMR589860 LWN589830:LWN589860 MGJ589830:MGJ589860 MQF589830:MQF589860 NAB589830:NAB589860 NJX589830:NJX589860 NTT589830:NTT589860 ODP589830:ODP589860 ONL589830:ONL589860 OXH589830:OXH589860 PHD589830:PHD589860 PQZ589830:PQZ589860 QAV589830:QAV589860 QKR589830:QKR589860 QUN589830:QUN589860 REJ589830:REJ589860 ROF589830:ROF589860 RYB589830:RYB589860 SHX589830:SHX589860 SRT589830:SRT589860 TBP589830:TBP589860 TLL589830:TLL589860 TVH589830:TVH589860 UFD589830:UFD589860 UOZ589830:UOZ589860 UYV589830:UYV589860 VIR589830:VIR589860 VSN589830:VSN589860 WCJ589830:WCJ589860 WMF589830:WMF589860 WWB589830:WWB589860 T655366:T655396 JP655366:JP655396 TL655366:TL655396 ADH655366:ADH655396 AND655366:AND655396 AWZ655366:AWZ655396 BGV655366:BGV655396 BQR655366:BQR655396 CAN655366:CAN655396 CKJ655366:CKJ655396 CUF655366:CUF655396 DEB655366:DEB655396 DNX655366:DNX655396 DXT655366:DXT655396 EHP655366:EHP655396 ERL655366:ERL655396 FBH655366:FBH655396 FLD655366:FLD655396 FUZ655366:FUZ655396 GEV655366:GEV655396 GOR655366:GOR655396 GYN655366:GYN655396 HIJ655366:HIJ655396 HSF655366:HSF655396 ICB655366:ICB655396 ILX655366:ILX655396 IVT655366:IVT655396 JFP655366:JFP655396 JPL655366:JPL655396 JZH655366:JZH655396 KJD655366:KJD655396 KSZ655366:KSZ655396 LCV655366:LCV655396 LMR655366:LMR655396 LWN655366:LWN655396 MGJ655366:MGJ655396 MQF655366:MQF655396 NAB655366:NAB655396 NJX655366:NJX655396 NTT655366:NTT655396 ODP655366:ODP655396 ONL655366:ONL655396 OXH655366:OXH655396 PHD655366:PHD655396 PQZ655366:PQZ655396 QAV655366:QAV655396 QKR655366:QKR655396 QUN655366:QUN655396 REJ655366:REJ655396 ROF655366:ROF655396 RYB655366:RYB655396 SHX655366:SHX655396 SRT655366:SRT655396 TBP655366:TBP655396 TLL655366:TLL655396 TVH655366:TVH655396 UFD655366:UFD655396 UOZ655366:UOZ655396 UYV655366:UYV655396 VIR655366:VIR655396 VSN655366:VSN655396 WCJ655366:WCJ655396 WMF655366:WMF655396 WWB655366:WWB655396 T720902:T720932 JP720902:JP720932 TL720902:TL720932 ADH720902:ADH720932 AND720902:AND720932 AWZ720902:AWZ720932 BGV720902:BGV720932 BQR720902:BQR720932 CAN720902:CAN720932 CKJ720902:CKJ720932 CUF720902:CUF720932 DEB720902:DEB720932 DNX720902:DNX720932 DXT720902:DXT720932 EHP720902:EHP720932 ERL720902:ERL720932 FBH720902:FBH720932 FLD720902:FLD720932 FUZ720902:FUZ720932 GEV720902:GEV720932 GOR720902:GOR720932 GYN720902:GYN720932 HIJ720902:HIJ720932 HSF720902:HSF720932 ICB720902:ICB720932 ILX720902:ILX720932 IVT720902:IVT720932 JFP720902:JFP720932 JPL720902:JPL720932 JZH720902:JZH720932 KJD720902:KJD720932 KSZ720902:KSZ720932 LCV720902:LCV720932 LMR720902:LMR720932 LWN720902:LWN720932 MGJ720902:MGJ720932 MQF720902:MQF720932 NAB720902:NAB720932 NJX720902:NJX720932 NTT720902:NTT720932 ODP720902:ODP720932 ONL720902:ONL720932 OXH720902:OXH720932 PHD720902:PHD720932 PQZ720902:PQZ720932 QAV720902:QAV720932 QKR720902:QKR720932 QUN720902:QUN720932 REJ720902:REJ720932 ROF720902:ROF720932 RYB720902:RYB720932 SHX720902:SHX720932 SRT720902:SRT720932 TBP720902:TBP720932 TLL720902:TLL720932 TVH720902:TVH720932 UFD720902:UFD720932 UOZ720902:UOZ720932 UYV720902:UYV720932 VIR720902:VIR720932 VSN720902:VSN720932 WCJ720902:WCJ720932 WMF720902:WMF720932 WWB720902:WWB720932 T786438:T786468 JP786438:JP786468 TL786438:TL786468 ADH786438:ADH786468 AND786438:AND786468 AWZ786438:AWZ786468 BGV786438:BGV786468 BQR786438:BQR786468 CAN786438:CAN786468 CKJ786438:CKJ786468 CUF786438:CUF786468 DEB786438:DEB786468 DNX786438:DNX786468 DXT786438:DXT786468 EHP786438:EHP786468 ERL786438:ERL786468 FBH786438:FBH786468 FLD786438:FLD786468 FUZ786438:FUZ786468 GEV786438:GEV786468 GOR786438:GOR786468 GYN786438:GYN786468 HIJ786438:HIJ786468 HSF786438:HSF786468 ICB786438:ICB786468 ILX786438:ILX786468 IVT786438:IVT786468 JFP786438:JFP786468 JPL786438:JPL786468 JZH786438:JZH786468 KJD786438:KJD786468 KSZ786438:KSZ786468 LCV786438:LCV786468 LMR786438:LMR786468 LWN786438:LWN786468 MGJ786438:MGJ786468 MQF786438:MQF786468 NAB786438:NAB786468 NJX786438:NJX786468 NTT786438:NTT786468 ODP786438:ODP786468 ONL786438:ONL786468 OXH786438:OXH786468 PHD786438:PHD786468 PQZ786438:PQZ786468 QAV786438:QAV786468 QKR786438:QKR786468 QUN786438:QUN786468 REJ786438:REJ786468 ROF786438:ROF786468 RYB786438:RYB786468 SHX786438:SHX786468 SRT786438:SRT786468 TBP786438:TBP786468 TLL786438:TLL786468 TVH786438:TVH786468 UFD786438:UFD786468 UOZ786438:UOZ786468 UYV786438:UYV786468 VIR786438:VIR786468 VSN786438:VSN786468 WCJ786438:WCJ786468 WMF786438:WMF786468 WWB786438:WWB786468 T851974:T852004 JP851974:JP852004 TL851974:TL852004 ADH851974:ADH852004 AND851974:AND852004 AWZ851974:AWZ852004 BGV851974:BGV852004 BQR851974:BQR852004 CAN851974:CAN852004 CKJ851974:CKJ852004 CUF851974:CUF852004 DEB851974:DEB852004 DNX851974:DNX852004 DXT851974:DXT852004 EHP851974:EHP852004 ERL851974:ERL852004 FBH851974:FBH852004 FLD851974:FLD852004 FUZ851974:FUZ852004 GEV851974:GEV852004 GOR851974:GOR852004 GYN851974:GYN852004 HIJ851974:HIJ852004 HSF851974:HSF852004 ICB851974:ICB852004 ILX851974:ILX852004 IVT851974:IVT852004 JFP851974:JFP852004 JPL851974:JPL852004 JZH851974:JZH852004 KJD851974:KJD852004 KSZ851974:KSZ852004 LCV851974:LCV852004 LMR851974:LMR852004 LWN851974:LWN852004 MGJ851974:MGJ852004 MQF851974:MQF852004 NAB851974:NAB852004 NJX851974:NJX852004 NTT851974:NTT852004 ODP851974:ODP852004 ONL851974:ONL852004 OXH851974:OXH852004 PHD851974:PHD852004 PQZ851974:PQZ852004 QAV851974:QAV852004 QKR851974:QKR852004 QUN851974:QUN852004 REJ851974:REJ852004 ROF851974:ROF852004 RYB851974:RYB852004 SHX851974:SHX852004 SRT851974:SRT852004 TBP851974:TBP852004 TLL851974:TLL852004 TVH851974:TVH852004 UFD851974:UFD852004 UOZ851974:UOZ852004 UYV851974:UYV852004 VIR851974:VIR852004 VSN851974:VSN852004 WCJ851974:WCJ852004 WMF851974:WMF852004 WWB851974:WWB852004 T917510:T917540 JP917510:JP917540 TL917510:TL917540 ADH917510:ADH917540 AND917510:AND917540 AWZ917510:AWZ917540 BGV917510:BGV917540 BQR917510:BQR917540 CAN917510:CAN917540 CKJ917510:CKJ917540 CUF917510:CUF917540 DEB917510:DEB917540 DNX917510:DNX917540 DXT917510:DXT917540 EHP917510:EHP917540 ERL917510:ERL917540 FBH917510:FBH917540 FLD917510:FLD917540 FUZ917510:FUZ917540 GEV917510:GEV917540 GOR917510:GOR917540 GYN917510:GYN917540 HIJ917510:HIJ917540 HSF917510:HSF917540 ICB917510:ICB917540 ILX917510:ILX917540 IVT917510:IVT917540 JFP917510:JFP917540 JPL917510:JPL917540 JZH917510:JZH917540 KJD917510:KJD917540 KSZ917510:KSZ917540 LCV917510:LCV917540 LMR917510:LMR917540 LWN917510:LWN917540 MGJ917510:MGJ917540 MQF917510:MQF917540 NAB917510:NAB917540 NJX917510:NJX917540 NTT917510:NTT917540 ODP917510:ODP917540 ONL917510:ONL917540 OXH917510:OXH917540 PHD917510:PHD917540 PQZ917510:PQZ917540 QAV917510:QAV917540 QKR917510:QKR917540 QUN917510:QUN917540 REJ917510:REJ917540 ROF917510:ROF917540 RYB917510:RYB917540 SHX917510:SHX917540 SRT917510:SRT917540 TBP917510:TBP917540 TLL917510:TLL917540 TVH917510:TVH917540 UFD917510:UFD917540 UOZ917510:UOZ917540 UYV917510:UYV917540 VIR917510:VIR917540 VSN917510:VSN917540 WCJ917510:WCJ917540 WMF917510:WMF917540 WWB917510:WWB917540 T983046:T983076 JP983046:JP983076 TL983046:TL983076 ADH983046:ADH983076 AND983046:AND983076 AWZ983046:AWZ983076 BGV983046:BGV983076 BQR983046:BQR983076 CAN983046:CAN983076 CKJ983046:CKJ983076 CUF983046:CUF983076 DEB983046:DEB983076 DNX983046:DNX983076 DXT983046:DXT983076 EHP983046:EHP983076 ERL983046:ERL983076 FBH983046:FBH983076 FLD983046:FLD983076 FUZ983046:FUZ983076 GEV983046:GEV983076 GOR983046:GOR983076 GYN983046:GYN983076 HIJ983046:HIJ983076 HSF983046:HSF983076 ICB983046:ICB983076 ILX983046:ILX983076 IVT983046:IVT983076 JFP983046:JFP983076 JPL983046:JPL983076 JZH983046:JZH983076 KJD983046:KJD983076 KSZ983046:KSZ983076 LCV983046:LCV983076 LMR983046:LMR983076 LWN983046:LWN983076 MGJ983046:MGJ983076 MQF983046:MQF983076 NAB983046:NAB983076 NJX983046:NJX983076 NTT983046:NTT983076 ODP983046:ODP983076 ONL983046:ONL983076 OXH983046:OXH983076 PHD983046:PHD983076 PQZ983046:PQZ983076 QAV983046:QAV983076 QKR983046:QKR983076 QUN983046:QUN983076 REJ983046:REJ983076 ROF983046:ROF983076 RYB983046:RYB983076 SHX983046:SHX983076 SRT983046:SRT983076 TBP983046:TBP983076 TLL983046:TLL983076 TVH983046:TVH983076 UFD983046:UFD983076 UOZ983046:UOZ983076 UYV983046:UYV983076 VIR983046:VIR983076 VSN983046:VSN983076 WCJ983046:WCJ983076 WMF983046:WMF983076 WWB983046:WWB983076" xr:uid="{00000000-0002-0000-0200-000000000000}"/>
    <dataValidation allowBlank="1" showInputMessage="1" showErrorMessage="1" prompt="Cellule à compléter" sqref="C6:K37 IY6:JG37 SU6:TC37 ACQ6:ACY37 AMM6:AMU37 AWI6:AWQ37 BGE6:BGM37 BQA6:BQI37 BZW6:CAE37 CJS6:CKA37 CTO6:CTW37 DDK6:DDS37 DNG6:DNO37 DXC6:DXK37 EGY6:EHG37 EQU6:ERC37 FAQ6:FAY37 FKM6:FKU37 FUI6:FUQ37 GEE6:GEM37 GOA6:GOI37 GXW6:GYE37 HHS6:HIA37 HRO6:HRW37 IBK6:IBS37 ILG6:ILO37 IVC6:IVK37 JEY6:JFG37 JOU6:JPC37 JYQ6:JYY37 KIM6:KIU37 KSI6:KSQ37 LCE6:LCM37 LMA6:LMI37 LVW6:LWE37 MFS6:MGA37 MPO6:MPW37 MZK6:MZS37 NJG6:NJO37 NTC6:NTK37 OCY6:ODG37 OMU6:ONC37 OWQ6:OWY37 PGM6:PGU37 PQI6:PQQ37 QAE6:QAM37 QKA6:QKI37 QTW6:QUE37 RDS6:REA37 RNO6:RNW37 RXK6:RXS37 SHG6:SHO37 SRC6:SRK37 TAY6:TBG37 TKU6:TLC37 TUQ6:TUY37 UEM6:UEU37 UOI6:UOQ37 UYE6:UYM37 VIA6:VII37 VRW6:VSE37 WBS6:WCA37 WLO6:WLW37 WVK6:WVS37 C65542:K65573 IY65542:JG65573 SU65542:TC65573 ACQ65542:ACY65573 AMM65542:AMU65573 AWI65542:AWQ65573 BGE65542:BGM65573 BQA65542:BQI65573 BZW65542:CAE65573 CJS65542:CKA65573 CTO65542:CTW65573 DDK65542:DDS65573 DNG65542:DNO65573 DXC65542:DXK65573 EGY65542:EHG65573 EQU65542:ERC65573 FAQ65542:FAY65573 FKM65542:FKU65573 FUI65542:FUQ65573 GEE65542:GEM65573 GOA65542:GOI65573 GXW65542:GYE65573 HHS65542:HIA65573 HRO65542:HRW65573 IBK65542:IBS65573 ILG65542:ILO65573 IVC65542:IVK65573 JEY65542:JFG65573 JOU65542:JPC65573 JYQ65542:JYY65573 KIM65542:KIU65573 KSI65542:KSQ65573 LCE65542:LCM65573 LMA65542:LMI65573 LVW65542:LWE65573 MFS65542:MGA65573 MPO65542:MPW65573 MZK65542:MZS65573 NJG65542:NJO65573 NTC65542:NTK65573 OCY65542:ODG65573 OMU65542:ONC65573 OWQ65542:OWY65573 PGM65542:PGU65573 PQI65542:PQQ65573 QAE65542:QAM65573 QKA65542:QKI65573 QTW65542:QUE65573 RDS65542:REA65573 RNO65542:RNW65573 RXK65542:RXS65573 SHG65542:SHO65573 SRC65542:SRK65573 TAY65542:TBG65573 TKU65542:TLC65573 TUQ65542:TUY65573 UEM65542:UEU65573 UOI65542:UOQ65573 UYE65542:UYM65573 VIA65542:VII65573 VRW65542:VSE65573 WBS65542:WCA65573 WLO65542:WLW65573 WVK65542:WVS65573 C131078:K131109 IY131078:JG131109 SU131078:TC131109 ACQ131078:ACY131109 AMM131078:AMU131109 AWI131078:AWQ131109 BGE131078:BGM131109 BQA131078:BQI131109 BZW131078:CAE131109 CJS131078:CKA131109 CTO131078:CTW131109 DDK131078:DDS131109 DNG131078:DNO131109 DXC131078:DXK131109 EGY131078:EHG131109 EQU131078:ERC131109 FAQ131078:FAY131109 FKM131078:FKU131109 FUI131078:FUQ131109 GEE131078:GEM131109 GOA131078:GOI131109 GXW131078:GYE131109 HHS131078:HIA131109 HRO131078:HRW131109 IBK131078:IBS131109 ILG131078:ILO131109 IVC131078:IVK131109 JEY131078:JFG131109 JOU131078:JPC131109 JYQ131078:JYY131109 KIM131078:KIU131109 KSI131078:KSQ131109 LCE131078:LCM131109 LMA131078:LMI131109 LVW131078:LWE131109 MFS131078:MGA131109 MPO131078:MPW131109 MZK131078:MZS131109 NJG131078:NJO131109 NTC131078:NTK131109 OCY131078:ODG131109 OMU131078:ONC131109 OWQ131078:OWY131109 PGM131078:PGU131109 PQI131078:PQQ131109 QAE131078:QAM131109 QKA131078:QKI131109 QTW131078:QUE131109 RDS131078:REA131109 RNO131078:RNW131109 RXK131078:RXS131109 SHG131078:SHO131109 SRC131078:SRK131109 TAY131078:TBG131109 TKU131078:TLC131109 TUQ131078:TUY131109 UEM131078:UEU131109 UOI131078:UOQ131109 UYE131078:UYM131109 VIA131078:VII131109 VRW131078:VSE131109 WBS131078:WCA131109 WLO131078:WLW131109 WVK131078:WVS131109 C196614:K196645 IY196614:JG196645 SU196614:TC196645 ACQ196614:ACY196645 AMM196614:AMU196645 AWI196614:AWQ196645 BGE196614:BGM196645 BQA196614:BQI196645 BZW196614:CAE196645 CJS196614:CKA196645 CTO196614:CTW196645 DDK196614:DDS196645 DNG196614:DNO196645 DXC196614:DXK196645 EGY196614:EHG196645 EQU196614:ERC196645 FAQ196614:FAY196645 FKM196614:FKU196645 FUI196614:FUQ196645 GEE196614:GEM196645 GOA196614:GOI196645 GXW196614:GYE196645 HHS196614:HIA196645 HRO196614:HRW196645 IBK196614:IBS196645 ILG196614:ILO196645 IVC196614:IVK196645 JEY196614:JFG196645 JOU196614:JPC196645 JYQ196614:JYY196645 KIM196614:KIU196645 KSI196614:KSQ196645 LCE196614:LCM196645 LMA196614:LMI196645 LVW196614:LWE196645 MFS196614:MGA196645 MPO196614:MPW196645 MZK196614:MZS196645 NJG196614:NJO196645 NTC196614:NTK196645 OCY196614:ODG196645 OMU196614:ONC196645 OWQ196614:OWY196645 PGM196614:PGU196645 PQI196614:PQQ196645 QAE196614:QAM196645 QKA196614:QKI196645 QTW196614:QUE196645 RDS196614:REA196645 RNO196614:RNW196645 RXK196614:RXS196645 SHG196614:SHO196645 SRC196614:SRK196645 TAY196614:TBG196645 TKU196614:TLC196645 TUQ196614:TUY196645 UEM196614:UEU196645 UOI196614:UOQ196645 UYE196614:UYM196645 VIA196614:VII196645 VRW196614:VSE196645 WBS196614:WCA196645 WLO196614:WLW196645 WVK196614:WVS196645 C262150:K262181 IY262150:JG262181 SU262150:TC262181 ACQ262150:ACY262181 AMM262150:AMU262181 AWI262150:AWQ262181 BGE262150:BGM262181 BQA262150:BQI262181 BZW262150:CAE262181 CJS262150:CKA262181 CTO262150:CTW262181 DDK262150:DDS262181 DNG262150:DNO262181 DXC262150:DXK262181 EGY262150:EHG262181 EQU262150:ERC262181 FAQ262150:FAY262181 FKM262150:FKU262181 FUI262150:FUQ262181 GEE262150:GEM262181 GOA262150:GOI262181 GXW262150:GYE262181 HHS262150:HIA262181 HRO262150:HRW262181 IBK262150:IBS262181 ILG262150:ILO262181 IVC262150:IVK262181 JEY262150:JFG262181 JOU262150:JPC262181 JYQ262150:JYY262181 KIM262150:KIU262181 KSI262150:KSQ262181 LCE262150:LCM262181 LMA262150:LMI262181 LVW262150:LWE262181 MFS262150:MGA262181 MPO262150:MPW262181 MZK262150:MZS262181 NJG262150:NJO262181 NTC262150:NTK262181 OCY262150:ODG262181 OMU262150:ONC262181 OWQ262150:OWY262181 PGM262150:PGU262181 PQI262150:PQQ262181 QAE262150:QAM262181 QKA262150:QKI262181 QTW262150:QUE262181 RDS262150:REA262181 RNO262150:RNW262181 RXK262150:RXS262181 SHG262150:SHO262181 SRC262150:SRK262181 TAY262150:TBG262181 TKU262150:TLC262181 TUQ262150:TUY262181 UEM262150:UEU262181 UOI262150:UOQ262181 UYE262150:UYM262181 VIA262150:VII262181 VRW262150:VSE262181 WBS262150:WCA262181 WLO262150:WLW262181 WVK262150:WVS262181 C327686:K327717 IY327686:JG327717 SU327686:TC327717 ACQ327686:ACY327717 AMM327686:AMU327717 AWI327686:AWQ327717 BGE327686:BGM327717 BQA327686:BQI327717 BZW327686:CAE327717 CJS327686:CKA327717 CTO327686:CTW327717 DDK327686:DDS327717 DNG327686:DNO327717 DXC327686:DXK327717 EGY327686:EHG327717 EQU327686:ERC327717 FAQ327686:FAY327717 FKM327686:FKU327717 FUI327686:FUQ327717 GEE327686:GEM327717 GOA327686:GOI327717 GXW327686:GYE327717 HHS327686:HIA327717 HRO327686:HRW327717 IBK327686:IBS327717 ILG327686:ILO327717 IVC327686:IVK327717 JEY327686:JFG327717 JOU327686:JPC327717 JYQ327686:JYY327717 KIM327686:KIU327717 KSI327686:KSQ327717 LCE327686:LCM327717 LMA327686:LMI327717 LVW327686:LWE327717 MFS327686:MGA327717 MPO327686:MPW327717 MZK327686:MZS327717 NJG327686:NJO327717 NTC327686:NTK327717 OCY327686:ODG327717 OMU327686:ONC327717 OWQ327686:OWY327717 PGM327686:PGU327717 PQI327686:PQQ327717 QAE327686:QAM327717 QKA327686:QKI327717 QTW327686:QUE327717 RDS327686:REA327717 RNO327686:RNW327717 RXK327686:RXS327717 SHG327686:SHO327717 SRC327686:SRK327717 TAY327686:TBG327717 TKU327686:TLC327717 TUQ327686:TUY327717 UEM327686:UEU327717 UOI327686:UOQ327717 UYE327686:UYM327717 VIA327686:VII327717 VRW327686:VSE327717 WBS327686:WCA327717 WLO327686:WLW327717 WVK327686:WVS327717 C393222:K393253 IY393222:JG393253 SU393222:TC393253 ACQ393222:ACY393253 AMM393222:AMU393253 AWI393222:AWQ393253 BGE393222:BGM393253 BQA393222:BQI393253 BZW393222:CAE393253 CJS393222:CKA393253 CTO393222:CTW393253 DDK393222:DDS393253 DNG393222:DNO393253 DXC393222:DXK393253 EGY393222:EHG393253 EQU393222:ERC393253 FAQ393222:FAY393253 FKM393222:FKU393253 FUI393222:FUQ393253 GEE393222:GEM393253 GOA393222:GOI393253 GXW393222:GYE393253 HHS393222:HIA393253 HRO393222:HRW393253 IBK393222:IBS393253 ILG393222:ILO393253 IVC393222:IVK393253 JEY393222:JFG393253 JOU393222:JPC393253 JYQ393222:JYY393253 KIM393222:KIU393253 KSI393222:KSQ393253 LCE393222:LCM393253 LMA393222:LMI393253 LVW393222:LWE393253 MFS393222:MGA393253 MPO393222:MPW393253 MZK393222:MZS393253 NJG393222:NJO393253 NTC393222:NTK393253 OCY393222:ODG393253 OMU393222:ONC393253 OWQ393222:OWY393253 PGM393222:PGU393253 PQI393222:PQQ393253 QAE393222:QAM393253 QKA393222:QKI393253 QTW393222:QUE393253 RDS393222:REA393253 RNO393222:RNW393253 RXK393222:RXS393253 SHG393222:SHO393253 SRC393222:SRK393253 TAY393222:TBG393253 TKU393222:TLC393253 TUQ393222:TUY393253 UEM393222:UEU393253 UOI393222:UOQ393253 UYE393222:UYM393253 VIA393222:VII393253 VRW393222:VSE393253 WBS393222:WCA393253 WLO393222:WLW393253 WVK393222:WVS393253 C458758:K458789 IY458758:JG458789 SU458758:TC458789 ACQ458758:ACY458789 AMM458758:AMU458789 AWI458758:AWQ458789 BGE458758:BGM458789 BQA458758:BQI458789 BZW458758:CAE458789 CJS458758:CKA458789 CTO458758:CTW458789 DDK458758:DDS458789 DNG458758:DNO458789 DXC458758:DXK458789 EGY458758:EHG458789 EQU458758:ERC458789 FAQ458758:FAY458789 FKM458758:FKU458789 FUI458758:FUQ458789 GEE458758:GEM458789 GOA458758:GOI458789 GXW458758:GYE458789 HHS458758:HIA458789 HRO458758:HRW458789 IBK458758:IBS458789 ILG458758:ILO458789 IVC458758:IVK458789 JEY458758:JFG458789 JOU458758:JPC458789 JYQ458758:JYY458789 KIM458758:KIU458789 KSI458758:KSQ458789 LCE458758:LCM458789 LMA458758:LMI458789 LVW458758:LWE458789 MFS458758:MGA458789 MPO458758:MPW458789 MZK458758:MZS458789 NJG458758:NJO458789 NTC458758:NTK458789 OCY458758:ODG458789 OMU458758:ONC458789 OWQ458758:OWY458789 PGM458758:PGU458789 PQI458758:PQQ458789 QAE458758:QAM458789 QKA458758:QKI458789 QTW458758:QUE458789 RDS458758:REA458789 RNO458758:RNW458789 RXK458758:RXS458789 SHG458758:SHO458789 SRC458758:SRK458789 TAY458758:TBG458789 TKU458758:TLC458789 TUQ458758:TUY458789 UEM458758:UEU458789 UOI458758:UOQ458789 UYE458758:UYM458789 VIA458758:VII458789 VRW458758:VSE458789 WBS458758:WCA458789 WLO458758:WLW458789 WVK458758:WVS458789 C524294:K524325 IY524294:JG524325 SU524294:TC524325 ACQ524294:ACY524325 AMM524294:AMU524325 AWI524294:AWQ524325 BGE524294:BGM524325 BQA524294:BQI524325 BZW524294:CAE524325 CJS524294:CKA524325 CTO524294:CTW524325 DDK524294:DDS524325 DNG524294:DNO524325 DXC524294:DXK524325 EGY524294:EHG524325 EQU524294:ERC524325 FAQ524294:FAY524325 FKM524294:FKU524325 FUI524294:FUQ524325 GEE524294:GEM524325 GOA524294:GOI524325 GXW524294:GYE524325 HHS524294:HIA524325 HRO524294:HRW524325 IBK524294:IBS524325 ILG524294:ILO524325 IVC524294:IVK524325 JEY524294:JFG524325 JOU524294:JPC524325 JYQ524294:JYY524325 KIM524294:KIU524325 KSI524294:KSQ524325 LCE524294:LCM524325 LMA524294:LMI524325 LVW524294:LWE524325 MFS524294:MGA524325 MPO524294:MPW524325 MZK524294:MZS524325 NJG524294:NJO524325 NTC524294:NTK524325 OCY524294:ODG524325 OMU524294:ONC524325 OWQ524294:OWY524325 PGM524294:PGU524325 PQI524294:PQQ524325 QAE524294:QAM524325 QKA524294:QKI524325 QTW524294:QUE524325 RDS524294:REA524325 RNO524294:RNW524325 RXK524294:RXS524325 SHG524294:SHO524325 SRC524294:SRK524325 TAY524294:TBG524325 TKU524294:TLC524325 TUQ524294:TUY524325 UEM524294:UEU524325 UOI524294:UOQ524325 UYE524294:UYM524325 VIA524294:VII524325 VRW524294:VSE524325 WBS524294:WCA524325 WLO524294:WLW524325 WVK524294:WVS524325 C589830:K589861 IY589830:JG589861 SU589830:TC589861 ACQ589830:ACY589861 AMM589830:AMU589861 AWI589830:AWQ589861 BGE589830:BGM589861 BQA589830:BQI589861 BZW589830:CAE589861 CJS589830:CKA589861 CTO589830:CTW589861 DDK589830:DDS589861 DNG589830:DNO589861 DXC589830:DXK589861 EGY589830:EHG589861 EQU589830:ERC589861 FAQ589830:FAY589861 FKM589830:FKU589861 FUI589830:FUQ589861 GEE589830:GEM589861 GOA589830:GOI589861 GXW589830:GYE589861 HHS589830:HIA589861 HRO589830:HRW589861 IBK589830:IBS589861 ILG589830:ILO589861 IVC589830:IVK589861 JEY589830:JFG589861 JOU589830:JPC589861 JYQ589830:JYY589861 KIM589830:KIU589861 KSI589830:KSQ589861 LCE589830:LCM589861 LMA589830:LMI589861 LVW589830:LWE589861 MFS589830:MGA589861 MPO589830:MPW589861 MZK589830:MZS589861 NJG589830:NJO589861 NTC589830:NTK589861 OCY589830:ODG589861 OMU589830:ONC589861 OWQ589830:OWY589861 PGM589830:PGU589861 PQI589830:PQQ589861 QAE589830:QAM589861 QKA589830:QKI589861 QTW589830:QUE589861 RDS589830:REA589861 RNO589830:RNW589861 RXK589830:RXS589861 SHG589830:SHO589861 SRC589830:SRK589861 TAY589830:TBG589861 TKU589830:TLC589861 TUQ589830:TUY589861 UEM589830:UEU589861 UOI589830:UOQ589861 UYE589830:UYM589861 VIA589830:VII589861 VRW589830:VSE589861 WBS589830:WCA589861 WLO589830:WLW589861 WVK589830:WVS589861 C655366:K655397 IY655366:JG655397 SU655366:TC655397 ACQ655366:ACY655397 AMM655366:AMU655397 AWI655366:AWQ655397 BGE655366:BGM655397 BQA655366:BQI655397 BZW655366:CAE655397 CJS655366:CKA655397 CTO655366:CTW655397 DDK655366:DDS655397 DNG655366:DNO655397 DXC655366:DXK655397 EGY655366:EHG655397 EQU655366:ERC655397 FAQ655366:FAY655397 FKM655366:FKU655397 FUI655366:FUQ655397 GEE655366:GEM655397 GOA655366:GOI655397 GXW655366:GYE655397 HHS655366:HIA655397 HRO655366:HRW655397 IBK655366:IBS655397 ILG655366:ILO655397 IVC655366:IVK655397 JEY655366:JFG655397 JOU655366:JPC655397 JYQ655366:JYY655397 KIM655366:KIU655397 KSI655366:KSQ655397 LCE655366:LCM655397 LMA655366:LMI655397 LVW655366:LWE655397 MFS655366:MGA655397 MPO655366:MPW655397 MZK655366:MZS655397 NJG655366:NJO655397 NTC655366:NTK655397 OCY655366:ODG655397 OMU655366:ONC655397 OWQ655366:OWY655397 PGM655366:PGU655397 PQI655366:PQQ655397 QAE655366:QAM655397 QKA655366:QKI655397 QTW655366:QUE655397 RDS655366:REA655397 RNO655366:RNW655397 RXK655366:RXS655397 SHG655366:SHO655397 SRC655366:SRK655397 TAY655366:TBG655397 TKU655366:TLC655397 TUQ655366:TUY655397 UEM655366:UEU655397 UOI655366:UOQ655397 UYE655366:UYM655397 VIA655366:VII655397 VRW655366:VSE655397 WBS655366:WCA655397 WLO655366:WLW655397 WVK655366:WVS655397 C720902:K720933 IY720902:JG720933 SU720902:TC720933 ACQ720902:ACY720933 AMM720902:AMU720933 AWI720902:AWQ720933 BGE720902:BGM720933 BQA720902:BQI720933 BZW720902:CAE720933 CJS720902:CKA720933 CTO720902:CTW720933 DDK720902:DDS720933 DNG720902:DNO720933 DXC720902:DXK720933 EGY720902:EHG720933 EQU720902:ERC720933 FAQ720902:FAY720933 FKM720902:FKU720933 FUI720902:FUQ720933 GEE720902:GEM720933 GOA720902:GOI720933 GXW720902:GYE720933 HHS720902:HIA720933 HRO720902:HRW720933 IBK720902:IBS720933 ILG720902:ILO720933 IVC720902:IVK720933 JEY720902:JFG720933 JOU720902:JPC720933 JYQ720902:JYY720933 KIM720902:KIU720933 KSI720902:KSQ720933 LCE720902:LCM720933 LMA720902:LMI720933 LVW720902:LWE720933 MFS720902:MGA720933 MPO720902:MPW720933 MZK720902:MZS720933 NJG720902:NJO720933 NTC720902:NTK720933 OCY720902:ODG720933 OMU720902:ONC720933 OWQ720902:OWY720933 PGM720902:PGU720933 PQI720902:PQQ720933 QAE720902:QAM720933 QKA720902:QKI720933 QTW720902:QUE720933 RDS720902:REA720933 RNO720902:RNW720933 RXK720902:RXS720933 SHG720902:SHO720933 SRC720902:SRK720933 TAY720902:TBG720933 TKU720902:TLC720933 TUQ720902:TUY720933 UEM720902:UEU720933 UOI720902:UOQ720933 UYE720902:UYM720933 VIA720902:VII720933 VRW720902:VSE720933 WBS720902:WCA720933 WLO720902:WLW720933 WVK720902:WVS720933 C786438:K786469 IY786438:JG786469 SU786438:TC786469 ACQ786438:ACY786469 AMM786438:AMU786469 AWI786438:AWQ786469 BGE786438:BGM786469 BQA786438:BQI786469 BZW786438:CAE786469 CJS786438:CKA786469 CTO786438:CTW786469 DDK786438:DDS786469 DNG786438:DNO786469 DXC786438:DXK786469 EGY786438:EHG786469 EQU786438:ERC786469 FAQ786438:FAY786469 FKM786438:FKU786469 FUI786438:FUQ786469 GEE786438:GEM786469 GOA786438:GOI786469 GXW786438:GYE786469 HHS786438:HIA786469 HRO786438:HRW786469 IBK786438:IBS786469 ILG786438:ILO786469 IVC786438:IVK786469 JEY786438:JFG786469 JOU786438:JPC786469 JYQ786438:JYY786469 KIM786438:KIU786469 KSI786438:KSQ786469 LCE786438:LCM786469 LMA786438:LMI786469 LVW786438:LWE786469 MFS786438:MGA786469 MPO786438:MPW786469 MZK786438:MZS786469 NJG786438:NJO786469 NTC786438:NTK786469 OCY786438:ODG786469 OMU786438:ONC786469 OWQ786438:OWY786469 PGM786438:PGU786469 PQI786438:PQQ786469 QAE786438:QAM786469 QKA786438:QKI786469 QTW786438:QUE786469 RDS786438:REA786469 RNO786438:RNW786469 RXK786438:RXS786469 SHG786438:SHO786469 SRC786438:SRK786469 TAY786438:TBG786469 TKU786438:TLC786469 TUQ786438:TUY786469 UEM786438:UEU786469 UOI786438:UOQ786469 UYE786438:UYM786469 VIA786438:VII786469 VRW786438:VSE786469 WBS786438:WCA786469 WLO786438:WLW786469 WVK786438:WVS786469 C851974:K852005 IY851974:JG852005 SU851974:TC852005 ACQ851974:ACY852005 AMM851974:AMU852005 AWI851974:AWQ852005 BGE851974:BGM852005 BQA851974:BQI852005 BZW851974:CAE852005 CJS851974:CKA852005 CTO851974:CTW852005 DDK851974:DDS852005 DNG851974:DNO852005 DXC851974:DXK852005 EGY851974:EHG852005 EQU851974:ERC852005 FAQ851974:FAY852005 FKM851974:FKU852005 FUI851974:FUQ852005 GEE851974:GEM852005 GOA851974:GOI852005 GXW851974:GYE852005 HHS851974:HIA852005 HRO851974:HRW852005 IBK851974:IBS852005 ILG851974:ILO852005 IVC851974:IVK852005 JEY851974:JFG852005 JOU851974:JPC852005 JYQ851974:JYY852005 KIM851974:KIU852005 KSI851974:KSQ852005 LCE851974:LCM852005 LMA851974:LMI852005 LVW851974:LWE852005 MFS851974:MGA852005 MPO851974:MPW852005 MZK851974:MZS852005 NJG851974:NJO852005 NTC851974:NTK852005 OCY851974:ODG852005 OMU851974:ONC852005 OWQ851974:OWY852005 PGM851974:PGU852005 PQI851974:PQQ852005 QAE851974:QAM852005 QKA851974:QKI852005 QTW851974:QUE852005 RDS851974:REA852005 RNO851974:RNW852005 RXK851974:RXS852005 SHG851974:SHO852005 SRC851974:SRK852005 TAY851974:TBG852005 TKU851974:TLC852005 TUQ851974:TUY852005 UEM851974:UEU852005 UOI851974:UOQ852005 UYE851974:UYM852005 VIA851974:VII852005 VRW851974:VSE852005 WBS851974:WCA852005 WLO851974:WLW852005 WVK851974:WVS852005 C917510:K917541 IY917510:JG917541 SU917510:TC917541 ACQ917510:ACY917541 AMM917510:AMU917541 AWI917510:AWQ917541 BGE917510:BGM917541 BQA917510:BQI917541 BZW917510:CAE917541 CJS917510:CKA917541 CTO917510:CTW917541 DDK917510:DDS917541 DNG917510:DNO917541 DXC917510:DXK917541 EGY917510:EHG917541 EQU917510:ERC917541 FAQ917510:FAY917541 FKM917510:FKU917541 FUI917510:FUQ917541 GEE917510:GEM917541 GOA917510:GOI917541 GXW917510:GYE917541 HHS917510:HIA917541 HRO917510:HRW917541 IBK917510:IBS917541 ILG917510:ILO917541 IVC917510:IVK917541 JEY917510:JFG917541 JOU917510:JPC917541 JYQ917510:JYY917541 KIM917510:KIU917541 KSI917510:KSQ917541 LCE917510:LCM917541 LMA917510:LMI917541 LVW917510:LWE917541 MFS917510:MGA917541 MPO917510:MPW917541 MZK917510:MZS917541 NJG917510:NJO917541 NTC917510:NTK917541 OCY917510:ODG917541 OMU917510:ONC917541 OWQ917510:OWY917541 PGM917510:PGU917541 PQI917510:PQQ917541 QAE917510:QAM917541 QKA917510:QKI917541 QTW917510:QUE917541 RDS917510:REA917541 RNO917510:RNW917541 RXK917510:RXS917541 SHG917510:SHO917541 SRC917510:SRK917541 TAY917510:TBG917541 TKU917510:TLC917541 TUQ917510:TUY917541 UEM917510:UEU917541 UOI917510:UOQ917541 UYE917510:UYM917541 VIA917510:VII917541 VRW917510:VSE917541 WBS917510:WCA917541 WLO917510:WLW917541 WVK917510:WVS917541 C983046:K983077 IY983046:JG983077 SU983046:TC983077 ACQ983046:ACY983077 AMM983046:AMU983077 AWI983046:AWQ983077 BGE983046:BGM983077 BQA983046:BQI983077 BZW983046:CAE983077 CJS983046:CKA983077 CTO983046:CTW983077 DDK983046:DDS983077 DNG983046:DNO983077 DXC983046:DXK983077 EGY983046:EHG983077 EQU983046:ERC983077 FAQ983046:FAY983077 FKM983046:FKU983077 FUI983046:FUQ983077 GEE983046:GEM983077 GOA983046:GOI983077 GXW983046:GYE983077 HHS983046:HIA983077 HRO983046:HRW983077 IBK983046:IBS983077 ILG983046:ILO983077 IVC983046:IVK983077 JEY983046:JFG983077 JOU983046:JPC983077 JYQ983046:JYY983077 KIM983046:KIU983077 KSI983046:KSQ983077 LCE983046:LCM983077 LMA983046:LMI983077 LVW983046:LWE983077 MFS983046:MGA983077 MPO983046:MPW983077 MZK983046:MZS983077 NJG983046:NJO983077 NTC983046:NTK983077 OCY983046:ODG983077 OMU983046:ONC983077 OWQ983046:OWY983077 PGM983046:PGU983077 PQI983046:PQQ983077 QAE983046:QAM983077 QKA983046:QKI983077 QTW983046:QUE983077 RDS983046:REA983077 RNO983046:RNW983077 RXK983046:RXS983077 SHG983046:SHO983077 SRC983046:SRK983077 TAY983046:TBG983077 TKU983046:TLC983077 TUQ983046:TUY983077 UEM983046:UEU983077 UOI983046:UOQ983077 UYE983046:UYM983077 VIA983046:VII983077 VRW983046:VSE983077 WBS983046:WCA983077 WLO983046:WLW983077 WVK983046:WVS983077" xr:uid="{00000000-0002-0000-0200-000001000000}"/>
  </dataValidations>
  <pageMargins left="0.39370078740157483" right="0.39370078740157483" top="0.59055118110236227" bottom="0.59055118110236227" header="0.31496062992125984" footer="0.31496062992125984"/>
  <pageSetup paperSize="8" scale="69" orientation="landscape" horizontalDpi="200" verticalDpi="200" r:id="rId1"/>
  <headerFooter alignWithMargins="0">
    <oddHeader>&amp;LDPGF - Maintenance&amp;R&amp;D</oddHeader>
    <oddFooter>&amp;LLe pouvoir Adjudicateur&amp;C&amp;P sur &amp;N&amp;RLe répresentant légal de la société
&amp;"Arial,Italique"(Cachet de la société, nom et signature)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6" tint="0.39997558519241921"/>
    <pageSetUpPr fitToPage="1"/>
  </sheetPr>
  <dimension ref="A1:X500"/>
  <sheetViews>
    <sheetView showGridLines="0" zoomScale="115" zoomScaleNormal="115" zoomScaleSheetLayoutView="115" workbookViewId="0">
      <pane ySplit="6" topLeftCell="A7" activePane="bottomLeft" state="frozen"/>
      <selection pane="bottomLeft" activeCell="A4" sqref="A4"/>
    </sheetView>
  </sheetViews>
  <sheetFormatPr baseColWidth="10" defaultRowHeight="15" outlineLevelRow="5" x14ac:dyDescent="0.25"/>
  <cols>
    <col min="1" max="1" width="8.42578125" bestFit="1" customWidth="1"/>
    <col min="2" max="2" width="90.5703125" customWidth="1"/>
    <col min="3" max="3" width="5.5703125" style="26" customWidth="1"/>
    <col min="4" max="4" width="12.5703125" style="184" customWidth="1"/>
    <col min="5" max="5" width="4.42578125" style="29" bestFit="1" customWidth="1"/>
  </cols>
  <sheetData>
    <row r="1" spans="1:24" s="222" customFormat="1" ht="12" x14ac:dyDescent="0.2">
      <c r="A1" s="231" t="str">
        <f>"SENAT"&amp;" - "&amp;'Maint Tech - PG AC'!B5&amp;" - "&amp;'Maint Tech - PG AC'!B2&amp;'Maint Tech - PG AC'!B3</f>
        <v>SENAT - 15, RUE DE VAUGIRARD - 75006 PARIS - DIRECTION DE L'ARCHITECTURE, DU PATRIMOINE ET DES JARDINS</v>
      </c>
      <c r="B1" s="232"/>
      <c r="C1" s="233"/>
      <c r="D1" s="234"/>
      <c r="F1" s="250">
        <f>SUBTOTAL(3,C:C)</f>
        <v>132</v>
      </c>
    </row>
    <row r="2" spans="1:24" s="225" customFormat="1" ht="15.75" x14ac:dyDescent="0.25">
      <c r="A2" s="235"/>
      <c r="B2" s="236" t="str">
        <f>'Maint Tech - PG AC'!A21&amp;" - "&amp;'Maint Tech - PG AC'!A15</f>
        <v>D.C.E. - EXPLOITATION, MAINTENANCE PREVENTIVE ET CORRECTIVE
DES INSTALLATIONS TECHNIQUES DE COURANT FORT, COURANTS FAIBLES, CHAUFFAGE, VENTILATION, CLIMATISATION, DESENFUMAGE ET PLOMBERIE
ACCORD-CADRE</v>
      </c>
      <c r="C2" s="226"/>
      <c r="D2" s="237"/>
    </row>
    <row r="3" spans="1:24" s="246" customFormat="1" ht="11.25" x14ac:dyDescent="0.2">
      <c r="A3" s="242"/>
      <c r="B3" s="243"/>
      <c r="C3" s="244"/>
      <c r="D3" s="245"/>
    </row>
    <row r="4" spans="1:24" s="224" customFormat="1" ht="15.75" x14ac:dyDescent="0.25">
      <c r="A4" s="238"/>
      <c r="B4" s="349" t="e">
        <f>'Maint Tech - PG AC'!#REF!</f>
        <v>#REF!</v>
      </c>
      <c r="C4" s="239"/>
      <c r="D4" s="240"/>
      <c r="E4" s="223"/>
      <c r="F4" s="223"/>
    </row>
    <row r="5" spans="1:24" s="14" customFormat="1" ht="12" thickBot="1" x14ac:dyDescent="0.25">
      <c r="A5" s="247"/>
      <c r="B5" s="241"/>
      <c r="C5" s="248"/>
      <c r="D5" s="249"/>
      <c r="E5" s="221"/>
      <c r="F5" s="221"/>
    </row>
    <row r="6" spans="1:24" s="16" customFormat="1" ht="24.75" thickBot="1" x14ac:dyDescent="0.3">
      <c r="A6" s="227"/>
      <c r="B6" s="228" t="s">
        <v>133</v>
      </c>
      <c r="C6" s="229" t="s">
        <v>1</v>
      </c>
      <c r="D6" s="230" t="s">
        <v>451</v>
      </c>
      <c r="E6" s="15"/>
      <c r="F6" s="15"/>
      <c r="W6" s="17"/>
      <c r="X6" s="17"/>
    </row>
    <row r="7" spans="1:24" s="50" customFormat="1" ht="11.25" x14ac:dyDescent="0.25">
      <c r="A7" s="51"/>
      <c r="B7" s="90"/>
      <c r="C7" s="170"/>
      <c r="D7" s="185"/>
      <c r="E7" s="49"/>
    </row>
    <row r="8" spans="1:24" s="9" customFormat="1" ht="21" x14ac:dyDescent="0.35">
      <c r="A8" s="52">
        <v>0</v>
      </c>
      <c r="B8" s="91" t="s">
        <v>128</v>
      </c>
      <c r="C8" s="91"/>
      <c r="D8" s="186"/>
      <c r="E8" s="44">
        <f>SUBTOTAL(3,C8:C76)</f>
        <v>0</v>
      </c>
      <c r="F8"/>
      <c r="G8" s="1"/>
      <c r="H8" s="1"/>
      <c r="I8" s="1"/>
      <c r="J8" s="1"/>
      <c r="K8" s="1"/>
    </row>
    <row r="9" spans="1:24" s="179" customFormat="1" ht="15.75" outlineLevel="1" x14ac:dyDescent="0.25">
      <c r="A9" s="176" t="s">
        <v>134</v>
      </c>
      <c r="B9" s="105" t="s">
        <v>135</v>
      </c>
      <c r="C9" s="105"/>
      <c r="D9" s="187"/>
      <c r="E9" s="177"/>
      <c r="F9" s="178"/>
    </row>
    <row r="10" spans="1:24" s="6" customFormat="1" ht="63.75" outlineLevel="2" x14ac:dyDescent="0.25">
      <c r="A10" s="53"/>
      <c r="B10" s="93" t="s">
        <v>3</v>
      </c>
      <c r="C10" s="171"/>
      <c r="D10" s="188"/>
      <c r="E10" s="31"/>
      <c r="F10"/>
    </row>
    <row r="11" spans="1:24" s="6" customFormat="1" outlineLevel="2" x14ac:dyDescent="0.25">
      <c r="A11" s="53"/>
      <c r="B11" s="93"/>
      <c r="C11" s="171"/>
      <c r="D11" s="188"/>
      <c r="E11" s="31"/>
      <c r="F11"/>
    </row>
    <row r="12" spans="1:24" s="6" customFormat="1" outlineLevel="2" x14ac:dyDescent="0.25">
      <c r="A12" s="53"/>
      <c r="B12" s="93" t="s">
        <v>136</v>
      </c>
      <c r="C12" s="171"/>
      <c r="D12" s="188"/>
      <c r="E12" s="31"/>
      <c r="F12"/>
    </row>
    <row r="13" spans="1:24" s="6" customFormat="1" outlineLevel="2" x14ac:dyDescent="0.25">
      <c r="A13" s="53"/>
      <c r="B13" s="93" t="s">
        <v>137</v>
      </c>
      <c r="C13" s="171"/>
      <c r="D13" s="188"/>
      <c r="E13" s="31"/>
      <c r="F13"/>
    </row>
    <row r="14" spans="1:24" s="6" customFormat="1" ht="25.5" outlineLevel="2" x14ac:dyDescent="0.25">
      <c r="A14" s="53"/>
      <c r="B14" s="93" t="s">
        <v>138</v>
      </c>
      <c r="C14" s="171"/>
      <c r="D14" s="188"/>
      <c r="E14" s="31"/>
      <c r="F14"/>
    </row>
    <row r="15" spans="1:24" s="6" customFormat="1" outlineLevel="2" x14ac:dyDescent="0.25">
      <c r="A15" s="53"/>
      <c r="B15" s="93" t="s">
        <v>139</v>
      </c>
      <c r="C15" s="171"/>
      <c r="D15" s="188"/>
      <c r="E15" s="31"/>
      <c r="F15"/>
    </row>
    <row r="16" spans="1:24" s="6" customFormat="1" outlineLevel="2" x14ac:dyDescent="0.25">
      <c r="A16" s="53"/>
      <c r="B16" s="93" t="s">
        <v>140</v>
      </c>
      <c r="C16" s="171"/>
      <c r="D16" s="188"/>
      <c r="E16" s="31"/>
      <c r="F16"/>
    </row>
    <row r="17" spans="1:23" s="6" customFormat="1" outlineLevel="2" x14ac:dyDescent="0.25">
      <c r="A17" s="53"/>
      <c r="B17" s="93" t="s">
        <v>141</v>
      </c>
      <c r="C17" s="171"/>
      <c r="D17" s="188"/>
      <c r="E17" s="31"/>
      <c r="F17"/>
    </row>
    <row r="18" spans="1:23" s="6" customFormat="1" outlineLevel="2" x14ac:dyDescent="0.25">
      <c r="A18" s="53"/>
      <c r="B18" s="93" t="s">
        <v>142</v>
      </c>
      <c r="C18" s="171"/>
      <c r="D18" s="188"/>
      <c r="E18" s="31"/>
      <c r="F18"/>
    </row>
    <row r="19" spans="1:23" s="6" customFormat="1" outlineLevel="2" x14ac:dyDescent="0.25">
      <c r="A19" s="53"/>
      <c r="B19" s="93"/>
      <c r="C19" s="171"/>
      <c r="D19" s="188"/>
      <c r="E19" s="31"/>
      <c r="F19"/>
    </row>
    <row r="20" spans="1:23" s="6" customFormat="1" ht="51" outlineLevel="2" x14ac:dyDescent="0.25">
      <c r="A20" s="53"/>
      <c r="B20" s="93" t="s">
        <v>143</v>
      </c>
      <c r="C20" s="171"/>
      <c r="D20" s="188"/>
      <c r="E20" s="31"/>
      <c r="F20"/>
    </row>
    <row r="21" spans="1:23" s="6" customFormat="1" outlineLevel="2" x14ac:dyDescent="0.25">
      <c r="A21" s="53"/>
      <c r="B21" s="93"/>
      <c r="C21" s="171"/>
      <c r="D21" s="188"/>
      <c r="E21" s="31"/>
      <c r="F21"/>
    </row>
    <row r="22" spans="1:23" s="6" customFormat="1" ht="135" customHeight="1" outlineLevel="2" x14ac:dyDescent="0.25">
      <c r="A22" s="53"/>
      <c r="B22" s="94" t="s">
        <v>201</v>
      </c>
      <c r="C22" s="171"/>
      <c r="D22" s="188"/>
      <c r="E22" s="31"/>
      <c r="F22"/>
    </row>
    <row r="23" spans="1:23" s="6" customFormat="1" outlineLevel="2" x14ac:dyDescent="0.25">
      <c r="A23" s="53"/>
      <c r="B23" s="93"/>
      <c r="C23" s="171"/>
      <c r="D23" s="188"/>
      <c r="E23" s="31"/>
      <c r="F23"/>
    </row>
    <row r="24" spans="1:23" s="179" customFormat="1" ht="15.75" outlineLevel="1" x14ac:dyDescent="0.25">
      <c r="A24" s="176" t="s">
        <v>144</v>
      </c>
      <c r="B24" s="105" t="s">
        <v>204</v>
      </c>
      <c r="C24" s="105"/>
      <c r="D24" s="187"/>
      <c r="E24" s="177"/>
      <c r="F24" s="178"/>
      <c r="V24" s="179" t="s">
        <v>4</v>
      </c>
    </row>
    <row r="25" spans="1:23" s="6" customFormat="1" ht="25.5" outlineLevel="2" x14ac:dyDescent="0.25">
      <c r="A25" s="53"/>
      <c r="B25" s="93" t="s">
        <v>205</v>
      </c>
      <c r="C25" s="171"/>
      <c r="D25" s="188"/>
      <c r="E25" s="31"/>
      <c r="F25"/>
      <c r="V25" s="6" t="s">
        <v>14</v>
      </c>
      <c r="W25" s="6" t="s">
        <v>206</v>
      </c>
    </row>
    <row r="26" spans="1:23" s="6" customFormat="1" outlineLevel="2" x14ac:dyDescent="0.25">
      <c r="A26" s="53"/>
      <c r="B26" s="93" t="s">
        <v>207</v>
      </c>
      <c r="C26" s="171"/>
      <c r="D26" s="188"/>
      <c r="E26" s="31"/>
      <c r="F26"/>
    </row>
    <row r="27" spans="1:23" s="6" customFormat="1" outlineLevel="2" x14ac:dyDescent="0.25">
      <c r="A27" s="53"/>
      <c r="B27" s="93"/>
      <c r="C27" s="171"/>
      <c r="D27" s="188"/>
      <c r="E27" s="31"/>
      <c r="F27"/>
    </row>
    <row r="28" spans="1:23" s="179" customFormat="1" ht="15.75" outlineLevel="1" x14ac:dyDescent="0.25">
      <c r="A28" s="176" t="s">
        <v>238</v>
      </c>
      <c r="B28" s="105" t="s">
        <v>145</v>
      </c>
      <c r="C28" s="105"/>
      <c r="D28" s="187"/>
      <c r="E28" s="177"/>
      <c r="F28" s="178"/>
    </row>
    <row r="29" spans="1:23" s="6" customFormat="1" outlineLevel="2" x14ac:dyDescent="0.25">
      <c r="A29" s="55" t="s">
        <v>146</v>
      </c>
      <c r="B29" s="95" t="s">
        <v>147</v>
      </c>
      <c r="C29" s="171"/>
      <c r="D29" s="188"/>
      <c r="E29" s="31"/>
      <c r="F29"/>
    </row>
    <row r="30" spans="1:23" s="47" customFormat="1" ht="12" outlineLevel="2" x14ac:dyDescent="0.2">
      <c r="A30" s="56"/>
      <c r="B30" s="96" t="s">
        <v>148</v>
      </c>
      <c r="C30" s="172"/>
      <c r="D30" s="189"/>
      <c r="E30" s="46"/>
    </row>
    <row r="31" spans="1:23" s="47" customFormat="1" ht="12" outlineLevel="2" x14ac:dyDescent="0.2">
      <c r="A31" s="56"/>
      <c r="B31" s="96" t="s">
        <v>149</v>
      </c>
      <c r="C31" s="172"/>
      <c r="D31" s="189"/>
      <c r="E31" s="46"/>
    </row>
    <row r="32" spans="1:23" s="47" customFormat="1" ht="12" outlineLevel="2" x14ac:dyDescent="0.2">
      <c r="A32" s="56"/>
      <c r="B32" s="96" t="s">
        <v>150</v>
      </c>
      <c r="C32" s="172"/>
      <c r="D32" s="189"/>
      <c r="E32" s="46"/>
    </row>
    <row r="33" spans="1:6" s="47" customFormat="1" ht="12" outlineLevel="2" x14ac:dyDescent="0.2">
      <c r="A33" s="56"/>
      <c r="B33" s="96" t="s">
        <v>151</v>
      </c>
      <c r="C33" s="172"/>
      <c r="D33" s="189"/>
      <c r="E33" s="46"/>
    </row>
    <row r="34" spans="1:6" s="47" customFormat="1" ht="12" outlineLevel="2" x14ac:dyDescent="0.2">
      <c r="A34" s="56"/>
      <c r="B34" s="96" t="s">
        <v>152</v>
      </c>
      <c r="C34" s="172"/>
      <c r="D34" s="189"/>
      <c r="E34" s="46"/>
    </row>
    <row r="35" spans="1:6" s="47" customFormat="1" ht="12" outlineLevel="2" x14ac:dyDescent="0.2">
      <c r="A35" s="56"/>
      <c r="B35" s="96"/>
      <c r="C35" s="172"/>
      <c r="D35" s="189"/>
      <c r="E35" s="46"/>
    </row>
    <row r="36" spans="1:6" s="6" customFormat="1" outlineLevel="2" x14ac:dyDescent="0.25">
      <c r="A36" s="55" t="s">
        <v>153</v>
      </c>
      <c r="B36" s="95" t="s">
        <v>154</v>
      </c>
      <c r="C36" s="171"/>
      <c r="D36" s="188"/>
      <c r="E36" s="31"/>
      <c r="F36"/>
    </row>
    <row r="37" spans="1:6" s="47" customFormat="1" ht="12" outlineLevel="2" x14ac:dyDescent="0.2">
      <c r="A37" s="56"/>
      <c r="B37" s="96" t="s">
        <v>155</v>
      </c>
      <c r="C37" s="172"/>
      <c r="D37" s="189"/>
      <c r="E37" s="46"/>
    </row>
    <row r="38" spans="1:6" s="47" customFormat="1" ht="12" outlineLevel="2" x14ac:dyDescent="0.2">
      <c r="A38" s="56"/>
      <c r="B38" s="96" t="s">
        <v>156</v>
      </c>
      <c r="C38" s="172"/>
      <c r="D38" s="189"/>
      <c r="E38" s="46"/>
    </row>
    <row r="39" spans="1:6" s="47" customFormat="1" ht="12" outlineLevel="2" x14ac:dyDescent="0.2">
      <c r="A39" s="56"/>
      <c r="B39" s="96" t="s">
        <v>157</v>
      </c>
      <c r="C39" s="172"/>
      <c r="D39" s="189"/>
      <c r="E39" s="46"/>
    </row>
    <row r="40" spans="1:6" s="47" customFormat="1" ht="12" outlineLevel="2" x14ac:dyDescent="0.2">
      <c r="A40" s="56"/>
      <c r="B40" s="96" t="s">
        <v>158</v>
      </c>
      <c r="C40" s="172"/>
      <c r="D40" s="189"/>
      <c r="E40" s="46"/>
    </row>
    <row r="41" spans="1:6" s="47" customFormat="1" ht="12" outlineLevel="2" x14ac:dyDescent="0.2">
      <c r="A41" s="56"/>
      <c r="B41" s="96" t="s">
        <v>159</v>
      </c>
      <c r="C41" s="172"/>
      <c r="D41" s="189"/>
      <c r="E41" s="46"/>
    </row>
    <row r="42" spans="1:6" s="47" customFormat="1" ht="12" outlineLevel="2" x14ac:dyDescent="0.2">
      <c r="A42" s="56"/>
      <c r="B42" s="96"/>
      <c r="C42" s="172"/>
      <c r="D42" s="189"/>
      <c r="E42" s="46"/>
    </row>
    <row r="43" spans="1:6" s="47" customFormat="1" ht="24" outlineLevel="2" x14ac:dyDescent="0.2">
      <c r="A43" s="56"/>
      <c r="B43" s="96" t="s">
        <v>160</v>
      </c>
      <c r="C43" s="172"/>
      <c r="D43" s="189"/>
      <c r="E43" s="46"/>
    </row>
    <row r="44" spans="1:6" s="47" customFormat="1" ht="12" outlineLevel="2" x14ac:dyDescent="0.2">
      <c r="A44" s="56"/>
      <c r="B44" s="96"/>
      <c r="C44" s="172"/>
      <c r="D44" s="189"/>
      <c r="E44" s="46"/>
    </row>
    <row r="45" spans="1:6" s="47" customFormat="1" ht="24" outlineLevel="2" x14ac:dyDescent="0.2">
      <c r="A45" s="56"/>
      <c r="B45" s="96" t="s">
        <v>161</v>
      </c>
      <c r="C45" s="172"/>
      <c r="D45" s="189"/>
      <c r="E45" s="46"/>
    </row>
    <row r="46" spans="1:6" s="47" customFormat="1" ht="12" outlineLevel="2" x14ac:dyDescent="0.2">
      <c r="A46" s="56"/>
      <c r="B46" s="96"/>
      <c r="C46" s="172"/>
      <c r="D46" s="189"/>
      <c r="E46" s="46"/>
    </row>
    <row r="47" spans="1:6" s="47" customFormat="1" ht="12" outlineLevel="2" x14ac:dyDescent="0.2">
      <c r="A47" s="56"/>
      <c r="B47" s="96" t="s">
        <v>162</v>
      </c>
      <c r="C47" s="172"/>
      <c r="D47" s="189"/>
      <c r="E47" s="46"/>
    </row>
    <row r="48" spans="1:6" s="47" customFormat="1" ht="12" outlineLevel="2" x14ac:dyDescent="0.2">
      <c r="A48" s="56"/>
      <c r="B48" s="96" t="s">
        <v>163</v>
      </c>
      <c r="C48" s="172"/>
      <c r="D48" s="189"/>
      <c r="E48" s="46"/>
    </row>
    <row r="49" spans="1:6" s="47" customFormat="1" ht="24" outlineLevel="2" x14ac:dyDescent="0.2">
      <c r="A49" s="56"/>
      <c r="B49" s="96" t="s">
        <v>164</v>
      </c>
      <c r="C49" s="172"/>
      <c r="D49" s="189"/>
      <c r="E49" s="46"/>
    </row>
    <row r="50" spans="1:6" s="47" customFormat="1" ht="12" outlineLevel="2" x14ac:dyDescent="0.2">
      <c r="A50" s="56"/>
      <c r="B50" s="96"/>
      <c r="C50" s="172"/>
      <c r="D50" s="189"/>
      <c r="E50" s="46"/>
    </row>
    <row r="51" spans="1:6" s="47" customFormat="1" ht="12" outlineLevel="2" x14ac:dyDescent="0.2">
      <c r="A51" s="56"/>
      <c r="B51" s="96" t="s">
        <v>165</v>
      </c>
      <c r="C51" s="172"/>
      <c r="D51" s="189"/>
      <c r="E51" s="46"/>
    </row>
    <row r="52" spans="1:6" s="47" customFormat="1" ht="24" outlineLevel="2" x14ac:dyDescent="0.2">
      <c r="A52" s="56"/>
      <c r="B52" s="96" t="s">
        <v>166</v>
      </c>
      <c r="C52" s="172"/>
      <c r="D52" s="189"/>
      <c r="E52" s="46"/>
    </row>
    <row r="53" spans="1:6" s="47" customFormat="1" ht="24" outlineLevel="2" x14ac:dyDescent="0.2">
      <c r="A53" s="56"/>
      <c r="B53" s="96" t="s">
        <v>167</v>
      </c>
      <c r="C53" s="172"/>
      <c r="D53" s="189"/>
      <c r="E53" s="46"/>
    </row>
    <row r="54" spans="1:6" s="47" customFormat="1" ht="12" outlineLevel="2" x14ac:dyDescent="0.2">
      <c r="A54" s="56"/>
      <c r="B54" s="96"/>
      <c r="C54" s="172"/>
      <c r="D54" s="189"/>
      <c r="E54" s="46"/>
    </row>
    <row r="55" spans="1:6" s="179" customFormat="1" ht="15.75" outlineLevel="1" x14ac:dyDescent="0.25">
      <c r="A55" s="176" t="s">
        <v>202</v>
      </c>
      <c r="B55" s="105" t="s">
        <v>48</v>
      </c>
      <c r="C55" s="105"/>
      <c r="D55" s="187"/>
      <c r="E55" s="177"/>
      <c r="F55" s="178"/>
    </row>
    <row r="56" spans="1:6" s="47" customFormat="1" ht="12" outlineLevel="2" x14ac:dyDescent="0.2">
      <c r="A56" s="56"/>
      <c r="B56" s="97" t="s">
        <v>203</v>
      </c>
      <c r="C56" s="172"/>
      <c r="D56" s="189"/>
      <c r="E56" s="46"/>
    </row>
    <row r="57" spans="1:6" s="1" customFormat="1" ht="11.25" outlineLevel="2" x14ac:dyDescent="0.2">
      <c r="A57" s="57"/>
      <c r="B57" s="98"/>
      <c r="C57" s="170"/>
      <c r="D57" s="185"/>
      <c r="E57" s="32"/>
    </row>
    <row r="58" spans="1:6" s="47" customFormat="1" ht="27" customHeight="1" outlineLevel="2" x14ac:dyDescent="0.2">
      <c r="A58" s="56"/>
      <c r="B58" s="96" t="s">
        <v>168</v>
      </c>
      <c r="C58" s="172"/>
      <c r="D58" s="189"/>
      <c r="E58" s="46"/>
    </row>
    <row r="59" spans="1:6" s="1" customFormat="1" ht="11.25" outlineLevel="2" x14ac:dyDescent="0.2">
      <c r="A59" s="57"/>
      <c r="B59" s="98"/>
      <c r="C59" s="170"/>
      <c r="D59" s="185"/>
      <c r="E59" s="32"/>
    </row>
    <row r="60" spans="1:6" s="6" customFormat="1" outlineLevel="2" x14ac:dyDescent="0.25">
      <c r="A60" s="55" t="s">
        <v>169</v>
      </c>
      <c r="B60" s="95" t="s">
        <v>170</v>
      </c>
      <c r="C60" s="171"/>
      <c r="D60" s="188"/>
      <c r="E60" s="31"/>
      <c r="F60"/>
    </row>
    <row r="61" spans="1:6" s="47" customFormat="1" ht="24" outlineLevel="2" x14ac:dyDescent="0.2">
      <c r="A61" s="56"/>
      <c r="B61" s="96" t="s">
        <v>435</v>
      </c>
      <c r="C61" s="172"/>
      <c r="D61" s="189"/>
      <c r="E61" s="46"/>
    </row>
    <row r="62" spans="1:6" s="6" customFormat="1" outlineLevel="2" x14ac:dyDescent="0.25">
      <c r="A62" s="55" t="s">
        <v>171</v>
      </c>
      <c r="B62" s="95" t="s">
        <v>172</v>
      </c>
      <c r="C62" s="171"/>
      <c r="D62" s="188"/>
      <c r="E62" s="31"/>
      <c r="F62"/>
    </row>
    <row r="63" spans="1:6" s="47" customFormat="1" ht="12" outlineLevel="2" x14ac:dyDescent="0.2">
      <c r="A63" s="56"/>
      <c r="B63" s="96" t="s">
        <v>173</v>
      </c>
      <c r="C63" s="172"/>
      <c r="D63" s="189"/>
      <c r="E63" s="46"/>
    </row>
    <row r="64" spans="1:6" s="6" customFormat="1" outlineLevel="2" x14ac:dyDescent="0.25">
      <c r="A64" s="55" t="s">
        <v>174</v>
      </c>
      <c r="B64" s="95" t="s">
        <v>175</v>
      </c>
      <c r="C64" s="171"/>
      <c r="D64" s="188"/>
      <c r="E64" s="31"/>
      <c r="F64"/>
    </row>
    <row r="65" spans="1:11" s="47" customFormat="1" ht="12" outlineLevel="2" x14ac:dyDescent="0.2">
      <c r="A65" s="56"/>
      <c r="B65" s="96" t="s">
        <v>176</v>
      </c>
      <c r="C65" s="172"/>
      <c r="D65" s="189"/>
      <c r="E65" s="46"/>
    </row>
    <row r="66" spans="1:11" s="6" customFormat="1" outlineLevel="2" x14ac:dyDescent="0.25">
      <c r="A66" s="55" t="s">
        <v>177</v>
      </c>
      <c r="B66" s="95" t="s">
        <v>178</v>
      </c>
      <c r="C66" s="171"/>
      <c r="D66" s="188"/>
      <c r="E66" s="31"/>
      <c r="F66"/>
    </row>
    <row r="67" spans="1:11" s="47" customFormat="1" ht="12" outlineLevel="2" x14ac:dyDescent="0.2">
      <c r="A67" s="56"/>
      <c r="B67" s="96" t="s">
        <v>179</v>
      </c>
      <c r="C67" s="172"/>
      <c r="D67" s="189"/>
      <c r="E67" s="46"/>
    </row>
    <row r="68" spans="1:11" s="6" customFormat="1" outlineLevel="2" x14ac:dyDescent="0.25">
      <c r="A68" s="55" t="s">
        <v>180</v>
      </c>
      <c r="B68" s="95" t="s">
        <v>181</v>
      </c>
      <c r="C68" s="171"/>
      <c r="D68" s="188"/>
      <c r="E68" s="31"/>
      <c r="F68"/>
    </row>
    <row r="69" spans="1:11" s="47" customFormat="1" ht="12" outlineLevel="2" x14ac:dyDescent="0.2">
      <c r="A69" s="56"/>
      <c r="B69" s="96" t="s">
        <v>182</v>
      </c>
      <c r="C69" s="172"/>
      <c r="D69" s="189"/>
      <c r="E69" s="46"/>
    </row>
    <row r="70" spans="1:11" s="6" customFormat="1" outlineLevel="2" x14ac:dyDescent="0.25">
      <c r="A70" s="55" t="s">
        <v>183</v>
      </c>
      <c r="B70" s="95" t="s">
        <v>184</v>
      </c>
      <c r="C70" s="171"/>
      <c r="D70" s="188"/>
      <c r="E70" s="31"/>
      <c r="F70"/>
    </row>
    <row r="71" spans="1:11" s="47" customFormat="1" ht="12" outlineLevel="2" x14ac:dyDescent="0.2">
      <c r="A71" s="56"/>
      <c r="B71" s="96" t="s">
        <v>185</v>
      </c>
      <c r="C71" s="172"/>
      <c r="D71" s="189"/>
      <c r="E71" s="46"/>
    </row>
    <row r="72" spans="1:11" s="6" customFormat="1" outlineLevel="2" x14ac:dyDescent="0.25">
      <c r="A72" s="55" t="s">
        <v>186</v>
      </c>
      <c r="B72" s="95" t="s">
        <v>187</v>
      </c>
      <c r="C72" s="171"/>
      <c r="D72" s="188"/>
      <c r="E72" s="31"/>
      <c r="F72"/>
    </row>
    <row r="73" spans="1:11" s="47" customFormat="1" ht="24" outlineLevel="2" x14ac:dyDescent="0.2">
      <c r="A73" s="56"/>
      <c r="B73" s="96" t="s">
        <v>188</v>
      </c>
      <c r="C73" s="172"/>
      <c r="D73" s="189"/>
      <c r="E73" s="46"/>
    </row>
    <row r="74" spans="1:11" s="47" customFormat="1" ht="12" outlineLevel="2" x14ac:dyDescent="0.2">
      <c r="A74" s="56"/>
      <c r="B74" s="96"/>
      <c r="C74" s="172"/>
      <c r="D74" s="189"/>
      <c r="E74" s="46"/>
    </row>
    <row r="75" spans="1:11" s="1" customFormat="1" outlineLevel="1" x14ac:dyDescent="0.25">
      <c r="A75" s="58"/>
      <c r="B75" s="99"/>
      <c r="C75" s="171"/>
      <c r="D75" s="188"/>
      <c r="E75" s="32"/>
      <c r="F75"/>
    </row>
    <row r="76" spans="1:11" s="1" customFormat="1" x14ac:dyDescent="0.25">
      <c r="A76" s="58"/>
      <c r="B76" s="99"/>
      <c r="C76" s="171"/>
      <c r="D76" s="188"/>
      <c r="E76" s="32"/>
      <c r="F76"/>
    </row>
    <row r="77" spans="1:11" s="9" customFormat="1" ht="21" x14ac:dyDescent="0.35">
      <c r="A77" s="52">
        <v>1</v>
      </c>
      <c r="B77" s="91" t="s">
        <v>129</v>
      </c>
      <c r="C77" s="91"/>
      <c r="D77" s="186"/>
      <c r="E77" s="44">
        <f>SUBTOTAL(3,C77:C172)</f>
        <v>42</v>
      </c>
      <c r="F77"/>
      <c r="G77" s="1"/>
      <c r="H77" s="1"/>
      <c r="I77" s="1"/>
      <c r="J77" s="1"/>
      <c r="K77" s="1"/>
    </row>
    <row r="78" spans="1:11" s="1" customFormat="1" ht="12.75" outlineLevel="1" x14ac:dyDescent="0.2">
      <c r="A78" s="58"/>
      <c r="B78" s="100"/>
      <c r="C78" s="171"/>
      <c r="D78" s="188"/>
      <c r="E78" s="32"/>
    </row>
    <row r="79" spans="1:11" s="19" customFormat="1" ht="18.75" outlineLevel="1" x14ac:dyDescent="0.3">
      <c r="A79" s="59" t="s">
        <v>310</v>
      </c>
      <c r="B79" s="101" t="s">
        <v>198</v>
      </c>
      <c r="C79" s="183"/>
      <c r="D79" s="190"/>
      <c r="E79" s="44">
        <f>SUBTOTAL(3,C79:C105)</f>
        <v>5</v>
      </c>
    </row>
    <row r="80" spans="1:11" s="22" customFormat="1" ht="12.75" outlineLevel="2" x14ac:dyDescent="0.25">
      <c r="A80" s="60"/>
      <c r="B80" s="102" t="s">
        <v>208</v>
      </c>
      <c r="C80" s="173"/>
      <c r="D80" s="191"/>
      <c r="E80" s="34"/>
    </row>
    <row r="81" spans="1:6" s="22" customFormat="1" ht="12.75" outlineLevel="2" x14ac:dyDescent="0.25">
      <c r="A81" s="60"/>
      <c r="B81" s="103" t="s">
        <v>352</v>
      </c>
      <c r="C81" s="173"/>
      <c r="D81" s="191"/>
      <c r="E81" s="34"/>
    </row>
    <row r="82" spans="1:6" s="22" customFormat="1" ht="12.75" outlineLevel="2" x14ac:dyDescent="0.25">
      <c r="A82" s="60"/>
      <c r="B82" s="102" t="s">
        <v>209</v>
      </c>
      <c r="C82" s="173"/>
      <c r="D82" s="191"/>
      <c r="E82" s="34"/>
    </row>
    <row r="83" spans="1:6" s="22" customFormat="1" ht="12.75" outlineLevel="2" x14ac:dyDescent="0.25">
      <c r="A83" s="60"/>
      <c r="B83" s="103" t="s">
        <v>210</v>
      </c>
      <c r="C83" s="173"/>
      <c r="D83" s="191"/>
      <c r="E83" s="34"/>
    </row>
    <row r="84" spans="1:6" s="22" customFormat="1" ht="9.75" customHeight="1" outlineLevel="2" x14ac:dyDescent="0.25">
      <c r="A84" s="60"/>
      <c r="B84" s="104"/>
      <c r="C84" s="173"/>
      <c r="D84" s="191"/>
      <c r="E84" s="34"/>
    </row>
    <row r="85" spans="1:6" s="179" customFormat="1" ht="15.75" outlineLevel="2" x14ac:dyDescent="0.25">
      <c r="A85" s="176" t="s">
        <v>313</v>
      </c>
      <c r="B85" s="105" t="s">
        <v>212</v>
      </c>
      <c r="C85" s="105"/>
      <c r="D85" s="187"/>
      <c r="E85" s="177"/>
      <c r="F85" s="178"/>
    </row>
    <row r="86" spans="1:6" s="12" customFormat="1" ht="12.75" outlineLevel="4" x14ac:dyDescent="0.2">
      <c r="A86" s="61"/>
      <c r="B86" s="106" t="s">
        <v>213</v>
      </c>
      <c r="C86" s="171"/>
      <c r="D86" s="188"/>
      <c r="E86" s="31"/>
    </row>
    <row r="87" spans="1:6" s="12" customFormat="1" ht="25.5" outlineLevel="4" x14ac:dyDescent="0.2">
      <c r="A87" s="61"/>
      <c r="B87" s="106" t="s">
        <v>214</v>
      </c>
      <c r="C87" s="171"/>
      <c r="D87" s="188"/>
      <c r="E87" s="31"/>
    </row>
    <row r="88" spans="1:6" s="12" customFormat="1" ht="12.75" outlineLevel="4" x14ac:dyDescent="0.2">
      <c r="A88" s="61" t="s">
        <v>215</v>
      </c>
      <c r="B88" s="107" t="s">
        <v>216</v>
      </c>
      <c r="C88" s="171" t="s">
        <v>237</v>
      </c>
      <c r="D88" s="188"/>
      <c r="E88" s="31"/>
    </row>
    <row r="89" spans="1:6" s="179" customFormat="1" ht="15.75" outlineLevel="2" x14ac:dyDescent="0.25">
      <c r="A89" s="176" t="s">
        <v>314</v>
      </c>
      <c r="B89" s="105" t="s">
        <v>218</v>
      </c>
      <c r="C89" s="105"/>
      <c r="D89" s="187"/>
      <c r="E89" s="177"/>
      <c r="F89" s="178"/>
    </row>
    <row r="90" spans="1:6" s="21" customFormat="1" ht="12.75" outlineLevel="4" x14ac:dyDescent="0.25">
      <c r="A90" s="62"/>
      <c r="B90" s="108" t="s">
        <v>219</v>
      </c>
      <c r="C90" s="173"/>
      <c r="D90" s="191"/>
      <c r="E90" s="35"/>
    </row>
    <row r="91" spans="1:6" s="21" customFormat="1" ht="12.75" outlineLevel="4" x14ac:dyDescent="0.25">
      <c r="A91" s="62"/>
      <c r="B91" s="108" t="s">
        <v>220</v>
      </c>
      <c r="C91" s="173"/>
      <c r="D91" s="191"/>
      <c r="E91" s="35"/>
    </row>
    <row r="92" spans="1:6" s="21" customFormat="1" ht="12.75" outlineLevel="4" x14ac:dyDescent="0.25">
      <c r="A92" s="62"/>
      <c r="B92" s="108" t="s">
        <v>221</v>
      </c>
      <c r="C92" s="173"/>
      <c r="D92" s="191"/>
      <c r="E92" s="35"/>
    </row>
    <row r="93" spans="1:6" s="21" customFormat="1" ht="12.75" outlineLevel="4" x14ac:dyDescent="0.25">
      <c r="A93" s="62"/>
      <c r="B93" s="108" t="s">
        <v>222</v>
      </c>
      <c r="C93" s="173"/>
      <c r="D93" s="191"/>
      <c r="E93" s="35"/>
    </row>
    <row r="94" spans="1:6" s="21" customFormat="1" ht="12.75" outlineLevel="4" x14ac:dyDescent="0.25">
      <c r="A94" s="63" t="s">
        <v>223</v>
      </c>
      <c r="B94" s="109" t="s">
        <v>224</v>
      </c>
      <c r="C94" s="171" t="s">
        <v>237</v>
      </c>
      <c r="D94" s="188"/>
      <c r="E94" s="35"/>
    </row>
    <row r="95" spans="1:6" s="21" customFormat="1" ht="12.75" outlineLevel="4" x14ac:dyDescent="0.25">
      <c r="A95" s="63" t="s">
        <v>225</v>
      </c>
      <c r="B95" s="109" t="s">
        <v>226</v>
      </c>
      <c r="C95" s="171" t="s">
        <v>237</v>
      </c>
      <c r="D95" s="188"/>
      <c r="E95" s="35"/>
    </row>
    <row r="96" spans="1:6" s="179" customFormat="1" ht="15.75" outlineLevel="2" x14ac:dyDescent="0.25">
      <c r="A96" s="176" t="s">
        <v>315</v>
      </c>
      <c r="B96" s="105" t="s">
        <v>227</v>
      </c>
      <c r="C96" s="105"/>
      <c r="D96" s="187"/>
      <c r="E96" s="177"/>
      <c r="F96" s="178"/>
    </row>
    <row r="97" spans="1:6" s="21" customFormat="1" ht="12.75" outlineLevel="3" x14ac:dyDescent="0.25">
      <c r="A97" s="62"/>
      <c r="B97" s="108" t="s">
        <v>228</v>
      </c>
      <c r="C97" s="173"/>
      <c r="D97" s="191"/>
      <c r="E97" s="35"/>
    </row>
    <row r="98" spans="1:6" s="21" customFormat="1" ht="25.5" outlineLevel="3" x14ac:dyDescent="0.25">
      <c r="A98" s="62"/>
      <c r="B98" s="108" t="s">
        <v>229</v>
      </c>
      <c r="C98" s="173"/>
      <c r="D98" s="191"/>
      <c r="E98" s="35"/>
    </row>
    <row r="99" spans="1:6" s="21" customFormat="1" ht="12.75" outlineLevel="3" x14ac:dyDescent="0.25">
      <c r="A99" s="63" t="s">
        <v>230</v>
      </c>
      <c r="B99" s="109" t="s">
        <v>216</v>
      </c>
      <c r="C99" s="171" t="s">
        <v>237</v>
      </c>
      <c r="D99" s="188"/>
      <c r="E99" s="35"/>
    </row>
    <row r="100" spans="1:6" s="8" customFormat="1" ht="15.75" outlineLevel="2" x14ac:dyDescent="0.25">
      <c r="A100" s="54" t="s">
        <v>316</v>
      </c>
      <c r="B100" s="105" t="s">
        <v>231</v>
      </c>
      <c r="C100" s="171"/>
      <c r="D100" s="188"/>
      <c r="E100" s="30"/>
    </row>
    <row r="101" spans="1:6" s="21" customFormat="1" ht="25.5" outlineLevel="3" x14ac:dyDescent="0.25">
      <c r="A101" s="62"/>
      <c r="B101" s="108" t="s">
        <v>232</v>
      </c>
      <c r="C101" s="173"/>
      <c r="D101" s="191"/>
      <c r="E101" s="35"/>
    </row>
    <row r="102" spans="1:6" s="21" customFormat="1" ht="25.5" outlineLevel="3" x14ac:dyDescent="0.25">
      <c r="A102" s="62"/>
      <c r="B102" s="108" t="s">
        <v>233</v>
      </c>
      <c r="C102" s="173"/>
      <c r="D102" s="191"/>
      <c r="E102" s="35"/>
    </row>
    <row r="103" spans="1:6" s="21" customFormat="1" ht="12.75" outlineLevel="3" x14ac:dyDescent="0.25">
      <c r="A103" s="63" t="s">
        <v>234</v>
      </c>
      <c r="B103" s="109" t="s">
        <v>216</v>
      </c>
      <c r="C103" s="171" t="s">
        <v>237</v>
      </c>
      <c r="D103" s="188"/>
      <c r="E103" s="35"/>
    </row>
    <row r="104" spans="1:6" s="21" customFormat="1" ht="12.75" outlineLevel="2" x14ac:dyDescent="0.25">
      <c r="A104" s="63"/>
      <c r="B104" s="109"/>
      <c r="C104" s="173"/>
      <c r="D104" s="191"/>
      <c r="E104" s="35"/>
    </row>
    <row r="105" spans="1:6" s="20" customFormat="1" outlineLevel="1" x14ac:dyDescent="0.25">
      <c r="A105" s="64"/>
      <c r="B105" s="110"/>
      <c r="C105" s="173"/>
      <c r="D105" s="191"/>
      <c r="E105" s="18"/>
    </row>
    <row r="106" spans="1:6" s="19" customFormat="1" ht="18.75" outlineLevel="1" x14ac:dyDescent="0.3">
      <c r="A106" s="59" t="s">
        <v>311</v>
      </c>
      <c r="B106" s="101" t="s">
        <v>235</v>
      </c>
      <c r="C106" s="183"/>
      <c r="D106" s="190"/>
      <c r="E106" s="44">
        <f>SUBTOTAL(3,C106:C122)</f>
        <v>7</v>
      </c>
    </row>
    <row r="107" spans="1:6" s="179" customFormat="1" ht="15.75" outlineLevel="2" x14ac:dyDescent="0.25">
      <c r="A107" s="176" t="s">
        <v>343</v>
      </c>
      <c r="B107" s="105" t="s">
        <v>239</v>
      </c>
      <c r="C107" s="105"/>
      <c r="D107" s="187"/>
      <c r="E107" s="177"/>
      <c r="F107" s="178"/>
    </row>
    <row r="108" spans="1:6" s="28" customFormat="1" ht="12.75" outlineLevel="3" x14ac:dyDescent="0.25">
      <c r="A108" s="66"/>
      <c r="B108" s="111" t="s">
        <v>240</v>
      </c>
      <c r="C108" s="171"/>
      <c r="D108" s="188"/>
      <c r="E108" s="36"/>
      <c r="F108" s="27"/>
    </row>
    <row r="109" spans="1:6" s="28" customFormat="1" ht="12.75" outlineLevel="3" x14ac:dyDescent="0.25">
      <c r="A109" s="66"/>
      <c r="B109" s="112" t="s">
        <v>241</v>
      </c>
      <c r="C109" s="171"/>
      <c r="D109" s="188"/>
      <c r="E109" s="36"/>
      <c r="F109" s="27"/>
    </row>
    <row r="110" spans="1:6" s="24" customFormat="1" ht="30" outlineLevel="3" x14ac:dyDescent="0.25">
      <c r="A110" s="66"/>
      <c r="B110" s="113" t="s">
        <v>434</v>
      </c>
      <c r="C110" s="171"/>
      <c r="D110" s="188"/>
      <c r="E110" s="37"/>
      <c r="F110" s="23"/>
    </row>
    <row r="111" spans="1:6" s="24" customFormat="1" ht="12.75" outlineLevel="3" x14ac:dyDescent="0.25">
      <c r="A111" s="67"/>
      <c r="B111" s="114" t="s">
        <v>242</v>
      </c>
      <c r="C111" s="171" t="s">
        <v>1</v>
      </c>
      <c r="D111" s="188"/>
      <c r="E111" s="37"/>
      <c r="F111" s="23"/>
    </row>
    <row r="112" spans="1:6" s="24" customFormat="1" ht="12.75" outlineLevel="3" x14ac:dyDescent="0.25">
      <c r="A112" s="66"/>
      <c r="B112" s="114" t="s">
        <v>243</v>
      </c>
      <c r="C112" s="171" t="s">
        <v>1</v>
      </c>
      <c r="D112" s="188"/>
      <c r="E112" s="37"/>
      <c r="F112" s="23"/>
    </row>
    <row r="113" spans="1:6" s="24" customFormat="1" ht="12.75" outlineLevel="3" x14ac:dyDescent="0.25">
      <c r="A113" s="66"/>
      <c r="B113" s="114" t="s">
        <v>244</v>
      </c>
      <c r="C113" s="171" t="s">
        <v>1</v>
      </c>
      <c r="D113" s="188"/>
      <c r="E113" s="37"/>
      <c r="F113" s="23"/>
    </row>
    <row r="114" spans="1:6" s="25" customFormat="1" ht="12.75" outlineLevel="3" x14ac:dyDescent="0.2">
      <c r="A114" s="68"/>
      <c r="B114" s="100"/>
      <c r="C114" s="171"/>
      <c r="D114" s="188"/>
      <c r="E114" s="32"/>
    </row>
    <row r="115" spans="1:6" s="179" customFormat="1" ht="15.75" outlineLevel="2" x14ac:dyDescent="0.25">
      <c r="A115" s="176" t="s">
        <v>344</v>
      </c>
      <c r="B115" s="105" t="s">
        <v>333</v>
      </c>
      <c r="C115" s="105"/>
      <c r="D115" s="187"/>
      <c r="E115" s="177"/>
      <c r="F115" s="178"/>
    </row>
    <row r="116" spans="1:6" s="28" customFormat="1" ht="25.5" outlineLevel="3" x14ac:dyDescent="0.25">
      <c r="A116" s="66"/>
      <c r="B116" s="111" t="s">
        <v>439</v>
      </c>
      <c r="C116" s="171"/>
      <c r="D116" s="188"/>
      <c r="E116" s="36"/>
      <c r="F116" s="27"/>
    </row>
    <row r="117" spans="1:6" s="24" customFormat="1" ht="12.75" outlineLevel="3" x14ac:dyDescent="0.25">
      <c r="A117" s="66"/>
      <c r="B117" s="114" t="s">
        <v>436</v>
      </c>
      <c r="C117" s="171" t="s">
        <v>1</v>
      </c>
      <c r="D117" s="188"/>
      <c r="E117" s="37"/>
      <c r="F117" s="23"/>
    </row>
    <row r="118" spans="1:6" s="24" customFormat="1" ht="12.75" outlineLevel="3" x14ac:dyDescent="0.25">
      <c r="A118" s="66"/>
      <c r="B118" s="114" t="s">
        <v>437</v>
      </c>
      <c r="C118" s="171" t="s">
        <v>1</v>
      </c>
      <c r="D118" s="188"/>
      <c r="E118" s="37"/>
      <c r="F118" s="23"/>
    </row>
    <row r="119" spans="1:6" s="24" customFormat="1" ht="12.75" outlineLevel="3" x14ac:dyDescent="0.25">
      <c r="A119" s="67"/>
      <c r="B119" s="114" t="s">
        <v>438</v>
      </c>
      <c r="C119" s="171" t="s">
        <v>1</v>
      </c>
      <c r="D119" s="188"/>
      <c r="E119" s="37"/>
      <c r="F119" s="23"/>
    </row>
    <row r="120" spans="1:6" s="24" customFormat="1" ht="12.75" outlineLevel="3" x14ac:dyDescent="0.25">
      <c r="A120" s="66"/>
      <c r="B120" s="114" t="s">
        <v>440</v>
      </c>
      <c r="C120" s="171" t="s">
        <v>2</v>
      </c>
      <c r="D120" s="188"/>
      <c r="E120" s="37"/>
      <c r="F120" s="23"/>
    </row>
    <row r="121" spans="1:6" s="25" customFormat="1" ht="12.75" outlineLevel="2" x14ac:dyDescent="0.2">
      <c r="A121" s="68"/>
      <c r="B121" s="100"/>
      <c r="C121" s="171"/>
      <c r="D121" s="188"/>
      <c r="E121" s="32"/>
    </row>
    <row r="122" spans="1:6" s="25" customFormat="1" ht="12.75" outlineLevel="1" x14ac:dyDescent="0.2">
      <c r="A122" s="68"/>
      <c r="B122" s="100"/>
      <c r="C122" s="171"/>
      <c r="D122" s="188"/>
      <c r="E122" s="32"/>
    </row>
    <row r="123" spans="1:6" s="19" customFormat="1" ht="18.75" outlineLevel="1" x14ac:dyDescent="0.3">
      <c r="A123" s="59" t="s">
        <v>312</v>
      </c>
      <c r="B123" s="101" t="s">
        <v>342</v>
      </c>
      <c r="C123" s="183"/>
      <c r="D123" s="190"/>
      <c r="E123" s="44"/>
    </row>
    <row r="124" spans="1:6" s="182" customFormat="1" outlineLevel="2" x14ac:dyDescent="0.25">
      <c r="A124" s="180"/>
      <c r="B124" s="115" t="s">
        <v>245</v>
      </c>
      <c r="C124" s="174"/>
      <c r="D124" s="192"/>
      <c r="E124" s="181"/>
    </row>
    <row r="125" spans="1:6" s="8" customFormat="1" ht="15.75" outlineLevel="2" x14ac:dyDescent="0.25">
      <c r="A125" s="54" t="s">
        <v>211</v>
      </c>
      <c r="B125" s="92" t="s">
        <v>262</v>
      </c>
      <c r="C125" s="171"/>
      <c r="D125" s="188"/>
      <c r="E125" s="30"/>
    </row>
    <row r="126" spans="1:6" outlineLevel="3" x14ac:dyDescent="0.25">
      <c r="A126" s="69"/>
      <c r="B126" s="116" t="s">
        <v>303</v>
      </c>
      <c r="C126" s="171"/>
      <c r="D126" s="188"/>
    </row>
    <row r="127" spans="1:6" s="41" customFormat="1" ht="12.75" outlineLevel="3" x14ac:dyDescent="0.25">
      <c r="A127" s="70"/>
      <c r="B127" s="117" t="s">
        <v>264</v>
      </c>
      <c r="C127" s="171"/>
      <c r="D127" s="188"/>
      <c r="E127" s="35"/>
    </row>
    <row r="128" spans="1:6" s="43" customFormat="1" outlineLevel="3" x14ac:dyDescent="0.25">
      <c r="A128" s="71"/>
      <c r="B128" s="118" t="s">
        <v>269</v>
      </c>
      <c r="C128" s="171" t="s">
        <v>1</v>
      </c>
      <c r="D128" s="188"/>
      <c r="E128" s="42"/>
    </row>
    <row r="129" spans="1:5" s="43" customFormat="1" outlineLevel="3" x14ac:dyDescent="0.25">
      <c r="A129" s="71"/>
      <c r="B129" s="118" t="s">
        <v>270</v>
      </c>
      <c r="C129" s="171" t="s">
        <v>1</v>
      </c>
      <c r="D129" s="188"/>
      <c r="E129" s="42"/>
    </row>
    <row r="130" spans="1:5" s="41" customFormat="1" ht="12.75" outlineLevel="3" x14ac:dyDescent="0.25">
      <c r="A130" s="70"/>
      <c r="B130" s="117" t="s">
        <v>266</v>
      </c>
      <c r="C130" s="171"/>
      <c r="D130" s="188"/>
      <c r="E130" s="35"/>
    </row>
    <row r="131" spans="1:5" s="43" customFormat="1" outlineLevel="3" x14ac:dyDescent="0.25">
      <c r="A131" s="71"/>
      <c r="B131" s="118" t="s">
        <v>263</v>
      </c>
      <c r="C131" s="171" t="s">
        <v>1</v>
      </c>
      <c r="D131" s="188"/>
      <c r="E131" s="42"/>
    </row>
    <row r="132" spans="1:5" s="43" customFormat="1" outlineLevel="3" x14ac:dyDescent="0.25">
      <c r="A132" s="71"/>
      <c r="B132" s="118" t="s">
        <v>265</v>
      </c>
      <c r="C132" s="171" t="s">
        <v>1</v>
      </c>
      <c r="D132" s="188"/>
      <c r="E132" s="42"/>
    </row>
    <row r="133" spans="1:5" s="41" customFormat="1" ht="12.75" outlineLevel="3" x14ac:dyDescent="0.25">
      <c r="A133" s="70"/>
      <c r="B133" s="117" t="s">
        <v>267</v>
      </c>
      <c r="C133" s="171"/>
      <c r="D133" s="188"/>
      <c r="E133" s="35"/>
    </row>
    <row r="134" spans="1:5" s="41" customFormat="1" ht="13.5" outlineLevel="3" x14ac:dyDescent="0.25">
      <c r="A134" s="70"/>
      <c r="B134" s="119" t="s">
        <v>302</v>
      </c>
      <c r="C134" s="171"/>
      <c r="D134" s="188"/>
      <c r="E134" s="35"/>
    </row>
    <row r="135" spans="1:5" s="43" customFormat="1" outlineLevel="3" x14ac:dyDescent="0.25">
      <c r="A135" s="71"/>
      <c r="B135" s="118" t="s">
        <v>263</v>
      </c>
      <c r="C135" s="171" t="s">
        <v>1</v>
      </c>
      <c r="D135" s="188"/>
      <c r="E135" s="42"/>
    </row>
    <row r="136" spans="1:5" s="43" customFormat="1" outlineLevel="3" x14ac:dyDescent="0.25">
      <c r="A136" s="71"/>
      <c r="B136" s="118" t="s">
        <v>265</v>
      </c>
      <c r="C136" s="171" t="s">
        <v>1</v>
      </c>
      <c r="D136" s="188"/>
      <c r="E136" s="42"/>
    </row>
    <row r="137" spans="1:5" s="41" customFormat="1" ht="12.75" outlineLevel="3" x14ac:dyDescent="0.25">
      <c r="A137" s="70"/>
      <c r="B137" s="117" t="s">
        <v>268</v>
      </c>
      <c r="C137" s="171"/>
      <c r="D137" s="188"/>
      <c r="E137" s="35"/>
    </row>
    <row r="138" spans="1:5" s="43" customFormat="1" outlineLevel="3" x14ac:dyDescent="0.25">
      <c r="A138" s="71"/>
      <c r="B138" s="118" t="s">
        <v>263</v>
      </c>
      <c r="C138" s="171" t="s">
        <v>1</v>
      </c>
      <c r="D138" s="188"/>
      <c r="E138" s="42"/>
    </row>
    <row r="139" spans="1:5" s="43" customFormat="1" outlineLevel="3" x14ac:dyDescent="0.25">
      <c r="A139" s="71"/>
      <c r="B139" s="118" t="s">
        <v>265</v>
      </c>
      <c r="C139" s="171" t="s">
        <v>1</v>
      </c>
      <c r="D139" s="188"/>
      <c r="E139" s="42"/>
    </row>
    <row r="140" spans="1:5" s="1" customFormat="1" ht="12.75" outlineLevel="3" x14ac:dyDescent="0.2">
      <c r="A140" s="58"/>
      <c r="B140" s="100"/>
      <c r="C140" s="171"/>
      <c r="D140" s="188"/>
      <c r="E140" s="32"/>
    </row>
    <row r="141" spans="1:5" s="8" customFormat="1" ht="15.75" outlineLevel="2" x14ac:dyDescent="0.25">
      <c r="A141" s="54" t="s">
        <v>217</v>
      </c>
      <c r="B141" s="92" t="s">
        <v>261</v>
      </c>
      <c r="C141" s="171"/>
      <c r="D141" s="188"/>
      <c r="E141" s="30"/>
    </row>
    <row r="142" spans="1:5" outlineLevel="3" x14ac:dyDescent="0.25">
      <c r="A142" s="69"/>
      <c r="B142" s="116"/>
      <c r="C142" s="171"/>
      <c r="D142" s="188"/>
    </row>
    <row r="143" spans="1:5" s="11" customFormat="1" ht="30" outlineLevel="3" x14ac:dyDescent="0.25">
      <c r="A143" s="72"/>
      <c r="B143" s="120" t="s">
        <v>444</v>
      </c>
      <c r="C143" s="171"/>
      <c r="D143" s="188"/>
      <c r="E143" s="38"/>
    </row>
    <row r="144" spans="1:5" s="43" customFormat="1" outlineLevel="3" x14ac:dyDescent="0.25">
      <c r="A144" s="71"/>
      <c r="B144" s="118" t="s">
        <v>271</v>
      </c>
      <c r="C144" s="171" t="s">
        <v>1</v>
      </c>
      <c r="D144" s="188"/>
      <c r="E144" s="42"/>
    </row>
    <row r="145" spans="1:5" s="43" customFormat="1" outlineLevel="3" x14ac:dyDescent="0.25">
      <c r="A145" s="71"/>
      <c r="B145" s="118" t="s">
        <v>272</v>
      </c>
      <c r="C145" s="171" t="s">
        <v>1</v>
      </c>
      <c r="D145" s="188"/>
      <c r="E145" s="42"/>
    </row>
    <row r="146" spans="1:5" s="43" customFormat="1" outlineLevel="3" x14ac:dyDescent="0.25">
      <c r="A146" s="71"/>
      <c r="B146" s="118" t="s">
        <v>273</v>
      </c>
      <c r="C146" s="171" t="s">
        <v>1</v>
      </c>
      <c r="D146" s="188"/>
      <c r="E146" s="42"/>
    </row>
    <row r="147" spans="1:5" s="43" customFormat="1" outlineLevel="3" x14ac:dyDescent="0.25">
      <c r="A147" s="71"/>
      <c r="B147" s="118" t="s">
        <v>274</v>
      </c>
      <c r="C147" s="171" t="s">
        <v>1</v>
      </c>
      <c r="D147" s="188"/>
      <c r="E147" s="42"/>
    </row>
    <row r="148" spans="1:5" s="43" customFormat="1" outlineLevel="3" x14ac:dyDescent="0.25">
      <c r="A148" s="71"/>
      <c r="B148" s="118" t="s">
        <v>278</v>
      </c>
      <c r="C148" s="171" t="s">
        <v>2</v>
      </c>
      <c r="D148" s="188"/>
      <c r="E148" s="42"/>
    </row>
    <row r="149" spans="1:5" s="43" customFormat="1" outlineLevel="3" x14ac:dyDescent="0.25">
      <c r="A149" s="71"/>
      <c r="B149" s="118" t="s">
        <v>275</v>
      </c>
      <c r="C149" s="171" t="s">
        <v>1</v>
      </c>
      <c r="D149" s="188"/>
      <c r="E149" s="42"/>
    </row>
    <row r="150" spans="1:5" s="43" customFormat="1" outlineLevel="3" x14ac:dyDescent="0.25">
      <c r="A150" s="71"/>
      <c r="B150" s="118" t="s">
        <v>276</v>
      </c>
      <c r="C150" s="171" t="s">
        <v>1</v>
      </c>
      <c r="D150" s="188"/>
      <c r="E150" s="42"/>
    </row>
    <row r="151" spans="1:5" s="43" customFormat="1" outlineLevel="3" x14ac:dyDescent="0.25">
      <c r="A151" s="71"/>
      <c r="B151" s="118" t="s">
        <v>277</v>
      </c>
      <c r="C151" s="171" t="s">
        <v>1</v>
      </c>
      <c r="D151" s="188"/>
      <c r="E151" s="42"/>
    </row>
    <row r="152" spans="1:5" s="43" customFormat="1" outlineLevel="3" x14ac:dyDescent="0.25">
      <c r="A152" s="71"/>
      <c r="B152" s="118" t="s">
        <v>279</v>
      </c>
      <c r="C152" s="171" t="s">
        <v>1</v>
      </c>
      <c r="D152" s="188"/>
      <c r="E152" s="42"/>
    </row>
    <row r="153" spans="1:5" s="43" customFormat="1" outlineLevel="3" x14ac:dyDescent="0.25">
      <c r="A153" s="71"/>
      <c r="B153" s="118" t="s">
        <v>280</v>
      </c>
      <c r="C153" s="171" t="s">
        <v>2</v>
      </c>
      <c r="D153" s="188"/>
      <c r="E153" s="42"/>
    </row>
    <row r="154" spans="1:5" s="1" customFormat="1" ht="12.75" outlineLevel="3" x14ac:dyDescent="0.2">
      <c r="A154" s="58"/>
      <c r="B154" s="100"/>
      <c r="C154" s="171"/>
      <c r="D154" s="188"/>
      <c r="E154" s="32"/>
    </row>
    <row r="155" spans="1:5" s="8" customFormat="1" ht="15.75" outlineLevel="2" x14ac:dyDescent="0.25">
      <c r="A155" s="54" t="s">
        <v>345</v>
      </c>
      <c r="B155" s="92" t="s">
        <v>376</v>
      </c>
      <c r="C155" s="171"/>
      <c r="D155" s="188"/>
      <c r="E155" s="30"/>
    </row>
    <row r="156" spans="1:5" outlineLevel="3" x14ac:dyDescent="0.25">
      <c r="A156" s="69"/>
      <c r="B156" s="116"/>
      <c r="C156" s="171"/>
      <c r="D156" s="188"/>
    </row>
    <row r="157" spans="1:5" s="11" customFormat="1" outlineLevel="3" x14ac:dyDescent="0.25">
      <c r="A157" s="72"/>
      <c r="B157" s="120" t="s">
        <v>445</v>
      </c>
      <c r="C157" s="171"/>
      <c r="D157" s="188"/>
      <c r="E157" s="38"/>
    </row>
    <row r="158" spans="1:5" s="43" customFormat="1" outlineLevel="3" x14ac:dyDescent="0.25">
      <c r="A158" s="71"/>
      <c r="B158" s="118" t="s">
        <v>377</v>
      </c>
      <c r="C158" s="171" t="s">
        <v>1</v>
      </c>
      <c r="D158" s="188"/>
      <c r="E158" s="42"/>
    </row>
    <row r="159" spans="1:5" s="43" customFormat="1" outlineLevel="3" x14ac:dyDescent="0.25">
      <c r="A159" s="71"/>
      <c r="B159" s="118" t="s">
        <v>378</v>
      </c>
      <c r="C159" s="171" t="s">
        <v>1</v>
      </c>
      <c r="D159" s="188"/>
      <c r="E159" s="42"/>
    </row>
    <row r="160" spans="1:5" s="43" customFormat="1" outlineLevel="3" x14ac:dyDescent="0.25">
      <c r="A160" s="71"/>
      <c r="B160" s="118" t="s">
        <v>272</v>
      </c>
      <c r="C160" s="171" t="s">
        <v>1</v>
      </c>
      <c r="D160" s="188"/>
      <c r="E160" s="42"/>
    </row>
    <row r="161" spans="1:22" s="43" customFormat="1" outlineLevel="3" x14ac:dyDescent="0.25">
      <c r="A161" s="71"/>
      <c r="B161" s="118" t="s">
        <v>273</v>
      </c>
      <c r="C161" s="171" t="s">
        <v>1</v>
      </c>
      <c r="D161" s="188"/>
      <c r="E161" s="42"/>
    </row>
    <row r="162" spans="1:22" s="43" customFormat="1" outlineLevel="3" x14ac:dyDescent="0.25">
      <c r="A162" s="71"/>
      <c r="B162" s="118" t="s">
        <v>274</v>
      </c>
      <c r="C162" s="171" t="s">
        <v>1</v>
      </c>
      <c r="D162" s="188"/>
      <c r="E162" s="42"/>
    </row>
    <row r="163" spans="1:22" s="43" customFormat="1" outlineLevel="3" x14ac:dyDescent="0.25">
      <c r="A163" s="71"/>
      <c r="B163" s="118" t="s">
        <v>278</v>
      </c>
      <c r="C163" s="171" t="s">
        <v>2</v>
      </c>
      <c r="D163" s="188"/>
      <c r="E163" s="42"/>
    </row>
    <row r="164" spans="1:22" s="43" customFormat="1" outlineLevel="3" x14ac:dyDescent="0.25">
      <c r="A164" s="71"/>
      <c r="B164" s="118" t="s">
        <v>380</v>
      </c>
      <c r="C164" s="171" t="s">
        <v>1</v>
      </c>
      <c r="D164" s="188"/>
      <c r="E164" s="42"/>
    </row>
    <row r="165" spans="1:22" s="43" customFormat="1" outlineLevel="3" x14ac:dyDescent="0.25">
      <c r="A165" s="71"/>
      <c r="B165" s="118" t="s">
        <v>379</v>
      </c>
      <c r="C165" s="171" t="s">
        <v>1</v>
      </c>
      <c r="D165" s="188"/>
      <c r="E165" s="42"/>
    </row>
    <row r="166" spans="1:22" s="43" customFormat="1" outlineLevel="3" x14ac:dyDescent="0.25">
      <c r="A166" s="71"/>
      <c r="B166" s="118" t="s">
        <v>276</v>
      </c>
      <c r="C166" s="171" t="s">
        <v>1</v>
      </c>
      <c r="D166" s="188"/>
      <c r="E166" s="42"/>
    </row>
    <row r="167" spans="1:22" s="43" customFormat="1" outlineLevel="3" x14ac:dyDescent="0.25">
      <c r="A167" s="71"/>
      <c r="B167" s="118" t="s">
        <v>277</v>
      </c>
      <c r="C167" s="171" t="s">
        <v>1</v>
      </c>
      <c r="D167" s="188"/>
      <c r="E167" s="42"/>
    </row>
    <row r="168" spans="1:22" s="43" customFormat="1" outlineLevel="3" x14ac:dyDescent="0.25">
      <c r="A168" s="71"/>
      <c r="B168" s="118" t="s">
        <v>279</v>
      </c>
      <c r="C168" s="171" t="s">
        <v>1</v>
      </c>
      <c r="D168" s="188"/>
      <c r="E168" s="42"/>
    </row>
    <row r="169" spans="1:22" s="43" customFormat="1" outlineLevel="3" x14ac:dyDescent="0.25">
      <c r="A169" s="71"/>
      <c r="B169" s="118" t="s">
        <v>280</v>
      </c>
      <c r="C169" s="171" t="s">
        <v>2</v>
      </c>
      <c r="D169" s="188"/>
      <c r="E169" s="42"/>
    </row>
    <row r="170" spans="1:22" s="1" customFormat="1" ht="12.75" outlineLevel="2" x14ac:dyDescent="0.2">
      <c r="A170" s="58"/>
      <c r="B170" s="100"/>
      <c r="C170" s="171"/>
      <c r="D170" s="188"/>
      <c r="E170" s="32"/>
    </row>
    <row r="171" spans="1:22" s="1" customFormat="1" ht="12.75" outlineLevel="1" x14ac:dyDescent="0.2">
      <c r="A171" s="58"/>
      <c r="B171" s="100"/>
      <c r="C171" s="171"/>
      <c r="D171" s="188"/>
      <c r="E171" s="32"/>
    </row>
    <row r="172" spans="1:22" s="1" customFormat="1" ht="12.75" x14ac:dyDescent="0.2">
      <c r="A172" s="58"/>
      <c r="B172" s="100"/>
      <c r="C172" s="171"/>
      <c r="D172" s="188"/>
      <c r="E172" s="32"/>
    </row>
    <row r="173" spans="1:22" s="9" customFormat="1" ht="21" x14ac:dyDescent="0.35">
      <c r="A173" s="52">
        <v>2</v>
      </c>
      <c r="B173" s="91" t="s">
        <v>354</v>
      </c>
      <c r="C173" s="91"/>
      <c r="D173" s="186"/>
      <c r="E173" s="44">
        <f>SUBTOTAL(3,C173:C254)</f>
        <v>18</v>
      </c>
      <c r="F173"/>
      <c r="G173" s="1"/>
      <c r="H173" s="1"/>
      <c r="I173" s="1"/>
      <c r="J173" s="1"/>
      <c r="K173" s="1"/>
      <c r="V173" s="9" t="s">
        <v>22</v>
      </c>
    </row>
    <row r="174" spans="1:22" ht="45" outlineLevel="2" x14ac:dyDescent="0.25">
      <c r="A174" s="69"/>
      <c r="B174" s="116" t="s">
        <v>414</v>
      </c>
      <c r="C174" s="171"/>
      <c r="D174" s="188"/>
    </row>
    <row r="175" spans="1:22" s="1" customFormat="1" ht="12.75" outlineLevel="1" x14ac:dyDescent="0.2">
      <c r="A175" s="58"/>
      <c r="B175" s="100"/>
      <c r="C175" s="171"/>
      <c r="D175" s="188"/>
      <c r="E175" s="32"/>
    </row>
    <row r="176" spans="1:22" s="10" customFormat="1" ht="18.75" outlineLevel="1" x14ac:dyDescent="0.3">
      <c r="A176" s="65" t="s">
        <v>189</v>
      </c>
      <c r="B176" s="101" t="s">
        <v>415</v>
      </c>
      <c r="C176" s="171"/>
      <c r="D176" s="188"/>
      <c r="E176" s="33"/>
    </row>
    <row r="177" spans="1:6" s="1" customFormat="1" ht="12.75" outlineLevel="2" x14ac:dyDescent="0.2">
      <c r="A177" s="58"/>
      <c r="B177" s="100"/>
      <c r="C177" s="171"/>
      <c r="D177" s="188"/>
      <c r="E177" s="32"/>
    </row>
    <row r="178" spans="1:6" s="179" customFormat="1" ht="15.75" outlineLevel="2" x14ac:dyDescent="0.25">
      <c r="A178" s="176" t="s">
        <v>335</v>
      </c>
      <c r="B178" s="105" t="s">
        <v>130</v>
      </c>
      <c r="C178" s="105"/>
      <c r="D178" s="187"/>
      <c r="E178" s="177"/>
      <c r="F178" s="178"/>
    </row>
    <row r="179" spans="1:6" outlineLevel="4" x14ac:dyDescent="0.25">
      <c r="A179" s="69"/>
      <c r="B179" s="116"/>
      <c r="C179" s="171"/>
      <c r="D179" s="188"/>
    </row>
    <row r="180" spans="1:6" outlineLevel="4" x14ac:dyDescent="0.25">
      <c r="A180" s="69" t="s">
        <v>355</v>
      </c>
      <c r="B180" s="121" t="s">
        <v>127</v>
      </c>
      <c r="C180" s="171" t="s">
        <v>1</v>
      </c>
      <c r="D180" s="188"/>
    </row>
    <row r="181" spans="1:6" outlineLevel="4" x14ac:dyDescent="0.25">
      <c r="A181" s="69" t="s">
        <v>356</v>
      </c>
      <c r="B181" s="121" t="s">
        <v>55</v>
      </c>
      <c r="C181" s="171" t="s">
        <v>1</v>
      </c>
      <c r="D181" s="188"/>
      <c r="E181"/>
    </row>
    <row r="182" spans="1:6" outlineLevel="4" x14ac:dyDescent="0.25">
      <c r="A182" s="69" t="s">
        <v>357</v>
      </c>
      <c r="B182" s="121" t="s">
        <v>370</v>
      </c>
      <c r="C182" s="171" t="s">
        <v>1</v>
      </c>
      <c r="D182" s="188"/>
    </row>
    <row r="183" spans="1:6" outlineLevel="4" x14ac:dyDescent="0.25">
      <c r="A183" s="69" t="s">
        <v>372</v>
      </c>
      <c r="B183" s="121" t="s">
        <v>371</v>
      </c>
      <c r="C183" s="171" t="s">
        <v>1</v>
      </c>
      <c r="D183" s="188"/>
      <c r="E183"/>
    </row>
    <row r="184" spans="1:6" outlineLevel="4" x14ac:dyDescent="0.25">
      <c r="A184" s="69" t="s">
        <v>373</v>
      </c>
      <c r="B184" s="121" t="s">
        <v>293</v>
      </c>
      <c r="C184" s="171" t="s">
        <v>1</v>
      </c>
      <c r="D184" s="188"/>
    </row>
    <row r="185" spans="1:6" s="1" customFormat="1" ht="12.75" outlineLevel="4" x14ac:dyDescent="0.2">
      <c r="A185" s="58"/>
      <c r="B185" s="100"/>
      <c r="C185" s="171"/>
      <c r="D185" s="188"/>
      <c r="E185" s="32"/>
    </row>
    <row r="186" spans="1:6" s="179" customFormat="1" ht="15.75" outlineLevel="2" x14ac:dyDescent="0.25">
      <c r="A186" s="176" t="s">
        <v>336</v>
      </c>
      <c r="B186" s="105" t="s">
        <v>289</v>
      </c>
      <c r="C186" s="105"/>
      <c r="D186" s="187"/>
      <c r="E186" s="177"/>
      <c r="F186" s="178"/>
    </row>
    <row r="187" spans="1:6" outlineLevel="4" x14ac:dyDescent="0.25">
      <c r="A187" s="69"/>
      <c r="B187" s="116" t="s">
        <v>46</v>
      </c>
      <c r="C187" s="171"/>
      <c r="D187" s="188"/>
    </row>
    <row r="188" spans="1:6" ht="30" outlineLevel="4" x14ac:dyDescent="0.25">
      <c r="A188" s="69"/>
      <c r="B188" s="116" t="s">
        <v>195</v>
      </c>
      <c r="C188" s="171"/>
      <c r="D188" s="188"/>
    </row>
    <row r="189" spans="1:6" outlineLevel="4" x14ac:dyDescent="0.25">
      <c r="A189" s="69"/>
      <c r="B189" s="116" t="s">
        <v>48</v>
      </c>
      <c r="C189" s="171"/>
      <c r="D189" s="188"/>
    </row>
    <row r="190" spans="1:6" outlineLevel="4" x14ac:dyDescent="0.25">
      <c r="A190" s="69"/>
      <c r="B190" s="116" t="s">
        <v>196</v>
      </c>
      <c r="C190" s="171"/>
      <c r="D190" s="188"/>
    </row>
    <row r="191" spans="1:6" s="43" customFormat="1" outlineLevel="4" x14ac:dyDescent="0.25">
      <c r="A191" s="73" t="s">
        <v>358</v>
      </c>
      <c r="B191" s="122" t="s">
        <v>197</v>
      </c>
      <c r="C191" s="174"/>
      <c r="D191" s="192"/>
      <c r="E191"/>
    </row>
    <row r="192" spans="1:6" s="41" customFormat="1" ht="12.75" outlineLevel="4" x14ac:dyDescent="0.25">
      <c r="A192" s="74" t="s">
        <v>359</v>
      </c>
      <c r="B192" s="123" t="s">
        <v>291</v>
      </c>
      <c r="C192" s="173" t="s">
        <v>2</v>
      </c>
      <c r="D192" s="191"/>
      <c r="E192" s="35"/>
    </row>
    <row r="193" spans="1:5" s="41" customFormat="1" ht="12.75" outlineLevel="4" x14ac:dyDescent="0.25">
      <c r="A193" s="74" t="s">
        <v>360</v>
      </c>
      <c r="B193" s="123" t="s">
        <v>290</v>
      </c>
      <c r="C193" s="173" t="s">
        <v>2</v>
      </c>
      <c r="D193" s="191"/>
      <c r="E193" s="35"/>
    </row>
    <row r="194" spans="1:5" s="41" customFormat="1" ht="12.75" outlineLevel="4" x14ac:dyDescent="0.25">
      <c r="A194" s="74" t="s">
        <v>361</v>
      </c>
      <c r="B194" s="123" t="s">
        <v>292</v>
      </c>
      <c r="C194" s="173" t="s">
        <v>2</v>
      </c>
      <c r="D194" s="191"/>
      <c r="E194" s="35"/>
    </row>
    <row r="195" spans="1:5" outlineLevel="4" x14ac:dyDescent="0.25">
      <c r="A195" s="69"/>
      <c r="B195" s="121"/>
      <c r="C195" s="171"/>
      <c r="D195" s="188"/>
    </row>
    <row r="196" spans="1:5" s="1" customFormat="1" ht="12.75" outlineLevel="2" x14ac:dyDescent="0.2">
      <c r="A196" s="58"/>
      <c r="B196" s="100"/>
      <c r="C196" s="171"/>
      <c r="D196" s="188"/>
      <c r="E196" s="32"/>
    </row>
    <row r="197" spans="1:5" s="10" customFormat="1" ht="18.75" outlineLevel="1" x14ac:dyDescent="0.3">
      <c r="A197" s="65" t="s">
        <v>190</v>
      </c>
      <c r="B197" s="101" t="s">
        <v>304</v>
      </c>
      <c r="C197" s="171"/>
      <c r="D197" s="188"/>
      <c r="E197" s="33"/>
    </row>
    <row r="198" spans="1:5" outlineLevel="3" x14ac:dyDescent="0.25">
      <c r="A198" s="69"/>
      <c r="B198" s="116"/>
      <c r="C198" s="171"/>
      <c r="D198" s="188"/>
    </row>
    <row r="199" spans="1:5" ht="30" outlineLevel="3" x14ac:dyDescent="0.25">
      <c r="A199" s="69"/>
      <c r="B199" s="116" t="s">
        <v>305</v>
      </c>
      <c r="C199" s="171"/>
      <c r="D199" s="188"/>
    </row>
    <row r="200" spans="1:5" s="1" customFormat="1" outlineLevel="3" x14ac:dyDescent="0.25">
      <c r="A200" s="58"/>
      <c r="B200" s="116"/>
      <c r="C200" s="171"/>
      <c r="D200" s="188"/>
      <c r="E200" s="32"/>
    </row>
    <row r="201" spans="1:5" outlineLevel="3" x14ac:dyDescent="0.25">
      <c r="A201" s="69"/>
      <c r="B201" s="116" t="s">
        <v>5</v>
      </c>
      <c r="C201" s="171"/>
      <c r="D201" s="188"/>
    </row>
    <row r="202" spans="1:5" outlineLevel="3" x14ac:dyDescent="0.25">
      <c r="A202" s="69"/>
      <c r="B202" s="116" t="s">
        <v>6</v>
      </c>
      <c r="C202" s="171"/>
      <c r="D202" s="188"/>
    </row>
    <row r="203" spans="1:5" outlineLevel="3" x14ac:dyDescent="0.25">
      <c r="A203" s="69"/>
      <c r="B203" s="116" t="s">
        <v>7</v>
      </c>
      <c r="C203" s="171"/>
      <c r="D203" s="188"/>
    </row>
    <row r="204" spans="1:5" outlineLevel="3" x14ac:dyDescent="0.25">
      <c r="A204" s="69"/>
      <c r="B204" s="116" t="s">
        <v>8</v>
      </c>
      <c r="C204" s="171"/>
      <c r="D204" s="188"/>
    </row>
    <row r="205" spans="1:5" outlineLevel="3" x14ac:dyDescent="0.25">
      <c r="A205" s="69"/>
      <c r="B205" s="116" t="s">
        <v>9</v>
      </c>
      <c r="C205" s="171"/>
      <c r="D205" s="188"/>
    </row>
    <row r="206" spans="1:5" outlineLevel="3" x14ac:dyDescent="0.25">
      <c r="A206" s="69"/>
      <c r="B206" s="116" t="s">
        <v>10</v>
      </c>
      <c r="C206" s="171"/>
      <c r="D206" s="188"/>
    </row>
    <row r="207" spans="1:5" outlineLevel="3" x14ac:dyDescent="0.25">
      <c r="A207" s="69"/>
      <c r="B207" s="116" t="s">
        <v>18</v>
      </c>
      <c r="C207" s="171"/>
      <c r="D207" s="188"/>
    </row>
    <row r="208" spans="1:5" s="1" customFormat="1" outlineLevel="3" x14ac:dyDescent="0.25">
      <c r="A208" s="58"/>
      <c r="B208" s="116"/>
      <c r="C208" s="171"/>
      <c r="D208" s="188"/>
      <c r="E208" s="32"/>
    </row>
    <row r="209" spans="1:6" ht="45" outlineLevel="3" x14ac:dyDescent="0.25">
      <c r="A209" s="69"/>
      <c r="B209" s="116" t="s">
        <v>20</v>
      </c>
      <c r="C209" s="171"/>
      <c r="D209" s="188"/>
    </row>
    <row r="210" spans="1:6" s="1" customFormat="1" ht="11.25" outlineLevel="3" x14ac:dyDescent="0.2">
      <c r="A210" s="58"/>
      <c r="B210" s="124"/>
      <c r="C210" s="170"/>
      <c r="D210" s="185"/>
      <c r="E210" s="32"/>
    </row>
    <row r="211" spans="1:6" ht="45" outlineLevel="3" x14ac:dyDescent="0.25">
      <c r="A211" s="69"/>
      <c r="B211" s="116" t="s">
        <v>307</v>
      </c>
      <c r="C211" s="171"/>
      <c r="D211" s="188"/>
    </row>
    <row r="212" spans="1:6" s="1" customFormat="1" ht="11.25" outlineLevel="3" x14ac:dyDescent="0.2">
      <c r="A212" s="58"/>
      <c r="B212" s="124"/>
      <c r="C212" s="170"/>
      <c r="D212" s="185"/>
      <c r="E212" s="32"/>
    </row>
    <row r="213" spans="1:6" s="1" customFormat="1" ht="12.75" outlineLevel="3" collapsed="1" x14ac:dyDescent="0.2">
      <c r="A213" s="58"/>
      <c r="B213" s="99"/>
      <c r="C213" s="171"/>
      <c r="D213" s="188"/>
      <c r="E213" s="32"/>
    </row>
    <row r="214" spans="1:6" s="179" customFormat="1" ht="15.75" outlineLevel="2" x14ac:dyDescent="0.25">
      <c r="A214" s="176" t="s">
        <v>346</v>
      </c>
      <c r="B214" s="105" t="s">
        <v>306</v>
      </c>
      <c r="C214" s="105"/>
      <c r="D214" s="187"/>
      <c r="E214" s="177"/>
      <c r="F214" s="178"/>
    </row>
    <row r="215" spans="1:6" outlineLevel="4" x14ac:dyDescent="0.25">
      <c r="A215" s="69"/>
      <c r="B215" s="116" t="s">
        <v>308</v>
      </c>
      <c r="C215" s="171"/>
      <c r="D215" s="188"/>
    </row>
    <row r="216" spans="1:6" s="6" customFormat="1" ht="12.75" outlineLevel="4" x14ac:dyDescent="0.2">
      <c r="A216" s="75"/>
      <c r="B216" s="125" t="s">
        <v>12</v>
      </c>
      <c r="C216" s="171" t="s">
        <v>13</v>
      </c>
      <c r="D216" s="188"/>
      <c r="E216" s="31"/>
    </row>
    <row r="217" spans="1:6" s="6" customFormat="1" ht="12.75" outlineLevel="4" x14ac:dyDescent="0.2">
      <c r="A217" s="75"/>
      <c r="B217" s="125" t="s">
        <v>15</v>
      </c>
      <c r="C217" s="171" t="s">
        <v>13</v>
      </c>
      <c r="D217" s="188"/>
      <c r="E217" s="31"/>
    </row>
    <row r="218" spans="1:6" s="6" customFormat="1" ht="12.75" outlineLevel="4" x14ac:dyDescent="0.2">
      <c r="A218" s="75"/>
      <c r="B218" s="125" t="s">
        <v>16</v>
      </c>
      <c r="C218" s="171" t="s">
        <v>13</v>
      </c>
      <c r="D218" s="188"/>
      <c r="E218" s="31"/>
    </row>
    <row r="219" spans="1:6" s="1" customFormat="1" ht="12.75" outlineLevel="4" x14ac:dyDescent="0.2">
      <c r="A219" s="58"/>
      <c r="B219" s="100"/>
      <c r="C219" s="171"/>
      <c r="D219" s="188"/>
      <c r="E219" s="32"/>
    </row>
    <row r="220" spans="1:6" s="179" customFormat="1" ht="15.75" outlineLevel="2" x14ac:dyDescent="0.25">
      <c r="A220" s="176" t="s">
        <v>347</v>
      </c>
      <c r="B220" s="105" t="s">
        <v>337</v>
      </c>
      <c r="C220" s="105"/>
      <c r="D220" s="187"/>
      <c r="E220" s="177"/>
      <c r="F220" s="178"/>
    </row>
    <row r="221" spans="1:6" outlineLevel="3" x14ac:dyDescent="0.25">
      <c r="A221" s="69"/>
      <c r="B221" s="116" t="s">
        <v>308</v>
      </c>
      <c r="C221" s="171"/>
      <c r="D221" s="188"/>
    </row>
    <row r="222" spans="1:6" s="6" customFormat="1" ht="12.75" outlineLevel="3" x14ac:dyDescent="0.2">
      <c r="A222" s="75"/>
      <c r="B222" s="125" t="s">
        <v>12</v>
      </c>
      <c r="C222" s="171" t="s">
        <v>13</v>
      </c>
      <c r="D222" s="188"/>
      <c r="E222" s="31"/>
    </row>
    <row r="223" spans="1:6" s="6" customFormat="1" ht="12.75" outlineLevel="3" x14ac:dyDescent="0.2">
      <c r="A223" s="75"/>
      <c r="B223" s="125" t="s">
        <v>15</v>
      </c>
      <c r="C223" s="171" t="s">
        <v>13</v>
      </c>
      <c r="D223" s="188"/>
      <c r="E223" s="31"/>
    </row>
    <row r="224" spans="1:6" s="6" customFormat="1" ht="12.75" outlineLevel="3" x14ac:dyDescent="0.2">
      <c r="A224" s="75"/>
      <c r="B224" s="125" t="s">
        <v>16</v>
      </c>
      <c r="C224" s="171" t="s">
        <v>13</v>
      </c>
      <c r="D224" s="188"/>
      <c r="E224" s="31"/>
    </row>
    <row r="225" spans="1:5" s="1" customFormat="1" ht="12.75" outlineLevel="3" x14ac:dyDescent="0.2">
      <c r="A225" s="58"/>
      <c r="B225" s="100"/>
      <c r="C225" s="171"/>
      <c r="D225" s="188"/>
      <c r="E225" s="32"/>
    </row>
    <row r="226" spans="1:5" s="1" customFormat="1" ht="12.75" outlineLevel="3" x14ac:dyDescent="0.2">
      <c r="A226" s="58"/>
      <c r="B226" s="100"/>
      <c r="C226" s="171"/>
      <c r="D226" s="188"/>
      <c r="E226" s="32"/>
    </row>
    <row r="227" spans="1:5" s="1" customFormat="1" ht="12.75" outlineLevel="2" x14ac:dyDescent="0.2">
      <c r="A227" s="58"/>
      <c r="B227" s="100"/>
      <c r="C227" s="171"/>
      <c r="D227" s="188"/>
      <c r="E227" s="32"/>
    </row>
    <row r="228" spans="1:5" s="10" customFormat="1" ht="18.75" outlineLevel="1" x14ac:dyDescent="0.3">
      <c r="A228" s="65" t="s">
        <v>348</v>
      </c>
      <c r="B228" s="101" t="s">
        <v>431</v>
      </c>
      <c r="C228" s="171"/>
      <c r="D228" s="188"/>
      <c r="E228" s="44">
        <f>SUBTOTAL(3,C228:C254)</f>
        <v>4</v>
      </c>
    </row>
    <row r="229" spans="1:5" ht="60" outlineLevel="3" x14ac:dyDescent="0.25">
      <c r="A229" s="69"/>
      <c r="B229" s="126" t="s">
        <v>432</v>
      </c>
      <c r="C229" s="171"/>
      <c r="D229" s="188"/>
    </row>
    <row r="230" spans="1:5" s="1" customFormat="1" outlineLevel="3" x14ac:dyDescent="0.25">
      <c r="A230" s="58"/>
      <c r="B230" s="126"/>
      <c r="C230" s="171"/>
      <c r="D230" s="188"/>
      <c r="E230" s="32"/>
    </row>
    <row r="231" spans="1:5" outlineLevel="3" x14ac:dyDescent="0.25">
      <c r="A231" s="69"/>
      <c r="B231" s="126" t="s">
        <v>5</v>
      </c>
      <c r="C231" s="171"/>
      <c r="D231" s="188"/>
    </row>
    <row r="232" spans="1:5" outlineLevel="3" x14ac:dyDescent="0.25">
      <c r="A232" s="69"/>
      <c r="B232" s="126" t="s">
        <v>6</v>
      </c>
      <c r="C232" s="171"/>
      <c r="D232" s="188"/>
    </row>
    <row r="233" spans="1:5" outlineLevel="3" x14ac:dyDescent="0.25">
      <c r="A233" s="69"/>
      <c r="B233" s="126" t="s">
        <v>7</v>
      </c>
      <c r="C233" s="171"/>
      <c r="D233" s="188"/>
    </row>
    <row r="234" spans="1:5" outlineLevel="3" x14ac:dyDescent="0.25">
      <c r="A234" s="69"/>
      <c r="B234" s="126" t="s">
        <v>8</v>
      </c>
      <c r="C234" s="171"/>
      <c r="D234" s="188"/>
    </row>
    <row r="235" spans="1:5" outlineLevel="3" x14ac:dyDescent="0.25">
      <c r="A235" s="69"/>
      <c r="B235" s="126" t="s">
        <v>9</v>
      </c>
      <c r="C235" s="171"/>
      <c r="D235" s="188"/>
    </row>
    <row r="236" spans="1:5" outlineLevel="3" x14ac:dyDescent="0.25">
      <c r="A236" s="69"/>
      <c r="B236" s="126" t="s">
        <v>10</v>
      </c>
      <c r="C236" s="171"/>
      <c r="D236" s="188"/>
    </row>
    <row r="237" spans="1:5" outlineLevel="3" x14ac:dyDescent="0.25">
      <c r="A237" s="69"/>
      <c r="B237" s="126" t="s">
        <v>18</v>
      </c>
      <c r="C237" s="171"/>
      <c r="D237" s="188"/>
    </row>
    <row r="238" spans="1:5" s="1" customFormat="1" outlineLevel="3" x14ac:dyDescent="0.25">
      <c r="A238" s="58"/>
      <c r="B238" s="126"/>
      <c r="C238" s="171"/>
      <c r="D238" s="188"/>
      <c r="E238" s="32"/>
    </row>
    <row r="239" spans="1:5" outlineLevel="3" x14ac:dyDescent="0.25">
      <c r="A239" s="69"/>
      <c r="B239" s="127" t="s">
        <v>11</v>
      </c>
      <c r="C239" s="171"/>
      <c r="D239" s="188"/>
    </row>
    <row r="240" spans="1:5" outlineLevel="3" x14ac:dyDescent="0.25">
      <c r="A240" s="69"/>
      <c r="B240" s="126" t="s">
        <v>433</v>
      </c>
      <c r="C240" s="171"/>
      <c r="D240" s="188"/>
    </row>
    <row r="241" spans="1:22" s="1" customFormat="1" outlineLevel="3" x14ac:dyDescent="0.25">
      <c r="A241" s="58"/>
      <c r="B241" s="126"/>
      <c r="C241" s="171"/>
      <c r="D241" s="188"/>
      <c r="E241" s="32"/>
    </row>
    <row r="242" spans="1:22" ht="30" outlineLevel="3" x14ac:dyDescent="0.25">
      <c r="A242" s="69"/>
      <c r="B242" s="126" t="s">
        <v>19</v>
      </c>
      <c r="C242" s="171"/>
      <c r="D242" s="188"/>
    </row>
    <row r="243" spans="1:22" s="1" customFormat="1" outlineLevel="3" x14ac:dyDescent="0.25">
      <c r="A243" s="58"/>
      <c r="B243" s="126"/>
      <c r="C243" s="171"/>
      <c r="D243" s="188"/>
      <c r="E243" s="32"/>
    </row>
    <row r="244" spans="1:22" ht="45" outlineLevel="3" x14ac:dyDescent="0.25">
      <c r="A244" s="69"/>
      <c r="B244" s="126" t="s">
        <v>414</v>
      </c>
      <c r="C244" s="171"/>
      <c r="D244" s="188"/>
    </row>
    <row r="245" spans="1:22" outlineLevel="3" x14ac:dyDescent="0.25">
      <c r="A245" s="69"/>
      <c r="B245" s="126"/>
      <c r="C245" s="171"/>
      <c r="D245" s="188"/>
    </row>
    <row r="246" spans="1:22" outlineLevel="3" x14ac:dyDescent="0.25">
      <c r="A246" s="69"/>
      <c r="B246" s="126" t="s">
        <v>309</v>
      </c>
      <c r="C246" s="171"/>
      <c r="D246" s="188"/>
    </row>
    <row r="247" spans="1:22" s="1" customFormat="1" ht="12.75" outlineLevel="2" x14ac:dyDescent="0.2">
      <c r="A247" s="58"/>
      <c r="B247" s="99"/>
      <c r="C247" s="171"/>
      <c r="D247" s="188"/>
      <c r="E247" s="32"/>
    </row>
    <row r="248" spans="1:22" outlineLevel="2" x14ac:dyDescent="0.25">
      <c r="A248" s="69"/>
      <c r="B248" s="128" t="s">
        <v>12</v>
      </c>
      <c r="C248" s="171" t="s">
        <v>13</v>
      </c>
      <c r="D248" s="188"/>
    </row>
    <row r="249" spans="1:22" outlineLevel="2" x14ac:dyDescent="0.25">
      <c r="A249" s="69"/>
      <c r="B249" s="128" t="s">
        <v>15</v>
      </c>
      <c r="C249" s="171" t="s">
        <v>13</v>
      </c>
      <c r="D249" s="188"/>
    </row>
    <row r="250" spans="1:22" outlineLevel="2" x14ac:dyDescent="0.25">
      <c r="A250" s="69"/>
      <c r="B250" s="128" t="s">
        <v>16</v>
      </c>
      <c r="C250" s="171" t="s">
        <v>13</v>
      </c>
      <c r="D250" s="188"/>
    </row>
    <row r="251" spans="1:22" outlineLevel="2" x14ac:dyDescent="0.25">
      <c r="A251" s="69"/>
      <c r="B251" s="128" t="s">
        <v>17</v>
      </c>
      <c r="C251" s="171" t="s">
        <v>13</v>
      </c>
      <c r="D251" s="188"/>
    </row>
    <row r="252" spans="1:22" s="1" customFormat="1" ht="12.75" outlineLevel="2" x14ac:dyDescent="0.2">
      <c r="A252" s="58"/>
      <c r="B252" s="99"/>
      <c r="C252" s="171"/>
      <c r="D252" s="188"/>
      <c r="E252" s="32"/>
    </row>
    <row r="253" spans="1:22" outlineLevel="1" x14ac:dyDescent="0.25">
      <c r="A253" s="69"/>
      <c r="B253" s="129"/>
      <c r="C253" s="171"/>
      <c r="D253" s="188"/>
    </row>
    <row r="254" spans="1:22" x14ac:dyDescent="0.25">
      <c r="A254" s="76"/>
      <c r="B254" s="130"/>
      <c r="C254" s="171"/>
      <c r="D254" s="188"/>
      <c r="H254" s="3"/>
    </row>
    <row r="255" spans="1:22" s="9" customFormat="1" ht="21" x14ac:dyDescent="0.35">
      <c r="A255" s="52">
        <v>3</v>
      </c>
      <c r="B255" s="91" t="s">
        <v>353</v>
      </c>
      <c r="C255" s="91"/>
      <c r="D255" s="186"/>
      <c r="E255" s="44">
        <f>SUBTOTAL(3,C255:C358)</f>
        <v>32</v>
      </c>
      <c r="F255"/>
      <c r="G255" s="1"/>
      <c r="H255" s="1"/>
      <c r="I255" s="1"/>
      <c r="J255" s="1"/>
      <c r="K255" s="1"/>
      <c r="V255" s="9" t="s">
        <v>22</v>
      </c>
    </row>
    <row r="256" spans="1:22" s="1" customFormat="1" ht="45" outlineLevel="2" x14ac:dyDescent="0.2">
      <c r="A256" s="77"/>
      <c r="B256" s="131" t="s">
        <v>246</v>
      </c>
      <c r="C256" s="171"/>
      <c r="D256" s="188"/>
      <c r="E256" s="32"/>
    </row>
    <row r="257" spans="1:23" s="1" customFormat="1" ht="45" outlineLevel="2" x14ac:dyDescent="0.2">
      <c r="A257" s="77"/>
      <c r="B257" s="131" t="s">
        <v>247</v>
      </c>
      <c r="C257" s="171"/>
      <c r="D257" s="188"/>
      <c r="E257" s="32"/>
    </row>
    <row r="258" spans="1:23" s="1" customFormat="1" ht="12.75" outlineLevel="1" x14ac:dyDescent="0.2">
      <c r="A258" s="58"/>
      <c r="B258" s="100"/>
      <c r="C258" s="171"/>
      <c r="D258" s="188"/>
      <c r="E258" s="32"/>
    </row>
    <row r="259" spans="1:23" s="10" customFormat="1" ht="18.75" outlineLevel="1" x14ac:dyDescent="0.3">
      <c r="A259" s="65" t="s">
        <v>56</v>
      </c>
      <c r="B259" s="101" t="s">
        <v>362</v>
      </c>
      <c r="C259" s="171"/>
      <c r="D259" s="188"/>
      <c r="E259" s="33"/>
    </row>
    <row r="260" spans="1:23" s="179" customFormat="1" ht="15.75" outlineLevel="2" x14ac:dyDescent="0.25">
      <c r="A260" s="176" t="s">
        <v>68</v>
      </c>
      <c r="B260" s="105" t="s">
        <v>398</v>
      </c>
      <c r="C260" s="105"/>
      <c r="D260" s="187"/>
      <c r="E260" s="177"/>
      <c r="F260" s="178"/>
      <c r="V260" s="179" t="s">
        <v>22</v>
      </c>
    </row>
    <row r="261" spans="1:23" s="6" customFormat="1" ht="12.75" outlineLevel="5" x14ac:dyDescent="0.2">
      <c r="A261" s="75"/>
      <c r="B261" s="132" t="s">
        <v>46</v>
      </c>
      <c r="C261" s="171"/>
      <c r="D261" s="188"/>
      <c r="E261" s="31"/>
      <c r="V261" s="6" t="s">
        <v>14</v>
      </c>
      <c r="W261" s="6" t="s">
        <v>47</v>
      </c>
    </row>
    <row r="262" spans="1:23" s="6" customFormat="1" ht="12.75" outlineLevel="5" x14ac:dyDescent="0.2">
      <c r="A262" s="75"/>
      <c r="B262" s="133" t="s">
        <v>281</v>
      </c>
      <c r="C262" s="171"/>
      <c r="D262" s="188"/>
      <c r="E262" s="31"/>
    </row>
    <row r="263" spans="1:23" s="6" customFormat="1" ht="12.75" outlineLevel="5" x14ac:dyDescent="0.2">
      <c r="A263" s="75"/>
      <c r="B263" s="134" t="s">
        <v>288</v>
      </c>
      <c r="C263" s="171"/>
      <c r="D263" s="188"/>
      <c r="E263" s="31"/>
    </row>
    <row r="264" spans="1:23" s="6" customFormat="1" ht="38.25" outlineLevel="5" x14ac:dyDescent="0.2">
      <c r="A264" s="75"/>
      <c r="B264" s="133" t="s">
        <v>383</v>
      </c>
      <c r="C264" s="171"/>
      <c r="D264" s="188"/>
      <c r="E264" s="31"/>
    </row>
    <row r="265" spans="1:23" s="6" customFormat="1" ht="12.75" outlineLevel="5" x14ac:dyDescent="0.2">
      <c r="A265" s="75"/>
      <c r="B265" s="134" t="s">
        <v>384</v>
      </c>
      <c r="C265" s="171"/>
      <c r="D265" s="188"/>
      <c r="E265" s="31"/>
    </row>
    <row r="266" spans="1:23" s="6" customFormat="1" ht="25.5" outlineLevel="5" x14ac:dyDescent="0.2">
      <c r="A266" s="75"/>
      <c r="B266" s="134" t="s">
        <v>385</v>
      </c>
      <c r="C266" s="171"/>
      <c r="D266" s="188"/>
      <c r="E266" s="31"/>
    </row>
    <row r="267" spans="1:23" s="6" customFormat="1" ht="25.5" outlineLevel="5" x14ac:dyDescent="0.2">
      <c r="A267" s="75"/>
      <c r="B267" s="134" t="s">
        <v>282</v>
      </c>
      <c r="C267" s="171"/>
      <c r="D267" s="188"/>
      <c r="E267" s="31"/>
    </row>
    <row r="268" spans="1:23" s="6" customFormat="1" ht="12.75" outlineLevel="5" x14ac:dyDescent="0.2">
      <c r="A268" s="75"/>
      <c r="B268" s="134"/>
      <c r="C268" s="171"/>
      <c r="D268" s="188"/>
      <c r="E268" s="31"/>
    </row>
    <row r="269" spans="1:23" s="7" customFormat="1" ht="12.75" outlineLevel="5" x14ac:dyDescent="0.2">
      <c r="A269" s="78"/>
      <c r="B269" s="135" t="s">
        <v>48</v>
      </c>
      <c r="C269" s="171"/>
      <c r="D269" s="188"/>
      <c r="E269" s="39"/>
      <c r="V269" s="7" t="s">
        <v>14</v>
      </c>
      <c r="W269" s="7" t="s">
        <v>49</v>
      </c>
    </row>
    <row r="270" spans="1:23" s="6" customFormat="1" ht="12.75" outlineLevel="5" x14ac:dyDescent="0.2">
      <c r="A270" s="75"/>
      <c r="B270" s="136" t="s">
        <v>50</v>
      </c>
      <c r="C270" s="171"/>
      <c r="D270" s="188"/>
      <c r="E270" s="31"/>
    </row>
    <row r="271" spans="1:23" s="6" customFormat="1" ht="12.75" outlineLevel="5" x14ac:dyDescent="0.2">
      <c r="A271" s="75"/>
      <c r="B271" s="136" t="s">
        <v>51</v>
      </c>
      <c r="C271" s="171"/>
      <c r="D271" s="188"/>
      <c r="E271" s="31"/>
    </row>
    <row r="272" spans="1:23" s="6" customFormat="1" ht="12.75" outlineLevel="5" x14ac:dyDescent="0.2">
      <c r="A272" s="75"/>
      <c r="B272" s="136" t="s">
        <v>52</v>
      </c>
      <c r="C272" s="171"/>
      <c r="D272" s="188"/>
      <c r="E272" s="31"/>
    </row>
    <row r="273" spans="1:23" s="6" customFormat="1" ht="12.75" outlineLevel="5" x14ac:dyDescent="0.2">
      <c r="A273" s="75"/>
      <c r="B273" s="136" t="s">
        <v>53</v>
      </c>
      <c r="C273" s="171"/>
      <c r="D273" s="188"/>
      <c r="E273" s="31"/>
    </row>
    <row r="274" spans="1:23" s="6" customFormat="1" ht="12.75" outlineLevel="4" x14ac:dyDescent="0.2">
      <c r="A274" s="75"/>
      <c r="B274" s="137"/>
      <c r="C274" s="171"/>
      <c r="D274" s="188"/>
      <c r="E274" s="31"/>
    </row>
    <row r="275" spans="1:23" s="41" customFormat="1" ht="12.75" outlineLevel="4" x14ac:dyDescent="0.2">
      <c r="A275" s="79" t="s">
        <v>386</v>
      </c>
      <c r="B275" s="138" t="s">
        <v>448</v>
      </c>
      <c r="C275" s="171" t="s">
        <v>2</v>
      </c>
      <c r="D275" s="188"/>
      <c r="E275" s="31"/>
      <c r="F275" s="6"/>
      <c r="G275" s="6"/>
      <c r="H275" s="6"/>
      <c r="I275" s="45"/>
      <c r="V275" s="41" t="s">
        <v>14</v>
      </c>
      <c r="W275" s="41" t="s">
        <v>54</v>
      </c>
    </row>
    <row r="276" spans="1:23" s="41" customFormat="1" ht="12.75" outlineLevel="4" x14ac:dyDescent="0.2">
      <c r="A276" s="79" t="s">
        <v>387</v>
      </c>
      <c r="B276" s="138" t="s">
        <v>402</v>
      </c>
      <c r="C276" s="171" t="s">
        <v>2</v>
      </c>
      <c r="D276" s="188"/>
      <c r="E276" s="31"/>
      <c r="F276" s="6"/>
      <c r="G276" s="6"/>
      <c r="H276" s="6"/>
      <c r="I276" s="45"/>
      <c r="V276" s="41" t="s">
        <v>14</v>
      </c>
      <c r="W276" s="41" t="s">
        <v>54</v>
      </c>
    </row>
    <row r="277" spans="1:23" s="41" customFormat="1" ht="12.75" outlineLevel="4" x14ac:dyDescent="0.2">
      <c r="A277" s="79" t="s">
        <v>388</v>
      </c>
      <c r="B277" s="138" t="s">
        <v>403</v>
      </c>
      <c r="C277" s="171" t="s">
        <v>2</v>
      </c>
      <c r="D277" s="188"/>
      <c r="E277" s="31"/>
      <c r="F277" s="6"/>
      <c r="G277" s="6"/>
      <c r="H277" s="6"/>
      <c r="I277" s="45"/>
      <c r="V277" s="41" t="s">
        <v>14</v>
      </c>
      <c r="W277" s="41" t="s">
        <v>54</v>
      </c>
    </row>
    <row r="278" spans="1:23" s="41" customFormat="1" ht="12.75" outlineLevel="4" x14ac:dyDescent="0.2">
      <c r="A278" s="79" t="s">
        <v>389</v>
      </c>
      <c r="B278" s="138" t="s">
        <v>405</v>
      </c>
      <c r="C278" s="171" t="s">
        <v>2</v>
      </c>
      <c r="D278" s="188"/>
      <c r="E278" s="31"/>
      <c r="F278" s="6"/>
      <c r="G278" s="6"/>
      <c r="H278" s="6"/>
      <c r="I278" s="45"/>
      <c r="V278" s="41" t="s">
        <v>14</v>
      </c>
      <c r="W278" s="41" t="s">
        <v>54</v>
      </c>
    </row>
    <row r="279" spans="1:23" s="41" customFormat="1" ht="12.75" outlineLevel="4" x14ac:dyDescent="0.2">
      <c r="A279" s="79" t="s">
        <v>390</v>
      </c>
      <c r="B279" s="138" t="s">
        <v>404</v>
      </c>
      <c r="C279" s="171" t="s">
        <v>2</v>
      </c>
      <c r="D279" s="188"/>
      <c r="E279" s="31"/>
      <c r="F279" s="6"/>
      <c r="G279" s="6"/>
      <c r="H279" s="6"/>
      <c r="I279" s="45"/>
    </row>
    <row r="280" spans="1:23" s="41" customFormat="1" ht="12.75" outlineLevel="4" x14ac:dyDescent="0.2">
      <c r="A280" s="79" t="s">
        <v>391</v>
      </c>
      <c r="B280" s="138" t="s">
        <v>401</v>
      </c>
      <c r="C280" s="171" t="s">
        <v>2</v>
      </c>
      <c r="D280" s="188"/>
      <c r="E280" s="31"/>
      <c r="F280" s="6"/>
      <c r="G280" s="6"/>
      <c r="H280" s="6"/>
      <c r="I280" s="45"/>
      <c r="V280" s="41" t="s">
        <v>14</v>
      </c>
      <c r="W280" s="41" t="s">
        <v>54</v>
      </c>
    </row>
    <row r="281" spans="1:23" s="41" customFormat="1" ht="12.75" outlineLevel="4" x14ac:dyDescent="0.2">
      <c r="A281" s="79" t="s">
        <v>399</v>
      </c>
      <c r="B281" s="138" t="s">
        <v>400</v>
      </c>
      <c r="C281" s="171" t="s">
        <v>2</v>
      </c>
      <c r="D281" s="188"/>
      <c r="E281" s="31"/>
      <c r="F281" s="6"/>
      <c r="G281" s="6"/>
      <c r="H281" s="6"/>
      <c r="I281" s="45"/>
    </row>
    <row r="282" spans="1:23" s="41" customFormat="1" ht="12.75" outlineLevel="4" x14ac:dyDescent="0.2">
      <c r="A282" s="79"/>
      <c r="B282" s="139"/>
      <c r="C282" s="171"/>
      <c r="D282" s="188"/>
      <c r="E282" s="31"/>
      <c r="F282" s="6"/>
      <c r="G282" s="6"/>
      <c r="H282" s="6"/>
      <c r="I282" s="45"/>
    </row>
    <row r="283" spans="1:23" s="179" customFormat="1" ht="15.75" outlineLevel="2" x14ac:dyDescent="0.25">
      <c r="A283" s="176" t="s">
        <v>83</v>
      </c>
      <c r="B283" s="105" t="s">
        <v>382</v>
      </c>
      <c r="C283" s="105"/>
      <c r="D283" s="187"/>
      <c r="E283" s="177"/>
      <c r="F283" s="178"/>
      <c r="V283" s="179" t="s">
        <v>22</v>
      </c>
    </row>
    <row r="284" spans="1:23" s="6" customFormat="1" ht="12.75" outlineLevel="5" x14ac:dyDescent="0.2">
      <c r="A284" s="75"/>
      <c r="B284" s="140" t="s">
        <v>46</v>
      </c>
      <c r="C284" s="171"/>
      <c r="D284" s="188"/>
      <c r="E284" s="31"/>
      <c r="V284" s="6" t="s">
        <v>14</v>
      </c>
      <c r="W284" s="6" t="s">
        <v>47</v>
      </c>
    </row>
    <row r="285" spans="1:23" s="6" customFormat="1" ht="12.75" outlineLevel="5" x14ac:dyDescent="0.2">
      <c r="A285" s="75"/>
      <c r="B285" s="141" t="s">
        <v>281</v>
      </c>
      <c r="C285" s="171"/>
      <c r="D285" s="188"/>
      <c r="E285" s="31"/>
    </row>
    <row r="286" spans="1:23" s="6" customFormat="1" ht="12.75" outlineLevel="5" x14ac:dyDescent="0.2">
      <c r="A286" s="75"/>
      <c r="B286" s="142" t="s">
        <v>288</v>
      </c>
      <c r="C286" s="171"/>
      <c r="D286" s="188"/>
      <c r="E286" s="31"/>
    </row>
    <row r="287" spans="1:23" s="6" customFormat="1" ht="38.25" outlineLevel="5" x14ac:dyDescent="0.2">
      <c r="A287" s="75"/>
      <c r="B287" s="141" t="s">
        <v>365</v>
      </c>
      <c r="C287" s="171"/>
      <c r="D287" s="188"/>
      <c r="E287" s="31"/>
    </row>
    <row r="288" spans="1:23" s="6" customFormat="1" ht="12.75" outlineLevel="5" x14ac:dyDescent="0.2">
      <c r="A288" s="75"/>
      <c r="B288" s="142" t="s">
        <v>375</v>
      </c>
      <c r="C288" s="171"/>
      <c r="D288" s="188"/>
      <c r="E288" s="31"/>
    </row>
    <row r="289" spans="1:23" s="6" customFormat="1" ht="25.5" outlineLevel="5" x14ac:dyDescent="0.2">
      <c r="A289" s="75"/>
      <c r="B289" s="142" t="s">
        <v>366</v>
      </c>
      <c r="C289" s="171"/>
      <c r="D289" s="188"/>
      <c r="E289" s="31"/>
    </row>
    <row r="290" spans="1:23" s="6" customFormat="1" ht="25.5" outlineLevel="5" x14ac:dyDescent="0.2">
      <c r="A290" s="75"/>
      <c r="B290" s="142" t="s">
        <v>282</v>
      </c>
      <c r="C290" s="171"/>
      <c r="D290" s="188"/>
      <c r="E290" s="31"/>
    </row>
    <row r="291" spans="1:23" s="6" customFormat="1" ht="12.75" outlineLevel="5" x14ac:dyDescent="0.2">
      <c r="A291" s="75"/>
      <c r="B291" s="142"/>
      <c r="C291" s="171"/>
      <c r="D291" s="188"/>
      <c r="E291" s="31"/>
    </row>
    <row r="292" spans="1:23" s="7" customFormat="1" ht="12.75" outlineLevel="5" x14ac:dyDescent="0.2">
      <c r="A292" s="78"/>
      <c r="B292" s="143" t="s">
        <v>48</v>
      </c>
      <c r="C292" s="171"/>
      <c r="D292" s="188"/>
      <c r="E292" s="39"/>
      <c r="V292" s="7" t="s">
        <v>14</v>
      </c>
      <c r="W292" s="7" t="s">
        <v>49</v>
      </c>
    </row>
    <row r="293" spans="1:23" s="6" customFormat="1" ht="12.75" outlineLevel="5" x14ac:dyDescent="0.2">
      <c r="A293" s="75"/>
      <c r="B293" s="144" t="s">
        <v>50</v>
      </c>
      <c r="C293" s="171"/>
      <c r="D293" s="188"/>
      <c r="E293" s="31"/>
    </row>
    <row r="294" spans="1:23" s="6" customFormat="1" ht="12.75" outlineLevel="5" x14ac:dyDescent="0.2">
      <c r="A294" s="75"/>
      <c r="B294" s="144" t="s">
        <v>51</v>
      </c>
      <c r="C294" s="171"/>
      <c r="D294" s="188"/>
      <c r="E294" s="31"/>
    </row>
    <row r="295" spans="1:23" s="6" customFormat="1" ht="12.75" outlineLevel="5" x14ac:dyDescent="0.2">
      <c r="A295" s="75"/>
      <c r="B295" s="144" t="s">
        <v>52</v>
      </c>
      <c r="C295" s="171"/>
      <c r="D295" s="188"/>
      <c r="E295" s="31"/>
    </row>
    <row r="296" spans="1:23" s="6" customFormat="1" ht="12.75" outlineLevel="5" x14ac:dyDescent="0.2">
      <c r="A296" s="75"/>
      <c r="B296" s="144" t="s">
        <v>53</v>
      </c>
      <c r="C296" s="171"/>
      <c r="D296" s="188"/>
      <c r="E296" s="31"/>
    </row>
    <row r="297" spans="1:23" s="6" customFormat="1" ht="12.75" outlineLevel="4" x14ac:dyDescent="0.2">
      <c r="A297" s="75"/>
      <c r="B297" s="137"/>
      <c r="C297" s="171"/>
      <c r="D297" s="188"/>
      <c r="E297" s="31"/>
    </row>
    <row r="298" spans="1:23" s="41" customFormat="1" ht="12.75" outlineLevel="4" x14ac:dyDescent="0.2">
      <c r="A298" s="79" t="s">
        <v>392</v>
      </c>
      <c r="B298" s="138" t="s">
        <v>132</v>
      </c>
      <c r="C298" s="171" t="s">
        <v>2</v>
      </c>
      <c r="D298" s="188"/>
      <c r="E298" s="31"/>
      <c r="F298" s="6"/>
      <c r="G298" s="6"/>
      <c r="H298" s="6"/>
      <c r="I298" s="45"/>
      <c r="V298" s="41" t="s">
        <v>14</v>
      </c>
      <c r="W298" s="41" t="s">
        <v>54</v>
      </c>
    </row>
    <row r="299" spans="1:23" s="41" customFormat="1" ht="12.75" outlineLevel="4" x14ac:dyDescent="0.2">
      <c r="A299" s="79" t="s">
        <v>393</v>
      </c>
      <c r="B299" s="138" t="s">
        <v>374</v>
      </c>
      <c r="C299" s="171" t="s">
        <v>2</v>
      </c>
      <c r="D299" s="188"/>
      <c r="E299" s="31"/>
      <c r="F299" s="6"/>
      <c r="G299" s="6"/>
      <c r="H299" s="6"/>
      <c r="I299" s="45"/>
      <c r="V299" s="41" t="s">
        <v>14</v>
      </c>
      <c r="W299" s="41" t="s">
        <v>54</v>
      </c>
    </row>
    <row r="300" spans="1:23" s="41" customFormat="1" ht="12.75" outlineLevel="4" x14ac:dyDescent="0.2">
      <c r="A300" s="79" t="s">
        <v>394</v>
      </c>
      <c r="B300" s="138" t="s">
        <v>294</v>
      </c>
      <c r="C300" s="171" t="s">
        <v>2</v>
      </c>
      <c r="D300" s="188"/>
      <c r="E300" s="31"/>
      <c r="F300" s="6"/>
      <c r="G300" s="6"/>
      <c r="H300" s="6"/>
      <c r="I300" s="45"/>
      <c r="V300" s="41" t="s">
        <v>14</v>
      </c>
      <c r="W300" s="41" t="s">
        <v>54</v>
      </c>
    </row>
    <row r="301" spans="1:23" s="41" customFormat="1" ht="12.75" outlineLevel="4" x14ac:dyDescent="0.2">
      <c r="A301" s="79" t="s">
        <v>395</v>
      </c>
      <c r="B301" s="138" t="s">
        <v>295</v>
      </c>
      <c r="C301" s="171" t="s">
        <v>2</v>
      </c>
      <c r="D301" s="188"/>
      <c r="E301" s="31"/>
      <c r="F301" s="6"/>
      <c r="G301" s="6"/>
      <c r="H301" s="6"/>
      <c r="I301" s="45"/>
      <c r="V301" s="41" t="s">
        <v>14</v>
      </c>
      <c r="W301" s="41" t="s">
        <v>54</v>
      </c>
    </row>
    <row r="302" spans="1:23" s="41" customFormat="1" ht="12.75" outlineLevel="4" x14ac:dyDescent="0.2">
      <c r="A302" s="79" t="s">
        <v>396</v>
      </c>
      <c r="B302" s="138" t="s">
        <v>297</v>
      </c>
      <c r="C302" s="171" t="s">
        <v>2</v>
      </c>
      <c r="D302" s="188"/>
      <c r="E302" s="31"/>
      <c r="F302" s="6"/>
      <c r="G302" s="6"/>
      <c r="H302" s="6"/>
      <c r="I302" s="45"/>
      <c r="V302" s="41" t="s">
        <v>14</v>
      </c>
      <c r="W302" s="41" t="s">
        <v>54</v>
      </c>
    </row>
    <row r="303" spans="1:23" s="41" customFormat="1" ht="12.75" outlineLevel="4" x14ac:dyDescent="0.2">
      <c r="A303" s="79" t="s">
        <v>397</v>
      </c>
      <c r="B303" s="138" t="s">
        <v>296</v>
      </c>
      <c r="C303" s="171" t="s">
        <v>2</v>
      </c>
      <c r="D303" s="188"/>
      <c r="E303" s="31"/>
      <c r="F303" s="6"/>
      <c r="G303" s="6"/>
      <c r="H303" s="6"/>
      <c r="I303" s="45"/>
    </row>
    <row r="304" spans="1:23" s="41" customFormat="1" ht="12.75" outlineLevel="4" x14ac:dyDescent="0.2">
      <c r="A304" s="79"/>
      <c r="B304" s="139"/>
      <c r="C304" s="171"/>
      <c r="D304" s="188"/>
      <c r="E304" s="31"/>
      <c r="F304" s="6"/>
      <c r="G304" s="6"/>
      <c r="H304" s="6"/>
      <c r="I304" s="45"/>
    </row>
    <row r="305" spans="1:9" s="179" customFormat="1" ht="15.75" outlineLevel="2" x14ac:dyDescent="0.25">
      <c r="A305" s="176" t="s">
        <v>68</v>
      </c>
      <c r="B305" s="105" t="s">
        <v>283</v>
      </c>
      <c r="C305" s="105"/>
      <c r="D305" s="187"/>
      <c r="E305" s="177"/>
      <c r="F305" s="178"/>
    </row>
    <row r="306" spans="1:9" ht="30.75" customHeight="1" outlineLevel="5" x14ac:dyDescent="0.25">
      <c r="A306" s="69"/>
      <c r="B306" s="141" t="s">
        <v>367</v>
      </c>
      <c r="C306" s="171"/>
      <c r="D306" s="188"/>
    </row>
    <row r="307" spans="1:9" s="6" customFormat="1" ht="12.75" outlineLevel="4" x14ac:dyDescent="0.2">
      <c r="A307" s="75"/>
      <c r="B307" s="137" t="s">
        <v>285</v>
      </c>
      <c r="C307" s="171" t="s">
        <v>1</v>
      </c>
      <c r="D307" s="188"/>
      <c r="E307" s="31"/>
    </row>
    <row r="308" spans="1:9" s="6" customFormat="1" ht="12.75" outlineLevel="4" x14ac:dyDescent="0.2">
      <c r="A308" s="75"/>
      <c r="B308" s="137" t="s">
        <v>286</v>
      </c>
      <c r="C308" s="171" t="s">
        <v>1</v>
      </c>
      <c r="D308" s="188"/>
      <c r="E308" s="31"/>
    </row>
    <row r="309" spans="1:9" s="6" customFormat="1" ht="12.75" outlineLevel="4" x14ac:dyDescent="0.2">
      <c r="A309" s="75"/>
      <c r="B309" s="137" t="s">
        <v>287</v>
      </c>
      <c r="C309" s="171" t="s">
        <v>1</v>
      </c>
      <c r="D309" s="188"/>
      <c r="E309" s="31"/>
    </row>
    <row r="310" spans="1:9" outlineLevel="4" x14ac:dyDescent="0.25">
      <c r="A310" s="69"/>
      <c r="B310" s="121"/>
      <c r="C310" s="171"/>
      <c r="D310" s="188"/>
    </row>
    <row r="311" spans="1:9" s="179" customFormat="1" ht="15.75" outlineLevel="2" x14ac:dyDescent="0.25">
      <c r="A311" s="176" t="s">
        <v>83</v>
      </c>
      <c r="B311" s="105" t="s">
        <v>199</v>
      </c>
      <c r="C311" s="105"/>
      <c r="D311" s="187"/>
      <c r="E311" s="177"/>
      <c r="F311" s="178"/>
    </row>
    <row r="312" spans="1:9" s="6" customFormat="1" ht="12.75" outlineLevel="3" x14ac:dyDescent="0.2">
      <c r="A312" s="75"/>
      <c r="B312" s="142"/>
      <c r="C312" s="171"/>
      <c r="D312" s="188"/>
      <c r="E312" s="31"/>
    </row>
    <row r="313" spans="1:9" s="6" customFormat="1" ht="12.75" outlineLevel="3" x14ac:dyDescent="0.2">
      <c r="A313" s="75"/>
      <c r="B313" s="137" t="s">
        <v>381</v>
      </c>
      <c r="C313" s="171" t="s">
        <v>1</v>
      </c>
      <c r="D313" s="188"/>
      <c r="E313" s="31"/>
    </row>
    <row r="314" spans="1:9" s="6" customFormat="1" ht="12.75" outlineLevel="3" x14ac:dyDescent="0.2">
      <c r="A314" s="75"/>
      <c r="B314" s="137" t="s">
        <v>126</v>
      </c>
      <c r="C314" s="171" t="s">
        <v>1</v>
      </c>
      <c r="D314" s="188"/>
      <c r="E314" s="31"/>
    </row>
    <row r="315" spans="1:9" s="6" customFormat="1" ht="12.75" outlineLevel="3" x14ac:dyDescent="0.2">
      <c r="A315" s="75"/>
      <c r="B315" s="137" t="s">
        <v>200</v>
      </c>
      <c r="C315" s="171" t="s">
        <v>1</v>
      </c>
      <c r="D315" s="188"/>
      <c r="E315" s="31"/>
    </row>
    <row r="316" spans="1:9" outlineLevel="2" x14ac:dyDescent="0.25">
      <c r="A316" s="69"/>
      <c r="B316" s="121"/>
      <c r="C316" s="171"/>
      <c r="D316" s="188"/>
    </row>
    <row r="317" spans="1:9" s="41" customFormat="1" ht="12.75" outlineLevel="1" x14ac:dyDescent="0.2">
      <c r="A317" s="79"/>
      <c r="B317" s="139"/>
      <c r="C317" s="171"/>
      <c r="D317" s="188"/>
      <c r="E317" s="31"/>
      <c r="F317" s="6"/>
      <c r="G317" s="6"/>
      <c r="H317" s="6"/>
      <c r="I317" s="45"/>
    </row>
    <row r="318" spans="1:9" s="10" customFormat="1" ht="18.75" outlineLevel="1" x14ac:dyDescent="0.3">
      <c r="A318" s="65" t="s">
        <v>191</v>
      </c>
      <c r="B318" s="101" t="s">
        <v>236</v>
      </c>
      <c r="C318" s="171"/>
      <c r="D318" s="188"/>
      <c r="E318" s="44">
        <f>SUBTOTAL(3,C318:C358)</f>
        <v>13</v>
      </c>
    </row>
    <row r="319" spans="1:9" s="2" customFormat="1" outlineLevel="3" x14ac:dyDescent="0.25">
      <c r="A319" s="80"/>
      <c r="B319" s="145" t="s">
        <v>23</v>
      </c>
      <c r="C319" s="171" t="s">
        <v>24</v>
      </c>
      <c r="D319" s="188"/>
      <c r="E319" s="18"/>
    </row>
    <row r="320" spans="1:9" s="2" customFormat="1" outlineLevel="3" x14ac:dyDescent="0.25">
      <c r="A320" s="81"/>
      <c r="B320" s="146"/>
      <c r="C320" s="171"/>
      <c r="D320" s="188"/>
      <c r="E320" s="18"/>
    </row>
    <row r="321" spans="1:5" s="2" customFormat="1" outlineLevel="3" x14ac:dyDescent="0.25">
      <c r="A321" s="81"/>
      <c r="B321" s="146" t="s">
        <v>25</v>
      </c>
      <c r="C321" s="171"/>
      <c r="D321" s="188"/>
      <c r="E321" s="18"/>
    </row>
    <row r="322" spans="1:5" s="4" customFormat="1" ht="12.75" outlineLevel="3" x14ac:dyDescent="0.25">
      <c r="A322" s="82"/>
      <c r="B322" s="147"/>
      <c r="C322" s="171"/>
      <c r="D322" s="188"/>
      <c r="E322" s="40"/>
    </row>
    <row r="323" spans="1:5" s="2" customFormat="1" ht="30" outlineLevel="3" x14ac:dyDescent="0.25">
      <c r="A323" s="81"/>
      <c r="B323" s="148" t="s">
        <v>26</v>
      </c>
      <c r="C323" s="171"/>
      <c r="D323" s="188"/>
      <c r="E323" s="18"/>
    </row>
    <row r="324" spans="1:5" s="4" customFormat="1" ht="12.75" outlineLevel="3" x14ac:dyDescent="0.25">
      <c r="A324" s="82"/>
      <c r="B324" s="147"/>
      <c r="C324" s="171"/>
      <c r="D324" s="188"/>
      <c r="E324" s="40"/>
    </row>
    <row r="325" spans="1:5" s="2" customFormat="1" outlineLevel="3" x14ac:dyDescent="0.25">
      <c r="A325" s="81"/>
      <c r="B325" s="146" t="s">
        <v>27</v>
      </c>
      <c r="C325" s="171"/>
      <c r="D325" s="188"/>
      <c r="E325" s="18"/>
    </row>
    <row r="326" spans="1:5" s="2" customFormat="1" outlineLevel="3" x14ac:dyDescent="0.25">
      <c r="A326" s="81"/>
      <c r="B326" s="146" t="s">
        <v>28</v>
      </c>
      <c r="C326" s="171"/>
      <c r="D326" s="188"/>
      <c r="E326" s="18"/>
    </row>
    <row r="327" spans="1:5" s="2" customFormat="1" outlineLevel="3" x14ac:dyDescent="0.25">
      <c r="A327" s="81"/>
      <c r="B327" s="146" t="s">
        <v>29</v>
      </c>
      <c r="C327" s="171"/>
      <c r="D327" s="188"/>
      <c r="E327" s="18"/>
    </row>
    <row r="328" spans="1:5" s="2" customFormat="1" outlineLevel="3" x14ac:dyDescent="0.25">
      <c r="A328" s="81"/>
      <c r="B328" s="146" t="s">
        <v>30</v>
      </c>
      <c r="C328" s="171"/>
      <c r="D328" s="188"/>
      <c r="E328" s="18"/>
    </row>
    <row r="329" spans="1:5" s="2" customFormat="1" outlineLevel="3" x14ac:dyDescent="0.25">
      <c r="A329" s="81"/>
      <c r="B329" s="146" t="s">
        <v>31</v>
      </c>
      <c r="C329" s="171"/>
      <c r="D329" s="188"/>
      <c r="E329" s="18"/>
    </row>
    <row r="330" spans="1:5" s="2" customFormat="1" outlineLevel="3" x14ac:dyDescent="0.25">
      <c r="A330" s="81"/>
      <c r="B330" s="146" t="s">
        <v>32</v>
      </c>
      <c r="C330" s="171"/>
      <c r="D330" s="188"/>
      <c r="E330" s="18"/>
    </row>
    <row r="331" spans="1:5" s="2" customFormat="1" outlineLevel="3" x14ac:dyDescent="0.25">
      <c r="A331" s="81"/>
      <c r="B331" s="146" t="s">
        <v>33</v>
      </c>
      <c r="C331" s="171"/>
      <c r="D331" s="188"/>
      <c r="E331" s="18"/>
    </row>
    <row r="332" spans="1:5" s="2" customFormat="1" outlineLevel="3" x14ac:dyDescent="0.25">
      <c r="A332" s="81"/>
      <c r="B332" s="146" t="s">
        <v>34</v>
      </c>
      <c r="C332" s="171"/>
      <c r="D332" s="188"/>
      <c r="E332" s="18"/>
    </row>
    <row r="333" spans="1:5" s="2" customFormat="1" outlineLevel="3" x14ac:dyDescent="0.25">
      <c r="A333" s="81"/>
      <c r="B333" s="146" t="s">
        <v>35</v>
      </c>
      <c r="C333" s="171"/>
      <c r="D333" s="188"/>
      <c r="E333" s="18"/>
    </row>
    <row r="334" spans="1:5" s="2" customFormat="1" outlineLevel="3" x14ac:dyDescent="0.25">
      <c r="A334" s="81"/>
      <c r="B334" s="146" t="s">
        <v>36</v>
      </c>
      <c r="C334" s="171"/>
      <c r="D334" s="188"/>
      <c r="E334" s="18"/>
    </row>
    <row r="335" spans="1:5" s="2" customFormat="1" outlineLevel="3" x14ac:dyDescent="0.25">
      <c r="A335" s="81"/>
      <c r="B335" s="146"/>
      <c r="C335" s="171"/>
      <c r="D335" s="188"/>
      <c r="E335" s="18"/>
    </row>
    <row r="336" spans="1:5" s="2" customFormat="1" outlineLevel="3" x14ac:dyDescent="0.25">
      <c r="A336" s="81"/>
      <c r="B336" s="146" t="s">
        <v>37</v>
      </c>
      <c r="C336" s="171"/>
      <c r="D336" s="188"/>
      <c r="E336" s="18"/>
    </row>
    <row r="337" spans="1:5" s="2" customFormat="1" outlineLevel="3" x14ac:dyDescent="0.25">
      <c r="A337" s="81"/>
      <c r="B337" s="146" t="s">
        <v>38</v>
      </c>
      <c r="C337" s="171"/>
      <c r="D337" s="188"/>
      <c r="E337" s="18"/>
    </row>
    <row r="338" spans="1:5" s="2" customFormat="1" ht="30" outlineLevel="3" x14ac:dyDescent="0.25">
      <c r="A338" s="81"/>
      <c r="B338" s="148" t="s">
        <v>45</v>
      </c>
      <c r="C338" s="171"/>
      <c r="D338" s="188"/>
      <c r="E338" s="18"/>
    </row>
    <row r="339" spans="1:5" s="4" customFormat="1" ht="12.75" outlineLevel="2" x14ac:dyDescent="0.25">
      <c r="A339" s="82"/>
      <c r="B339" s="149"/>
      <c r="C339" s="171"/>
      <c r="D339" s="188"/>
      <c r="E339" s="40"/>
    </row>
    <row r="340" spans="1:5" s="2" customFormat="1" ht="15.75" outlineLevel="2" collapsed="1" x14ac:dyDescent="0.25">
      <c r="A340" s="83" t="s">
        <v>349</v>
      </c>
      <c r="B340" s="150" t="s">
        <v>44</v>
      </c>
      <c r="C340" s="171"/>
      <c r="D340" s="188"/>
      <c r="E340" s="18"/>
    </row>
    <row r="341" spans="1:5" s="2" customFormat="1" outlineLevel="3" x14ac:dyDescent="0.25">
      <c r="A341" s="84"/>
      <c r="B341" s="151" t="s">
        <v>442</v>
      </c>
      <c r="C341" s="173" t="s">
        <v>39</v>
      </c>
      <c r="D341" s="191"/>
      <c r="E341" s="18"/>
    </row>
    <row r="342" spans="1:5" s="2" customFormat="1" outlineLevel="3" x14ac:dyDescent="0.25">
      <c r="A342" s="84"/>
      <c r="B342" s="151" t="s">
        <v>443</v>
      </c>
      <c r="C342" s="173" t="s">
        <v>39</v>
      </c>
      <c r="D342" s="191"/>
      <c r="E342" s="18"/>
    </row>
    <row r="343" spans="1:5" s="2" customFormat="1" outlineLevel="3" x14ac:dyDescent="0.25">
      <c r="A343" s="84"/>
      <c r="B343" s="151" t="s">
        <v>40</v>
      </c>
      <c r="C343" s="173" t="s">
        <v>39</v>
      </c>
      <c r="D343" s="191"/>
      <c r="E343" s="18"/>
    </row>
    <row r="344" spans="1:5" s="2" customFormat="1" outlineLevel="3" x14ac:dyDescent="0.25">
      <c r="A344" s="84"/>
      <c r="B344" s="151" t="s">
        <v>41</v>
      </c>
      <c r="C344" s="173" t="s">
        <v>39</v>
      </c>
      <c r="D344" s="191"/>
      <c r="E344" s="18"/>
    </row>
    <row r="345" spans="1:5" s="2" customFormat="1" outlineLevel="3" x14ac:dyDescent="0.25">
      <c r="A345" s="84"/>
      <c r="B345" s="151" t="s">
        <v>42</v>
      </c>
      <c r="C345" s="173" t="s">
        <v>39</v>
      </c>
      <c r="D345" s="191"/>
      <c r="E345" s="18"/>
    </row>
    <row r="346" spans="1:5" s="2" customFormat="1" outlineLevel="3" x14ac:dyDescent="0.25">
      <c r="A346" s="84"/>
      <c r="B346" s="151" t="s">
        <v>43</v>
      </c>
      <c r="C346" s="173" t="s">
        <v>39</v>
      </c>
      <c r="D346" s="191"/>
      <c r="E346" s="18"/>
    </row>
    <row r="347" spans="1:5" s="4" customFormat="1" ht="12.75" outlineLevel="3" x14ac:dyDescent="0.25">
      <c r="A347" s="85"/>
      <c r="B347" s="152"/>
      <c r="C347" s="173"/>
      <c r="D347" s="191"/>
      <c r="E347" s="40"/>
    </row>
    <row r="348" spans="1:5" s="2" customFormat="1" ht="15.75" outlineLevel="2" x14ac:dyDescent="0.25">
      <c r="A348" s="83" t="s">
        <v>368</v>
      </c>
      <c r="B348" s="150" t="s">
        <v>452</v>
      </c>
      <c r="C348" s="173"/>
      <c r="D348" s="191"/>
      <c r="E348" s="18"/>
    </row>
    <row r="349" spans="1:5" s="2" customFormat="1" outlineLevel="3" x14ac:dyDescent="0.25">
      <c r="A349" s="84"/>
      <c r="B349" s="151" t="s">
        <v>442</v>
      </c>
      <c r="C349" s="173" t="s">
        <v>39</v>
      </c>
      <c r="D349" s="191"/>
      <c r="E349" s="18"/>
    </row>
    <row r="350" spans="1:5" s="2" customFormat="1" outlineLevel="3" x14ac:dyDescent="0.25">
      <c r="A350" s="84"/>
      <c r="B350" s="151" t="s">
        <v>443</v>
      </c>
      <c r="C350" s="173" t="s">
        <v>39</v>
      </c>
      <c r="D350" s="191"/>
      <c r="E350" s="18"/>
    </row>
    <row r="351" spans="1:5" s="2" customFormat="1" outlineLevel="3" x14ac:dyDescent="0.25">
      <c r="A351" s="84"/>
      <c r="B351" s="151" t="s">
        <v>40</v>
      </c>
      <c r="C351" s="173" t="s">
        <v>39</v>
      </c>
      <c r="D351" s="191"/>
      <c r="E351" s="18"/>
    </row>
    <row r="352" spans="1:5" s="2" customFormat="1" outlineLevel="3" x14ac:dyDescent="0.25">
      <c r="A352" s="84"/>
      <c r="B352" s="151" t="s">
        <v>41</v>
      </c>
      <c r="C352" s="173" t="s">
        <v>39</v>
      </c>
      <c r="D352" s="191"/>
      <c r="E352" s="18"/>
    </row>
    <row r="353" spans="1:22" s="2" customFormat="1" outlineLevel="3" x14ac:dyDescent="0.25">
      <c r="A353" s="84"/>
      <c r="B353" s="151" t="s">
        <v>42</v>
      </c>
      <c r="C353" s="173" t="s">
        <v>39</v>
      </c>
      <c r="D353" s="191"/>
      <c r="E353" s="18"/>
    </row>
    <row r="354" spans="1:22" s="2" customFormat="1" outlineLevel="3" x14ac:dyDescent="0.25">
      <c r="A354" s="84"/>
      <c r="B354" s="151" t="s">
        <v>43</v>
      </c>
      <c r="C354" s="173" t="s">
        <v>39</v>
      </c>
      <c r="D354" s="191"/>
      <c r="E354" s="18"/>
    </row>
    <row r="355" spans="1:22" s="1" customFormat="1" ht="12.75" outlineLevel="3" x14ac:dyDescent="0.2">
      <c r="A355" s="58"/>
      <c r="B355" s="99"/>
      <c r="C355" s="171"/>
      <c r="D355" s="188"/>
      <c r="E355" s="32"/>
    </row>
    <row r="356" spans="1:22" s="1" customFormat="1" ht="12.75" outlineLevel="2" x14ac:dyDescent="0.2">
      <c r="A356" s="58"/>
      <c r="B356" s="99"/>
      <c r="C356" s="171"/>
      <c r="D356" s="188"/>
      <c r="E356" s="32"/>
    </row>
    <row r="357" spans="1:22" outlineLevel="1" x14ac:dyDescent="0.25">
      <c r="A357" s="69"/>
      <c r="B357" s="129"/>
      <c r="C357" s="171"/>
      <c r="D357" s="188"/>
    </row>
    <row r="358" spans="1:22" x14ac:dyDescent="0.25">
      <c r="A358" s="69"/>
      <c r="B358" s="129"/>
      <c r="C358" s="171"/>
      <c r="D358" s="188"/>
    </row>
    <row r="359" spans="1:22" s="9" customFormat="1" ht="21" x14ac:dyDescent="0.35">
      <c r="A359" s="52">
        <v>4</v>
      </c>
      <c r="B359" s="91" t="s">
        <v>363</v>
      </c>
      <c r="C359" s="91"/>
      <c r="D359" s="186"/>
      <c r="E359" s="44">
        <f>SUBTOTAL(3,C359:C389)</f>
        <v>9</v>
      </c>
      <c r="F359"/>
      <c r="G359" s="1"/>
      <c r="H359" s="1"/>
      <c r="I359" s="1"/>
      <c r="J359" s="1"/>
      <c r="K359" s="1"/>
      <c r="V359" s="9" t="s">
        <v>22</v>
      </c>
    </row>
    <row r="360" spans="1:22" s="1" customFormat="1" ht="45" outlineLevel="2" x14ac:dyDescent="0.2">
      <c r="A360" s="77"/>
      <c r="B360" s="131" t="s">
        <v>246</v>
      </c>
      <c r="C360" s="171"/>
      <c r="D360" s="188"/>
      <c r="E360" s="32"/>
    </row>
    <row r="361" spans="1:22" s="1" customFormat="1" ht="45" outlineLevel="2" x14ac:dyDescent="0.2">
      <c r="A361" s="77"/>
      <c r="B361" s="131" t="s">
        <v>247</v>
      </c>
      <c r="C361" s="171"/>
      <c r="D361" s="188"/>
      <c r="E361" s="32"/>
    </row>
    <row r="362" spans="1:22" s="1" customFormat="1" ht="12.75" outlineLevel="1" x14ac:dyDescent="0.2">
      <c r="A362" s="58"/>
      <c r="B362" s="100"/>
      <c r="C362" s="171"/>
      <c r="D362" s="188"/>
      <c r="E362" s="32"/>
    </row>
    <row r="363" spans="1:22" s="10" customFormat="1" ht="18.75" outlineLevel="1" x14ac:dyDescent="0.3">
      <c r="A363" s="65" t="s">
        <v>192</v>
      </c>
      <c r="B363" s="101" t="s">
        <v>364</v>
      </c>
      <c r="C363" s="171"/>
      <c r="D363" s="188"/>
      <c r="E363" s="33"/>
    </row>
    <row r="364" spans="1:22" s="179" customFormat="1" ht="15.75" outlineLevel="1" x14ac:dyDescent="0.25">
      <c r="A364" s="176"/>
      <c r="B364" s="105" t="s">
        <v>447</v>
      </c>
      <c r="C364" s="105"/>
      <c r="D364" s="187"/>
      <c r="E364" s="177"/>
      <c r="F364" s="178"/>
    </row>
    <row r="365" spans="1:22" ht="30" outlineLevel="3" x14ac:dyDescent="0.25">
      <c r="A365" s="69"/>
      <c r="B365" s="116" t="s">
        <v>284</v>
      </c>
      <c r="C365" s="171"/>
      <c r="D365" s="188"/>
    </row>
    <row r="366" spans="1:22" s="11" customFormat="1" outlineLevel="3" x14ac:dyDescent="0.25">
      <c r="A366" s="72"/>
      <c r="B366" s="121" t="s">
        <v>446</v>
      </c>
      <c r="C366" s="171" t="s">
        <v>1</v>
      </c>
      <c r="D366" s="192"/>
      <c r="E366" s="38"/>
    </row>
    <row r="367" spans="1:22" s="11" customFormat="1" outlineLevel="3" x14ac:dyDescent="0.25">
      <c r="A367" s="72"/>
      <c r="B367" s="121" t="s">
        <v>126</v>
      </c>
      <c r="C367" s="171" t="s">
        <v>1</v>
      </c>
      <c r="D367" s="192"/>
      <c r="E367" s="38"/>
    </row>
    <row r="368" spans="1:22" s="11" customFormat="1" outlineLevel="3" x14ac:dyDescent="0.25">
      <c r="A368" s="72"/>
      <c r="B368" s="121" t="s">
        <v>200</v>
      </c>
      <c r="C368" s="171" t="s">
        <v>1</v>
      </c>
      <c r="D368" s="192"/>
      <c r="E368" s="38"/>
    </row>
    <row r="369" spans="1:23" s="41" customFormat="1" ht="13.5" outlineLevel="3" x14ac:dyDescent="0.25">
      <c r="A369" s="70"/>
      <c r="B369" s="119"/>
      <c r="C369" s="171"/>
      <c r="D369" s="188"/>
      <c r="E369" s="35"/>
    </row>
    <row r="370" spans="1:23" outlineLevel="3" x14ac:dyDescent="0.25">
      <c r="A370" s="69"/>
      <c r="B370" s="121"/>
      <c r="C370" s="171"/>
      <c r="D370" s="188"/>
    </row>
    <row r="371" spans="1:23" s="179" customFormat="1" ht="15.75" outlineLevel="1" x14ac:dyDescent="0.25">
      <c r="A371" s="176"/>
      <c r="B371" s="105" t="s">
        <v>447</v>
      </c>
      <c r="C371" s="105"/>
      <c r="D371" s="187"/>
      <c r="E371" s="177"/>
      <c r="F371" s="178"/>
    </row>
    <row r="372" spans="1:23" outlineLevel="3" x14ac:dyDescent="0.25">
      <c r="A372" s="69"/>
      <c r="B372" s="116"/>
      <c r="C372" s="171"/>
      <c r="D372" s="188"/>
    </row>
    <row r="373" spans="1:23" s="11" customFormat="1" outlineLevel="3" x14ac:dyDescent="0.25">
      <c r="A373" s="72"/>
      <c r="B373" s="121" t="s">
        <v>446</v>
      </c>
      <c r="C373" s="171" t="s">
        <v>1</v>
      </c>
      <c r="D373" s="192"/>
      <c r="E373" s="38"/>
    </row>
    <row r="374" spans="1:23" s="11" customFormat="1" outlineLevel="3" x14ac:dyDescent="0.25">
      <c r="A374" s="72"/>
      <c r="B374" s="121" t="s">
        <v>126</v>
      </c>
      <c r="C374" s="171" t="s">
        <v>1</v>
      </c>
      <c r="D374" s="192"/>
      <c r="E374" s="38"/>
    </row>
    <row r="375" spans="1:23" s="11" customFormat="1" outlineLevel="3" x14ac:dyDescent="0.25">
      <c r="A375" s="72"/>
      <c r="B375" s="121" t="s">
        <v>200</v>
      </c>
      <c r="C375" s="171" t="s">
        <v>1</v>
      </c>
      <c r="D375" s="192"/>
      <c r="E375" s="38"/>
    </row>
    <row r="376" spans="1:23" outlineLevel="3" x14ac:dyDescent="0.25">
      <c r="A376" s="69"/>
      <c r="B376" s="121"/>
      <c r="C376" s="171"/>
      <c r="D376" s="188"/>
    </row>
    <row r="377" spans="1:23" s="179" customFormat="1" ht="15.75" outlineLevel="1" x14ac:dyDescent="0.25">
      <c r="A377" s="176"/>
      <c r="B377" s="105" t="s">
        <v>447</v>
      </c>
      <c r="C377" s="105"/>
      <c r="D377" s="187"/>
      <c r="E377" s="177"/>
      <c r="F377" s="178"/>
      <c r="V377" s="179" t="s">
        <v>22</v>
      </c>
    </row>
    <row r="378" spans="1:23" s="6" customFormat="1" ht="12.75" outlineLevel="2" x14ac:dyDescent="0.2">
      <c r="A378" s="75"/>
      <c r="B378" s="140" t="s">
        <v>46</v>
      </c>
      <c r="C378" s="171"/>
      <c r="D378" s="188"/>
      <c r="E378" s="31"/>
      <c r="V378" s="6" t="s">
        <v>14</v>
      </c>
      <c r="W378" s="6" t="s">
        <v>47</v>
      </c>
    </row>
    <row r="379" spans="1:23" s="6" customFormat="1" ht="12.75" outlineLevel="2" x14ac:dyDescent="0.2">
      <c r="A379" s="75"/>
      <c r="B379" s="142"/>
      <c r="C379" s="171"/>
      <c r="D379" s="188"/>
      <c r="E379" s="31"/>
    </row>
    <row r="380" spans="1:23" s="7" customFormat="1" ht="12.75" outlineLevel="2" x14ac:dyDescent="0.2">
      <c r="A380" s="78"/>
      <c r="B380" s="143" t="s">
        <v>48</v>
      </c>
      <c r="C380" s="171"/>
      <c r="D380" s="188"/>
      <c r="E380" s="39"/>
      <c r="V380" s="7" t="s">
        <v>14</v>
      </c>
      <c r="W380" s="7" t="s">
        <v>49</v>
      </c>
    </row>
    <row r="381" spans="1:23" s="6" customFormat="1" ht="12.75" outlineLevel="2" x14ac:dyDescent="0.2">
      <c r="A381" s="75"/>
      <c r="B381" s="144"/>
      <c r="C381" s="171"/>
      <c r="D381" s="188"/>
      <c r="E381" s="31"/>
    </row>
    <row r="382" spans="1:23" outlineLevel="2" x14ac:dyDescent="0.25">
      <c r="A382" s="69"/>
      <c r="B382" s="121"/>
      <c r="C382" s="171"/>
      <c r="D382" s="188"/>
    </row>
    <row r="383" spans="1:23" s="11" customFormat="1" outlineLevel="2" x14ac:dyDescent="0.25">
      <c r="A383" s="72"/>
      <c r="B383" s="121" t="s">
        <v>446</v>
      </c>
      <c r="C383" s="171" t="s">
        <v>2</v>
      </c>
      <c r="D383" s="192"/>
      <c r="E383" s="38"/>
      <c r="V383" s="11" t="s">
        <v>14</v>
      </c>
      <c r="W383" s="11" t="s">
        <v>54</v>
      </c>
    </row>
    <row r="384" spans="1:23" s="11" customFormat="1" outlineLevel="2" x14ac:dyDescent="0.25">
      <c r="A384" s="72"/>
      <c r="B384" s="121" t="s">
        <v>126</v>
      </c>
      <c r="C384" s="171" t="s">
        <v>2</v>
      </c>
      <c r="D384" s="192"/>
      <c r="E384" s="38"/>
      <c r="V384" s="11" t="s">
        <v>14</v>
      </c>
      <c r="W384" s="11" t="s">
        <v>54</v>
      </c>
    </row>
    <row r="385" spans="1:23" s="11" customFormat="1" outlineLevel="2" x14ac:dyDescent="0.25">
      <c r="A385" s="72"/>
      <c r="B385" s="121" t="s">
        <v>200</v>
      </c>
      <c r="C385" s="171" t="s">
        <v>2</v>
      </c>
      <c r="D385" s="192"/>
      <c r="E385" s="38"/>
      <c r="V385" s="11" t="s">
        <v>14</v>
      </c>
      <c r="W385" s="11" t="s">
        <v>54</v>
      </c>
    </row>
    <row r="386" spans="1:23" s="2" customFormat="1" outlineLevel="2" x14ac:dyDescent="0.25">
      <c r="A386" s="79"/>
      <c r="B386" s="153"/>
      <c r="C386" s="171"/>
      <c r="D386" s="188"/>
      <c r="E386" s="29"/>
      <c r="F386"/>
      <c r="G386"/>
      <c r="H386"/>
      <c r="I386" s="5"/>
    </row>
    <row r="387" spans="1:23" s="2" customFormat="1" outlineLevel="2" x14ac:dyDescent="0.25">
      <c r="A387" s="79"/>
      <c r="B387" s="153"/>
      <c r="C387" s="171"/>
      <c r="D387" s="188"/>
      <c r="E387" s="29"/>
      <c r="F387"/>
      <c r="G387"/>
      <c r="H387"/>
      <c r="I387" s="5"/>
    </row>
    <row r="388" spans="1:23" s="2" customFormat="1" outlineLevel="1" x14ac:dyDescent="0.25">
      <c r="A388" s="79"/>
      <c r="B388" s="153"/>
      <c r="C388" s="171"/>
      <c r="D388" s="188"/>
      <c r="E388" s="29"/>
      <c r="F388"/>
      <c r="G388"/>
      <c r="H388"/>
      <c r="I388" s="5"/>
    </row>
    <row r="389" spans="1:23" x14ac:dyDescent="0.25">
      <c r="A389" s="69"/>
      <c r="B389" s="129"/>
      <c r="C389" s="171"/>
      <c r="D389" s="188"/>
    </row>
    <row r="390" spans="1:23" s="9" customFormat="1" ht="21" x14ac:dyDescent="0.35">
      <c r="A390" s="52">
        <v>5</v>
      </c>
      <c r="B390" s="91" t="s">
        <v>131</v>
      </c>
      <c r="C390" s="91"/>
      <c r="D390" s="186"/>
      <c r="E390" s="44">
        <f>SUBTOTAL(3,C390:C501)</f>
        <v>30</v>
      </c>
      <c r="F390"/>
      <c r="G390" s="1"/>
      <c r="H390" s="1"/>
      <c r="I390" s="1"/>
      <c r="J390" s="1"/>
      <c r="K390" s="1"/>
      <c r="V390" s="9" t="s">
        <v>22</v>
      </c>
    </row>
    <row r="391" spans="1:23" s="1" customFormat="1" ht="12.75" outlineLevel="1" x14ac:dyDescent="0.2">
      <c r="A391" s="58"/>
      <c r="B391" s="100"/>
      <c r="C391" s="171"/>
      <c r="D391" s="188"/>
      <c r="E391" s="32"/>
    </row>
    <row r="392" spans="1:23" s="10" customFormat="1" ht="18.75" outlineLevel="1" x14ac:dyDescent="0.3">
      <c r="A392" s="65" t="s">
        <v>193</v>
      </c>
      <c r="B392" s="101" t="s">
        <v>57</v>
      </c>
      <c r="C392" s="171"/>
      <c r="D392" s="188"/>
      <c r="E392" s="33"/>
      <c r="V392" s="10" t="s">
        <v>4</v>
      </c>
    </row>
    <row r="393" spans="1:23" s="2" customFormat="1" ht="30" outlineLevel="3" x14ac:dyDescent="0.25">
      <c r="A393" s="81"/>
      <c r="B393" s="154" t="s">
        <v>58</v>
      </c>
      <c r="C393" s="171"/>
      <c r="D393" s="188"/>
      <c r="E393" s="29"/>
      <c r="F393"/>
      <c r="G393"/>
    </row>
    <row r="394" spans="1:23" s="2" customFormat="1" outlineLevel="3" x14ac:dyDescent="0.25">
      <c r="A394" s="84"/>
      <c r="B394" s="155" t="s">
        <v>59</v>
      </c>
      <c r="C394" s="171"/>
      <c r="D394" s="188"/>
      <c r="E394" s="29"/>
      <c r="F394"/>
      <c r="G394"/>
      <c r="V394" s="2" t="s">
        <v>14</v>
      </c>
      <c r="W394" s="2" t="s">
        <v>60</v>
      </c>
    </row>
    <row r="395" spans="1:23" s="2" customFormat="1" outlineLevel="3" x14ac:dyDescent="0.25">
      <c r="A395" s="81"/>
      <c r="B395" s="155" t="s">
        <v>61</v>
      </c>
      <c r="C395" s="171"/>
      <c r="D395" s="188"/>
      <c r="E395" s="29"/>
      <c r="F395"/>
      <c r="G395"/>
    </row>
    <row r="396" spans="1:23" s="2" customFormat="1" outlineLevel="3" x14ac:dyDescent="0.25">
      <c r="A396" s="81"/>
      <c r="B396" s="155" t="s">
        <v>62</v>
      </c>
      <c r="C396" s="171"/>
      <c r="D396" s="188"/>
      <c r="E396" s="29"/>
      <c r="F396"/>
      <c r="G396"/>
    </row>
    <row r="397" spans="1:23" s="2" customFormat="1" outlineLevel="3" x14ac:dyDescent="0.25">
      <c r="A397" s="81"/>
      <c r="B397" s="155" t="s">
        <v>63</v>
      </c>
      <c r="C397" s="171"/>
      <c r="D397" s="188"/>
      <c r="E397" s="29"/>
      <c r="F397"/>
      <c r="G397"/>
    </row>
    <row r="398" spans="1:23" s="2" customFormat="1" outlineLevel="3" x14ac:dyDescent="0.25">
      <c r="A398" s="81"/>
      <c r="B398" s="155" t="s">
        <v>64</v>
      </c>
      <c r="C398" s="171"/>
      <c r="D398" s="188"/>
      <c r="E398" s="29"/>
      <c r="F398"/>
      <c r="G398"/>
    </row>
    <row r="399" spans="1:23" s="2" customFormat="1" outlineLevel="3" x14ac:dyDescent="0.25">
      <c r="A399" s="81"/>
      <c r="B399" s="155" t="s">
        <v>65</v>
      </c>
      <c r="C399" s="171"/>
      <c r="D399" s="188"/>
      <c r="E399" s="29"/>
      <c r="F399"/>
      <c r="G399"/>
    </row>
    <row r="400" spans="1:23" s="2" customFormat="1" outlineLevel="3" x14ac:dyDescent="0.25">
      <c r="A400" s="81"/>
      <c r="B400" s="155" t="s">
        <v>66</v>
      </c>
      <c r="C400" s="171"/>
      <c r="D400" s="188"/>
      <c r="E400" s="29"/>
      <c r="F400"/>
      <c r="G400"/>
    </row>
    <row r="401" spans="1:23" s="2" customFormat="1" outlineLevel="3" x14ac:dyDescent="0.25">
      <c r="A401" s="81"/>
      <c r="B401" s="155" t="s">
        <v>67</v>
      </c>
      <c r="C401" s="171"/>
      <c r="D401" s="188"/>
      <c r="E401" s="29"/>
      <c r="F401"/>
      <c r="G401"/>
    </row>
    <row r="402" spans="1:23" s="13" customFormat="1" ht="12.75" outlineLevel="2" x14ac:dyDescent="0.2">
      <c r="A402" s="86"/>
      <c r="B402" s="156"/>
      <c r="C402" s="171"/>
      <c r="D402" s="188"/>
      <c r="E402" s="32"/>
      <c r="F402" s="1"/>
      <c r="G402" s="1"/>
    </row>
    <row r="403" spans="1:23" s="179" customFormat="1" ht="15.75" outlineLevel="2" collapsed="1" x14ac:dyDescent="0.25">
      <c r="A403" s="176" t="s">
        <v>350</v>
      </c>
      <c r="B403" s="105" t="s">
        <v>69</v>
      </c>
      <c r="C403" s="105"/>
      <c r="D403" s="187"/>
      <c r="E403" s="177"/>
      <c r="F403" s="178"/>
      <c r="V403" s="179" t="s">
        <v>70</v>
      </c>
    </row>
    <row r="404" spans="1:23" s="2" customFormat="1" outlineLevel="4" x14ac:dyDescent="0.25">
      <c r="A404" s="81"/>
      <c r="B404" s="157" t="s">
        <v>71</v>
      </c>
      <c r="C404" s="171"/>
      <c r="D404" s="188"/>
      <c r="E404" s="29"/>
      <c r="F404"/>
      <c r="G404"/>
    </row>
    <row r="405" spans="1:23" s="2" customFormat="1" outlineLevel="4" x14ac:dyDescent="0.25">
      <c r="A405" s="81"/>
      <c r="B405" s="157" t="s">
        <v>72</v>
      </c>
      <c r="C405" s="171"/>
      <c r="D405" s="188"/>
      <c r="E405" s="29"/>
      <c r="F405"/>
      <c r="G405"/>
    </row>
    <row r="406" spans="1:23" s="2" customFormat="1" outlineLevel="4" x14ac:dyDescent="0.25">
      <c r="A406" s="81"/>
      <c r="B406" s="157" t="s">
        <v>73</v>
      </c>
      <c r="C406" s="171"/>
      <c r="D406" s="188"/>
      <c r="E406" s="29"/>
      <c r="F406"/>
      <c r="G406"/>
    </row>
    <row r="407" spans="1:23" s="2" customFormat="1" outlineLevel="4" x14ac:dyDescent="0.25">
      <c r="A407" s="84" t="s">
        <v>317</v>
      </c>
      <c r="B407" s="158" t="s">
        <v>74</v>
      </c>
      <c r="C407" s="171" t="s">
        <v>2</v>
      </c>
      <c r="D407" s="188"/>
      <c r="E407" s="29"/>
      <c r="F407"/>
      <c r="G407"/>
      <c r="V407" s="2" t="s">
        <v>14</v>
      </c>
      <c r="W407" s="2" t="s">
        <v>75</v>
      </c>
    </row>
    <row r="408" spans="1:23" s="2" customFormat="1" outlineLevel="4" x14ac:dyDescent="0.25">
      <c r="A408" s="84" t="s">
        <v>318</v>
      </c>
      <c r="B408" s="158" t="s">
        <v>76</v>
      </c>
      <c r="C408" s="171" t="s">
        <v>2</v>
      </c>
      <c r="D408" s="188"/>
      <c r="E408" s="29"/>
      <c r="F408"/>
      <c r="G408"/>
      <c r="V408" s="2" t="s">
        <v>14</v>
      </c>
      <c r="W408" s="2" t="s">
        <v>77</v>
      </c>
    </row>
    <row r="409" spans="1:23" s="2" customFormat="1" outlineLevel="4" x14ac:dyDescent="0.25">
      <c r="A409" s="84" t="s">
        <v>319</v>
      </c>
      <c r="B409" s="158" t="s">
        <v>78</v>
      </c>
      <c r="C409" s="171" t="s">
        <v>79</v>
      </c>
      <c r="D409" s="188"/>
      <c r="E409" s="29"/>
      <c r="F409"/>
      <c r="G409"/>
      <c r="V409" s="2" t="s">
        <v>14</v>
      </c>
      <c r="W409" s="2" t="s">
        <v>80</v>
      </c>
    </row>
    <row r="410" spans="1:23" s="2" customFormat="1" outlineLevel="4" x14ac:dyDescent="0.25">
      <c r="A410" s="84" t="s">
        <v>320</v>
      </c>
      <c r="B410" s="158" t="s">
        <v>81</v>
      </c>
      <c r="C410" s="171" t="s">
        <v>79</v>
      </c>
      <c r="D410" s="188"/>
      <c r="E410" s="29"/>
      <c r="F410"/>
      <c r="G410"/>
      <c r="V410" s="2" t="s">
        <v>14</v>
      </c>
      <c r="W410" s="2" t="s">
        <v>82</v>
      </c>
    </row>
    <row r="411" spans="1:23" s="2" customFormat="1" outlineLevel="4" x14ac:dyDescent="0.25">
      <c r="A411" s="84"/>
      <c r="B411" s="158"/>
      <c r="C411" s="171"/>
      <c r="D411" s="188"/>
      <c r="E411" s="29"/>
      <c r="F411"/>
      <c r="G411"/>
    </row>
    <row r="412" spans="1:23" s="179" customFormat="1" ht="15.75" outlineLevel="2" x14ac:dyDescent="0.25">
      <c r="A412" s="176" t="s">
        <v>369</v>
      </c>
      <c r="B412" s="105" t="s">
        <v>84</v>
      </c>
      <c r="C412" s="105"/>
      <c r="D412" s="187"/>
      <c r="E412" s="177"/>
      <c r="F412" s="178"/>
      <c r="V412" s="179" t="s">
        <v>70</v>
      </c>
    </row>
    <row r="413" spans="1:23" s="2" customFormat="1" outlineLevel="4" x14ac:dyDescent="0.25">
      <c r="A413" s="81"/>
      <c r="B413" s="157" t="s">
        <v>85</v>
      </c>
      <c r="C413" s="171"/>
      <c r="D413" s="188"/>
      <c r="E413" s="29"/>
      <c r="F413"/>
      <c r="G413"/>
    </row>
    <row r="414" spans="1:23" s="2" customFormat="1" outlineLevel="4" x14ac:dyDescent="0.25">
      <c r="A414" s="81"/>
      <c r="B414" s="157" t="s">
        <v>86</v>
      </c>
      <c r="C414" s="171"/>
      <c r="D414" s="188"/>
      <c r="E414" s="29"/>
      <c r="F414"/>
      <c r="G414"/>
    </row>
    <row r="415" spans="1:23" s="2" customFormat="1" outlineLevel="4" x14ac:dyDescent="0.25">
      <c r="A415" s="81"/>
      <c r="B415" s="157" t="s">
        <v>87</v>
      </c>
      <c r="C415" s="171"/>
      <c r="D415" s="188"/>
      <c r="E415" s="29"/>
      <c r="F415"/>
      <c r="G415"/>
    </row>
    <row r="416" spans="1:23" s="2" customFormat="1" outlineLevel="4" x14ac:dyDescent="0.25">
      <c r="A416" s="84"/>
      <c r="B416" s="159" t="s">
        <v>85</v>
      </c>
      <c r="C416" s="171" t="s">
        <v>24</v>
      </c>
      <c r="D416" s="188"/>
      <c r="E416" s="29"/>
      <c r="F416"/>
      <c r="G416"/>
      <c r="V416" s="2" t="s">
        <v>14</v>
      </c>
      <c r="W416" s="2" t="s">
        <v>88</v>
      </c>
    </row>
    <row r="417" spans="1:23" s="2" customFormat="1" outlineLevel="4" x14ac:dyDescent="0.25">
      <c r="A417" s="81"/>
      <c r="B417" s="159" t="s">
        <v>86</v>
      </c>
      <c r="C417" s="171"/>
      <c r="D417" s="188"/>
      <c r="E417" s="29"/>
      <c r="F417"/>
      <c r="G417"/>
    </row>
    <row r="418" spans="1:23" s="2" customFormat="1" outlineLevel="4" x14ac:dyDescent="0.25">
      <c r="A418" s="81"/>
      <c r="B418" s="159" t="s">
        <v>87</v>
      </c>
      <c r="C418" s="171"/>
      <c r="D418" s="188"/>
      <c r="E418" s="29"/>
      <c r="F418"/>
      <c r="G418"/>
    </row>
    <row r="419" spans="1:23" s="2" customFormat="1" outlineLevel="4" x14ac:dyDescent="0.25">
      <c r="A419" s="84" t="s">
        <v>321</v>
      </c>
      <c r="B419" s="158" t="s">
        <v>89</v>
      </c>
      <c r="C419" s="171" t="s">
        <v>90</v>
      </c>
      <c r="D419" s="188"/>
      <c r="E419" s="29"/>
      <c r="F419"/>
      <c r="G419"/>
      <c r="V419" s="2" t="s">
        <v>14</v>
      </c>
      <c r="W419" s="2" t="s">
        <v>91</v>
      </c>
    </row>
    <row r="420" spans="1:23" s="2" customFormat="1" outlineLevel="4" x14ac:dyDescent="0.25">
      <c r="A420" s="84" t="s">
        <v>322</v>
      </c>
      <c r="B420" s="158" t="s">
        <v>92</v>
      </c>
      <c r="C420" s="171" t="s">
        <v>90</v>
      </c>
      <c r="D420" s="188"/>
      <c r="E420" s="29"/>
      <c r="F420"/>
      <c r="G420"/>
      <c r="V420" s="2" t="s">
        <v>14</v>
      </c>
      <c r="W420" s="2" t="s">
        <v>93</v>
      </c>
    </row>
    <row r="421" spans="1:23" s="2" customFormat="1" outlineLevel="4" x14ac:dyDescent="0.25">
      <c r="A421" s="84" t="s">
        <v>323</v>
      </c>
      <c r="B421" s="158" t="s">
        <v>94</v>
      </c>
      <c r="C421" s="171" t="s">
        <v>90</v>
      </c>
      <c r="D421" s="188"/>
      <c r="E421" s="29"/>
      <c r="F421"/>
      <c r="G421"/>
      <c r="V421" s="2" t="s">
        <v>14</v>
      </c>
      <c r="W421" s="2" t="s">
        <v>95</v>
      </c>
    </row>
    <row r="422" spans="1:23" s="2" customFormat="1" outlineLevel="4" x14ac:dyDescent="0.25">
      <c r="A422" s="84" t="s">
        <v>324</v>
      </c>
      <c r="B422" s="158" t="s">
        <v>96</v>
      </c>
      <c r="C422" s="171" t="s">
        <v>90</v>
      </c>
      <c r="D422" s="188"/>
      <c r="E422" s="29"/>
      <c r="F422"/>
      <c r="G422"/>
      <c r="V422" s="2" t="s">
        <v>14</v>
      </c>
      <c r="W422" s="2" t="s">
        <v>97</v>
      </c>
    </row>
    <row r="423" spans="1:23" s="2" customFormat="1" outlineLevel="4" x14ac:dyDescent="0.25">
      <c r="A423" s="84" t="s">
        <v>325</v>
      </c>
      <c r="B423" s="158" t="s">
        <v>98</v>
      </c>
      <c r="C423" s="171" t="s">
        <v>90</v>
      </c>
      <c r="D423" s="188"/>
      <c r="E423" s="29"/>
      <c r="F423"/>
      <c r="G423"/>
      <c r="V423" s="2" t="s">
        <v>14</v>
      </c>
      <c r="W423" s="2" t="s">
        <v>99</v>
      </c>
    </row>
    <row r="424" spans="1:23" s="2" customFormat="1" outlineLevel="4" x14ac:dyDescent="0.25">
      <c r="A424" s="84" t="s">
        <v>326</v>
      </c>
      <c r="B424" s="158" t="s">
        <v>100</v>
      </c>
      <c r="C424" s="171" t="s">
        <v>90</v>
      </c>
      <c r="D424" s="188"/>
      <c r="E424" s="29"/>
      <c r="F424"/>
      <c r="G424"/>
      <c r="V424" s="2" t="s">
        <v>14</v>
      </c>
      <c r="W424" s="2" t="s">
        <v>101</v>
      </c>
    </row>
    <row r="425" spans="1:23" s="2" customFormat="1" outlineLevel="4" x14ac:dyDescent="0.25">
      <c r="A425" s="84"/>
      <c r="B425" s="158"/>
      <c r="C425" s="171"/>
      <c r="D425" s="188"/>
      <c r="E425" s="29"/>
      <c r="F425"/>
      <c r="G425"/>
    </row>
    <row r="426" spans="1:23" s="179" customFormat="1" ht="15.75" outlineLevel="2" x14ac:dyDescent="0.25">
      <c r="A426" s="176" t="s">
        <v>416</v>
      </c>
      <c r="B426" s="105" t="s">
        <v>248</v>
      </c>
      <c r="C426" s="105"/>
      <c r="D426" s="187"/>
      <c r="E426" s="177"/>
      <c r="F426" s="178"/>
      <c r="V426" s="179" t="s">
        <v>70</v>
      </c>
    </row>
    <row r="427" spans="1:23" s="2" customFormat="1" outlineLevel="4" x14ac:dyDescent="0.25">
      <c r="A427" s="81"/>
      <c r="B427" s="157" t="s">
        <v>249</v>
      </c>
      <c r="C427" s="171"/>
      <c r="D427" s="188"/>
      <c r="E427" s="29"/>
      <c r="F427"/>
      <c r="G427"/>
    </row>
    <row r="428" spans="1:23" s="2" customFormat="1" ht="27" outlineLevel="4" x14ac:dyDescent="0.25">
      <c r="A428" s="81"/>
      <c r="B428" s="160" t="s">
        <v>250</v>
      </c>
      <c r="C428" s="171"/>
      <c r="D428" s="188"/>
      <c r="E428" s="29"/>
      <c r="F428"/>
      <c r="G428"/>
    </row>
    <row r="429" spans="1:23" s="2" customFormat="1" outlineLevel="4" x14ac:dyDescent="0.25">
      <c r="A429" s="84" t="s">
        <v>327</v>
      </c>
      <c r="B429" s="158" t="s">
        <v>102</v>
      </c>
      <c r="C429" s="171" t="s">
        <v>90</v>
      </c>
      <c r="D429" s="188"/>
      <c r="E429" s="29"/>
      <c r="F429"/>
      <c r="G429"/>
      <c r="V429" s="2" t="s">
        <v>14</v>
      </c>
      <c r="W429" s="2" t="s">
        <v>103</v>
      </c>
    </row>
    <row r="430" spans="1:23" s="2" customFormat="1" outlineLevel="4" x14ac:dyDescent="0.25">
      <c r="A430" s="84" t="s">
        <v>328</v>
      </c>
      <c r="B430" s="158" t="s">
        <v>104</v>
      </c>
      <c r="C430" s="171" t="s">
        <v>90</v>
      </c>
      <c r="D430" s="188"/>
      <c r="E430" s="29"/>
      <c r="F430"/>
      <c r="G430"/>
      <c r="V430" s="2" t="s">
        <v>14</v>
      </c>
      <c r="W430" s="2" t="s">
        <v>105</v>
      </c>
    </row>
    <row r="431" spans="1:23" s="2" customFormat="1" outlineLevel="4" x14ac:dyDescent="0.25">
      <c r="A431" s="84" t="s">
        <v>329</v>
      </c>
      <c r="B431" s="158" t="s">
        <v>106</v>
      </c>
      <c r="C431" s="171" t="s">
        <v>90</v>
      </c>
      <c r="D431" s="188"/>
      <c r="E431" s="29"/>
      <c r="F431"/>
      <c r="G431"/>
      <c r="V431" s="2" t="s">
        <v>14</v>
      </c>
      <c r="W431" s="2" t="s">
        <v>107</v>
      </c>
    </row>
    <row r="432" spans="1:23" s="2" customFormat="1" outlineLevel="4" x14ac:dyDescent="0.25">
      <c r="A432" s="84" t="s">
        <v>330</v>
      </c>
      <c r="B432" s="158" t="s">
        <v>108</v>
      </c>
      <c r="C432" s="171" t="s">
        <v>90</v>
      </c>
      <c r="D432" s="188"/>
      <c r="E432" s="29"/>
      <c r="F432"/>
      <c r="G432"/>
      <c r="V432" s="2" t="s">
        <v>14</v>
      </c>
      <c r="W432" s="2" t="s">
        <v>109</v>
      </c>
    </row>
    <row r="433" spans="1:23" s="2" customFormat="1" outlineLevel="4" x14ac:dyDescent="0.25">
      <c r="A433" s="84"/>
      <c r="B433" s="158"/>
      <c r="C433" s="171"/>
      <c r="D433" s="188"/>
      <c r="E433" s="29"/>
      <c r="F433"/>
      <c r="G433"/>
    </row>
    <row r="434" spans="1:23" s="179" customFormat="1" ht="15.75" outlineLevel="2" x14ac:dyDescent="0.25">
      <c r="A434" s="176" t="s">
        <v>417</v>
      </c>
      <c r="B434" s="105" t="s">
        <v>110</v>
      </c>
      <c r="C434" s="105"/>
      <c r="D434" s="187"/>
      <c r="E434" s="177"/>
      <c r="F434" s="178"/>
      <c r="V434" s="179" t="s">
        <v>70</v>
      </c>
    </row>
    <row r="435" spans="1:23" s="2" customFormat="1" outlineLevel="4" x14ac:dyDescent="0.25">
      <c r="A435" s="81"/>
      <c r="B435" s="161" t="s">
        <v>111</v>
      </c>
      <c r="C435" s="171"/>
      <c r="D435" s="188"/>
      <c r="E435" s="29"/>
      <c r="F435"/>
      <c r="G435"/>
    </row>
    <row r="436" spans="1:23" s="2" customFormat="1" outlineLevel="4" x14ac:dyDescent="0.25">
      <c r="A436" s="81"/>
      <c r="B436" s="157" t="s">
        <v>112</v>
      </c>
      <c r="C436" s="171"/>
      <c r="D436" s="188"/>
      <c r="E436" s="29"/>
      <c r="F436"/>
      <c r="G436"/>
    </row>
    <row r="437" spans="1:23" s="2" customFormat="1" outlineLevel="4" x14ac:dyDescent="0.25">
      <c r="A437" s="81"/>
      <c r="B437" s="157" t="s">
        <v>72</v>
      </c>
      <c r="C437" s="171"/>
      <c r="D437" s="188"/>
      <c r="E437" s="29"/>
      <c r="F437"/>
      <c r="G437"/>
    </row>
    <row r="438" spans="1:23" s="2" customFormat="1" outlineLevel="4" x14ac:dyDescent="0.25">
      <c r="A438" s="81"/>
      <c r="B438" s="157" t="s">
        <v>73</v>
      </c>
      <c r="C438" s="171"/>
      <c r="D438" s="188"/>
      <c r="E438" s="29"/>
      <c r="F438"/>
      <c r="G438"/>
    </row>
    <row r="439" spans="1:23" s="2" customFormat="1" outlineLevel="4" x14ac:dyDescent="0.25">
      <c r="A439" s="84" t="s">
        <v>331</v>
      </c>
      <c r="B439" s="158" t="s">
        <v>113</v>
      </c>
      <c r="C439" s="171" t="s">
        <v>2</v>
      </c>
      <c r="D439" s="188"/>
      <c r="E439" s="29"/>
      <c r="F439"/>
      <c r="G439"/>
      <c r="V439" s="2" t="s">
        <v>14</v>
      </c>
      <c r="W439" s="2" t="s">
        <v>114</v>
      </c>
    </row>
    <row r="440" spans="1:23" s="2" customFormat="1" outlineLevel="4" x14ac:dyDescent="0.25">
      <c r="A440" s="84" t="s">
        <v>332</v>
      </c>
      <c r="B440" s="158" t="s">
        <v>115</v>
      </c>
      <c r="C440" s="171" t="s">
        <v>79</v>
      </c>
      <c r="D440" s="188"/>
      <c r="E440" s="29"/>
      <c r="F440"/>
      <c r="G440"/>
      <c r="V440" s="2" t="s">
        <v>14</v>
      </c>
      <c r="W440" s="2" t="s">
        <v>116</v>
      </c>
    </row>
    <row r="441" spans="1:23" s="4" customFormat="1" ht="12.75" outlineLevel="4" x14ac:dyDescent="0.2">
      <c r="A441" s="85"/>
      <c r="B441" s="162"/>
      <c r="C441" s="171"/>
      <c r="D441" s="188"/>
      <c r="E441" s="32"/>
      <c r="F441" s="1"/>
      <c r="G441" s="1"/>
    </row>
    <row r="442" spans="1:23" s="179" customFormat="1" ht="15.75" outlineLevel="2" x14ac:dyDescent="0.25">
      <c r="A442" s="176" t="s">
        <v>418</v>
      </c>
      <c r="B442" s="105" t="s">
        <v>117</v>
      </c>
      <c r="C442" s="105"/>
      <c r="D442" s="187"/>
      <c r="E442" s="177"/>
      <c r="F442" s="178"/>
      <c r="V442" s="179" t="s">
        <v>70</v>
      </c>
    </row>
    <row r="443" spans="1:23" s="2" customFormat="1" outlineLevel="3" x14ac:dyDescent="0.25">
      <c r="A443" s="81"/>
      <c r="B443" s="161" t="s">
        <v>111</v>
      </c>
      <c r="C443" s="171"/>
      <c r="D443" s="188"/>
      <c r="E443" s="29"/>
      <c r="F443"/>
      <c r="G443"/>
    </row>
    <row r="444" spans="1:23" s="2" customFormat="1" outlineLevel="3" x14ac:dyDescent="0.25">
      <c r="A444" s="84"/>
      <c r="B444" s="159" t="s">
        <v>118</v>
      </c>
      <c r="C444" s="171" t="s">
        <v>24</v>
      </c>
      <c r="D444" s="188"/>
      <c r="E444" s="29"/>
      <c r="F444"/>
      <c r="G444"/>
      <c r="V444" s="2" t="s">
        <v>14</v>
      </c>
      <c r="W444" s="2" t="s">
        <v>119</v>
      </c>
    </row>
    <row r="445" spans="1:23" s="2" customFormat="1" outlineLevel="3" x14ac:dyDescent="0.25">
      <c r="A445" s="81"/>
      <c r="B445" s="159" t="s">
        <v>86</v>
      </c>
      <c r="C445" s="171"/>
      <c r="D445" s="188"/>
      <c r="E445" s="29"/>
      <c r="F445"/>
      <c r="G445"/>
    </row>
    <row r="446" spans="1:23" s="2" customFormat="1" outlineLevel="3" x14ac:dyDescent="0.25">
      <c r="A446" s="81"/>
      <c r="B446" s="159" t="s">
        <v>87</v>
      </c>
      <c r="C446" s="171"/>
      <c r="D446" s="188"/>
      <c r="E446" s="29"/>
      <c r="F446"/>
      <c r="G446"/>
    </row>
    <row r="447" spans="1:23" s="2" customFormat="1" outlineLevel="3" x14ac:dyDescent="0.25">
      <c r="A447" s="84" t="s">
        <v>317</v>
      </c>
      <c r="B447" s="158" t="s">
        <v>120</v>
      </c>
      <c r="C447" s="171" t="s">
        <v>90</v>
      </c>
      <c r="D447" s="188"/>
      <c r="E447" s="29"/>
      <c r="F447"/>
      <c r="G447"/>
      <c r="V447" s="2" t="s">
        <v>14</v>
      </c>
      <c r="W447" s="2" t="s">
        <v>121</v>
      </c>
    </row>
    <row r="448" spans="1:23" s="2" customFormat="1" outlineLevel="3" x14ac:dyDescent="0.25">
      <c r="A448" s="84" t="s">
        <v>318</v>
      </c>
      <c r="B448" s="158" t="s">
        <v>122</v>
      </c>
      <c r="C448" s="171" t="s">
        <v>90</v>
      </c>
      <c r="D448" s="188"/>
      <c r="E448" s="29"/>
      <c r="F448"/>
      <c r="G448"/>
      <c r="V448" s="2" t="s">
        <v>14</v>
      </c>
      <c r="W448" s="2" t="s">
        <v>123</v>
      </c>
    </row>
    <row r="449" spans="1:23" s="2" customFormat="1" outlineLevel="3" x14ac:dyDescent="0.25">
      <c r="A449" s="84" t="s">
        <v>319</v>
      </c>
      <c r="B449" s="158" t="s">
        <v>124</v>
      </c>
      <c r="C449" s="171" t="s">
        <v>90</v>
      </c>
      <c r="D449" s="188"/>
      <c r="E449" s="29"/>
      <c r="F449"/>
      <c r="G449"/>
      <c r="V449" s="2" t="s">
        <v>14</v>
      </c>
      <c r="W449" s="2" t="s">
        <v>125</v>
      </c>
    </row>
    <row r="450" spans="1:23" s="4" customFormat="1" ht="12.75" outlineLevel="3" x14ac:dyDescent="0.2">
      <c r="A450" s="85"/>
      <c r="B450" s="162"/>
      <c r="C450" s="171"/>
      <c r="D450" s="188"/>
      <c r="E450" s="32"/>
      <c r="F450" s="1"/>
      <c r="G450" s="1"/>
    </row>
    <row r="451" spans="1:23" s="4" customFormat="1" ht="12.75" outlineLevel="2" x14ac:dyDescent="0.2">
      <c r="A451" s="85"/>
      <c r="B451" s="162"/>
      <c r="C451" s="171"/>
      <c r="D451" s="188"/>
      <c r="E451" s="32"/>
      <c r="F451" s="1"/>
      <c r="G451" s="1"/>
    </row>
    <row r="452" spans="1:23" s="1" customFormat="1" ht="12.75" outlineLevel="1" x14ac:dyDescent="0.2">
      <c r="A452" s="58"/>
      <c r="B452" s="100"/>
      <c r="C452" s="171"/>
      <c r="D452" s="188"/>
      <c r="E452" s="32"/>
    </row>
    <row r="453" spans="1:23" s="10" customFormat="1" ht="18.75" outlineLevel="1" x14ac:dyDescent="0.3">
      <c r="A453" s="65" t="s">
        <v>194</v>
      </c>
      <c r="B453" s="101" t="s">
        <v>251</v>
      </c>
      <c r="C453" s="171"/>
      <c r="D453" s="188"/>
      <c r="E453" s="33"/>
    </row>
    <row r="454" spans="1:23" s="2" customFormat="1" outlineLevel="3" x14ac:dyDescent="0.25">
      <c r="A454" s="80"/>
      <c r="B454" s="163"/>
      <c r="C454" s="171" t="s">
        <v>24</v>
      </c>
      <c r="D454" s="188"/>
      <c r="E454" s="18"/>
    </row>
    <row r="455" spans="1:23" s="2" customFormat="1" outlineLevel="3" x14ac:dyDescent="0.25">
      <c r="A455" s="81"/>
      <c r="B455" s="164" t="s">
        <v>298</v>
      </c>
      <c r="C455" s="171"/>
      <c r="D455" s="188"/>
      <c r="E455" s="18"/>
    </row>
    <row r="456" spans="1:23" s="2" customFormat="1" outlineLevel="3" x14ac:dyDescent="0.25">
      <c r="A456" s="81"/>
      <c r="B456" s="165" t="s">
        <v>253</v>
      </c>
      <c r="C456" s="171"/>
      <c r="D456" s="188"/>
      <c r="E456" s="18"/>
    </row>
    <row r="457" spans="1:23" s="2" customFormat="1" outlineLevel="3" x14ac:dyDescent="0.25">
      <c r="A457" s="81"/>
      <c r="B457" s="165" t="s">
        <v>254</v>
      </c>
      <c r="C457" s="171"/>
      <c r="D457" s="188"/>
      <c r="E457" s="18"/>
    </row>
    <row r="458" spans="1:23" s="2" customFormat="1" outlineLevel="3" x14ac:dyDescent="0.25">
      <c r="A458" s="81"/>
      <c r="B458" s="165" t="s">
        <v>35</v>
      </c>
      <c r="C458" s="171"/>
      <c r="D458" s="188"/>
      <c r="E458" s="18"/>
    </row>
    <row r="459" spans="1:23" s="2" customFormat="1" outlineLevel="3" x14ac:dyDescent="0.25">
      <c r="A459" s="81"/>
      <c r="B459" s="165" t="s">
        <v>256</v>
      </c>
      <c r="C459" s="171"/>
      <c r="D459" s="188"/>
      <c r="E459" s="18"/>
    </row>
    <row r="460" spans="1:23" s="2" customFormat="1" outlineLevel="3" x14ac:dyDescent="0.25">
      <c r="A460" s="81"/>
      <c r="B460" s="165" t="s">
        <v>257</v>
      </c>
      <c r="C460" s="171"/>
      <c r="D460" s="188"/>
      <c r="E460" s="18"/>
    </row>
    <row r="461" spans="1:23" s="2" customFormat="1" outlineLevel="3" x14ac:dyDescent="0.25">
      <c r="A461" s="81"/>
      <c r="B461" s="165" t="s">
        <v>8</v>
      </c>
      <c r="C461" s="171"/>
      <c r="D461" s="188"/>
      <c r="E461" s="18"/>
    </row>
    <row r="462" spans="1:23" s="2" customFormat="1" outlineLevel="3" x14ac:dyDescent="0.25">
      <c r="A462" s="81"/>
      <c r="B462" s="164" t="s">
        <v>31</v>
      </c>
      <c r="C462" s="171"/>
      <c r="D462" s="188"/>
      <c r="E462" s="18"/>
    </row>
    <row r="463" spans="1:23" s="2" customFormat="1" outlineLevel="3" x14ac:dyDescent="0.25">
      <c r="A463" s="81"/>
      <c r="B463" s="164" t="s">
        <v>255</v>
      </c>
      <c r="C463" s="171"/>
      <c r="D463" s="188"/>
      <c r="E463" s="18"/>
    </row>
    <row r="464" spans="1:23" s="2" customFormat="1" outlineLevel="3" x14ac:dyDescent="0.25">
      <c r="A464" s="81"/>
      <c r="B464" s="165" t="s">
        <v>299</v>
      </c>
      <c r="C464" s="171"/>
      <c r="D464" s="188"/>
      <c r="E464" s="18"/>
    </row>
    <row r="465" spans="1:6" s="4" customFormat="1" outlineLevel="3" x14ac:dyDescent="0.25">
      <c r="A465" s="82"/>
      <c r="B465" s="165" t="s">
        <v>300</v>
      </c>
      <c r="C465" s="170"/>
      <c r="D465" s="185"/>
      <c r="E465" s="40"/>
    </row>
    <row r="466" spans="1:6" ht="30" outlineLevel="3" x14ac:dyDescent="0.25">
      <c r="A466" s="69"/>
      <c r="B466" s="166" t="s">
        <v>301</v>
      </c>
      <c r="C466" s="171"/>
      <c r="D466" s="188"/>
    </row>
    <row r="467" spans="1:6" s="2" customFormat="1" outlineLevel="3" x14ac:dyDescent="0.25">
      <c r="A467" s="81"/>
      <c r="B467" s="164" t="s">
        <v>258</v>
      </c>
      <c r="C467" s="171"/>
      <c r="D467" s="188"/>
      <c r="E467" s="18"/>
    </row>
    <row r="468" spans="1:6" s="2" customFormat="1" outlineLevel="3" x14ac:dyDescent="0.25">
      <c r="A468" s="81"/>
      <c r="B468" s="164"/>
      <c r="C468" s="171"/>
      <c r="D468" s="188"/>
      <c r="E468" s="18"/>
    </row>
    <row r="469" spans="1:6" s="2" customFormat="1" ht="30" outlineLevel="3" x14ac:dyDescent="0.25">
      <c r="A469" s="81"/>
      <c r="B469" s="167" t="s">
        <v>260</v>
      </c>
      <c r="C469" s="171"/>
      <c r="D469" s="188"/>
      <c r="E469" s="18"/>
    </row>
    <row r="470" spans="1:6" s="2" customFormat="1" outlineLevel="3" x14ac:dyDescent="0.25">
      <c r="A470" s="81"/>
      <c r="B470" s="167"/>
      <c r="C470" s="171"/>
      <c r="D470" s="188"/>
      <c r="E470" s="18"/>
    </row>
    <row r="471" spans="1:6" s="2" customFormat="1" outlineLevel="3" x14ac:dyDescent="0.25">
      <c r="A471" s="81"/>
      <c r="B471" s="167" t="s">
        <v>334</v>
      </c>
      <c r="C471" s="171"/>
      <c r="D471" s="188"/>
      <c r="E471" s="18"/>
    </row>
    <row r="472" spans="1:6" s="2" customFormat="1" outlineLevel="3" x14ac:dyDescent="0.25">
      <c r="A472" s="81"/>
      <c r="B472" s="164"/>
      <c r="C472" s="171"/>
      <c r="D472" s="188"/>
      <c r="E472" s="18"/>
    </row>
    <row r="473" spans="1:6" s="2" customFormat="1" outlineLevel="3" x14ac:dyDescent="0.25">
      <c r="A473" s="81"/>
      <c r="B473" s="164" t="s">
        <v>412</v>
      </c>
      <c r="C473" s="171"/>
      <c r="D473" s="188"/>
      <c r="E473" s="18"/>
    </row>
    <row r="474" spans="1:6" s="2" customFormat="1" ht="30" outlineLevel="3" x14ac:dyDescent="0.25">
      <c r="A474" s="81"/>
      <c r="B474" s="167" t="s">
        <v>413</v>
      </c>
      <c r="C474" s="171"/>
      <c r="D474" s="188"/>
      <c r="E474" s="18"/>
    </row>
    <row r="475" spans="1:6" s="2" customFormat="1" outlineLevel="3" x14ac:dyDescent="0.25">
      <c r="A475" s="81"/>
      <c r="B475" s="164"/>
      <c r="C475" s="171"/>
      <c r="D475" s="188"/>
      <c r="E475" s="18"/>
    </row>
    <row r="476" spans="1:6" s="4" customFormat="1" ht="12.75" outlineLevel="2" x14ac:dyDescent="0.25">
      <c r="A476" s="82"/>
      <c r="B476" s="149"/>
      <c r="C476" s="171"/>
      <c r="D476" s="188"/>
      <c r="E476" s="40"/>
    </row>
    <row r="477" spans="1:6" s="2" customFormat="1" ht="15.75" outlineLevel="2" collapsed="1" x14ac:dyDescent="0.25">
      <c r="A477" s="83" t="s">
        <v>351</v>
      </c>
      <c r="B477" s="150" t="s">
        <v>429</v>
      </c>
      <c r="C477" s="171"/>
      <c r="D477" s="188"/>
      <c r="E477" s="18"/>
    </row>
    <row r="478" spans="1:6" s="2" customFormat="1" ht="15.75" outlineLevel="2" x14ac:dyDescent="0.25">
      <c r="A478" s="83"/>
      <c r="B478" s="150" t="s">
        <v>428</v>
      </c>
      <c r="C478" s="171"/>
      <c r="D478" s="188"/>
      <c r="E478" s="18"/>
    </row>
    <row r="479" spans="1:6" s="2" customFormat="1" outlineLevel="3" x14ac:dyDescent="0.25">
      <c r="A479" s="87" t="s">
        <v>419</v>
      </c>
      <c r="B479" s="151" t="s">
        <v>252</v>
      </c>
      <c r="C479" s="173" t="s">
        <v>21</v>
      </c>
      <c r="D479" s="194">
        <f>F479</f>
        <v>250</v>
      </c>
      <c r="E479" s="18"/>
      <c r="F479" s="48">
        <f>4*40+90</f>
        <v>250</v>
      </c>
    </row>
    <row r="480" spans="1:6" s="2" customFormat="1" ht="25.5" outlineLevel="4" x14ac:dyDescent="0.25">
      <c r="A480" s="84"/>
      <c r="B480" s="168" t="s">
        <v>338</v>
      </c>
      <c r="C480" s="173"/>
      <c r="D480" s="195" t="s">
        <v>441</v>
      </c>
      <c r="E480" s="18"/>
    </row>
    <row r="481" spans="1:6" s="2" customFormat="1" outlineLevel="3" x14ac:dyDescent="0.25">
      <c r="A481" s="87" t="s">
        <v>420</v>
      </c>
      <c r="B481" s="151" t="s">
        <v>259</v>
      </c>
      <c r="C481" s="173" t="s">
        <v>21</v>
      </c>
      <c r="D481" s="194">
        <f>F481</f>
        <v>500</v>
      </c>
      <c r="E481" s="18"/>
      <c r="F481" s="48">
        <f>8*40+180</f>
        <v>500</v>
      </c>
    </row>
    <row r="482" spans="1:6" s="2" customFormat="1" ht="25.5" outlineLevel="4" x14ac:dyDescent="0.25">
      <c r="A482" s="84"/>
      <c r="B482" s="168" t="s">
        <v>339</v>
      </c>
      <c r="C482" s="173"/>
      <c r="D482" s="195" t="s">
        <v>441</v>
      </c>
      <c r="E482" s="18"/>
    </row>
    <row r="483" spans="1:6" s="2" customFormat="1" outlineLevel="3" x14ac:dyDescent="0.25">
      <c r="A483" s="87" t="s">
        <v>421</v>
      </c>
      <c r="B483" s="151" t="s">
        <v>406</v>
      </c>
      <c r="C483" s="173" t="s">
        <v>21</v>
      </c>
      <c r="D483" s="194">
        <f>F483</f>
        <v>750</v>
      </c>
      <c r="E483" s="18"/>
      <c r="F483" s="48">
        <f>12*40+270</f>
        <v>750</v>
      </c>
    </row>
    <row r="484" spans="1:6" s="2" customFormat="1" ht="25.5" outlineLevel="4" x14ac:dyDescent="0.25">
      <c r="A484" s="84"/>
      <c r="B484" s="168" t="s">
        <v>410</v>
      </c>
      <c r="C484" s="173"/>
      <c r="D484" s="195" t="s">
        <v>441</v>
      </c>
      <c r="E484" s="18"/>
    </row>
    <row r="485" spans="1:6" s="2" customFormat="1" outlineLevel="3" x14ac:dyDescent="0.25">
      <c r="A485" s="87" t="s">
        <v>422</v>
      </c>
      <c r="B485" s="151" t="s">
        <v>407</v>
      </c>
      <c r="C485" s="173" t="s">
        <v>21</v>
      </c>
      <c r="D485" s="194">
        <f>F485</f>
        <v>1000</v>
      </c>
      <c r="E485" s="18"/>
      <c r="F485" s="48">
        <f>16*40+360</f>
        <v>1000</v>
      </c>
    </row>
    <row r="486" spans="1:6" s="2" customFormat="1" ht="25.5" outlineLevel="4" x14ac:dyDescent="0.25">
      <c r="A486" s="84"/>
      <c r="B486" s="168" t="s">
        <v>411</v>
      </c>
      <c r="C486" s="173"/>
      <c r="D486" s="195" t="s">
        <v>441</v>
      </c>
      <c r="E486" s="18"/>
    </row>
    <row r="487" spans="1:6" s="4" customFormat="1" ht="12.75" outlineLevel="3" x14ac:dyDescent="0.25">
      <c r="A487" s="85"/>
      <c r="B487" s="152"/>
      <c r="C487" s="173"/>
      <c r="D487" s="191"/>
      <c r="E487" s="40"/>
    </row>
    <row r="488" spans="1:6" s="2" customFormat="1" ht="15.75" outlineLevel="2" x14ac:dyDescent="0.25">
      <c r="A488" s="88" t="s">
        <v>423</v>
      </c>
      <c r="B488" s="150" t="s">
        <v>430</v>
      </c>
      <c r="C488" s="173"/>
      <c r="D488" s="191"/>
      <c r="E488" s="18"/>
    </row>
    <row r="489" spans="1:6" s="2" customFormat="1" ht="15.75" outlineLevel="2" x14ac:dyDescent="0.25">
      <c r="A489" s="83"/>
      <c r="B489" s="150" t="s">
        <v>428</v>
      </c>
      <c r="C489" s="171"/>
      <c r="D489" s="188"/>
      <c r="E489" s="18"/>
    </row>
    <row r="490" spans="1:6" s="2" customFormat="1" outlineLevel="3" x14ac:dyDescent="0.25">
      <c r="A490" s="87" t="s">
        <v>424</v>
      </c>
      <c r="B490" s="151" t="s">
        <v>252</v>
      </c>
      <c r="C490" s="173" t="s">
        <v>21</v>
      </c>
      <c r="D490" s="194">
        <f>F490</f>
        <v>500</v>
      </c>
      <c r="E490" s="18"/>
      <c r="F490" s="48">
        <f>2*4*40+180</f>
        <v>500</v>
      </c>
    </row>
    <row r="491" spans="1:6" s="2" customFormat="1" ht="25.5" outlineLevel="4" x14ac:dyDescent="0.25">
      <c r="A491" s="84"/>
      <c r="B491" s="168" t="s">
        <v>340</v>
      </c>
      <c r="C491" s="173"/>
      <c r="D491" s="195" t="s">
        <v>441</v>
      </c>
      <c r="E491" s="18"/>
    </row>
    <row r="492" spans="1:6" s="2" customFormat="1" outlineLevel="3" x14ac:dyDescent="0.25">
      <c r="A492" s="87" t="s">
        <v>425</v>
      </c>
      <c r="B492" s="151" t="s">
        <v>259</v>
      </c>
      <c r="C492" s="173" t="s">
        <v>21</v>
      </c>
      <c r="D492" s="194">
        <f>F492</f>
        <v>1000</v>
      </c>
      <c r="E492" s="18"/>
      <c r="F492" s="48">
        <f>2*8*40+360</f>
        <v>1000</v>
      </c>
    </row>
    <row r="493" spans="1:6" s="2" customFormat="1" ht="25.5" outlineLevel="4" x14ac:dyDescent="0.25">
      <c r="A493" s="84"/>
      <c r="B493" s="168" t="s">
        <v>341</v>
      </c>
      <c r="C493" s="173"/>
      <c r="D493" s="195" t="s">
        <v>441</v>
      </c>
      <c r="E493" s="18"/>
    </row>
    <row r="494" spans="1:6" s="2" customFormat="1" outlineLevel="3" x14ac:dyDescent="0.25">
      <c r="A494" s="87" t="s">
        <v>426</v>
      </c>
      <c r="B494" s="151" t="s">
        <v>406</v>
      </c>
      <c r="C494" s="173" t="s">
        <v>21</v>
      </c>
      <c r="D494" s="194">
        <f>F494</f>
        <v>1500</v>
      </c>
      <c r="E494" s="18"/>
      <c r="F494" s="48">
        <f>2*12*40+540</f>
        <v>1500</v>
      </c>
    </row>
    <row r="495" spans="1:6" s="2" customFormat="1" ht="25.5" outlineLevel="4" x14ac:dyDescent="0.25">
      <c r="A495" s="84"/>
      <c r="B495" s="168" t="s">
        <v>408</v>
      </c>
      <c r="C495" s="173"/>
      <c r="D495" s="195" t="s">
        <v>441</v>
      </c>
      <c r="E495" s="18"/>
    </row>
    <row r="496" spans="1:6" s="2" customFormat="1" outlineLevel="3" x14ac:dyDescent="0.25">
      <c r="A496" s="87" t="s">
        <v>427</v>
      </c>
      <c r="B496" s="151" t="s">
        <v>407</v>
      </c>
      <c r="C496" s="173" t="s">
        <v>21</v>
      </c>
      <c r="D496" s="194">
        <f>F496</f>
        <v>2000</v>
      </c>
      <c r="E496" s="18"/>
      <c r="F496" s="48">
        <f>2*16*40+720</f>
        <v>2000</v>
      </c>
    </row>
    <row r="497" spans="1:5" s="2" customFormat="1" ht="25.5" outlineLevel="4" x14ac:dyDescent="0.25">
      <c r="A497" s="84"/>
      <c r="B497" s="168" t="s">
        <v>409</v>
      </c>
      <c r="C497" s="173"/>
      <c r="D497" s="195" t="s">
        <v>441</v>
      </c>
      <c r="E497" s="18"/>
    </row>
    <row r="498" spans="1:5" outlineLevel="3" x14ac:dyDescent="0.25">
      <c r="A498" s="69"/>
      <c r="B498" s="129"/>
      <c r="C498" s="171"/>
      <c r="D498" s="188"/>
    </row>
    <row r="499" spans="1:5" outlineLevel="2" x14ac:dyDescent="0.25">
      <c r="A499" s="69"/>
      <c r="B499" s="129"/>
      <c r="C499" s="171"/>
      <c r="D499" s="188"/>
    </row>
    <row r="500" spans="1:5" ht="15.75" outlineLevel="1" thickBot="1" x14ac:dyDescent="0.3">
      <c r="A500" s="89"/>
      <c r="B500" s="169"/>
      <c r="C500" s="175"/>
      <c r="D500" s="193"/>
    </row>
  </sheetData>
  <pageMargins left="0.31496062992125984" right="0.31496062992125984" top="0.35433070866141736" bottom="0.55118110236220474" header="0.11811023622047245" footer="0.11811023622047245"/>
  <pageSetup paperSize="9" scale="83" fitToHeight="0" orientation="portrait" r:id="rId1"/>
  <headerFooter>
    <oddHeader>&amp;C&amp;"-,Gras"&amp;14&amp;K008000DOCUMENT DE TRAVAIL</oddHeader>
    <oddFooter>&amp;L&amp;F
&amp;Z&amp;RPage - &amp;P/&amp;N
Imprimé le &amp;D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5</vt:i4>
      </vt:variant>
    </vt:vector>
  </HeadingPairs>
  <TitlesOfParts>
    <vt:vector size="9" baseType="lpstr">
      <vt:lpstr>Maint Tech - PG AC</vt:lpstr>
      <vt:lpstr>BPU Compl Exploi Maint</vt:lpstr>
      <vt:lpstr>Détail DPGF Base</vt:lpstr>
      <vt:lpstr>ELEC - MS01 - AC BC - BPU</vt:lpstr>
      <vt:lpstr>'BPU Compl Exploi Maint'!Impression_des_titres</vt:lpstr>
      <vt:lpstr>'ELEC - MS01 - AC BC - BPU'!Impression_des_titres</vt:lpstr>
      <vt:lpstr>'BPU Compl Exploi Maint'!Zone_d_impression</vt:lpstr>
      <vt:lpstr>'Détail DPGF Base'!Zone_d_impression</vt:lpstr>
      <vt:lpstr>'ELEC - MS01 - AC BC - BPU'!Zone_d_impression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Valérie DUPLOYER-COSSANGE</cp:lastModifiedBy>
  <cp:lastPrinted>2025-11-06T15:03:10Z</cp:lastPrinted>
  <dcterms:created xsi:type="dcterms:W3CDTF">2017-02-01T16:11:01Z</dcterms:created>
  <dcterms:modified xsi:type="dcterms:W3CDTF">2025-11-06T15:03:17Z</dcterms:modified>
</cp:coreProperties>
</file>