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3-transversal\1-marches-publics\DSI\PROCEDURES HA\infra_rs_2025\dce\DCE finalisé\"/>
    </mc:Choice>
  </mc:AlternateContent>
  <xr:revisionPtr revIDLastSave="0" documentId="13_ncr:1_{D643431C-DA5E-4ECB-B2E6-7DFB4A6281D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oste 1 - DPGF" sheetId="2" r:id="rId1"/>
    <sheet name="Poste 2 - BPU-DQE" sheetId="1" r:id="rId2"/>
  </sheets>
  <definedNames>
    <definedName name="_xlnm.Print_Area" localSheetId="0">'Poste 1 - DPGF'!$A$3:$J$47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 l="1"/>
  <c r="I39" i="2"/>
  <c r="D37" i="2"/>
  <c r="E37" i="2"/>
  <c r="G12" i="2"/>
  <c r="I12" i="2" s="1"/>
  <c r="J12" i="2" l="1"/>
  <c r="G36" i="2"/>
  <c r="G35" i="2"/>
  <c r="G31" i="2"/>
  <c r="G32" i="2"/>
  <c r="G30" i="2"/>
  <c r="G28" i="2"/>
  <c r="G24" i="2"/>
  <c r="G25" i="2"/>
  <c r="G23" i="2"/>
  <c r="G21" i="2"/>
  <c r="G16" i="2"/>
  <c r="G17" i="2"/>
  <c r="G18" i="2"/>
  <c r="G15" i="2"/>
  <c r="G13" i="2"/>
  <c r="G37" i="2" l="1"/>
  <c r="G20" i="1"/>
  <c r="K20" i="1" s="1"/>
  <c r="L20" i="1" s="1"/>
  <c r="G21" i="1"/>
  <c r="H21" i="1" s="1"/>
  <c r="G18" i="1"/>
  <c r="K18" i="1" s="1"/>
  <c r="L18" i="1" s="1"/>
  <c r="G19" i="1"/>
  <c r="H19" i="1" s="1"/>
  <c r="G42" i="1"/>
  <c r="K42" i="1" s="1"/>
  <c r="L42" i="1" s="1"/>
  <c r="G24" i="1"/>
  <c r="K24" i="1" s="1"/>
  <c r="L24" i="1" s="1"/>
  <c r="G25" i="1"/>
  <c r="H25" i="1" s="1"/>
  <c r="G37" i="1"/>
  <c r="K37" i="1" s="1"/>
  <c r="L37" i="1" s="1"/>
  <c r="G38" i="1"/>
  <c r="K38" i="1" s="1"/>
  <c r="L38" i="1" s="1"/>
  <c r="G39" i="1"/>
  <c r="K39" i="1" s="1"/>
  <c r="L39" i="1" s="1"/>
  <c r="G40" i="1"/>
  <c r="K40" i="1" s="1"/>
  <c r="L40" i="1" s="1"/>
  <c r="G36" i="1"/>
  <c r="K36" i="1" s="1"/>
  <c r="L36" i="1" s="1"/>
  <c r="G41" i="1"/>
  <c r="K41" i="1" s="1"/>
  <c r="L41" i="1" s="1"/>
  <c r="I36" i="2"/>
  <c r="I35" i="2"/>
  <c r="I31" i="2"/>
  <c r="I32" i="2"/>
  <c r="J32" i="2" s="1"/>
  <c r="I30" i="2"/>
  <c r="I28" i="2"/>
  <c r="I24" i="2"/>
  <c r="I25" i="2"/>
  <c r="I23" i="2"/>
  <c r="I21" i="2"/>
  <c r="I16" i="2"/>
  <c r="I17" i="2"/>
  <c r="I18" i="2"/>
  <c r="I15" i="2"/>
  <c r="I13" i="2"/>
  <c r="I41" i="2" l="1"/>
  <c r="H18" i="1"/>
  <c r="K25" i="1"/>
  <c r="L25" i="1" s="1"/>
  <c r="K19" i="1"/>
  <c r="L19" i="1" s="1"/>
  <c r="H20" i="1"/>
  <c r="K21" i="1"/>
  <c r="L21" i="1" s="1"/>
  <c r="H24" i="1"/>
  <c r="H40" i="1"/>
  <c r="H39" i="1"/>
  <c r="H38" i="1"/>
  <c r="H36" i="1"/>
  <c r="H37" i="1"/>
  <c r="H42" i="1"/>
  <c r="H41" i="1"/>
  <c r="J39" i="2" l="1"/>
  <c r="J41" i="2" s="1"/>
  <c r="G34" i="1"/>
  <c r="H34" i="1" s="1"/>
  <c r="G33" i="1"/>
  <c r="K33" i="1" s="1"/>
  <c r="L33" i="1" s="1"/>
  <c r="K34" i="1" l="1"/>
  <c r="L34" i="1" s="1"/>
  <c r="H33" i="1"/>
  <c r="G32" i="1" l="1"/>
  <c r="K32" i="1" s="1"/>
  <c r="L32" i="1" s="1"/>
  <c r="G31" i="1"/>
  <c r="H31" i="1" s="1"/>
  <c r="G29" i="1"/>
  <c r="K29" i="1" s="1"/>
  <c r="L29" i="1" s="1"/>
  <c r="G28" i="1"/>
  <c r="K28" i="1" s="1"/>
  <c r="L28" i="1" s="1"/>
  <c r="G27" i="1"/>
  <c r="K27" i="1" s="1"/>
  <c r="L27" i="1" s="1"/>
  <c r="G26" i="1"/>
  <c r="H26" i="1" s="1"/>
  <c r="G17" i="1"/>
  <c r="H17" i="1" s="1"/>
  <c r="G16" i="1"/>
  <c r="H16" i="1" s="1"/>
  <c r="G15" i="1"/>
  <c r="K15" i="1" s="1"/>
  <c r="L15" i="1" s="1"/>
  <c r="G14" i="1"/>
  <c r="K14" i="1" s="1"/>
  <c r="G13" i="1"/>
  <c r="H13" i="1" s="1"/>
  <c r="G12" i="1"/>
  <c r="K12" i="1" s="1"/>
  <c r="L12" i="1" s="1"/>
  <c r="G11" i="1"/>
  <c r="K11" i="1" s="1"/>
  <c r="J36" i="2"/>
  <c r="J35" i="2"/>
  <c r="J31" i="2"/>
  <c r="J30" i="2"/>
  <c r="J28" i="2"/>
  <c r="J25" i="2"/>
  <c r="J24" i="2"/>
  <c r="J23" i="2"/>
  <c r="J21" i="2"/>
  <c r="J18" i="2"/>
  <c r="J17" i="2"/>
  <c r="J16" i="2"/>
  <c r="J15" i="2"/>
  <c r="J13" i="2"/>
  <c r="K16" i="1" l="1"/>
  <c r="L16" i="1" s="1"/>
  <c r="H12" i="1"/>
  <c r="L11" i="1"/>
  <c r="K31" i="1"/>
  <c r="K26" i="1"/>
  <c r="L26" i="1" s="1"/>
  <c r="H14" i="1"/>
  <c r="H29" i="1"/>
  <c r="H27" i="1"/>
  <c r="H32" i="1"/>
  <c r="K13" i="1"/>
  <c r="L13" i="1" s="1"/>
  <c r="K17" i="1"/>
  <c r="L17" i="1" s="1"/>
  <c r="H11" i="1"/>
  <c r="H15" i="1"/>
  <c r="H28" i="1"/>
  <c r="L14" i="1"/>
  <c r="K43" i="1" l="1"/>
  <c r="L43" i="1" s="1"/>
  <c r="L31" i="1"/>
</calcChain>
</file>

<file path=xl/sharedStrings.xml><?xml version="1.0" encoding="utf-8"?>
<sst xmlns="http://schemas.openxmlformats.org/spreadsheetml/2006/main" count="180" uniqueCount="121">
  <si>
    <t>DETAIL QUANTITATIF ESTIMATIF</t>
  </si>
  <si>
    <t>Désignation des prestations/matériels/logiciel</t>
  </si>
  <si>
    <t>Unité d'œuvre</t>
  </si>
  <si>
    <t>Qté Unité d'œuvre estimée</t>
  </si>
  <si>
    <t>Montant total estimé (€HT)</t>
  </si>
  <si>
    <t>Montant total estimé (€TTC)</t>
  </si>
  <si>
    <t>Chef de Projet</t>
  </si>
  <si>
    <t>Journée</t>
  </si>
  <si>
    <t>Unitaire</t>
  </si>
  <si>
    <t>SFP-10G-LR (10GBASE-LR SFP Module)</t>
  </si>
  <si>
    <t>SFP-10G-SR (10GBASE-SR SFP Module)</t>
  </si>
  <si>
    <t>SFP-H10GB-CU5M= - 10GBASE-CU SFP+ Cable 5 Meter</t>
  </si>
  <si>
    <t>SFP-H10GB-CU1M= - 10GBASE-CU SFP+ Cable 1 Meter</t>
  </si>
  <si>
    <t>Qté matériels/logiciels de l'infrastructure initiale</t>
  </si>
  <si>
    <t>Maintenance Infrastructure réseau - J4</t>
  </si>
  <si>
    <t>Cœur de réseau</t>
  </si>
  <si>
    <t>Annuel</t>
  </si>
  <si>
    <t>Distribution capillaire</t>
  </si>
  <si>
    <t>Maintenance Infrastructure réseau - CCR</t>
  </si>
  <si>
    <t>Maintenance Infrastructure réseau - FSJ</t>
  </si>
  <si>
    <t>Concentrateur Fibre</t>
  </si>
  <si>
    <t>Maintenance Infrastructure sécurité</t>
  </si>
  <si>
    <t>Pare-feux</t>
  </si>
  <si>
    <r>
      <t xml:space="preserve">Qté d'unité d'œuvre </t>
    </r>
    <r>
      <rPr>
        <sz val="11"/>
        <color theme="1"/>
        <rFont val="Arial"/>
        <family val="2"/>
      </rPr>
      <t>(nbre)</t>
    </r>
  </si>
  <si>
    <t>NOM CANDIDAT -&gt;</t>
  </si>
  <si>
    <r>
      <t xml:space="preserve">Qté d'unité d'œuvre </t>
    </r>
    <r>
      <rPr>
        <sz val="11"/>
        <color theme="1"/>
        <rFont val="Arial"/>
        <family val="2"/>
      </rPr>
      <t>(nbre d'années)</t>
    </r>
  </si>
  <si>
    <t xml:space="preserve">Désignation des matériels/logiciel
</t>
  </si>
  <si>
    <t>FortiAnalyzer (FC1-10-LV0VM-248-02-DD 24x7 FortiCare Contract (for 1-6 GB/Day of Logs))</t>
  </si>
  <si>
    <t>Pourcentage de remise sur prix catalogue</t>
  </si>
  <si>
    <r>
      <rPr>
        <b/>
        <u/>
        <sz val="16"/>
        <color rgb="FFFF0000"/>
        <rFont val="Calibri"/>
        <family val="2"/>
        <scheme val="minor"/>
      </rPr>
      <t>NOTE PRELIMINAIRE A LIRE</t>
    </r>
    <r>
      <rPr>
        <b/>
        <sz val="16"/>
        <color rgb="FFFF0000"/>
        <rFont val="Calibri"/>
        <family val="2"/>
        <scheme val="minor"/>
      </rPr>
      <t xml:space="preserve"> : Les candidats doivent remplir uniquement les cellules en jaune ci-dessous (prix unitaires ou pourcentage)</t>
    </r>
  </si>
  <si>
    <t>C9200L-24P-4X-E</t>
  </si>
  <si>
    <t>C9200L-48P-4X-E</t>
  </si>
  <si>
    <t>WS-C2960X-24PD-L</t>
  </si>
  <si>
    <t>WS-C2960XR-48FPD-I</t>
  </si>
  <si>
    <t>WS-C3560X-24P</t>
  </si>
  <si>
    <t>WS-C3560X-48P</t>
  </si>
  <si>
    <t>C9300X-12Y-E</t>
  </si>
  <si>
    <t>PWR-C5-1KWAC</t>
  </si>
  <si>
    <t>PWR-C5-600WAC</t>
  </si>
  <si>
    <r>
      <rPr>
        <b/>
        <u/>
        <sz val="16"/>
        <color rgb="FFFF0000"/>
        <rFont val="Calibri"/>
        <family val="2"/>
        <scheme val="minor"/>
      </rPr>
      <t>NOTE PRELIMINAIRE A LIRE</t>
    </r>
    <r>
      <rPr>
        <b/>
        <sz val="16"/>
        <color rgb="FFFF0000"/>
        <rFont val="Calibri"/>
        <family val="2"/>
        <scheme val="minor"/>
      </rPr>
      <t xml:space="preserve"> : Les candidats doivent remplir uniquement les cellules en jaune ci-dessous (prix forfaitaires)</t>
    </r>
  </si>
  <si>
    <t>Mucem</t>
  </si>
  <si>
    <t>C9300-12Y-A</t>
  </si>
  <si>
    <t>C9300-24UX-A</t>
  </si>
  <si>
    <t>Fortigate 401F</t>
  </si>
  <si>
    <t>FG-TRAN-SFP+LR-C</t>
  </si>
  <si>
    <t>FORTITOKEN MOBILE for 100 users PERPETUAL Licenses</t>
  </si>
  <si>
    <t>FORTITOKEN MOBILE for 25 users PERPETUAL Licences</t>
  </si>
  <si>
    <t>FORTITOKEN MOBILE for 50 users PERPETUAL Licences</t>
  </si>
  <si>
    <t>FortiToken-210 Five pieces Perpetual license</t>
  </si>
  <si>
    <t>FortiAuthenticator - VM License VM Base License supports 100 users (inclus Forticare 1Y)</t>
  </si>
  <si>
    <t>FortiAuthenticator - VM License FortiAuthenticator-VM 100 users license upgrade</t>
  </si>
  <si>
    <t>Maintenance évolutive logicielle une fois par an par constructeur (frais hors prise en compte forfaitaire)</t>
  </si>
  <si>
    <t>Visite préventive une fois par an (frais hors prise en compte forfaitaire)</t>
  </si>
  <si>
    <t>C9200L-24T-4X-E</t>
  </si>
  <si>
    <t>C9200L-48T-4X-E</t>
  </si>
  <si>
    <t>Carnet multiservices 5 UO (Assistance à la modification de paramètres)</t>
  </si>
  <si>
    <t>Carnet multiservices 10 UO (Assistance à la modification de paramètres)</t>
  </si>
  <si>
    <t>Prix public à titre d'information</t>
  </si>
  <si>
    <t>Poste 1 - Maintenance de l'infrastructure existante</t>
  </si>
  <si>
    <t>Carnet multiservices 10 UO (Assistance à l'utilisation ou la mise en œuvre d'une fonctionnalté sur le système)</t>
  </si>
  <si>
    <r>
      <t xml:space="preserve">Cœur de réseau - </t>
    </r>
    <r>
      <rPr>
        <b/>
        <sz val="10"/>
        <color rgb="FFFF0000"/>
        <rFont val="Arial"/>
        <family val="2"/>
      </rPr>
      <t>Achat Unitaire</t>
    </r>
  </si>
  <si>
    <t>FOURNITURE DE MATERIELS ET LICENCES LOGICIELS SUPPLEMENTAIRES</t>
  </si>
  <si>
    <r>
      <t xml:space="preserve">Firewall - </t>
    </r>
    <r>
      <rPr>
        <b/>
        <sz val="10"/>
        <color rgb="FFFF0000"/>
        <rFont val="Arial"/>
        <family val="2"/>
      </rPr>
      <t>Achat unitaire</t>
    </r>
  </si>
  <si>
    <t>* Pièces, Support, Travail, Remplacement.</t>
  </si>
  <si>
    <t xml:space="preserve">Date et signature du titulaire : 
Nom et qualité du signataire : </t>
  </si>
  <si>
    <t>Poste 2 - Fournitures et prestations de conseil en vue de l'évolution</t>
  </si>
  <si>
    <t>Ingénieur (Heures Non Ouvrées)</t>
  </si>
  <si>
    <t>Ingénieur (Heures ouvrées)</t>
  </si>
  <si>
    <t>Technicien (Heures Ouvrées)</t>
  </si>
  <si>
    <t>Technicien (Heures Non Ouvrées)</t>
  </si>
  <si>
    <r>
      <t xml:space="preserve">Distribution capillaire - </t>
    </r>
    <r>
      <rPr>
        <b/>
        <sz val="10"/>
        <color rgb="FFFF0000"/>
        <rFont val="Arial"/>
        <family val="2"/>
      </rPr>
      <t>Achat Unitaire</t>
    </r>
  </si>
  <si>
    <t>PU X Qté prestations / matériels / logiciels
(€HT)</t>
  </si>
  <si>
    <t>PU X Qté prestations / matériels / logiciels
(€TTC)</t>
  </si>
  <si>
    <t>TOTAL DQE</t>
  </si>
  <si>
    <t>Prestations ponctuelles hors cadre de maintenance forfaitaire</t>
  </si>
  <si>
    <t>Carnet multiservices 5 UO (Assistance à l'utilisation ou la mise en œuvre d'une fonctionnalité sur le système)</t>
  </si>
  <si>
    <t>Prestations et fournitures en vue de la maintenance et de l’évolution des équipements et logiciels de l’infrastructure du réseau et sécurité du système d’information</t>
  </si>
  <si>
    <t>Référence prix</t>
  </si>
  <si>
    <t>PP1</t>
  </si>
  <si>
    <t>PP2</t>
  </si>
  <si>
    <t>PP3</t>
  </si>
  <si>
    <t>PP4</t>
  </si>
  <si>
    <t>PP5</t>
  </si>
  <si>
    <t>PP6</t>
  </si>
  <si>
    <t>PP7</t>
  </si>
  <si>
    <t>PP8</t>
  </si>
  <si>
    <t>PP9</t>
  </si>
  <si>
    <t>PP10</t>
  </si>
  <si>
    <t>PP11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</si>
  <si>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</si>
  <si>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</si>
  <si>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</si>
  <si>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</si>
  <si>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</si>
  <si>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</si>
  <si>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</si>
  <si>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</si>
  <si>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</si>
  <si>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</si>
  <si>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</si>
  <si>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</si>
  <si>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</si>
  <si>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</si>
  <si>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</si>
  <si>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</si>
  <si>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</si>
  <si>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r>
      <t xml:space="preserve">Prix Unitaire remisé </t>
    </r>
    <r>
      <rPr>
        <b/>
        <u/>
        <sz val="12"/>
        <rFont val="Arial"/>
        <family val="2"/>
      </rPr>
      <t>par prestation / matériel / logicie</t>
    </r>
    <r>
      <rPr>
        <b/>
        <u/>
        <sz val="11"/>
        <rFont val="Arial"/>
        <family val="2"/>
      </rPr>
      <t>l</t>
    </r>
    <r>
      <rPr>
        <b/>
        <sz val="11"/>
        <rFont val="Arial"/>
        <family val="2"/>
      </rPr>
      <t xml:space="preserve"> (€HT)</t>
    </r>
  </si>
  <si>
    <t>CCAP valant acte d'engagement - annexe 1a : DECOMPOSITION DU PRIX GLOBAL ET FORFAITAIRE (DPGF)</t>
  </si>
  <si>
    <t>CCAP valant acte d'engagement - annexe 1b : BORDEREAU DES PRIX UNITAIRES (BPU) - Evolution(s)</t>
  </si>
  <si>
    <t>Renseigner le nom du candidat</t>
  </si>
  <si>
    <t>PRIX FORFAITAIRE
x Qté matériels/logiciels x Nombre d'années
(€HT)</t>
  </si>
  <si>
    <t>PRIX FORFAITAIRE
x Qté matériels/logiciels x Nombre d'années
(€TTC)</t>
  </si>
  <si>
    <r>
      <t xml:space="preserve">Prix Forfaitaire </t>
    </r>
    <r>
      <rPr>
        <b/>
        <u/>
        <sz val="11"/>
        <rFont val="Arial"/>
        <family val="2"/>
      </rPr>
      <t>annuel X quantités matériels / logiciels</t>
    </r>
    <r>
      <rPr>
        <b/>
        <sz val="11"/>
        <rFont val="Arial"/>
        <family val="2"/>
      </rPr>
      <t xml:space="preserve"> (€HT)</t>
    </r>
  </si>
  <si>
    <t>TOTAL</t>
  </si>
  <si>
    <r>
      <t xml:space="preserve">TOTAL forfaitaire - </t>
    </r>
    <r>
      <rPr>
        <b/>
        <sz val="11"/>
        <color rgb="FFFF0000"/>
        <rFont val="Arial"/>
        <family val="2"/>
      </rPr>
      <t>DUREE FERME (48 mois)</t>
    </r>
  </si>
  <si>
    <r>
      <t xml:space="preserve">TOTAL forfaitaire - </t>
    </r>
    <r>
      <rPr>
        <b/>
        <sz val="11"/>
        <color rgb="FFFF0000"/>
        <rFont val="Arial"/>
        <family val="2"/>
      </rPr>
      <t>12 MOIS</t>
    </r>
  </si>
  <si>
    <t>€HT</t>
  </si>
  <si>
    <t>€TTC</t>
  </si>
  <si>
    <t>Prix unitaire adossement constructeur (PSRT *) - €HT</t>
  </si>
  <si>
    <t>Prix unitaire additionnel maintenance prestataire - €HT</t>
  </si>
  <si>
    <t>Les quantités d'unités d'œuvres estimées, indiquées ci-dessous ne constituent pas un engagement contractuel minimum du Mucem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</si>
</sst>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\ &quot;€&quot;"/>
    <numFmt numFmtId="165" formatCode="_ * #,##0.00_ \ [$€-1]_ ;_ * \-#,##0.00\ \ [$€-1]_ ;_ * &quot;-&quot;??_ \ [$€-1]_ ;_ @_ "/>
    <numFmt numFmtId="166" formatCode="#,##0\ &quot;€&quot;"/>
    <numFmt numFmtId="167" formatCode="_([$$-409]* #,##0.00_);_([$$-409]* \(#,##0.00\);_([$$-409]* &quot;-&quot;_);_(@_)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</fills>
  <borders count="61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1" tint="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theme="1" tint="0.34998626667073579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 diagonalUp="1"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 style="thin">
        <color theme="1" tint="0.34998626667073579"/>
      </diagonal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 diagonalUp="1">
      <left/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 style="thin">
        <color theme="1" tint="0.34998626667073579"/>
      </diagonal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 style="thin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indexed="64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0" tint="-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theme="0" tint="-0.34998626667073579"/>
      </diagonal>
    </border>
    <border>
      <left style="medium">
        <color theme="1" tint="0.34998626667073579"/>
      </left>
      <right style="medium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indexed="64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indexed="64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6">
    <xf numFmtId="0" fontId="0" fillId="0" borderId="0"/>
    <xf numFmtId="9" fontId="16" fillId="0" borderId="0" applyFont="0" applyFill="0" applyBorder="0" applyAlignment="0" applyProtection="0"/>
    <xf numFmtId="0" fontId="17" fillId="0" borderId="0"/>
    <xf numFmtId="167" fontId="18" fillId="0" borderId="0" applyNumberFormat="0" applyFill="0" applyBorder="0" applyAlignment="0" applyProtection="0"/>
    <xf numFmtId="0" fontId="9" fillId="0" borderId="0"/>
    <xf numFmtId="167" fontId="4" fillId="0" borderId="0"/>
  </cellStyleXfs>
  <cellXfs count="196">
    <xf numFmtId="0" fontId="0" fillId="0" borderId="0" xfId="0"/>
    <xf numFmtId="0" fontId="0" fillId="2" borderId="0" xfId="0" applyFill="1" applyAlignment="1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5" fontId="4" fillId="0" borderId="0" xfId="0" applyNumberFormat="1" applyFont="1" applyAlignment="1">
      <alignment vertical="center"/>
    </xf>
    <xf numFmtId="164" fontId="0" fillId="2" borderId="0" xfId="0" applyNumberFormat="1" applyFill="1" applyAlignment="1">
      <alignment vertical="center"/>
    </xf>
    <xf numFmtId="49" fontId="8" fillId="6" borderId="6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10" fillId="6" borderId="20" xfId="0" applyNumberFormat="1" applyFont="1" applyFill="1" applyBorder="1" applyAlignment="1">
      <alignment vertical="center" wrapText="1"/>
    </xf>
    <xf numFmtId="49" fontId="11" fillId="6" borderId="21" xfId="0" applyNumberFormat="1" applyFont="1" applyFill="1" applyBorder="1" applyAlignment="1">
      <alignment horizontal="left" vertical="center"/>
    </xf>
    <xf numFmtId="49" fontId="11" fillId="6" borderId="21" xfId="0" applyNumberFormat="1" applyFont="1" applyFill="1" applyBorder="1" applyAlignment="1">
      <alignment horizontal="center" vertical="center"/>
    </xf>
    <xf numFmtId="49" fontId="11" fillId="0" borderId="24" xfId="0" applyNumberFormat="1" applyFont="1" applyBorder="1" applyAlignment="1">
      <alignment horizontal="left" vertical="center" wrapText="1"/>
    </xf>
    <xf numFmtId="49" fontId="11" fillId="0" borderId="24" xfId="0" applyNumberFormat="1" applyFont="1" applyFill="1" applyBorder="1" applyAlignment="1">
      <alignment horizontal="left" vertical="center" wrapText="1"/>
    </xf>
    <xf numFmtId="0" fontId="0" fillId="2" borderId="0" xfId="0" applyFill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9" fillId="6" borderId="7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6" fontId="11" fillId="6" borderId="21" xfId="0" applyNumberFormat="1" applyFont="1" applyFill="1" applyBorder="1" applyAlignment="1">
      <alignment horizontal="center"/>
    </xf>
    <xf numFmtId="166" fontId="11" fillId="6" borderId="22" xfId="0" applyNumberFormat="1" applyFont="1" applyFill="1" applyBorder="1"/>
    <xf numFmtId="0" fontId="11" fillId="0" borderId="24" xfId="0" applyFont="1" applyFill="1" applyBorder="1" applyAlignment="1">
      <alignment horizontal="center"/>
    </xf>
    <xf numFmtId="0" fontId="11" fillId="0" borderId="24" xfId="0" applyFont="1" applyBorder="1" applyAlignment="1">
      <alignment horizontal="center"/>
    </xf>
    <xf numFmtId="49" fontId="11" fillId="6" borderId="34" xfId="0" applyNumberFormat="1" applyFont="1" applyFill="1" applyBorder="1" applyAlignment="1">
      <alignment horizontal="left" vertical="center"/>
    </xf>
    <xf numFmtId="0" fontId="11" fillId="2" borderId="24" xfId="0" applyFont="1" applyFill="1" applyBorder="1" applyAlignment="1">
      <alignment horizontal="center"/>
    </xf>
    <xf numFmtId="1" fontId="12" fillId="7" borderId="14" xfId="0" applyNumberFormat="1" applyFont="1" applyFill="1" applyBorder="1" applyAlignment="1">
      <alignment horizontal="center" vertical="center" wrapText="1"/>
    </xf>
    <xf numFmtId="164" fontId="12" fillId="7" borderId="15" xfId="0" applyNumberFormat="1" applyFont="1" applyFill="1" applyBorder="1" applyAlignment="1">
      <alignment horizontal="center" vertical="center" wrapText="1"/>
    </xf>
    <xf numFmtId="164" fontId="12" fillId="7" borderId="16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 wrapText="1"/>
    </xf>
    <xf numFmtId="164" fontId="12" fillId="3" borderId="18" xfId="0" applyNumberFormat="1" applyFont="1" applyFill="1" applyBorder="1" applyAlignment="1">
      <alignment horizontal="center" vertical="center" wrapText="1"/>
    </xf>
    <xf numFmtId="164" fontId="12" fillId="3" borderId="19" xfId="0" applyNumberFormat="1" applyFont="1" applyFill="1" applyBorder="1" applyAlignment="1">
      <alignment horizontal="center" vertical="center" wrapText="1"/>
    </xf>
    <xf numFmtId="0" fontId="14" fillId="8" borderId="23" xfId="0" applyFont="1" applyFill="1" applyBorder="1" applyAlignment="1">
      <alignment horizontal="left" vertical="center"/>
    </xf>
    <xf numFmtId="0" fontId="14" fillId="8" borderId="24" xfId="0" applyFont="1" applyFill="1" applyBorder="1" applyAlignment="1">
      <alignment horizontal="center" vertical="center"/>
    </xf>
    <xf numFmtId="164" fontId="14" fillId="8" borderId="26" xfId="0" applyNumberFormat="1" applyFont="1" applyFill="1" applyBorder="1" applyAlignment="1">
      <alignment horizontal="center" vertical="center"/>
    </xf>
    <xf numFmtId="164" fontId="14" fillId="8" borderId="27" xfId="0" applyNumberFormat="1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164" fontId="14" fillId="8" borderId="25" xfId="0" applyNumberFormat="1" applyFont="1" applyFill="1" applyBorder="1" applyAlignment="1">
      <alignment horizontal="center" vertical="center"/>
    </xf>
    <xf numFmtId="49" fontId="15" fillId="0" borderId="26" xfId="0" applyNumberFormat="1" applyFont="1" applyFill="1" applyBorder="1" applyAlignment="1">
      <alignment horizontal="center" wrapText="1"/>
    </xf>
    <xf numFmtId="1" fontId="15" fillId="2" borderId="28" xfId="0" applyNumberFormat="1" applyFont="1" applyFill="1" applyBorder="1" applyAlignment="1">
      <alignment horizontal="center" vertical="center"/>
    </xf>
    <xf numFmtId="164" fontId="15" fillId="7" borderId="24" xfId="0" applyNumberFormat="1" applyFont="1" applyFill="1" applyBorder="1" applyAlignment="1">
      <alignment horizontal="center" vertical="center" wrapText="1"/>
    </xf>
    <xf numFmtId="164" fontId="15" fillId="7" borderId="25" xfId="0" applyNumberFormat="1" applyFont="1" applyFill="1" applyBorder="1" applyAlignment="1">
      <alignment horizontal="center" vertical="center" wrapText="1"/>
    </xf>
    <xf numFmtId="49" fontId="15" fillId="0" borderId="26" xfId="0" applyNumberFormat="1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left" vertical="center"/>
    </xf>
    <xf numFmtId="164" fontId="14" fillId="8" borderId="2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 wrapText="1"/>
    </xf>
    <xf numFmtId="1" fontId="11" fillId="2" borderId="28" xfId="0" applyNumberFormat="1" applyFont="1" applyFill="1" applyBorder="1" applyAlignment="1">
      <alignment horizontal="center" vertical="center"/>
    </xf>
    <xf numFmtId="164" fontId="11" fillId="7" borderId="24" xfId="0" applyNumberFormat="1" applyFont="1" applyFill="1" applyBorder="1" applyAlignment="1">
      <alignment horizontal="center" vertical="center" wrapText="1"/>
    </xf>
    <xf numFmtId="164" fontId="11" fillId="7" borderId="2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164" fontId="11" fillId="3" borderId="24" xfId="0" applyNumberFormat="1" applyFont="1" applyFill="1" applyBorder="1" applyAlignment="1">
      <alignment horizontal="center" vertical="center"/>
    </xf>
    <xf numFmtId="164" fontId="11" fillId="3" borderId="25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0" fillId="3" borderId="15" xfId="0" applyNumberFormat="1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64" fontId="9" fillId="6" borderId="0" xfId="0" applyNumberFormat="1" applyFont="1" applyFill="1" applyBorder="1" applyAlignment="1">
      <alignment horizontal="center" vertical="center"/>
    </xf>
    <xf numFmtId="164" fontId="9" fillId="6" borderId="0" xfId="0" applyNumberFormat="1" applyFont="1" applyFill="1" applyBorder="1" applyAlignment="1"/>
    <xf numFmtId="164" fontId="9" fillId="6" borderId="0" xfId="0" applyNumberFormat="1" applyFont="1" applyFill="1" applyBorder="1" applyAlignment="1">
      <alignment horizontal="center"/>
    </xf>
    <xf numFmtId="164" fontId="9" fillId="6" borderId="35" xfId="0" applyNumberFormat="1" applyFont="1" applyFill="1" applyBorder="1" applyAlignment="1">
      <alignment horizontal="center"/>
    </xf>
    <xf numFmtId="164" fontId="0" fillId="2" borderId="0" xfId="0" applyNumberFormat="1" applyFill="1"/>
    <xf numFmtId="49" fontId="11" fillId="0" borderId="39" xfId="0" applyNumberFormat="1" applyFont="1" applyBorder="1" applyAlignment="1">
      <alignment horizontal="left" vertical="center" wrapText="1"/>
    </xf>
    <xf numFmtId="164" fontId="15" fillId="7" borderId="40" xfId="0" applyNumberFormat="1" applyFont="1" applyFill="1" applyBorder="1" applyAlignment="1">
      <alignment horizontal="center" vertical="center" wrapText="1"/>
    </xf>
    <xf numFmtId="0" fontId="19" fillId="0" borderId="0" xfId="0" applyFont="1"/>
    <xf numFmtId="164" fontId="1" fillId="7" borderId="38" xfId="0" applyNumberFormat="1" applyFont="1" applyFill="1" applyBorder="1" applyAlignment="1">
      <alignment horizontal="center" vertical="center" wrapText="1"/>
    </xf>
    <xf numFmtId="164" fontId="11" fillId="10" borderId="27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33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/>
    </xf>
    <xf numFmtId="0" fontId="11" fillId="0" borderId="39" xfId="0" applyFont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49" fontId="11" fillId="8" borderId="44" xfId="0" applyNumberFormat="1" applyFont="1" applyFill="1" applyBorder="1" applyAlignment="1">
      <alignment horizontal="center" vertical="center" wrapText="1"/>
    </xf>
    <xf numFmtId="0" fontId="11" fillId="10" borderId="24" xfId="0" applyFont="1" applyFill="1" applyBorder="1" applyAlignment="1">
      <alignment horizontal="center"/>
    </xf>
    <xf numFmtId="49" fontId="15" fillId="10" borderId="26" xfId="0" applyNumberFormat="1" applyFont="1" applyFill="1" applyBorder="1" applyAlignment="1">
      <alignment horizontal="center" wrapText="1"/>
    </xf>
    <xf numFmtId="49" fontId="15" fillId="10" borderId="26" xfId="0" applyNumberFormat="1" applyFont="1" applyFill="1" applyBorder="1" applyAlignment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11" fillId="10" borderId="41" xfId="0" applyNumberFormat="1" applyFont="1" applyFill="1" applyBorder="1" applyAlignment="1">
      <alignment horizontal="center" vertical="center" wrapText="1"/>
    </xf>
    <xf numFmtId="49" fontId="10" fillId="9" borderId="20" xfId="0" applyNumberFormat="1" applyFont="1" applyFill="1" applyBorder="1" applyAlignment="1">
      <alignment vertical="center" wrapText="1"/>
    </xf>
    <xf numFmtId="49" fontId="11" fillId="9" borderId="29" xfId="0" applyNumberFormat="1" applyFont="1" applyFill="1" applyBorder="1" applyAlignment="1">
      <alignment horizontal="left" vertical="center"/>
    </xf>
    <xf numFmtId="49" fontId="11" fillId="9" borderId="43" xfId="0" applyNumberFormat="1" applyFont="1" applyFill="1" applyBorder="1" applyAlignment="1">
      <alignment horizontal="left" vertical="center"/>
    </xf>
    <xf numFmtId="49" fontId="11" fillId="9" borderId="30" xfId="0" applyNumberFormat="1" applyFont="1" applyFill="1" applyBorder="1" applyAlignment="1">
      <alignment horizontal="left" vertical="center"/>
    </xf>
    <xf numFmtId="49" fontId="11" fillId="9" borderId="31" xfId="0" applyNumberFormat="1" applyFont="1" applyFill="1" applyBorder="1" applyAlignment="1">
      <alignment horizontal="center" vertical="center"/>
    </xf>
    <xf numFmtId="166" fontId="11" fillId="9" borderId="21" xfId="0" applyNumberFormat="1" applyFont="1" applyFill="1" applyBorder="1" applyAlignment="1">
      <alignment horizontal="center" vertical="center"/>
    </xf>
    <xf numFmtId="166" fontId="11" fillId="9" borderId="22" xfId="0" applyNumberFormat="1" applyFont="1" applyFill="1" applyBorder="1" applyAlignment="1">
      <alignment vertical="center"/>
    </xf>
    <xf numFmtId="49" fontId="11" fillId="9" borderId="21" xfId="0" applyNumberFormat="1" applyFont="1" applyFill="1" applyBorder="1" applyAlignment="1">
      <alignment horizontal="left" vertical="center"/>
    </xf>
    <xf numFmtId="49" fontId="11" fillId="9" borderId="21" xfId="0" applyNumberFormat="1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center" vertical="center"/>
    </xf>
    <xf numFmtId="164" fontId="10" fillId="9" borderId="24" xfId="0" applyNumberFormat="1" applyFont="1" applyFill="1" applyBorder="1" applyAlignment="1">
      <alignment horizontal="center" vertical="center"/>
    </xf>
    <xf numFmtId="164" fontId="10" fillId="9" borderId="25" xfId="0" applyNumberFormat="1" applyFont="1" applyFill="1" applyBorder="1" applyAlignment="1">
      <alignment horizontal="center" vertical="center"/>
    </xf>
    <xf numFmtId="49" fontId="10" fillId="9" borderId="20" xfId="0" applyNumberFormat="1" applyFont="1" applyFill="1" applyBorder="1" applyAlignment="1">
      <alignment vertical="center"/>
    </xf>
    <xf numFmtId="49" fontId="0" fillId="0" borderId="0" xfId="0" applyNumberFormat="1" applyAlignment="1">
      <alignment horizontal="right" vertical="center"/>
    </xf>
    <xf numFmtId="0" fontId="1" fillId="0" borderId="46" xfId="0" applyFont="1" applyBorder="1" applyAlignment="1">
      <alignment horizontal="center" vertical="center" wrapText="1"/>
    </xf>
    <xf numFmtId="9" fontId="9" fillId="10" borderId="47" xfId="1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/>
    </xf>
    <xf numFmtId="0" fontId="11" fillId="10" borderId="39" xfId="0" applyFont="1" applyFill="1" applyBorder="1" applyAlignment="1">
      <alignment horizontal="center" vertical="center"/>
    </xf>
    <xf numFmtId="49" fontId="23" fillId="9" borderId="20" xfId="0" applyNumberFormat="1" applyFont="1" applyFill="1" applyBorder="1" applyAlignment="1">
      <alignment vertical="center" wrapText="1"/>
    </xf>
    <xf numFmtId="49" fontId="11" fillId="2" borderId="2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1" fillId="0" borderId="45" xfId="0" applyNumberFormat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top" wrapText="1"/>
    </xf>
    <xf numFmtId="49" fontId="1" fillId="0" borderId="35" xfId="0" applyNumberFormat="1" applyFont="1" applyBorder="1" applyAlignment="1">
      <alignment horizontal="left" vertical="top" wrapText="1"/>
    </xf>
    <xf numFmtId="49" fontId="1" fillId="0" borderId="9" xfId="0" applyNumberFormat="1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2" fillId="10" borderId="1" xfId="0" applyNumberFormat="1" applyFont="1" applyFill="1" applyBorder="1" applyAlignment="1">
      <alignment horizontal="center" vertical="center"/>
    </xf>
    <xf numFmtId="49" fontId="2" fillId="10" borderId="2" xfId="0" applyNumberFormat="1" applyFont="1" applyFill="1" applyBorder="1" applyAlignment="1">
      <alignment horizontal="center" vertical="center"/>
    </xf>
    <xf numFmtId="0" fontId="22" fillId="5" borderId="3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2" fillId="10" borderId="3" xfId="0" applyNumberFormat="1" applyFont="1" applyFill="1" applyBorder="1" applyAlignment="1">
      <alignment horizontal="center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9" fontId="2" fillId="10" borderId="5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7" fillId="10" borderId="3" xfId="0" applyFont="1" applyFill="1" applyBorder="1" applyAlignment="1" applyProtection="1">
      <alignment horizontal="center" vertical="center"/>
      <protection locked="0"/>
    </xf>
    <xf numFmtId="0" fontId="7" fillId="10" borderId="4" xfId="0" applyFont="1" applyFill="1" applyBorder="1" applyAlignment="1" applyProtection="1">
      <alignment horizontal="center" vertical="center"/>
      <protection locked="0"/>
    </xf>
    <xf numFmtId="0" fontId="7" fillId="10" borderId="5" xfId="0" applyFont="1" applyFill="1" applyBorder="1" applyAlignment="1" applyProtection="1">
      <alignment horizontal="center" vertical="center"/>
      <protection locked="0"/>
    </xf>
    <xf numFmtId="49" fontId="1" fillId="6" borderId="3" xfId="0" applyNumberFormat="1" applyFont="1" applyFill="1" applyBorder="1" applyAlignment="1">
      <alignment horizontal="center" vertical="center" wrapText="1"/>
    </xf>
    <xf numFmtId="49" fontId="1" fillId="6" borderId="4" xfId="0" applyNumberFormat="1" applyFont="1" applyFill="1" applyBorder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21" fillId="3" borderId="9" xfId="0" applyNumberFormat="1" applyFont="1" applyFill="1" applyBorder="1" applyAlignment="1">
      <alignment horizontal="center" vertical="center" wrapText="1"/>
    </xf>
    <xf numFmtId="49" fontId="21" fillId="3" borderId="10" xfId="0" applyNumberFormat="1" applyFont="1" applyFill="1" applyBorder="1" applyAlignment="1">
      <alignment horizontal="center" vertical="center" wrapText="1"/>
    </xf>
    <xf numFmtId="49" fontId="21" fillId="3" borderId="11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49" fontId="23" fillId="9" borderId="48" xfId="0" applyNumberFormat="1" applyFont="1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49" fontId="24" fillId="11" borderId="13" xfId="0" applyNumberFormat="1" applyFont="1" applyFill="1" applyBorder="1" applyAlignment="1">
      <alignment horizontal="center" vertical="center" wrapText="1"/>
    </xf>
    <xf numFmtId="164" fontId="24" fillId="11" borderId="12" xfId="0" applyNumberFormat="1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6" fillId="11" borderId="11" xfId="0" applyFont="1" applyFill="1" applyBorder="1" applyAlignment="1">
      <alignment horizontal="center" vertical="center" wrapText="1"/>
    </xf>
    <xf numFmtId="49" fontId="24" fillId="11" borderId="3" xfId="0" applyNumberFormat="1" applyFont="1" applyFill="1" applyBorder="1" applyAlignment="1">
      <alignment horizontal="center" vertical="center" wrapText="1"/>
    </xf>
    <xf numFmtId="49" fontId="24" fillId="11" borderId="15" xfId="0" applyNumberFormat="1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textRotation="90" wrapText="1"/>
    </xf>
    <xf numFmtId="49" fontId="24" fillId="11" borderId="10" xfId="0" applyNumberFormat="1" applyFont="1" applyFill="1" applyBorder="1" applyAlignment="1">
      <alignment horizontal="center" vertical="center" wrapText="1"/>
    </xf>
    <xf numFmtId="49" fontId="24" fillId="11" borderId="50" xfId="0" applyNumberFormat="1" applyFont="1" applyFill="1" applyBorder="1" applyAlignment="1">
      <alignment horizontal="center" vertical="center" wrapText="1"/>
    </xf>
    <xf numFmtId="164" fontId="24" fillId="11" borderId="51" xfId="0" applyNumberFormat="1" applyFont="1" applyFill="1" applyBorder="1" applyAlignment="1">
      <alignment horizontal="center" vertical="center" wrapText="1"/>
    </xf>
    <xf numFmtId="1" fontId="12" fillId="7" borderId="52" xfId="0" applyNumberFormat="1" applyFont="1" applyFill="1" applyBorder="1" applyAlignment="1">
      <alignment horizontal="center" vertical="center" wrapText="1"/>
    </xf>
    <xf numFmtId="164" fontId="12" fillId="7" borderId="53" xfId="0" applyNumberFormat="1" applyFont="1" applyFill="1" applyBorder="1" applyAlignment="1">
      <alignment horizontal="center" vertical="center" wrapText="1"/>
    </xf>
    <xf numFmtId="164" fontId="12" fillId="7" borderId="54" xfId="0" applyNumberFormat="1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vertical="center"/>
    </xf>
    <xf numFmtId="0" fontId="9" fillId="6" borderId="4" xfId="0" applyFont="1" applyFill="1" applyBorder="1" applyAlignment="1">
      <alignment horizontal="center" vertical="center"/>
    </xf>
    <xf numFmtId="164" fontId="9" fillId="6" borderId="4" xfId="0" applyNumberFormat="1" applyFont="1" applyFill="1" applyBorder="1" applyAlignment="1">
      <alignment horizontal="center" vertical="center"/>
    </xf>
    <xf numFmtId="164" fontId="9" fillId="6" borderId="4" xfId="0" applyNumberFormat="1" applyFont="1" applyFill="1" applyBorder="1" applyAlignment="1">
      <alignment vertical="center"/>
    </xf>
    <xf numFmtId="164" fontId="9" fillId="6" borderId="5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10" borderId="3" xfId="0" applyNumberFormat="1" applyFont="1" applyFill="1" applyBorder="1" applyAlignment="1">
      <alignment horizontal="center" vertical="center"/>
    </xf>
    <xf numFmtId="49" fontId="1" fillId="10" borderId="4" xfId="0" applyNumberFormat="1" applyFont="1" applyFill="1" applyBorder="1" applyAlignment="1">
      <alignment horizontal="center" vertical="center"/>
    </xf>
    <xf numFmtId="49" fontId="1" fillId="10" borderId="5" xfId="0" applyNumberFormat="1" applyFont="1" applyFill="1" applyBorder="1" applyAlignment="1">
      <alignment horizontal="center" vertical="center"/>
    </xf>
    <xf numFmtId="49" fontId="12" fillId="8" borderId="37" xfId="0" applyNumberFormat="1" applyFont="1" applyFill="1" applyBorder="1" applyAlignment="1">
      <alignment horizontal="center" vertical="center" wrapText="1"/>
    </xf>
    <xf numFmtId="49" fontId="12" fillId="8" borderId="36" xfId="0" applyNumberFormat="1" applyFont="1" applyFill="1" applyBorder="1" applyAlignment="1">
      <alignment horizontal="center" vertical="center" wrapText="1"/>
    </xf>
    <xf numFmtId="1" fontId="15" fillId="2" borderId="24" xfId="0" applyNumberFormat="1" applyFont="1" applyFill="1" applyBorder="1" applyAlignment="1">
      <alignment horizontal="center" vertical="center"/>
    </xf>
    <xf numFmtId="164" fontId="15" fillId="7" borderId="39" xfId="0" applyNumberFormat="1" applyFont="1" applyFill="1" applyBorder="1" applyAlignment="1">
      <alignment horizontal="center" vertical="center" wrapText="1"/>
    </xf>
    <xf numFmtId="164" fontId="1" fillId="7" borderId="55" xfId="0" applyNumberFormat="1" applyFont="1" applyFill="1" applyBorder="1" applyAlignment="1">
      <alignment horizontal="center" vertical="center" wrapText="1"/>
    </xf>
    <xf numFmtId="49" fontId="12" fillId="8" borderId="3" xfId="0" applyNumberFormat="1" applyFont="1" applyFill="1" applyBorder="1" applyAlignment="1">
      <alignment horizontal="center" vertical="center" wrapText="1"/>
    </xf>
    <xf numFmtId="49" fontId="12" fillId="8" borderId="5" xfId="0" applyNumberFormat="1" applyFont="1" applyFill="1" applyBorder="1" applyAlignment="1">
      <alignment horizontal="center" vertical="center" wrapText="1"/>
    </xf>
    <xf numFmtId="49" fontId="15" fillId="0" borderId="39" xfId="0" applyNumberFormat="1" applyFont="1" applyFill="1" applyBorder="1" applyAlignment="1">
      <alignment horizontal="center" vertical="center" wrapText="1"/>
    </xf>
    <xf numFmtId="164" fontId="1" fillId="7" borderId="5" xfId="0" applyNumberFormat="1" applyFont="1" applyFill="1" applyBorder="1" applyAlignment="1">
      <alignment horizontal="center" vertical="center" wrapText="1"/>
    </xf>
    <xf numFmtId="49" fontId="27" fillId="8" borderId="7" xfId="0" applyNumberFormat="1" applyFont="1" applyFill="1" applyBorder="1" applyAlignment="1">
      <alignment horizontal="center" vertical="center" wrapText="1"/>
    </xf>
    <xf numFmtId="49" fontId="27" fillId="8" borderId="0" xfId="0" applyNumberFormat="1" applyFont="1" applyFill="1" applyBorder="1" applyAlignment="1">
      <alignment horizontal="center" vertical="center" wrapText="1"/>
    </xf>
    <xf numFmtId="164" fontId="1" fillId="7" borderId="4" xfId="0" applyNumberFormat="1" applyFont="1" applyFill="1" applyBorder="1" applyAlignment="1">
      <alignment horizontal="center" vertical="center" wrapText="1"/>
    </xf>
    <xf numFmtId="49" fontId="27" fillId="8" borderId="6" xfId="0" applyNumberFormat="1" applyFont="1" applyFill="1" applyBorder="1" applyAlignment="1">
      <alignment horizontal="center" vertical="center" wrapText="1"/>
    </xf>
    <xf numFmtId="49" fontId="27" fillId="8" borderId="8" xfId="0" applyNumberFormat="1" applyFont="1" applyFill="1" applyBorder="1" applyAlignment="1">
      <alignment horizontal="center" vertical="center" wrapText="1"/>
    </xf>
    <xf numFmtId="49" fontId="27" fillId="8" borderId="45" xfId="0" applyNumberFormat="1" applyFont="1" applyFill="1" applyBorder="1" applyAlignment="1">
      <alignment horizontal="center" vertical="center" wrapText="1"/>
    </xf>
    <xf numFmtId="49" fontId="27" fillId="8" borderId="35" xfId="0" applyNumberFormat="1" applyFont="1" applyFill="1" applyBorder="1" applyAlignment="1">
      <alignment horizontal="center" vertical="center" wrapText="1"/>
    </xf>
    <xf numFmtId="49" fontId="27" fillId="8" borderId="9" xfId="0" applyNumberFormat="1" applyFont="1" applyFill="1" applyBorder="1" applyAlignment="1">
      <alignment horizontal="center" vertical="center" wrapText="1"/>
    </xf>
    <xf numFmtId="49" fontId="27" fillId="8" borderId="10" xfId="0" applyNumberFormat="1" applyFont="1" applyFill="1" applyBorder="1" applyAlignment="1">
      <alignment horizontal="center" vertical="center" wrapText="1"/>
    </xf>
    <xf numFmtId="49" fontId="27" fillId="8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top" wrapText="1"/>
    </xf>
    <xf numFmtId="0" fontId="0" fillId="8" borderId="56" xfId="0" applyFont="1" applyFill="1" applyBorder="1" applyAlignment="1"/>
    <xf numFmtId="49" fontId="15" fillId="10" borderId="39" xfId="0" applyNumberFormat="1" applyFont="1" applyFill="1" applyBorder="1" applyAlignment="1">
      <alignment horizontal="center" vertical="center" wrapText="1"/>
    </xf>
    <xf numFmtId="164" fontId="15" fillId="0" borderId="39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57" xfId="0" applyNumberFormat="1" applyFont="1" applyFill="1" applyBorder="1" applyAlignment="1">
      <alignment horizontal="center" vertical="center" wrapText="1"/>
    </xf>
    <xf numFmtId="164" fontId="1" fillId="7" borderId="58" xfId="0" applyNumberFormat="1" applyFont="1" applyFill="1" applyBorder="1" applyAlignment="1">
      <alignment horizontal="center" vertical="center" wrapText="1"/>
    </xf>
    <xf numFmtId="49" fontId="12" fillId="8" borderId="59" xfId="0" applyNumberFormat="1" applyFont="1" applyFill="1" applyBorder="1" applyAlignment="1">
      <alignment horizontal="right" vertical="center" wrapText="1"/>
    </xf>
    <xf numFmtId="164" fontId="1" fillId="7" borderId="60" xfId="0" applyNumberFormat="1" applyFont="1" applyFill="1" applyBorder="1" applyAlignment="1">
      <alignment horizontal="center" vertical="center" wrapText="1"/>
    </xf>
    <xf numFmtId="49" fontId="11" fillId="8" borderId="33" xfId="0" applyNumberFormat="1" applyFont="1" applyFill="1" applyBorder="1" applyAlignment="1">
      <alignment horizontal="center" vertical="center" wrapText="1"/>
    </xf>
    <xf numFmtId="49" fontId="11" fillId="8" borderId="5" xfId="0" applyNumberFormat="1" applyFont="1" applyFill="1" applyBorder="1" applyAlignment="1">
      <alignment horizontal="center" vertical="center" wrapText="1"/>
    </xf>
  </cellXfs>
  <cellStyles count="6">
    <cellStyle name="Lien hypertexte 2" xfId="3" xr:uid="{00000000-0005-0000-0000-000000000000}"/>
    <cellStyle name="Normal" xfId="0" builtinId="0"/>
    <cellStyle name="Normal 2" xfId="2" xr:uid="{00000000-0005-0000-0000-000003000000}"/>
    <cellStyle name="Normal 2 2" xfId="4" xr:uid="{00000000-0005-0000-0000-000004000000}"/>
    <cellStyle name="Normal 4" xfId="5" xr:uid="{00000000-0005-0000-0000-000005000000}"/>
    <cellStyle name="Pourcentag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showGridLines="0" tabSelected="1" zoomScale="80" zoomScaleNormal="80" workbookViewId="0">
      <pane xSplit="3" ySplit="9" topLeftCell="D31" activePane="bottomRight" state="frozen"/>
      <selection pane="topRight" activeCell="D1" sqref="D1"/>
      <selection pane="bottomLeft" activeCell="A10" sqref="A10"/>
      <selection pane="bottomRight" activeCell="G39" sqref="G39"/>
    </sheetView>
  </sheetViews>
  <sheetFormatPr baseColWidth="10" defaultColWidth="11.453125" defaultRowHeight="14.5" x14ac:dyDescent="0.35"/>
  <cols>
    <col min="1" max="1" width="45.54296875" style="2" customWidth="1"/>
    <col min="2" max="2" width="18.81640625" style="3" customWidth="1"/>
    <col min="3" max="3" width="12.1796875" style="3" customWidth="1"/>
    <col min="4" max="4" width="17.36328125" style="3" customWidth="1"/>
    <col min="5" max="5" width="14.6328125" style="3" customWidth="1"/>
    <col min="6" max="6" width="15.36328125" style="3" customWidth="1"/>
    <col min="7" max="7" width="18.453125" style="4" customWidth="1"/>
    <col min="8" max="8" width="12.1796875" style="16" customWidth="1"/>
    <col min="9" max="9" width="18" style="17" customWidth="1"/>
    <col min="10" max="10" width="18.7265625" style="17" customWidth="1"/>
    <col min="11" max="16384" width="11.453125" style="15"/>
  </cols>
  <sheetData>
    <row r="1" spans="1:12" ht="27" customHeight="1" thickBot="1" x14ac:dyDescent="0.4">
      <c r="A1" s="110" t="s">
        <v>39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2" ht="13.5" customHeight="1" thickBot="1" x14ac:dyDescent="0.4"/>
    <row r="3" spans="1:12" s="6" customFormat="1" ht="23.25" customHeight="1" thickBot="1" x14ac:dyDescent="0.4">
      <c r="A3" s="112" t="s">
        <v>40</v>
      </c>
      <c r="B3" s="113"/>
      <c r="C3" s="113"/>
      <c r="D3" s="113"/>
      <c r="E3" s="113"/>
      <c r="F3" s="113"/>
      <c r="G3" s="113"/>
      <c r="H3" s="113"/>
      <c r="I3" s="113"/>
      <c r="J3" s="114"/>
    </row>
    <row r="4" spans="1:12" s="6" customFormat="1" ht="18.5" thickBot="1" x14ac:dyDescent="0.4">
      <c r="A4" s="115" t="s">
        <v>107</v>
      </c>
      <c r="B4" s="116"/>
      <c r="C4" s="116"/>
      <c r="D4" s="116"/>
      <c r="E4" s="116"/>
      <c r="F4" s="116"/>
      <c r="G4" s="116"/>
      <c r="H4" s="116"/>
      <c r="I4" s="116"/>
      <c r="J4" s="117"/>
    </row>
    <row r="5" spans="1:12" s="6" customFormat="1" ht="35.5" customHeight="1" thickBot="1" x14ac:dyDescent="0.4">
      <c r="A5" s="118" t="s">
        <v>76</v>
      </c>
      <c r="B5" s="119"/>
      <c r="C5" s="119"/>
      <c r="D5" s="119"/>
      <c r="E5" s="119"/>
      <c r="F5" s="119"/>
      <c r="G5" s="119"/>
      <c r="H5" s="119"/>
      <c r="I5" s="119"/>
      <c r="J5" s="120"/>
    </row>
    <row r="6" spans="1:12" ht="8.25" customHeight="1" thickBot="1" x14ac:dyDescent="0.4"/>
    <row r="7" spans="1:12" ht="15" thickBot="1" x14ac:dyDescent="0.4">
      <c r="C7" s="93" t="s">
        <v>24</v>
      </c>
      <c r="D7" s="164" t="s">
        <v>109</v>
      </c>
      <c r="E7" s="165"/>
      <c r="F7" s="165"/>
      <c r="G7" s="165"/>
      <c r="H7" s="165"/>
      <c r="I7" s="165"/>
      <c r="J7" s="166"/>
    </row>
    <row r="8" spans="1:12" ht="19" thickBot="1" x14ac:dyDescent="0.4">
      <c r="A8" s="8" t="s">
        <v>58</v>
      </c>
      <c r="B8" s="18"/>
      <c r="C8" s="18"/>
      <c r="D8" s="71"/>
      <c r="E8" s="71"/>
      <c r="F8" s="71"/>
      <c r="G8" s="60"/>
      <c r="H8" s="61"/>
      <c r="I8" s="62"/>
      <c r="J8" s="63"/>
    </row>
    <row r="9" spans="1:12" s="19" customFormat="1" ht="78.650000000000006" customHeight="1" thickBot="1" x14ac:dyDescent="0.4">
      <c r="A9" s="149" t="s">
        <v>26</v>
      </c>
      <c r="B9" s="150" t="s">
        <v>13</v>
      </c>
      <c r="C9" s="144" t="s">
        <v>2</v>
      </c>
      <c r="D9" s="150" t="s">
        <v>118</v>
      </c>
      <c r="E9" s="144" t="s">
        <v>119</v>
      </c>
      <c r="F9" s="150" t="s">
        <v>13</v>
      </c>
      <c r="G9" s="145" t="s">
        <v>112</v>
      </c>
      <c r="H9" s="26" t="s">
        <v>25</v>
      </c>
      <c r="I9" s="27" t="s">
        <v>110</v>
      </c>
      <c r="J9" s="28" t="s">
        <v>111</v>
      </c>
    </row>
    <row r="10" spans="1:12" s="19" customFormat="1" x14ac:dyDescent="0.35">
      <c r="A10" s="10" t="s">
        <v>14</v>
      </c>
      <c r="B10" s="11"/>
      <c r="C10" s="11"/>
      <c r="D10" s="11"/>
      <c r="E10" s="11"/>
      <c r="F10" s="11"/>
      <c r="G10" s="11"/>
      <c r="H10" s="12"/>
      <c r="I10" s="20"/>
      <c r="J10" s="21"/>
    </row>
    <row r="11" spans="1:12" x14ac:dyDescent="0.35">
      <c r="A11" s="33" t="s">
        <v>15</v>
      </c>
      <c r="B11" s="34"/>
      <c r="C11" s="35"/>
      <c r="D11" s="34"/>
      <c r="E11" s="35"/>
      <c r="F11" s="34"/>
      <c r="G11" s="36"/>
      <c r="H11" s="37"/>
      <c r="I11" s="34"/>
      <c r="J11" s="38"/>
    </row>
    <row r="12" spans="1:12" x14ac:dyDescent="0.35">
      <c r="A12" s="13" t="s">
        <v>41</v>
      </c>
      <c r="B12" s="22">
        <v>2</v>
      </c>
      <c r="C12" s="39" t="s">
        <v>16</v>
      </c>
      <c r="D12" s="75"/>
      <c r="E12" s="76"/>
      <c r="F12" s="22">
        <v>2</v>
      </c>
      <c r="G12" s="78">
        <f>(D12+E12)*B12</f>
        <v>0</v>
      </c>
      <c r="H12" s="40">
        <v>4</v>
      </c>
      <c r="I12" s="41">
        <f>(G12)*H12</f>
        <v>0</v>
      </c>
      <c r="J12" s="42">
        <f>I12*1.2</f>
        <v>0</v>
      </c>
      <c r="K12" s="64"/>
      <c r="L12" s="64"/>
    </row>
    <row r="13" spans="1:12" x14ac:dyDescent="0.35">
      <c r="A13" s="13" t="s">
        <v>33</v>
      </c>
      <c r="B13" s="22">
        <v>2</v>
      </c>
      <c r="C13" s="39" t="s">
        <v>16</v>
      </c>
      <c r="D13" s="75"/>
      <c r="E13" s="76"/>
      <c r="F13" s="22">
        <v>2</v>
      </c>
      <c r="G13" s="78">
        <f>(D13+E13)*B13</f>
        <v>0</v>
      </c>
      <c r="H13" s="40">
        <v>4</v>
      </c>
      <c r="I13" s="41">
        <f>(G13)*H13</f>
        <v>0</v>
      </c>
      <c r="J13" s="42">
        <f>I13*1.2</f>
        <v>0</v>
      </c>
    </row>
    <row r="14" spans="1:12" x14ac:dyDescent="0.35">
      <c r="A14" s="33" t="s">
        <v>17</v>
      </c>
      <c r="B14" s="34"/>
      <c r="C14" s="35"/>
      <c r="D14" s="34"/>
      <c r="E14" s="35"/>
      <c r="F14" s="34"/>
      <c r="G14" s="36"/>
      <c r="H14" s="37"/>
      <c r="I14" s="34"/>
      <c r="J14" s="38"/>
    </row>
    <row r="15" spans="1:12" x14ac:dyDescent="0.35">
      <c r="A15" s="14" t="s">
        <v>34</v>
      </c>
      <c r="B15" s="22">
        <v>1</v>
      </c>
      <c r="C15" s="43" t="s">
        <v>16</v>
      </c>
      <c r="D15" s="73"/>
      <c r="E15" s="77"/>
      <c r="F15" s="22">
        <v>1</v>
      </c>
      <c r="G15" s="78">
        <f>(D15+E15)*B15</f>
        <v>0</v>
      </c>
      <c r="H15" s="40">
        <v>4</v>
      </c>
      <c r="I15" s="41">
        <f>(G15)*H15</f>
        <v>0</v>
      </c>
      <c r="J15" s="42">
        <f>I15*1.2</f>
        <v>0</v>
      </c>
    </row>
    <row r="16" spans="1:12" x14ac:dyDescent="0.35">
      <c r="A16" s="13" t="s">
        <v>30</v>
      </c>
      <c r="B16" s="23">
        <v>8</v>
      </c>
      <c r="C16" s="43" t="s">
        <v>16</v>
      </c>
      <c r="D16" s="73"/>
      <c r="E16" s="76"/>
      <c r="F16" s="23">
        <v>8</v>
      </c>
      <c r="G16" s="78">
        <f t="shared" ref="G16:G18" si="0">(D16+E16)*B16</f>
        <v>0</v>
      </c>
      <c r="H16" s="40">
        <v>4</v>
      </c>
      <c r="I16" s="41">
        <f t="shared" ref="I16:I18" si="1">(G16)*H16</f>
        <v>0</v>
      </c>
      <c r="J16" s="42">
        <f t="shared" ref="J16:J18" si="2">I16*1.2</f>
        <v>0</v>
      </c>
    </row>
    <row r="17" spans="1:10" x14ac:dyDescent="0.35">
      <c r="A17" s="13" t="s">
        <v>31</v>
      </c>
      <c r="B17" s="23">
        <v>8</v>
      </c>
      <c r="C17" s="43" t="s">
        <v>16</v>
      </c>
      <c r="D17" s="73"/>
      <c r="E17" s="77"/>
      <c r="F17" s="23">
        <v>8</v>
      </c>
      <c r="G17" s="78">
        <f t="shared" si="0"/>
        <v>0</v>
      </c>
      <c r="H17" s="40">
        <v>4</v>
      </c>
      <c r="I17" s="41">
        <f t="shared" si="1"/>
        <v>0</v>
      </c>
      <c r="J17" s="42">
        <f t="shared" si="2"/>
        <v>0</v>
      </c>
    </row>
    <row r="18" spans="1:10" x14ac:dyDescent="0.35">
      <c r="A18" s="13" t="s">
        <v>32</v>
      </c>
      <c r="B18" s="23">
        <v>2</v>
      </c>
      <c r="C18" s="43" t="s">
        <v>16</v>
      </c>
      <c r="D18" s="75"/>
      <c r="E18" s="77"/>
      <c r="F18" s="23">
        <v>2</v>
      </c>
      <c r="G18" s="78">
        <f t="shared" si="0"/>
        <v>0</v>
      </c>
      <c r="H18" s="40">
        <v>4</v>
      </c>
      <c r="I18" s="41">
        <f t="shared" si="1"/>
        <v>0</v>
      </c>
      <c r="J18" s="42">
        <f t="shared" si="2"/>
        <v>0</v>
      </c>
    </row>
    <row r="19" spans="1:10" ht="15" customHeight="1" x14ac:dyDescent="0.35">
      <c r="A19" s="10" t="s">
        <v>18</v>
      </c>
      <c r="B19" s="24"/>
      <c r="C19" s="11"/>
      <c r="D19" s="24"/>
      <c r="E19" s="11"/>
      <c r="F19" s="24"/>
      <c r="G19" s="11"/>
      <c r="H19" s="12"/>
      <c r="I19" s="12"/>
      <c r="J19" s="21"/>
    </row>
    <row r="20" spans="1:10" x14ac:dyDescent="0.35">
      <c r="A20" s="33" t="s">
        <v>15</v>
      </c>
      <c r="B20" s="34"/>
      <c r="C20" s="45"/>
      <c r="D20" s="34"/>
      <c r="E20" s="45"/>
      <c r="F20" s="34"/>
      <c r="G20" s="38"/>
      <c r="H20" s="37"/>
      <c r="I20" s="34"/>
      <c r="J20" s="38"/>
    </row>
    <row r="21" spans="1:10" x14ac:dyDescent="0.35">
      <c r="A21" s="44" t="s">
        <v>42</v>
      </c>
      <c r="B21" s="23">
        <v>2</v>
      </c>
      <c r="C21" s="43" t="s">
        <v>16</v>
      </c>
      <c r="D21" s="75"/>
      <c r="E21" s="77"/>
      <c r="F21" s="23">
        <v>2</v>
      </c>
      <c r="G21" s="78">
        <f t="shared" ref="G21" si="3">(D21+E21)*B21</f>
        <v>0</v>
      </c>
      <c r="H21" s="40">
        <v>4</v>
      </c>
      <c r="I21" s="41">
        <f t="shared" ref="I21:I25" si="4">(G21)*H21</f>
        <v>0</v>
      </c>
      <c r="J21" s="42">
        <f>I21*1.2</f>
        <v>0</v>
      </c>
    </row>
    <row r="22" spans="1:10" ht="15" customHeight="1" x14ac:dyDescent="0.35">
      <c r="A22" s="33" t="s">
        <v>17</v>
      </c>
      <c r="B22" s="34"/>
      <c r="C22" s="35"/>
      <c r="D22" s="34"/>
      <c r="E22" s="35"/>
      <c r="F22" s="34"/>
      <c r="G22" s="36"/>
      <c r="H22" s="37"/>
      <c r="I22" s="34"/>
      <c r="J22" s="38"/>
    </row>
    <row r="23" spans="1:10" x14ac:dyDescent="0.35">
      <c r="A23" s="13" t="s">
        <v>34</v>
      </c>
      <c r="B23" s="25">
        <v>1</v>
      </c>
      <c r="C23" s="43" t="s">
        <v>16</v>
      </c>
      <c r="D23" s="73"/>
      <c r="E23" s="77"/>
      <c r="F23" s="25">
        <v>1</v>
      </c>
      <c r="G23" s="78">
        <f t="shared" ref="G23:G25" si="5">(D23+E23)*B23</f>
        <v>0</v>
      </c>
      <c r="H23" s="40">
        <v>4</v>
      </c>
      <c r="I23" s="41">
        <f t="shared" si="4"/>
        <v>0</v>
      </c>
      <c r="J23" s="42">
        <f>I23*1.2</f>
        <v>0</v>
      </c>
    </row>
    <row r="24" spans="1:10" x14ac:dyDescent="0.35">
      <c r="A24" s="13" t="s">
        <v>30</v>
      </c>
      <c r="B24" s="25">
        <v>2</v>
      </c>
      <c r="C24" s="43" t="s">
        <v>16</v>
      </c>
      <c r="D24" s="73"/>
      <c r="E24" s="77"/>
      <c r="F24" s="25">
        <v>2</v>
      </c>
      <c r="G24" s="78">
        <f t="shared" si="5"/>
        <v>0</v>
      </c>
      <c r="H24" s="40">
        <v>4</v>
      </c>
      <c r="I24" s="41">
        <f t="shared" si="4"/>
        <v>0</v>
      </c>
      <c r="J24" s="42">
        <f>I24*1.2</f>
        <v>0</v>
      </c>
    </row>
    <row r="25" spans="1:10" x14ac:dyDescent="0.35">
      <c r="A25" s="13" t="s">
        <v>31</v>
      </c>
      <c r="B25" s="25">
        <v>1</v>
      </c>
      <c r="C25" s="43" t="s">
        <v>16</v>
      </c>
      <c r="D25" s="73"/>
      <c r="E25" s="77"/>
      <c r="F25" s="25">
        <v>1</v>
      </c>
      <c r="G25" s="78">
        <f t="shared" si="5"/>
        <v>0</v>
      </c>
      <c r="H25" s="40">
        <v>4</v>
      </c>
      <c r="I25" s="41">
        <f t="shared" si="4"/>
        <v>0</v>
      </c>
      <c r="J25" s="42">
        <f>I25*1.2</f>
        <v>0</v>
      </c>
    </row>
    <row r="26" spans="1:10" ht="15" customHeight="1" x14ac:dyDescent="0.35">
      <c r="A26" s="10" t="s">
        <v>19</v>
      </c>
      <c r="B26" s="24"/>
      <c r="C26" s="11"/>
      <c r="D26" s="24"/>
      <c r="E26" s="11"/>
      <c r="F26" s="24"/>
      <c r="G26" s="11"/>
      <c r="H26" s="12"/>
      <c r="I26" s="12"/>
      <c r="J26" s="21"/>
    </row>
    <row r="27" spans="1:10" x14ac:dyDescent="0.35">
      <c r="A27" s="33" t="s">
        <v>20</v>
      </c>
      <c r="B27" s="34"/>
      <c r="C27" s="35"/>
      <c r="D27" s="34"/>
      <c r="E27" s="35"/>
      <c r="F27" s="34"/>
      <c r="G27" s="36"/>
      <c r="H27" s="37"/>
      <c r="I27" s="34"/>
      <c r="J27" s="38"/>
    </row>
    <row r="28" spans="1:10" x14ac:dyDescent="0.35">
      <c r="A28" s="67" t="s">
        <v>36</v>
      </c>
      <c r="B28" s="22">
        <v>2</v>
      </c>
      <c r="C28" s="43" t="s">
        <v>16</v>
      </c>
      <c r="D28" s="75"/>
      <c r="E28" s="77"/>
      <c r="F28" s="22">
        <v>2</v>
      </c>
      <c r="G28" s="78">
        <f t="shared" ref="G28:G32" si="6">(D28+E28)*B28</f>
        <v>0</v>
      </c>
      <c r="H28" s="40">
        <v>4</v>
      </c>
      <c r="I28" s="41">
        <f t="shared" ref="I28:I32" si="7">(G28)*H28</f>
        <v>0</v>
      </c>
      <c r="J28" s="42">
        <f>I28*1.2</f>
        <v>0</v>
      </c>
    </row>
    <row r="29" spans="1:10" ht="15" customHeight="1" x14ac:dyDescent="0.35">
      <c r="A29" s="33" t="s">
        <v>17</v>
      </c>
      <c r="B29" s="34"/>
      <c r="C29" s="35"/>
      <c r="D29" s="34"/>
      <c r="E29" s="35"/>
      <c r="F29" s="34"/>
      <c r="G29" s="36"/>
      <c r="H29" s="37"/>
      <c r="I29" s="34"/>
      <c r="J29" s="38"/>
    </row>
    <row r="30" spans="1:10" x14ac:dyDescent="0.35">
      <c r="A30" s="13" t="s">
        <v>34</v>
      </c>
      <c r="B30" s="22">
        <v>2</v>
      </c>
      <c r="C30" s="43" t="s">
        <v>16</v>
      </c>
      <c r="D30" s="73"/>
      <c r="E30" s="77"/>
      <c r="F30" s="22">
        <v>2</v>
      </c>
      <c r="G30" s="78">
        <f t="shared" si="6"/>
        <v>0</v>
      </c>
      <c r="H30" s="40">
        <v>4</v>
      </c>
      <c r="I30" s="41">
        <f t="shared" si="7"/>
        <v>0</v>
      </c>
      <c r="J30" s="42">
        <f>I30*1.2</f>
        <v>0</v>
      </c>
    </row>
    <row r="31" spans="1:10" x14ac:dyDescent="0.35">
      <c r="A31" s="13" t="s">
        <v>35</v>
      </c>
      <c r="B31" s="22">
        <v>1</v>
      </c>
      <c r="C31" s="43" t="s">
        <v>16</v>
      </c>
      <c r="D31" s="73"/>
      <c r="E31" s="77"/>
      <c r="F31" s="22">
        <v>1</v>
      </c>
      <c r="G31" s="78">
        <f t="shared" si="6"/>
        <v>0</v>
      </c>
      <c r="H31" s="40">
        <v>4</v>
      </c>
      <c r="I31" s="41">
        <f t="shared" si="7"/>
        <v>0</v>
      </c>
      <c r="J31" s="42">
        <f>I31*1.2</f>
        <v>0</v>
      </c>
    </row>
    <row r="32" spans="1:10" x14ac:dyDescent="0.35">
      <c r="A32" s="13" t="s">
        <v>30</v>
      </c>
      <c r="B32" s="22">
        <v>6</v>
      </c>
      <c r="C32" s="43" t="s">
        <v>16</v>
      </c>
      <c r="D32" s="73"/>
      <c r="E32" s="77"/>
      <c r="F32" s="22">
        <v>6</v>
      </c>
      <c r="G32" s="78">
        <f t="shared" si="6"/>
        <v>0</v>
      </c>
      <c r="H32" s="40">
        <v>4</v>
      </c>
      <c r="I32" s="41">
        <f t="shared" si="7"/>
        <v>0</v>
      </c>
      <c r="J32" s="42">
        <f>I32*1.2</f>
        <v>0</v>
      </c>
    </row>
    <row r="33" spans="1:10" ht="15" customHeight="1" x14ac:dyDescent="0.35">
      <c r="A33" s="10" t="s">
        <v>21</v>
      </c>
      <c r="B33" s="24"/>
      <c r="C33" s="11"/>
      <c r="D33" s="24"/>
      <c r="E33" s="11"/>
      <c r="F33" s="24"/>
      <c r="G33" s="11"/>
      <c r="H33" s="12"/>
      <c r="I33" s="12"/>
      <c r="J33" s="21"/>
    </row>
    <row r="34" spans="1:10" x14ac:dyDescent="0.35">
      <c r="A34" s="33" t="s">
        <v>22</v>
      </c>
      <c r="B34" s="34"/>
      <c r="C34" s="35"/>
      <c r="D34" s="34"/>
      <c r="E34" s="35"/>
      <c r="F34" s="34"/>
      <c r="G34" s="36"/>
      <c r="H34" s="37"/>
      <c r="I34" s="34"/>
      <c r="J34" s="38"/>
    </row>
    <row r="35" spans="1:10" x14ac:dyDescent="0.35">
      <c r="A35" s="13" t="s">
        <v>43</v>
      </c>
      <c r="B35" s="59">
        <v>2</v>
      </c>
      <c r="C35" s="43" t="s">
        <v>16</v>
      </c>
      <c r="D35" s="73"/>
      <c r="E35" s="77"/>
      <c r="F35" s="59">
        <v>2</v>
      </c>
      <c r="G35" s="78">
        <f t="shared" ref="G35:G36" si="8">(D35+E35)*B35</f>
        <v>0</v>
      </c>
      <c r="H35" s="40">
        <v>4</v>
      </c>
      <c r="I35" s="41">
        <f t="shared" ref="I35:I36" si="9">(G35)*H35</f>
        <v>0</v>
      </c>
      <c r="J35" s="42">
        <f>I35*1.2</f>
        <v>0</v>
      </c>
    </row>
    <row r="36" spans="1:10" ht="25.5" customHeight="1" thickBot="1" x14ac:dyDescent="0.4">
      <c r="A36" s="65" t="s">
        <v>27</v>
      </c>
      <c r="B36" s="72">
        <v>1</v>
      </c>
      <c r="C36" s="174" t="s">
        <v>16</v>
      </c>
      <c r="D36" s="97"/>
      <c r="E36" s="188"/>
      <c r="F36" s="72">
        <v>1</v>
      </c>
      <c r="G36" s="189">
        <f t="shared" si="8"/>
        <v>0</v>
      </c>
      <c r="H36" s="169">
        <v>4</v>
      </c>
      <c r="I36" s="170">
        <f t="shared" si="9"/>
        <v>0</v>
      </c>
      <c r="J36" s="66">
        <f>I36*1.2</f>
        <v>0</v>
      </c>
    </row>
    <row r="37" spans="1:10" ht="26" customHeight="1" thickBot="1" x14ac:dyDescent="0.4">
      <c r="A37" s="179" t="s">
        <v>113</v>
      </c>
      <c r="B37" s="176"/>
      <c r="C37" s="180"/>
      <c r="D37" s="190">
        <f>+SUM(D12:D36)</f>
        <v>0</v>
      </c>
      <c r="E37" s="191">
        <f>+SUM(E12:E36)</f>
        <v>0</v>
      </c>
      <c r="F37" s="192"/>
      <c r="G37" s="193">
        <f>+SUM(G12:G36)</f>
        <v>0</v>
      </c>
      <c r="H37" s="187"/>
      <c r="I37" s="172" t="s">
        <v>114</v>
      </c>
      <c r="J37" s="173"/>
    </row>
    <row r="38" spans="1:10" ht="15" thickBot="1" x14ac:dyDescent="0.4">
      <c r="A38" s="181"/>
      <c r="B38" s="177"/>
      <c r="C38" s="182"/>
      <c r="D38" s="4"/>
      <c r="E38" s="4"/>
      <c r="F38" s="4"/>
      <c r="H38" s="4"/>
      <c r="I38" s="194" t="s">
        <v>116</v>
      </c>
      <c r="J38" s="195" t="s">
        <v>117</v>
      </c>
    </row>
    <row r="39" spans="1:10" ht="19" customHeight="1" thickBot="1" x14ac:dyDescent="0.4">
      <c r="A39" s="181"/>
      <c r="B39" s="177"/>
      <c r="C39" s="182"/>
      <c r="D39" s="178">
        <f>D37+E37</f>
        <v>0</v>
      </c>
      <c r="E39" s="175"/>
      <c r="F39" s="15"/>
      <c r="G39" s="15"/>
      <c r="H39" s="15"/>
      <c r="I39" s="171">
        <f>+SUM(I12:I36)</f>
        <v>0</v>
      </c>
      <c r="J39" s="171">
        <f>I39*1.2</f>
        <v>0</v>
      </c>
    </row>
    <row r="40" spans="1:10" ht="17.5" customHeight="1" thickBot="1" x14ac:dyDescent="0.4">
      <c r="A40" s="183"/>
      <c r="B40" s="184"/>
      <c r="C40" s="185"/>
      <c r="D40" s="186" t="s">
        <v>63</v>
      </c>
      <c r="E40" s="15"/>
      <c r="F40" s="15"/>
      <c r="G40" s="15"/>
      <c r="H40" s="15"/>
      <c r="I40" s="168" t="s">
        <v>115</v>
      </c>
      <c r="J40" s="167"/>
    </row>
    <row r="41" spans="1:10" ht="15" thickBot="1" x14ac:dyDescent="0.4">
      <c r="A41" s="15"/>
      <c r="B41" s="15"/>
      <c r="C41" s="15"/>
      <c r="D41" s="15"/>
      <c r="I41" s="68">
        <f>I39/12</f>
        <v>0</v>
      </c>
      <c r="J41" s="68">
        <f>J39/12</f>
        <v>0</v>
      </c>
    </row>
    <row r="42" spans="1:10" ht="29.15" customHeight="1" x14ac:dyDescent="0.35">
      <c r="A42" s="101" t="s">
        <v>64</v>
      </c>
      <c r="B42" s="102"/>
      <c r="C42" s="102"/>
      <c r="D42" s="102"/>
      <c r="E42" s="103"/>
      <c r="F42" s="100"/>
    </row>
    <row r="43" spans="1:10" x14ac:dyDescent="0.35">
      <c r="A43" s="104"/>
      <c r="B43" s="105"/>
      <c r="C43" s="105"/>
      <c r="D43" s="105"/>
      <c r="E43" s="106"/>
      <c r="F43" s="100"/>
    </row>
    <row r="44" spans="1:10" x14ac:dyDescent="0.35">
      <c r="A44" s="104"/>
      <c r="B44" s="105"/>
      <c r="C44" s="105"/>
      <c r="D44" s="105"/>
      <c r="E44" s="106"/>
      <c r="F44" s="100"/>
    </row>
    <row r="45" spans="1:10" x14ac:dyDescent="0.35">
      <c r="A45" s="104"/>
      <c r="B45" s="105"/>
      <c r="C45" s="105"/>
      <c r="D45" s="105"/>
      <c r="E45" s="106"/>
      <c r="F45" s="100"/>
    </row>
    <row r="46" spans="1:10" x14ac:dyDescent="0.35">
      <c r="A46" s="104"/>
      <c r="B46" s="105"/>
      <c r="C46" s="105"/>
      <c r="D46" s="105"/>
      <c r="E46" s="106"/>
      <c r="F46" s="100"/>
    </row>
    <row r="47" spans="1:10" ht="15" thickBot="1" x14ac:dyDescent="0.4">
      <c r="A47" s="107"/>
      <c r="B47" s="108"/>
      <c r="C47" s="108"/>
      <c r="D47" s="108"/>
      <c r="E47" s="109"/>
      <c r="F47" s="100"/>
    </row>
  </sheetData>
  <mergeCells count="10">
    <mergeCell ref="A42:E47"/>
    <mergeCell ref="A1:J1"/>
    <mergeCell ref="A3:J3"/>
    <mergeCell ref="A4:J4"/>
    <mergeCell ref="A5:J5"/>
    <mergeCell ref="D7:J7"/>
    <mergeCell ref="D39:E39"/>
    <mergeCell ref="I37:J37"/>
    <mergeCell ref="I40:J40"/>
    <mergeCell ref="A37:C40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9"/>
  <sheetViews>
    <sheetView showGridLines="0" zoomScale="80" zoomScaleNormal="80" workbookViewId="0">
      <pane xSplit="3" ySplit="9" topLeftCell="D10" activePane="bottomRight" state="frozen"/>
      <selection pane="topRight" activeCell="C1" sqref="C1"/>
      <selection pane="bottomLeft" activeCell="A10" sqref="A10"/>
      <selection pane="bottomRight" activeCell="J5" sqref="J5:L5"/>
    </sheetView>
  </sheetViews>
  <sheetFormatPr baseColWidth="10" defaultColWidth="11.453125" defaultRowHeight="14.5" x14ac:dyDescent="0.35"/>
  <cols>
    <col min="1" max="1" width="5.6328125" style="1" customWidth="1"/>
    <col min="2" max="2" width="64.54296875" style="2" customWidth="1"/>
    <col min="3" max="3" width="17.7265625" style="3" customWidth="1"/>
    <col min="4" max="4" width="17.08984375" style="3" customWidth="1"/>
    <col min="5" max="5" width="19.54296875" style="4" customWidth="1"/>
    <col min="6" max="6" width="12" style="5" customWidth="1"/>
    <col min="7" max="7" width="20.81640625" style="4" customWidth="1"/>
    <col min="8" max="8" width="21.1796875" style="4" customWidth="1"/>
    <col min="9" max="9" width="1.54296875" style="1" customWidth="1"/>
    <col min="10" max="12" width="20.453125" style="1" customWidth="1"/>
    <col min="13" max="16384" width="11.453125" style="1"/>
  </cols>
  <sheetData>
    <row r="1" spans="1:12" ht="28.5" customHeight="1" thickBot="1" x14ac:dyDescent="0.4">
      <c r="B1" s="123" t="s">
        <v>29</v>
      </c>
      <c r="C1" s="124"/>
      <c r="D1" s="124"/>
      <c r="E1" s="124"/>
      <c r="F1" s="124"/>
      <c r="G1" s="124"/>
      <c r="H1" s="125"/>
    </row>
    <row r="2" spans="1:12" ht="13.5" customHeight="1" thickBot="1" x14ac:dyDescent="0.4"/>
    <row r="3" spans="1:12" s="6" customFormat="1" ht="23.25" customHeight="1" thickBot="1" x14ac:dyDescent="0.4">
      <c r="B3" s="126" t="s">
        <v>40</v>
      </c>
      <c r="C3" s="127"/>
      <c r="D3" s="127"/>
      <c r="E3" s="127"/>
      <c r="F3" s="127"/>
      <c r="G3" s="127"/>
      <c r="H3" s="128"/>
      <c r="I3" s="1"/>
      <c r="J3" s="138" t="s">
        <v>0</v>
      </c>
      <c r="K3" s="121"/>
      <c r="L3" s="122"/>
    </row>
    <row r="4" spans="1:12" s="6" customFormat="1" ht="25.5" customHeight="1" thickBot="1" x14ac:dyDescent="0.4">
      <c r="B4" s="146" t="s">
        <v>108</v>
      </c>
      <c r="C4" s="147"/>
      <c r="D4" s="147"/>
      <c r="E4" s="147"/>
      <c r="F4" s="147"/>
      <c r="G4" s="147"/>
      <c r="H4" s="148"/>
      <c r="J4" s="139"/>
      <c r="K4" s="140"/>
      <c r="L4" s="141"/>
    </row>
    <row r="5" spans="1:12" s="6" customFormat="1" ht="41.15" customHeight="1" thickBot="1" x14ac:dyDescent="0.4">
      <c r="B5" s="118" t="s">
        <v>76</v>
      </c>
      <c r="C5" s="119"/>
      <c r="D5" s="119"/>
      <c r="E5" s="119"/>
      <c r="F5" s="119"/>
      <c r="G5" s="119"/>
      <c r="H5" s="120"/>
      <c r="J5" s="135" t="s">
        <v>120</v>
      </c>
      <c r="K5" s="136"/>
      <c r="L5" s="137"/>
    </row>
    <row r="6" spans="1:12" ht="8.25" customHeight="1" thickBot="1" x14ac:dyDescent="0.4">
      <c r="K6" s="7"/>
      <c r="L6" s="7"/>
    </row>
    <row r="7" spans="1:12" ht="16" thickBot="1" x14ac:dyDescent="0.4">
      <c r="C7" s="163" t="s">
        <v>24</v>
      </c>
      <c r="D7" s="164" t="s">
        <v>109</v>
      </c>
      <c r="E7" s="165"/>
      <c r="F7" s="165"/>
      <c r="G7" s="165"/>
      <c r="H7" s="166"/>
      <c r="J7" s="129"/>
      <c r="K7" s="130"/>
      <c r="L7" s="131"/>
    </row>
    <row r="8" spans="1:12" ht="19" thickBot="1" x14ac:dyDescent="0.4">
      <c r="A8" s="158" t="s">
        <v>65</v>
      </c>
      <c r="B8" s="158"/>
      <c r="C8" s="159"/>
      <c r="D8" s="159"/>
      <c r="E8" s="160"/>
      <c r="F8" s="161"/>
      <c r="G8" s="160"/>
      <c r="H8" s="162"/>
      <c r="J8" s="132" t="s">
        <v>65</v>
      </c>
      <c r="K8" s="133"/>
      <c r="L8" s="134"/>
    </row>
    <row r="9" spans="1:12" s="9" customFormat="1" ht="85.5" customHeight="1" thickBot="1" x14ac:dyDescent="0.4">
      <c r="A9" s="151" t="s">
        <v>77</v>
      </c>
      <c r="B9" s="152" t="s">
        <v>1</v>
      </c>
      <c r="C9" s="153" t="s">
        <v>2</v>
      </c>
      <c r="D9" s="152" t="s">
        <v>57</v>
      </c>
      <c r="E9" s="154" t="s">
        <v>106</v>
      </c>
      <c r="F9" s="155" t="s">
        <v>23</v>
      </c>
      <c r="G9" s="156" t="s">
        <v>71</v>
      </c>
      <c r="H9" s="157" t="s">
        <v>72</v>
      </c>
      <c r="I9" s="29"/>
      <c r="J9" s="30" t="s">
        <v>3</v>
      </c>
      <c r="K9" s="31" t="s">
        <v>4</v>
      </c>
      <c r="L9" s="32" t="s">
        <v>5</v>
      </c>
    </row>
    <row r="10" spans="1:12" s="9" customFormat="1" x14ac:dyDescent="0.35">
      <c r="A10" s="142" t="s">
        <v>74</v>
      </c>
      <c r="B10" s="98"/>
      <c r="C10" s="87"/>
      <c r="D10" s="87"/>
      <c r="E10" s="87"/>
      <c r="F10" s="88"/>
      <c r="G10" s="85"/>
      <c r="H10" s="86"/>
      <c r="I10" s="46"/>
      <c r="J10" s="89"/>
      <c r="K10" s="90"/>
      <c r="L10" s="91"/>
    </row>
    <row r="11" spans="1:12" x14ac:dyDescent="0.35">
      <c r="A11" s="143" t="s">
        <v>78</v>
      </c>
      <c r="B11" s="13" t="s">
        <v>6</v>
      </c>
      <c r="C11" s="47" t="s">
        <v>7</v>
      </c>
      <c r="D11" s="74"/>
      <c r="E11" s="69"/>
      <c r="F11" s="48">
        <v>1</v>
      </c>
      <c r="G11" s="49">
        <f>E11</f>
        <v>0</v>
      </c>
      <c r="H11" s="50">
        <f>G11*1.2</f>
        <v>0</v>
      </c>
      <c r="I11" s="51"/>
      <c r="J11" s="96">
        <v>8</v>
      </c>
      <c r="K11" s="52">
        <f t="shared" ref="K11:K21" si="0">G11*J11</f>
        <v>0</v>
      </c>
      <c r="L11" s="53">
        <f>K11*1.2</f>
        <v>0</v>
      </c>
    </row>
    <row r="12" spans="1:12" x14ac:dyDescent="0.35">
      <c r="A12" s="143" t="s">
        <v>79</v>
      </c>
      <c r="B12" s="13" t="s">
        <v>67</v>
      </c>
      <c r="C12" s="47" t="s">
        <v>7</v>
      </c>
      <c r="D12" s="74"/>
      <c r="E12" s="69"/>
      <c r="F12" s="48">
        <v>1</v>
      </c>
      <c r="G12" s="49">
        <f t="shared" ref="G12:G21" si="1">E12</f>
        <v>0</v>
      </c>
      <c r="H12" s="50">
        <f t="shared" ref="H12:H21" si="2">G12*1.2</f>
        <v>0</v>
      </c>
      <c r="I12" s="51"/>
      <c r="J12" s="96">
        <v>8</v>
      </c>
      <c r="K12" s="52">
        <f t="shared" si="0"/>
        <v>0</v>
      </c>
      <c r="L12" s="53">
        <f t="shared" ref="L12:L21" si="3">K12*1.2</f>
        <v>0</v>
      </c>
    </row>
    <row r="13" spans="1:12" x14ac:dyDescent="0.35">
      <c r="A13" s="143" t="s">
        <v>80</v>
      </c>
      <c r="B13" s="13" t="s">
        <v>66</v>
      </c>
      <c r="C13" s="47" t="s">
        <v>7</v>
      </c>
      <c r="D13" s="74"/>
      <c r="E13" s="69"/>
      <c r="F13" s="48">
        <v>1</v>
      </c>
      <c r="G13" s="49">
        <f t="shared" si="1"/>
        <v>0</v>
      </c>
      <c r="H13" s="50">
        <f t="shared" si="2"/>
        <v>0</v>
      </c>
      <c r="I13" s="51"/>
      <c r="J13" s="96">
        <v>2</v>
      </c>
      <c r="K13" s="52">
        <f t="shared" si="0"/>
        <v>0</v>
      </c>
      <c r="L13" s="53">
        <f t="shared" si="3"/>
        <v>0</v>
      </c>
    </row>
    <row r="14" spans="1:12" x14ac:dyDescent="0.35">
      <c r="A14" s="143" t="s">
        <v>81</v>
      </c>
      <c r="B14" s="13" t="s">
        <v>68</v>
      </c>
      <c r="C14" s="47" t="s">
        <v>7</v>
      </c>
      <c r="D14" s="74"/>
      <c r="E14" s="69"/>
      <c r="F14" s="48">
        <v>1</v>
      </c>
      <c r="G14" s="49">
        <f t="shared" si="1"/>
        <v>0</v>
      </c>
      <c r="H14" s="50">
        <f t="shared" si="2"/>
        <v>0</v>
      </c>
      <c r="I14" s="51"/>
      <c r="J14" s="96">
        <v>8</v>
      </c>
      <c r="K14" s="52">
        <f t="shared" si="0"/>
        <v>0</v>
      </c>
      <c r="L14" s="53">
        <f t="shared" si="3"/>
        <v>0</v>
      </c>
    </row>
    <row r="15" spans="1:12" x14ac:dyDescent="0.35">
      <c r="A15" s="143" t="s">
        <v>82</v>
      </c>
      <c r="B15" s="14" t="s">
        <v>69</v>
      </c>
      <c r="C15" s="47" t="s">
        <v>7</v>
      </c>
      <c r="D15" s="74"/>
      <c r="E15" s="69"/>
      <c r="F15" s="48">
        <v>1</v>
      </c>
      <c r="G15" s="49">
        <f t="shared" si="1"/>
        <v>0</v>
      </c>
      <c r="H15" s="50">
        <f t="shared" si="2"/>
        <v>0</v>
      </c>
      <c r="I15" s="51"/>
      <c r="J15" s="96">
        <v>2</v>
      </c>
      <c r="K15" s="52">
        <f t="shared" si="0"/>
        <v>0</v>
      </c>
      <c r="L15" s="53">
        <f t="shared" si="3"/>
        <v>0</v>
      </c>
    </row>
    <row r="16" spans="1:12" x14ac:dyDescent="0.35">
      <c r="A16" s="143" t="s">
        <v>83</v>
      </c>
      <c r="B16" s="99" t="s">
        <v>52</v>
      </c>
      <c r="C16" s="47" t="s">
        <v>8</v>
      </c>
      <c r="D16" s="74"/>
      <c r="E16" s="69"/>
      <c r="F16" s="48">
        <v>1</v>
      </c>
      <c r="G16" s="49">
        <f t="shared" si="1"/>
        <v>0</v>
      </c>
      <c r="H16" s="50">
        <f t="shared" si="2"/>
        <v>0</v>
      </c>
      <c r="I16" s="51"/>
      <c r="J16" s="96">
        <v>4</v>
      </c>
      <c r="K16" s="52">
        <f t="shared" si="0"/>
        <v>0</v>
      </c>
      <c r="L16" s="53">
        <f t="shared" si="3"/>
        <v>0</v>
      </c>
    </row>
    <row r="17" spans="1:12" ht="25" x14ac:dyDescent="0.35">
      <c r="A17" s="143" t="s">
        <v>84</v>
      </c>
      <c r="B17" s="99" t="s">
        <v>51</v>
      </c>
      <c r="C17" s="47" t="s">
        <v>8</v>
      </c>
      <c r="D17" s="74"/>
      <c r="E17" s="69"/>
      <c r="F17" s="48">
        <v>1</v>
      </c>
      <c r="G17" s="49">
        <f t="shared" si="1"/>
        <v>0</v>
      </c>
      <c r="H17" s="50">
        <f t="shared" si="2"/>
        <v>0</v>
      </c>
      <c r="I17" s="51"/>
      <c r="J17" s="96">
        <v>4</v>
      </c>
      <c r="K17" s="52">
        <f t="shared" si="0"/>
        <v>0</v>
      </c>
      <c r="L17" s="53">
        <f t="shared" si="3"/>
        <v>0</v>
      </c>
    </row>
    <row r="18" spans="1:12" ht="25" x14ac:dyDescent="0.35">
      <c r="A18" s="143" t="s">
        <v>85</v>
      </c>
      <c r="B18" s="99" t="s">
        <v>75</v>
      </c>
      <c r="C18" s="47" t="s">
        <v>8</v>
      </c>
      <c r="D18" s="74"/>
      <c r="E18" s="69"/>
      <c r="F18" s="48">
        <v>1</v>
      </c>
      <c r="G18" s="49">
        <f t="shared" si="1"/>
        <v>0</v>
      </c>
      <c r="H18" s="50">
        <f t="shared" si="2"/>
        <v>0</v>
      </c>
      <c r="I18" s="51"/>
      <c r="J18" s="96">
        <v>3</v>
      </c>
      <c r="K18" s="52">
        <f t="shared" si="0"/>
        <v>0</v>
      </c>
      <c r="L18" s="53">
        <f t="shared" si="3"/>
        <v>0</v>
      </c>
    </row>
    <row r="19" spans="1:12" x14ac:dyDescent="0.35">
      <c r="A19" s="143" t="s">
        <v>86</v>
      </c>
      <c r="B19" s="99" t="s">
        <v>55</v>
      </c>
      <c r="C19" s="47" t="s">
        <v>8</v>
      </c>
      <c r="D19" s="74"/>
      <c r="E19" s="69"/>
      <c r="F19" s="48">
        <v>1</v>
      </c>
      <c r="G19" s="49">
        <f t="shared" si="1"/>
        <v>0</v>
      </c>
      <c r="H19" s="50">
        <f t="shared" si="2"/>
        <v>0</v>
      </c>
      <c r="I19" s="51"/>
      <c r="J19" s="96">
        <v>3</v>
      </c>
      <c r="K19" s="52">
        <f t="shared" si="0"/>
        <v>0</v>
      </c>
      <c r="L19" s="53">
        <f t="shared" si="3"/>
        <v>0</v>
      </c>
    </row>
    <row r="20" spans="1:12" ht="25" x14ac:dyDescent="0.35">
      <c r="A20" s="143" t="s">
        <v>87</v>
      </c>
      <c r="B20" s="99" t="s">
        <v>59</v>
      </c>
      <c r="C20" s="47" t="s">
        <v>8</v>
      </c>
      <c r="D20" s="74"/>
      <c r="E20" s="69"/>
      <c r="F20" s="48">
        <v>1</v>
      </c>
      <c r="G20" s="49">
        <f t="shared" si="1"/>
        <v>0</v>
      </c>
      <c r="H20" s="50">
        <f t="shared" si="2"/>
        <v>0</v>
      </c>
      <c r="I20" s="51"/>
      <c r="J20" s="96">
        <v>3</v>
      </c>
      <c r="K20" s="52">
        <f t="shared" si="0"/>
        <v>0</v>
      </c>
      <c r="L20" s="53">
        <f t="shared" si="3"/>
        <v>0</v>
      </c>
    </row>
    <row r="21" spans="1:12" x14ac:dyDescent="0.35">
      <c r="A21" s="143" t="s">
        <v>88</v>
      </c>
      <c r="B21" s="99" t="s">
        <v>56</v>
      </c>
      <c r="C21" s="47" t="s">
        <v>8</v>
      </c>
      <c r="D21" s="74"/>
      <c r="E21" s="69"/>
      <c r="F21" s="48">
        <v>1</v>
      </c>
      <c r="G21" s="49">
        <f t="shared" si="1"/>
        <v>0</v>
      </c>
      <c r="H21" s="50">
        <f t="shared" si="2"/>
        <v>0</v>
      </c>
      <c r="I21" s="51"/>
      <c r="J21" s="96">
        <v>3</v>
      </c>
      <c r="K21" s="52">
        <f t="shared" si="0"/>
        <v>0</v>
      </c>
      <c r="L21" s="53">
        <f t="shared" si="3"/>
        <v>0</v>
      </c>
    </row>
    <row r="22" spans="1:12" s="9" customFormat="1" x14ac:dyDescent="0.35">
      <c r="A22" s="92" t="s">
        <v>61</v>
      </c>
      <c r="B22" s="92"/>
      <c r="C22" s="81"/>
      <c r="D22" s="82"/>
      <c r="E22" s="83"/>
      <c r="F22" s="84"/>
      <c r="G22" s="85"/>
      <c r="H22" s="86"/>
      <c r="I22" s="46"/>
      <c r="J22" s="89"/>
      <c r="K22" s="90"/>
      <c r="L22" s="91"/>
    </row>
    <row r="23" spans="1:12" s="9" customFormat="1" x14ac:dyDescent="0.35">
      <c r="A23" s="92" t="s">
        <v>60</v>
      </c>
      <c r="B23" s="80"/>
      <c r="C23" s="81"/>
      <c r="D23" s="82"/>
      <c r="E23" s="83"/>
      <c r="F23" s="84"/>
      <c r="G23" s="85"/>
      <c r="H23" s="86"/>
      <c r="I23" s="46"/>
      <c r="J23" s="89"/>
      <c r="K23" s="90"/>
      <c r="L23" s="91"/>
    </row>
    <row r="24" spans="1:12" x14ac:dyDescent="0.35">
      <c r="A24" s="143" t="s">
        <v>89</v>
      </c>
      <c r="B24" s="13" t="s">
        <v>53</v>
      </c>
      <c r="C24" s="47" t="s">
        <v>8</v>
      </c>
      <c r="D24" s="79"/>
      <c r="E24" s="69"/>
      <c r="F24" s="48">
        <v>1</v>
      </c>
      <c r="G24" s="49">
        <f t="shared" ref="G24:G29" si="4">E24</f>
        <v>0</v>
      </c>
      <c r="H24" s="50">
        <f t="shared" ref="H24:H29" si="5">G24*1.2</f>
        <v>0</v>
      </c>
      <c r="I24" s="51"/>
      <c r="J24" s="96">
        <v>2</v>
      </c>
      <c r="K24" s="52">
        <f t="shared" ref="K24:K29" si="6">G24*J24</f>
        <v>0</v>
      </c>
      <c r="L24" s="53">
        <f t="shared" ref="L24:L29" si="7">K24*1.2</f>
        <v>0</v>
      </c>
    </row>
    <row r="25" spans="1:12" x14ac:dyDescent="0.35">
      <c r="A25" s="143" t="s">
        <v>90</v>
      </c>
      <c r="B25" s="13" t="s">
        <v>54</v>
      </c>
      <c r="C25" s="47" t="s">
        <v>8</v>
      </c>
      <c r="D25" s="79"/>
      <c r="E25" s="69"/>
      <c r="F25" s="48">
        <v>1</v>
      </c>
      <c r="G25" s="49">
        <f t="shared" si="4"/>
        <v>0</v>
      </c>
      <c r="H25" s="50">
        <f t="shared" si="5"/>
        <v>0</v>
      </c>
      <c r="I25" s="51"/>
      <c r="J25" s="96">
        <v>2</v>
      </c>
      <c r="K25" s="52">
        <f t="shared" si="6"/>
        <v>0</v>
      </c>
      <c r="L25" s="53">
        <f t="shared" si="7"/>
        <v>0</v>
      </c>
    </row>
    <row r="26" spans="1:12" x14ac:dyDescent="0.35">
      <c r="A26" s="143" t="s">
        <v>91</v>
      </c>
      <c r="B26" s="13" t="s">
        <v>9</v>
      </c>
      <c r="C26" s="47" t="s">
        <v>8</v>
      </c>
      <c r="D26" s="79"/>
      <c r="E26" s="69"/>
      <c r="F26" s="48">
        <v>1</v>
      </c>
      <c r="G26" s="49">
        <f t="shared" si="4"/>
        <v>0</v>
      </c>
      <c r="H26" s="50">
        <f t="shared" si="5"/>
        <v>0</v>
      </c>
      <c r="I26" s="51"/>
      <c r="J26" s="96">
        <v>5</v>
      </c>
      <c r="K26" s="52">
        <f t="shared" si="6"/>
        <v>0</v>
      </c>
      <c r="L26" s="53">
        <f t="shared" si="7"/>
        <v>0</v>
      </c>
    </row>
    <row r="27" spans="1:12" x14ac:dyDescent="0.35">
      <c r="A27" s="143" t="s">
        <v>92</v>
      </c>
      <c r="B27" s="13" t="s">
        <v>10</v>
      </c>
      <c r="C27" s="47" t="s">
        <v>8</v>
      </c>
      <c r="D27" s="79"/>
      <c r="E27" s="69"/>
      <c r="F27" s="48">
        <v>1</v>
      </c>
      <c r="G27" s="49">
        <f t="shared" si="4"/>
        <v>0</v>
      </c>
      <c r="H27" s="50">
        <f t="shared" si="5"/>
        <v>0</v>
      </c>
      <c r="I27" s="51"/>
      <c r="J27" s="96">
        <v>5</v>
      </c>
      <c r="K27" s="52">
        <f t="shared" si="6"/>
        <v>0</v>
      </c>
      <c r="L27" s="53">
        <f t="shared" si="7"/>
        <v>0</v>
      </c>
    </row>
    <row r="28" spans="1:12" x14ac:dyDescent="0.35">
      <c r="A28" s="143" t="s">
        <v>93</v>
      </c>
      <c r="B28" s="13" t="s">
        <v>11</v>
      </c>
      <c r="C28" s="47" t="s">
        <v>8</v>
      </c>
      <c r="D28" s="79"/>
      <c r="E28" s="69"/>
      <c r="F28" s="48">
        <v>1</v>
      </c>
      <c r="G28" s="49">
        <f t="shared" si="4"/>
        <v>0</v>
      </c>
      <c r="H28" s="50">
        <f t="shared" si="5"/>
        <v>0</v>
      </c>
      <c r="I28" s="51"/>
      <c r="J28" s="96">
        <v>1</v>
      </c>
      <c r="K28" s="52">
        <f t="shared" si="6"/>
        <v>0</v>
      </c>
      <c r="L28" s="53">
        <f t="shared" si="7"/>
        <v>0</v>
      </c>
    </row>
    <row r="29" spans="1:12" x14ac:dyDescent="0.35">
      <c r="A29" s="143" t="s">
        <v>94</v>
      </c>
      <c r="B29" s="13" t="s">
        <v>12</v>
      </c>
      <c r="C29" s="47" t="s">
        <v>8</v>
      </c>
      <c r="D29" s="79"/>
      <c r="E29" s="69"/>
      <c r="F29" s="48">
        <v>1</v>
      </c>
      <c r="G29" s="49">
        <f t="shared" si="4"/>
        <v>0</v>
      </c>
      <c r="H29" s="50">
        <f t="shared" si="5"/>
        <v>0</v>
      </c>
      <c r="I29" s="51"/>
      <c r="J29" s="96">
        <v>1</v>
      </c>
      <c r="K29" s="52">
        <f t="shared" si="6"/>
        <v>0</v>
      </c>
      <c r="L29" s="53">
        <f t="shared" si="7"/>
        <v>0</v>
      </c>
    </row>
    <row r="30" spans="1:12" x14ac:dyDescent="0.35">
      <c r="A30" s="92" t="s">
        <v>70</v>
      </c>
      <c r="B30" s="80"/>
      <c r="C30" s="81"/>
      <c r="D30" s="82"/>
      <c r="E30" s="83"/>
      <c r="F30" s="84"/>
      <c r="G30" s="85"/>
      <c r="H30" s="86"/>
      <c r="I30" s="46"/>
      <c r="J30" s="89"/>
      <c r="K30" s="90"/>
      <c r="L30" s="91"/>
    </row>
    <row r="31" spans="1:12" x14ac:dyDescent="0.35">
      <c r="A31" s="143" t="s">
        <v>95</v>
      </c>
      <c r="B31" s="13" t="s">
        <v>30</v>
      </c>
      <c r="C31" s="47" t="s">
        <v>8</v>
      </c>
      <c r="D31" s="79"/>
      <c r="E31" s="69"/>
      <c r="F31" s="48">
        <v>1</v>
      </c>
      <c r="G31" s="49">
        <f>E31</f>
        <v>0</v>
      </c>
      <c r="H31" s="50">
        <f>G31*1.2</f>
        <v>0</v>
      </c>
      <c r="I31" s="51"/>
      <c r="J31" s="96">
        <v>7</v>
      </c>
      <c r="K31" s="52">
        <f>G31*J31</f>
        <v>0</v>
      </c>
      <c r="L31" s="53">
        <f>K31*1.2</f>
        <v>0</v>
      </c>
    </row>
    <row r="32" spans="1:12" x14ac:dyDescent="0.35">
      <c r="A32" s="143" t="s">
        <v>96</v>
      </c>
      <c r="B32" s="13" t="s">
        <v>31</v>
      </c>
      <c r="C32" s="47" t="s">
        <v>8</v>
      </c>
      <c r="D32" s="79"/>
      <c r="E32" s="69"/>
      <c r="F32" s="48">
        <v>1</v>
      </c>
      <c r="G32" s="49">
        <f>E32</f>
        <v>0</v>
      </c>
      <c r="H32" s="50">
        <f>G32*1.2</f>
        <v>0</v>
      </c>
      <c r="I32" s="51"/>
      <c r="J32" s="96">
        <v>4</v>
      </c>
      <c r="K32" s="52">
        <f>G32*J32</f>
        <v>0</v>
      </c>
      <c r="L32" s="53">
        <f>K32*1.2</f>
        <v>0</v>
      </c>
    </row>
    <row r="33" spans="1:12" x14ac:dyDescent="0.35">
      <c r="A33" s="143" t="s">
        <v>97</v>
      </c>
      <c r="B33" s="13" t="s">
        <v>37</v>
      </c>
      <c r="C33" s="47" t="s">
        <v>8</v>
      </c>
      <c r="D33" s="79"/>
      <c r="E33" s="69"/>
      <c r="F33" s="48">
        <v>1</v>
      </c>
      <c r="G33" s="49">
        <f>E33</f>
        <v>0</v>
      </c>
      <c r="H33" s="50">
        <f>G33*1.2</f>
        <v>0</v>
      </c>
      <c r="I33" s="51"/>
      <c r="J33" s="96">
        <v>7</v>
      </c>
      <c r="K33" s="52">
        <f>G33*J33</f>
        <v>0</v>
      </c>
      <c r="L33" s="53">
        <f>K33*1.2</f>
        <v>0</v>
      </c>
    </row>
    <row r="34" spans="1:12" x14ac:dyDescent="0.35">
      <c r="A34" s="143" t="s">
        <v>98</v>
      </c>
      <c r="B34" s="13" t="s">
        <v>38</v>
      </c>
      <c r="C34" s="47" t="s">
        <v>8</v>
      </c>
      <c r="D34" s="79"/>
      <c r="E34" s="69"/>
      <c r="F34" s="48">
        <v>1</v>
      </c>
      <c r="G34" s="49">
        <f>E34</f>
        <v>0</v>
      </c>
      <c r="H34" s="50">
        <f>G34*1.2</f>
        <v>0</v>
      </c>
      <c r="I34" s="51"/>
      <c r="J34" s="96">
        <v>4</v>
      </c>
      <c r="K34" s="52">
        <f>G34*J34</f>
        <v>0</v>
      </c>
      <c r="L34" s="53">
        <f>K34*1.2</f>
        <v>0</v>
      </c>
    </row>
    <row r="35" spans="1:12" x14ac:dyDescent="0.35">
      <c r="A35" s="92" t="s">
        <v>62</v>
      </c>
      <c r="B35" s="80"/>
      <c r="C35" s="81"/>
      <c r="D35" s="82"/>
      <c r="E35" s="83"/>
      <c r="F35" s="84"/>
      <c r="G35" s="85"/>
      <c r="H35" s="86"/>
      <c r="I35" s="46"/>
      <c r="J35" s="89"/>
      <c r="K35" s="90"/>
      <c r="L35" s="91"/>
    </row>
    <row r="36" spans="1:12" x14ac:dyDescent="0.35">
      <c r="A36" s="143" t="s">
        <v>99</v>
      </c>
      <c r="B36" s="13" t="s">
        <v>44</v>
      </c>
      <c r="C36" s="47" t="s">
        <v>8</v>
      </c>
      <c r="D36" s="79"/>
      <c r="E36" s="69"/>
      <c r="F36" s="48">
        <v>1</v>
      </c>
      <c r="G36" s="49">
        <f t="shared" ref="G36" si="8">E36</f>
        <v>0</v>
      </c>
      <c r="H36" s="50">
        <f t="shared" ref="H36" si="9">G36*1.2</f>
        <v>0</v>
      </c>
      <c r="I36" s="51"/>
      <c r="J36" s="96">
        <v>5</v>
      </c>
      <c r="K36" s="52">
        <f t="shared" ref="K36:K42" si="10">G36*J36</f>
        <v>0</v>
      </c>
      <c r="L36" s="53">
        <f t="shared" ref="L36:L42" si="11">K36*1.2</f>
        <v>0</v>
      </c>
    </row>
    <row r="37" spans="1:12" x14ac:dyDescent="0.35">
      <c r="A37" s="143" t="s">
        <v>100</v>
      </c>
      <c r="B37" s="13" t="s">
        <v>45</v>
      </c>
      <c r="C37" s="47" t="s">
        <v>8</v>
      </c>
      <c r="D37" s="79"/>
      <c r="E37" s="69"/>
      <c r="F37" s="48">
        <v>1</v>
      </c>
      <c r="G37" s="49">
        <f t="shared" ref="G37:G40" si="12">E37</f>
        <v>0</v>
      </c>
      <c r="H37" s="50">
        <f t="shared" ref="H37:H40" si="13">G37*1.2</f>
        <v>0</v>
      </c>
      <c r="I37" s="51"/>
      <c r="J37" s="96">
        <v>1</v>
      </c>
      <c r="K37" s="52">
        <f t="shared" si="10"/>
        <v>0</v>
      </c>
      <c r="L37" s="53">
        <f t="shared" si="11"/>
        <v>0</v>
      </c>
    </row>
    <row r="38" spans="1:12" x14ac:dyDescent="0.35">
      <c r="A38" s="143" t="s">
        <v>101</v>
      </c>
      <c r="B38" s="13" t="s">
        <v>46</v>
      </c>
      <c r="C38" s="47" t="s">
        <v>8</v>
      </c>
      <c r="D38" s="79"/>
      <c r="E38" s="69"/>
      <c r="F38" s="48">
        <v>1</v>
      </c>
      <c r="G38" s="49">
        <f t="shared" si="12"/>
        <v>0</v>
      </c>
      <c r="H38" s="50">
        <f t="shared" si="13"/>
        <v>0</v>
      </c>
      <c r="I38" s="51"/>
      <c r="J38" s="96">
        <v>1</v>
      </c>
      <c r="K38" s="52">
        <f t="shared" si="10"/>
        <v>0</v>
      </c>
      <c r="L38" s="53">
        <f t="shared" si="11"/>
        <v>0</v>
      </c>
    </row>
    <row r="39" spans="1:12" x14ac:dyDescent="0.35">
      <c r="A39" s="143" t="s">
        <v>102</v>
      </c>
      <c r="B39" s="13" t="s">
        <v>47</v>
      </c>
      <c r="C39" s="47" t="s">
        <v>8</v>
      </c>
      <c r="D39" s="79"/>
      <c r="E39" s="69"/>
      <c r="F39" s="48">
        <v>1</v>
      </c>
      <c r="G39" s="49">
        <f t="shared" si="12"/>
        <v>0</v>
      </c>
      <c r="H39" s="50">
        <f t="shared" si="13"/>
        <v>0</v>
      </c>
      <c r="I39" s="51"/>
      <c r="J39" s="96">
        <v>1</v>
      </c>
      <c r="K39" s="52">
        <f t="shared" si="10"/>
        <v>0</v>
      </c>
      <c r="L39" s="53">
        <f t="shared" si="11"/>
        <v>0</v>
      </c>
    </row>
    <row r="40" spans="1:12" x14ac:dyDescent="0.35">
      <c r="A40" s="143" t="s">
        <v>103</v>
      </c>
      <c r="B40" s="13" t="s">
        <v>48</v>
      </c>
      <c r="C40" s="47" t="s">
        <v>8</v>
      </c>
      <c r="D40" s="79"/>
      <c r="E40" s="69"/>
      <c r="F40" s="48">
        <v>1</v>
      </c>
      <c r="G40" s="49">
        <f t="shared" si="12"/>
        <v>0</v>
      </c>
      <c r="H40" s="50">
        <f t="shared" si="13"/>
        <v>0</v>
      </c>
      <c r="I40" s="51"/>
      <c r="J40" s="96">
        <v>5</v>
      </c>
      <c r="K40" s="52">
        <f t="shared" si="10"/>
        <v>0</v>
      </c>
      <c r="L40" s="53">
        <f t="shared" si="11"/>
        <v>0</v>
      </c>
    </row>
    <row r="41" spans="1:12" ht="25" x14ac:dyDescent="0.35">
      <c r="A41" s="143" t="s">
        <v>104</v>
      </c>
      <c r="B41" s="13" t="s">
        <v>49</v>
      </c>
      <c r="C41" s="47" t="s">
        <v>8</v>
      </c>
      <c r="D41" s="79"/>
      <c r="E41" s="69"/>
      <c r="F41" s="48">
        <v>1</v>
      </c>
      <c r="G41" s="49">
        <f>E41</f>
        <v>0</v>
      </c>
      <c r="H41" s="50">
        <f>G41*1.2</f>
        <v>0</v>
      </c>
      <c r="I41" s="51"/>
      <c r="J41" s="96">
        <v>1</v>
      </c>
      <c r="K41" s="52">
        <f t="shared" si="10"/>
        <v>0</v>
      </c>
      <c r="L41" s="53">
        <f t="shared" si="11"/>
        <v>0</v>
      </c>
    </row>
    <row r="42" spans="1:12" ht="25.5" thickBot="1" x14ac:dyDescent="0.4">
      <c r="A42" s="143" t="s">
        <v>105</v>
      </c>
      <c r="B42" s="13" t="s">
        <v>50</v>
      </c>
      <c r="C42" s="47" t="s">
        <v>8</v>
      </c>
      <c r="D42" s="79"/>
      <c r="E42" s="69"/>
      <c r="F42" s="48">
        <v>1</v>
      </c>
      <c r="G42" s="49">
        <f>E42</f>
        <v>0</v>
      </c>
      <c r="H42" s="50">
        <f>G42*1.2</f>
        <v>0</v>
      </c>
      <c r="I42" s="51"/>
      <c r="J42" s="96">
        <v>1</v>
      </c>
      <c r="K42" s="52">
        <f t="shared" si="10"/>
        <v>0</v>
      </c>
      <c r="L42" s="53">
        <f t="shared" si="11"/>
        <v>0</v>
      </c>
    </row>
    <row r="43" spans="1:12" ht="30.75" customHeight="1" thickBot="1" x14ac:dyDescent="0.4">
      <c r="B43" s="54"/>
      <c r="C43" s="55"/>
      <c r="D43" s="55"/>
      <c r="E43" s="56"/>
      <c r="F43" s="4"/>
      <c r="G43" s="56"/>
      <c r="H43" s="56"/>
      <c r="I43" s="51"/>
      <c r="J43" s="70" t="s">
        <v>73</v>
      </c>
      <c r="K43" s="57">
        <f>SUM(K11:K42)</f>
        <v>0</v>
      </c>
      <c r="L43" s="58">
        <f>K43*1.2</f>
        <v>0</v>
      </c>
    </row>
    <row r="44" spans="1:12" ht="14.5" customHeight="1" thickBot="1" x14ac:dyDescent="0.4">
      <c r="B44" s="101" t="s">
        <v>64</v>
      </c>
      <c r="C44" s="102"/>
      <c r="D44" s="102"/>
      <c r="E44" s="103"/>
      <c r="F44" s="4"/>
    </row>
    <row r="45" spans="1:12" ht="29.5" thickBot="1" x14ac:dyDescent="0.4">
      <c r="B45" s="104"/>
      <c r="C45" s="105"/>
      <c r="D45" s="105"/>
      <c r="E45" s="106"/>
      <c r="F45" s="4"/>
      <c r="G45" s="94" t="s">
        <v>28</v>
      </c>
      <c r="H45" s="95"/>
    </row>
    <row r="46" spans="1:12" x14ac:dyDescent="0.35">
      <c r="B46" s="104"/>
      <c r="C46" s="105"/>
      <c r="D46" s="105"/>
      <c r="E46" s="106"/>
      <c r="F46" s="4"/>
    </row>
    <row r="47" spans="1:12" x14ac:dyDescent="0.35">
      <c r="B47" s="104"/>
      <c r="C47" s="105"/>
      <c r="D47" s="105"/>
      <c r="E47" s="106"/>
      <c r="F47" s="4"/>
    </row>
    <row r="48" spans="1:12" x14ac:dyDescent="0.35">
      <c r="B48" s="104"/>
      <c r="C48" s="105"/>
      <c r="D48" s="105"/>
      <c r="E48" s="106"/>
      <c r="F48" s="4"/>
    </row>
    <row r="49" spans="2:6" ht="15" thickBot="1" x14ac:dyDescent="0.4">
      <c r="B49" s="107"/>
      <c r="C49" s="108"/>
      <c r="D49" s="108"/>
      <c r="E49" s="109"/>
      <c r="F49" s="4"/>
    </row>
  </sheetData>
  <mergeCells count="10">
    <mergeCell ref="B44:E49"/>
    <mergeCell ref="J3:L4"/>
    <mergeCell ref="J5:L5"/>
    <mergeCell ref="B1:H1"/>
    <mergeCell ref="B3:H3"/>
    <mergeCell ref="B4:H4"/>
    <mergeCell ref="B5:H5"/>
    <mergeCell ref="J7:L7"/>
    <mergeCell ref="J8:L8"/>
    <mergeCell ref="D7:H7"/>
  </mergeCells>
  <pageMargins left="0.7" right="0.7" top="0.75" bottom="0.75" header="0.3" footer="0.3"/>
  <pageSetup paperSize="9" scale="5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Poste 1 - DPGF</vt:lpstr>
      <vt:lpstr>Poste 2 - BPU-DQE</vt:lpstr>
      <vt:lpstr>'Poste 1 -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jacquafresca</dc:creator>
  <cp:lastModifiedBy>Cecile RICHET</cp:lastModifiedBy>
  <cp:lastPrinted>2025-10-02T16:12:27Z</cp:lastPrinted>
  <dcterms:created xsi:type="dcterms:W3CDTF">2018-04-11T08:39:07Z</dcterms:created>
  <dcterms:modified xsi:type="dcterms:W3CDTF">2025-11-03T15:25:08Z</dcterms:modified>
</cp:coreProperties>
</file>