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S:\03-Services et Poles\08-DFC\02-DFC Interne\Service Marchés\1 - MARCHES\2- UR hors CPER\2025\UR\Entretien et maintenance Onduleur\DCE\"/>
    </mc:Choice>
  </mc:AlternateContent>
  <xr:revisionPtr revIDLastSave="0" documentId="13_ncr:1_{6EFAEE32-9985-4A3F-BDEF-D939721E0C8D}" xr6:coauthVersionLast="47" xr6:coauthVersionMax="47" xr10:uidLastSave="{00000000-0000-0000-0000-000000000000}"/>
  <bookViews>
    <workbookView xWindow="28680" yWindow="-120" windowWidth="51840" windowHeight="21120" tabRatio="443" xr2:uid="{00000000-000D-0000-FFFF-FFFF00000000}"/>
  </bookViews>
  <sheets>
    <sheet name="PG" sheetId="5" r:id="rId1"/>
    <sheet name="lot 1" sheetId="2" r:id="rId2"/>
    <sheet name="lot 2" sheetId="3" r:id="rId3"/>
    <sheet name="BPU" sheetId="4" r:id="rId4"/>
  </sheets>
  <definedNames>
    <definedName name="_xlnm.Print_Area" localSheetId="3">BPU!$A$1:$H$42</definedName>
    <definedName name="_xlnm.Print_Area" localSheetId="1">'lot 1'!$A$1:$I$66</definedName>
    <definedName name="_xlnm.Print_Area" localSheetId="2">'lot 2'!$A$1:$I$72</definedName>
    <definedName name="_xlnm.Print_Area" localSheetId="0">PG!$A$1:$J$53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7" i="3" l="1"/>
  <c r="H52" i="2"/>
  <c r="H51" i="2"/>
  <c r="H50" i="2"/>
  <c r="H54" i="3"/>
  <c r="F53" i="3"/>
  <c r="H51" i="3"/>
  <c r="H41" i="3"/>
  <c r="H42" i="3"/>
  <c r="H43" i="3"/>
  <c r="C43" i="3"/>
  <c r="C55" i="3" s="1"/>
  <c r="C42" i="3"/>
  <c r="C54" i="3" s="1"/>
  <c r="C41" i="3"/>
  <c r="C53" i="3" s="1"/>
  <c r="C39" i="3"/>
  <c r="C51" i="3" s="1"/>
  <c r="H39" i="3"/>
  <c r="H42" i="2"/>
  <c r="H41" i="2"/>
  <c r="H40" i="2"/>
  <c r="H8" i="3"/>
  <c r="H26" i="3"/>
  <c r="H23" i="3"/>
  <c r="H22" i="3"/>
  <c r="H19" i="3"/>
  <c r="H18" i="3"/>
  <c r="H12" i="3"/>
  <c r="H11" i="3"/>
  <c r="H10" i="3"/>
  <c r="H6" i="3"/>
  <c r="H5" i="3"/>
  <c r="H28" i="2"/>
  <c r="H27" i="2"/>
  <c r="H25" i="2"/>
  <c r="H26" i="2" s="1"/>
  <c r="H20" i="2"/>
  <c r="H19" i="2"/>
  <c r="H18" i="2"/>
  <c r="H17" i="2"/>
  <c r="H6" i="2"/>
  <c r="H7" i="2"/>
  <c r="H8" i="2"/>
  <c r="H9" i="2"/>
  <c r="H10" i="2"/>
  <c r="H11" i="2"/>
  <c r="H12" i="2"/>
  <c r="H14" i="2"/>
  <c r="H53" i="3" l="1"/>
  <c r="H55" i="3"/>
  <c r="H44" i="2"/>
  <c r="H45" i="2" s="1"/>
  <c r="H46" i="2" s="1"/>
  <c r="H54" i="2"/>
  <c r="H45" i="3"/>
  <c r="H46" i="3" s="1"/>
  <c r="H47" i="3" s="1"/>
  <c r="H55" i="2"/>
  <c r="H56" i="2" s="1"/>
  <c r="H9" i="3"/>
  <c r="H13" i="3"/>
  <c r="H21" i="3"/>
  <c r="H28" i="3"/>
  <c r="H16" i="2"/>
  <c r="H29" i="2"/>
  <c r="H24" i="2"/>
  <c r="H57" i="3" l="1"/>
  <c r="H58" i="3" s="1"/>
  <c r="H59" i="3" s="1"/>
  <c r="H30" i="2"/>
  <c r="H32" i="2" s="1"/>
  <c r="H34" i="2" s="1"/>
  <c r="H36" i="2" s="1"/>
  <c r="H29" i="3"/>
  <c r="H31" i="3" s="1"/>
  <c r="H33" i="3" s="1"/>
  <c r="H35" i="3" s="1"/>
</calcChain>
</file>

<file path=xl/sharedStrings.xml><?xml version="1.0" encoding="utf-8"?>
<sst xmlns="http://schemas.openxmlformats.org/spreadsheetml/2006/main" count="193" uniqueCount="135">
  <si>
    <t>SITE</t>
  </si>
  <si>
    <t>SECTEUR</t>
  </si>
  <si>
    <t>MODELE</t>
  </si>
  <si>
    <t>PUISS (KVA)</t>
  </si>
  <si>
    <t>CAMPUS MOUFIA</t>
  </si>
  <si>
    <t>RT 1500</t>
  </si>
  <si>
    <t>S4 B 1ER</t>
  </si>
  <si>
    <t>RIELLO RM 2000</t>
  </si>
  <si>
    <t>REPROGRAPHIE</t>
  </si>
  <si>
    <t>MGE GALAXY 5000</t>
  </si>
  <si>
    <t>BU – E1b</t>
  </si>
  <si>
    <t>PTU</t>
  </si>
  <si>
    <t>RT1500</t>
  </si>
  <si>
    <t>Bât 2 Niv1</t>
  </si>
  <si>
    <t>Bât 3 Niv2</t>
  </si>
  <si>
    <t>Bât P</t>
  </si>
  <si>
    <t>Bât P- s12</t>
  </si>
  <si>
    <t>IUT ST PIERRE</t>
  </si>
  <si>
    <t>BU</t>
  </si>
  <si>
    <t>Riello UPS</t>
  </si>
  <si>
    <t>MAIDO</t>
  </si>
  <si>
    <t>I POWER</t>
  </si>
  <si>
    <t>Bât 1 Niv2</t>
  </si>
  <si>
    <t>Bât 1 Niv4</t>
  </si>
  <si>
    <t>S1</t>
  </si>
  <si>
    <t>AESB</t>
  </si>
  <si>
    <t>Local électrique</t>
  </si>
  <si>
    <t>Salle réseaux</t>
  </si>
  <si>
    <t>Atelier</t>
  </si>
  <si>
    <t>Bât S - Administration</t>
  </si>
  <si>
    <t>TGBT Radom</t>
  </si>
  <si>
    <t>local énergie</t>
  </si>
  <si>
    <t xml:space="preserve"> sous-total maintenance onduleurs campus du TAMPON</t>
  </si>
  <si>
    <t xml:space="preserve"> sous-total maintenance onduleurs MAIDO</t>
  </si>
  <si>
    <t xml:space="preserve"> sous-total maintenance onduleurs IUT ST PIERRE</t>
  </si>
  <si>
    <t>Qté</t>
  </si>
  <si>
    <t>Prix unitaire</t>
  </si>
  <si>
    <t>TOTAL MAINTENANCE ONDULEURS LOT 2</t>
  </si>
  <si>
    <t xml:space="preserve"> sous-total maintenance onduleurs CAMPUS MOUFIA</t>
  </si>
  <si>
    <t xml:space="preserve"> sous-total maintenance onduleurs PTU</t>
  </si>
  <si>
    <t>TOTAL MAINTENANCE ONDULEURS LOT 1</t>
  </si>
  <si>
    <t>UNIVERSITE DE LA REUNION
ENTRETIEN ET MAINTENANCE DES ONDULEURS
CDPGF - LOT 1</t>
  </si>
  <si>
    <t>UNIVERSITE DE LA REUNION
ENTRETIEN ET MAINTENANCE DES ONDULEURS
CDPGF - LOT 2</t>
  </si>
  <si>
    <t>Ptotal HT</t>
  </si>
  <si>
    <t>Total Lot 2 HT</t>
  </si>
  <si>
    <t>TVA 8,5%</t>
  </si>
  <si>
    <t>Total Lot 1 HT</t>
  </si>
  <si>
    <t>TOTAL LOT 1 TTC</t>
  </si>
  <si>
    <t>TOTAL LOT 2 TTC</t>
  </si>
  <si>
    <t>VICTOIRE</t>
  </si>
  <si>
    <t xml:space="preserve"> sous-total maintenance onduleurs VICTOIRE</t>
  </si>
  <si>
    <t xml:space="preserve"> sous-total maintenance onduleurs BELLEPIERRE</t>
  </si>
  <si>
    <t xml:space="preserve"> sous-total maintenance onduleurs SEAS OI ST PIERRE</t>
  </si>
  <si>
    <t>désignation</t>
  </si>
  <si>
    <t>quantité</t>
  </si>
  <si>
    <t>prix unitaire
HT</t>
  </si>
  <si>
    <t>Indemnité de déplacement</t>
  </si>
  <si>
    <t>Taux horaire technicien heures marché</t>
  </si>
  <si>
    <t xml:space="preserve">Taux horaire intervention samedi hors nuit </t>
  </si>
  <si>
    <t xml:space="preserve">Taux horaire intervention dimanche hors nuit </t>
  </si>
  <si>
    <t xml:space="preserve">Taux horaire intervention jours fériés hors nuit </t>
  </si>
  <si>
    <t>Majoration intervention de nuit (22h-5h)</t>
  </si>
  <si>
    <t xml:space="preserve">Taux horaire intervention hors heures marché en semaine, hors nuit </t>
  </si>
  <si>
    <t>Bordereau de prix unitaires pièces détachées</t>
  </si>
  <si>
    <t>batterie 12V 7Ah</t>
  </si>
  <si>
    <t>récupération batterie existante et évacuation vers décharge agrée</t>
  </si>
  <si>
    <t>Temps Main d'Oeuvre Heure hors déplacement</t>
  </si>
  <si>
    <t>batterie 12V 1,2Ah</t>
  </si>
  <si>
    <t>batterie 12V 0,8Ah</t>
  </si>
  <si>
    <t>batterie 12V 2Ah</t>
  </si>
  <si>
    <t>batterie 12V 2,8Ah</t>
  </si>
  <si>
    <t>batterie 12V 3,2Ah</t>
  </si>
  <si>
    <t>batterie 12V 4Ah</t>
  </si>
  <si>
    <t>batterie 12V 4,5Ah</t>
  </si>
  <si>
    <t>batterie 12V 5Ah</t>
  </si>
  <si>
    <t>batterie 12V 12Ah</t>
  </si>
  <si>
    <t>batterie 12V 17Ah</t>
  </si>
  <si>
    <t>batterie 12V 18Ah</t>
  </si>
  <si>
    <t>batterie 12V 24Ah</t>
  </si>
  <si>
    <t>batterie 12V 36Ah</t>
  </si>
  <si>
    <t>batterie 12V 38Ah</t>
  </si>
  <si>
    <t>batterie 12V 9Ah</t>
  </si>
  <si>
    <t>batterie 12V 20Ah</t>
  </si>
  <si>
    <t>batterie 12V 40Ah</t>
  </si>
  <si>
    <t>batterie 12V 50Ah</t>
  </si>
  <si>
    <t>batterie 12V 55Ah</t>
  </si>
  <si>
    <t>batterie 12V 65Ah</t>
  </si>
  <si>
    <t>batterie 12V 80Ah</t>
  </si>
  <si>
    <t>batterie 12V 100Ah</t>
  </si>
  <si>
    <t>batterie 12V 110Ah</t>
  </si>
  <si>
    <t>BU - E1a</t>
  </si>
  <si>
    <t>SECTEUR / LOCALISATION</t>
  </si>
  <si>
    <t>Sous-sol Galerie technique</t>
  </si>
  <si>
    <t xml:space="preserve">MGE GALAXY 3000 + 1 caisson batteries </t>
  </si>
  <si>
    <t>MOUFIA</t>
  </si>
  <si>
    <t>RT3000</t>
  </si>
  <si>
    <t>ESPE</t>
  </si>
  <si>
    <t>N° OPTION</t>
  </si>
  <si>
    <t>Salle serveurs A1e</t>
  </si>
  <si>
    <t>TAMPON</t>
  </si>
  <si>
    <t>UNIVERSITÉ DE LA RÉUNION
CAMPUS UNIVERSITAIRE DU MOUFIA
15 AVENUE RENÉ CASSIN
BP 7151
97715 SAINT-DENIS MESSAG CÉDEX 9
Tél. : 0262 / 93.80.54
Fax : 0262 / 93.80.77</t>
  </si>
  <si>
    <t>PRESTATIONS DE MAINTENANCE DES ONDULEURS 
DE L’UNIVERSITE DE LA REUNION</t>
  </si>
  <si>
    <t>SEAS OI - ST PIERRE</t>
  </si>
  <si>
    <t>Option n°1</t>
  </si>
  <si>
    <t>Option n°2</t>
  </si>
  <si>
    <t>UNIVERSITE DE LA REUNION
ENTRETIEN ET MAINTENANCE DES ONDULEURS
Bordereau de prix unitaires interventions hors forfaits</t>
  </si>
  <si>
    <t>SLC twin PRO2</t>
  </si>
  <si>
    <t>OPTION n°1</t>
  </si>
  <si>
    <t>OPTION n°2</t>
  </si>
  <si>
    <t>APS France SEA</t>
  </si>
  <si>
    <t>APC GALAXY 5000</t>
  </si>
  <si>
    <t>Salle serveur</t>
  </si>
  <si>
    <t>APS Smart UPS RC</t>
  </si>
  <si>
    <t xml:space="preserve">SALICRU SLC 40 CUBE 4 </t>
  </si>
  <si>
    <t>ESIROI</t>
  </si>
  <si>
    <t>UPS MST40-T4</t>
  </si>
  <si>
    <t>Serveur</t>
  </si>
  <si>
    <t>RIELLO UPS MP 60</t>
  </si>
  <si>
    <t xml:space="preserve">RIELLO MDT 15 </t>
  </si>
  <si>
    <t>RIELLO SD3300</t>
  </si>
  <si>
    <t>UFR SANTE</t>
  </si>
  <si>
    <t>TGBT Bât Principal</t>
  </si>
  <si>
    <t>Bât C Salle serveurs</t>
  </si>
  <si>
    <t>RIELLO UPS MST 80</t>
  </si>
  <si>
    <t>SENTRYUM DS3TK20JT100RUA</t>
  </si>
  <si>
    <t xml:space="preserve"> sous-total maintenance onduleurs ESIROI</t>
  </si>
  <si>
    <t>Bât L</t>
  </si>
  <si>
    <t>Bat P</t>
  </si>
  <si>
    <t>Riello UPS online</t>
  </si>
  <si>
    <t>SYRIUS S2S</t>
  </si>
  <si>
    <t>LEGRAND TRIMOD</t>
  </si>
  <si>
    <t>RIELLOSENTINEL</t>
  </si>
  <si>
    <t>RIELLO SENTRYUM ups s3t 20</t>
  </si>
  <si>
    <t>riello mst 10</t>
  </si>
  <si>
    <t>CDPGF - BPU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</si>
</sst>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i/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2"/>
      <name val="Arial"/>
      <family val="2"/>
    </font>
    <font>
      <i/>
      <sz val="10"/>
      <name val="Arial"/>
      <family val="2"/>
    </font>
    <font>
      <sz val="1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6" fillId="7" borderId="1" applyNumberFormat="0" applyAlignment="0" applyProtection="0"/>
    <xf numFmtId="0" fontId="7" fillId="3" borderId="0" applyNumberFormat="0" applyBorder="0" applyAlignment="0" applyProtection="0"/>
    <xf numFmtId="0" fontId="8" fillId="21" borderId="0" applyNumberFormat="0" applyBorder="0" applyAlignment="0" applyProtection="0"/>
    <xf numFmtId="0" fontId="9" fillId="4" borderId="0" applyNumberFormat="0" applyBorder="0" applyAlignment="0" applyProtection="0"/>
    <xf numFmtId="0" fontId="10" fillId="20" borderId="3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" fillId="0" borderId="0"/>
  </cellStyleXfs>
  <cellXfs count="169">
    <xf numFmtId="0" fontId="0" fillId="0" borderId="0" xfId="0"/>
    <xf numFmtId="0" fontId="0" fillId="0" borderId="9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18" fillId="23" borderId="9" xfId="0" applyFont="1" applyFill="1" applyBorder="1" applyAlignment="1">
      <alignment horizontal="center" vertical="center" wrapText="1"/>
    </xf>
    <xf numFmtId="0" fontId="0" fillId="0" borderId="9" xfId="0" applyBorder="1"/>
    <xf numFmtId="0" fontId="0" fillId="23" borderId="9" xfId="0" applyFill="1" applyBorder="1"/>
    <xf numFmtId="0" fontId="0" fillId="0" borderId="9" xfId="0" applyFont="1" applyFill="1" applyBorder="1" applyAlignment="1">
      <alignment vertical="center"/>
    </xf>
    <xf numFmtId="0" fontId="21" fillId="23" borderId="9" xfId="0" applyFont="1" applyFill="1" applyBorder="1"/>
    <xf numFmtId="0" fontId="25" fillId="0" borderId="10" xfId="0" applyFont="1" applyBorder="1" applyAlignment="1"/>
    <xf numFmtId="164" fontId="25" fillId="0" borderId="11" xfId="0" applyNumberFormat="1" applyFont="1" applyBorder="1"/>
    <xf numFmtId="0" fontId="25" fillId="0" borderId="12" xfId="0" applyFont="1" applyBorder="1"/>
    <xf numFmtId="164" fontId="25" fillId="0" borderId="13" xfId="0" applyNumberFormat="1" applyFont="1" applyBorder="1"/>
    <xf numFmtId="0" fontId="25" fillId="0" borderId="14" xfId="0" applyFont="1" applyBorder="1"/>
    <xf numFmtId="164" fontId="25" fillId="0" borderId="15" xfId="0" applyNumberFormat="1" applyFont="1" applyBorder="1"/>
    <xf numFmtId="0" fontId="26" fillId="0" borderId="16" xfId="0" applyFont="1" applyBorder="1" applyAlignment="1">
      <alignment vertical="center"/>
    </xf>
    <xf numFmtId="164" fontId="26" fillId="0" borderId="17" xfId="0" applyNumberFormat="1" applyFont="1" applyBorder="1"/>
    <xf numFmtId="0" fontId="19" fillId="0" borderId="9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8" fillId="0" borderId="0" xfId="0" applyFont="1"/>
    <xf numFmtId="0" fontId="0" fillId="24" borderId="9" xfId="0" applyFont="1" applyFill="1" applyBorder="1" applyAlignment="1">
      <alignment vertical="center"/>
    </xf>
    <xf numFmtId="0" fontId="1" fillId="0" borderId="0" xfId="41"/>
    <xf numFmtId="0" fontId="1" fillId="0" borderId="0" xfId="41" applyAlignment="1">
      <alignment horizontal="center" vertical="top" wrapText="1"/>
    </xf>
    <xf numFmtId="0" fontId="25" fillId="0" borderId="12" xfId="0" applyFont="1" applyBorder="1" applyAlignment="1">
      <alignment horizontal="right"/>
    </xf>
    <xf numFmtId="164" fontId="26" fillId="0" borderId="0" xfId="0" applyNumberFormat="1" applyFont="1" applyBorder="1"/>
    <xf numFmtId="0" fontId="26" fillId="0" borderId="0" xfId="0" applyFont="1" applyBorder="1" applyAlignment="1">
      <alignment vertical="center"/>
    </xf>
    <xf numFmtId="0" fontId="18" fillId="23" borderId="23" xfId="0" applyFont="1" applyFill="1" applyBorder="1" applyAlignment="1">
      <alignment horizontal="center" vertical="center" wrapText="1"/>
    </xf>
    <xf numFmtId="0" fontId="18" fillId="23" borderId="25" xfId="0" applyFont="1" applyFill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25" fillId="0" borderId="35" xfId="0" applyFont="1" applyBorder="1" applyAlignment="1">
      <alignment horizontal="right"/>
    </xf>
    <xf numFmtId="0" fontId="26" fillId="0" borderId="36" xfId="0" applyFont="1" applyBorder="1" applyAlignment="1">
      <alignment horizontal="right" vertical="center"/>
    </xf>
    <xf numFmtId="0" fontId="0" fillId="0" borderId="41" xfId="0" applyFont="1" applyBorder="1" applyAlignment="1">
      <alignment horizontal="center" vertical="center"/>
    </xf>
    <xf numFmtId="0" fontId="0" fillId="0" borderId="42" xfId="0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46" xfId="0" applyFont="1" applyBorder="1" applyAlignment="1">
      <alignment horizontal="center" vertical="center"/>
    </xf>
    <xf numFmtId="0" fontId="0" fillId="0" borderId="47" xfId="0" applyFont="1" applyBorder="1" applyAlignment="1">
      <alignment horizontal="center" vertical="center"/>
    </xf>
    <xf numFmtId="0" fontId="0" fillId="0" borderId="48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18" fillId="23" borderId="49" xfId="0" applyFont="1" applyFill="1" applyBorder="1" applyAlignment="1">
      <alignment horizontal="center" vertical="center" wrapText="1"/>
    </xf>
    <xf numFmtId="0" fontId="18" fillId="23" borderId="50" xfId="0" applyFont="1" applyFill="1" applyBorder="1" applyAlignment="1">
      <alignment horizontal="center" vertical="center" wrapText="1"/>
    </xf>
    <xf numFmtId="0" fontId="18" fillId="23" borderId="51" xfId="0" applyFont="1" applyFill="1" applyBorder="1" applyAlignment="1">
      <alignment horizontal="center" vertical="center" wrapText="1"/>
    </xf>
    <xf numFmtId="0" fontId="18" fillId="23" borderId="52" xfId="0" applyFont="1" applyFill="1" applyBorder="1" applyAlignment="1">
      <alignment horizontal="center" vertical="center" wrapText="1"/>
    </xf>
    <xf numFmtId="0" fontId="18" fillId="23" borderId="53" xfId="0" applyFont="1" applyFill="1" applyBorder="1" applyAlignment="1">
      <alignment horizontal="center" vertical="center" wrapText="1"/>
    </xf>
    <xf numFmtId="0" fontId="0" fillId="0" borderId="0" xfId="0" applyBorder="1"/>
    <xf numFmtId="0" fontId="19" fillId="0" borderId="26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19" xfId="0" applyFont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22" fillId="0" borderId="23" xfId="0" applyFont="1" applyFill="1" applyBorder="1" applyAlignment="1">
      <alignment horizontal="right" vertical="center"/>
    </xf>
    <xf numFmtId="0" fontId="22" fillId="0" borderId="24" xfId="0" applyFont="1" applyFill="1" applyBorder="1" applyAlignment="1">
      <alignment horizontal="right" vertical="center"/>
    </xf>
    <xf numFmtId="0" fontId="22" fillId="0" borderId="25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/>
    </xf>
    <xf numFmtId="0" fontId="18" fillId="23" borderId="21" xfId="0" applyFont="1" applyFill="1" applyBorder="1" applyAlignment="1">
      <alignment horizontal="center" vertical="center" wrapText="1"/>
    </xf>
    <xf numFmtId="0" fontId="0" fillId="0" borderId="58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59" xfId="0" applyFont="1" applyBorder="1" applyAlignment="1">
      <alignment horizontal="center" vertical="center"/>
    </xf>
    <xf numFmtId="0" fontId="18" fillId="23" borderId="24" xfId="0" applyFont="1" applyFill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164" fontId="25" fillId="0" borderId="0" xfId="0" applyNumberFormat="1" applyFont="1" applyBorder="1"/>
    <xf numFmtId="0" fontId="25" fillId="0" borderId="0" xfId="0" applyFont="1" applyBorder="1" applyAlignment="1">
      <alignment horizontal="right"/>
    </xf>
    <xf numFmtId="0" fontId="26" fillId="0" borderId="0" xfId="0" applyFont="1" applyBorder="1" applyAlignment="1">
      <alignment horizontal="right" vertical="center"/>
    </xf>
    <xf numFmtId="0" fontId="29" fillId="0" borderId="0" xfId="0" applyFont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30" fillId="0" borderId="24" xfId="0" applyFont="1" applyFill="1" applyBorder="1" applyAlignment="1">
      <alignment horizontal="right" vertical="center"/>
    </xf>
    <xf numFmtId="0" fontId="0" fillId="0" borderId="25" xfId="0" applyFont="1" applyFill="1" applyBorder="1" applyAlignment="1">
      <alignment horizontal="left" vertical="center" indent="13"/>
    </xf>
    <xf numFmtId="0" fontId="30" fillId="0" borderId="23" xfId="0" applyFont="1" applyFill="1" applyBorder="1" applyAlignment="1">
      <alignment horizontal="right" vertical="center"/>
    </xf>
    <xf numFmtId="0" fontId="30" fillId="0" borderId="9" xfId="0" applyFont="1" applyFill="1" applyBorder="1" applyAlignment="1">
      <alignment horizontal="right" vertical="center"/>
    </xf>
    <xf numFmtId="0" fontId="30" fillId="0" borderId="23" xfId="0" applyFont="1" applyFill="1" applyBorder="1" applyAlignment="1">
      <alignment horizontal="right" vertical="center" wrapText="1"/>
    </xf>
    <xf numFmtId="0" fontId="30" fillId="0" borderId="23" xfId="0" applyFont="1" applyFill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0" fontId="0" fillId="0" borderId="29" xfId="0" applyFont="1" applyBorder="1" applyAlignment="1">
      <alignment horizontal="center" vertical="center"/>
    </xf>
    <xf numFmtId="0" fontId="0" fillId="0" borderId="60" xfId="0" applyFont="1" applyBorder="1" applyAlignment="1">
      <alignment horizontal="center" vertical="center"/>
    </xf>
    <xf numFmtId="0" fontId="18" fillId="0" borderId="0" xfId="0" applyFont="1" applyBorder="1"/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0" fontId="18" fillId="25" borderId="0" xfId="0" applyFont="1" applyFill="1" applyBorder="1" applyAlignment="1">
      <alignment horizontal="center" vertical="center" wrapText="1"/>
    </xf>
    <xf numFmtId="0" fontId="0" fillId="25" borderId="0" xfId="0" applyFill="1"/>
    <xf numFmtId="0" fontId="1" fillId="0" borderId="0" xfId="41" applyAlignment="1">
      <alignment horizontal="center" vertical="top" wrapText="1"/>
    </xf>
    <xf numFmtId="0" fontId="27" fillId="0" borderId="0" xfId="41" applyFont="1" applyAlignment="1">
      <alignment horizontal="center" vertical="center" wrapText="1"/>
    </xf>
    <xf numFmtId="0" fontId="27" fillId="0" borderId="0" xfId="41" applyFont="1" applyAlignment="1">
      <alignment horizontal="center" vertical="center"/>
    </xf>
    <xf numFmtId="0" fontId="28" fillId="0" borderId="27" xfId="41" applyFont="1" applyBorder="1" applyAlignment="1">
      <alignment horizontal="center" wrapText="1"/>
    </xf>
    <xf numFmtId="0" fontId="28" fillId="0" borderId="30" xfId="41" applyFont="1" applyBorder="1" applyAlignment="1">
      <alignment horizontal="center"/>
    </xf>
    <xf numFmtId="0" fontId="28" fillId="0" borderId="31" xfId="41" applyFont="1" applyBorder="1" applyAlignment="1">
      <alignment horizontal="center"/>
    </xf>
    <xf numFmtId="0" fontId="28" fillId="0" borderId="28" xfId="41" applyFont="1" applyBorder="1" applyAlignment="1">
      <alignment horizontal="center"/>
    </xf>
    <xf numFmtId="0" fontId="28" fillId="0" borderId="0" xfId="41" applyFont="1" applyAlignment="1">
      <alignment horizontal="center"/>
    </xf>
    <xf numFmtId="0" fontId="28" fillId="0" borderId="32" xfId="41" applyFont="1" applyBorder="1" applyAlignment="1">
      <alignment horizontal="center"/>
    </xf>
    <xf numFmtId="0" fontId="28" fillId="0" borderId="29" xfId="41" applyFont="1" applyBorder="1" applyAlignment="1">
      <alignment horizontal="center"/>
    </xf>
    <xf numFmtId="0" fontId="28" fillId="0" borderId="26" xfId="41" applyFont="1" applyBorder="1" applyAlignment="1">
      <alignment horizontal="center"/>
    </xf>
    <xf numFmtId="0" fontId="28" fillId="0" borderId="33" xfId="41" applyFont="1" applyBorder="1" applyAlignment="1">
      <alignment horizont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9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22" fillId="24" borderId="23" xfId="0" applyFont="1" applyFill="1" applyBorder="1" applyAlignment="1">
      <alignment horizontal="right" vertical="center"/>
    </xf>
    <xf numFmtId="0" fontId="22" fillId="24" borderId="24" xfId="0" applyFont="1" applyFill="1" applyBorder="1" applyAlignment="1">
      <alignment horizontal="right" vertical="center"/>
    </xf>
    <xf numFmtId="0" fontId="22" fillId="24" borderId="25" xfId="0" applyFont="1" applyFill="1" applyBorder="1" applyAlignment="1">
      <alignment horizontal="right" vertical="center"/>
    </xf>
    <xf numFmtId="0" fontId="0" fillId="0" borderId="18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9" fillId="0" borderId="37" xfId="0" applyFont="1" applyBorder="1" applyAlignment="1">
      <alignment horizontal="center" vertical="center"/>
    </xf>
    <xf numFmtId="0" fontId="29" fillId="0" borderId="38" xfId="0" applyFont="1" applyBorder="1" applyAlignment="1">
      <alignment horizontal="center" vertical="center"/>
    </xf>
    <xf numFmtId="0" fontId="29" fillId="0" borderId="39" xfId="0" applyFont="1" applyBorder="1" applyAlignment="1">
      <alignment horizontal="center" vertical="center"/>
    </xf>
    <xf numFmtId="0" fontId="21" fillId="23" borderId="23" xfId="0" applyFont="1" applyFill="1" applyBorder="1" applyAlignment="1">
      <alignment horizontal="right"/>
    </xf>
    <xf numFmtId="0" fontId="21" fillId="23" borderId="24" xfId="0" applyFont="1" applyFill="1" applyBorder="1" applyAlignment="1">
      <alignment horizontal="right"/>
    </xf>
    <xf numFmtId="0" fontId="21" fillId="23" borderId="25" xfId="0" applyFont="1" applyFill="1" applyBorder="1" applyAlignment="1">
      <alignment horizontal="right"/>
    </xf>
    <xf numFmtId="0" fontId="22" fillId="0" borderId="23" xfId="0" applyFont="1" applyFill="1" applyBorder="1" applyAlignment="1">
      <alignment horizontal="right" vertical="center"/>
    </xf>
    <xf numFmtId="0" fontId="22" fillId="0" borderId="24" xfId="0" applyFont="1" applyFill="1" applyBorder="1" applyAlignment="1">
      <alignment horizontal="right" vertical="center"/>
    </xf>
    <xf numFmtId="0" fontId="22" fillId="0" borderId="25" xfId="0" applyFont="1" applyFill="1" applyBorder="1" applyAlignment="1">
      <alignment horizontal="right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31" fillId="0" borderId="23" xfId="0" applyFont="1" applyFill="1" applyBorder="1" applyAlignment="1">
      <alignment horizontal="right"/>
    </xf>
    <xf numFmtId="0" fontId="31" fillId="0" borderId="24" xfId="0" applyFont="1" applyFill="1" applyBorder="1" applyAlignment="1">
      <alignment horizontal="right"/>
    </xf>
    <xf numFmtId="0" fontId="0" fillId="0" borderId="1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/>
    </xf>
    <xf numFmtId="0" fontId="22" fillId="0" borderId="27" xfId="0" applyFont="1" applyFill="1" applyBorder="1" applyAlignment="1">
      <alignment horizontal="center" vertical="center"/>
    </xf>
    <xf numFmtId="0" fontId="22" fillId="0" borderId="29" xfId="0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0" fillId="0" borderId="28" xfId="0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24" fillId="0" borderId="23" xfId="0" applyFont="1" applyBorder="1" applyAlignment="1">
      <alignment horizontal="left" vertical="center"/>
    </xf>
    <xf numFmtId="0" fontId="24" fillId="0" borderId="24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9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center" vertical="center"/>
    </xf>
    <xf numFmtId="0" fontId="24" fillId="0" borderId="23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/>
    </xf>
    <xf numFmtId="0" fontId="24" fillId="0" borderId="25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left" vertical="center"/>
    </xf>
    <xf numFmtId="0" fontId="19" fillId="0" borderId="2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3" fontId="23" fillId="0" borderId="35" xfId="0" applyNumberFormat="1" applyFont="1" applyBorder="1" applyAlignment="1">
      <alignment horizontal="center" vertical="center" wrapText="1"/>
    </xf>
    <xf numFmtId="3" fontId="23" fillId="0" borderId="54" xfId="0" applyNumberFormat="1" applyFont="1" applyBorder="1" applyAlignment="1">
      <alignment horizontal="center" vertical="center" wrapText="1"/>
    </xf>
    <xf numFmtId="3" fontId="23" fillId="0" borderId="55" xfId="0" applyNumberFormat="1" applyFont="1" applyBorder="1" applyAlignment="1">
      <alignment horizontal="center" vertical="center" wrapText="1"/>
    </xf>
    <xf numFmtId="3" fontId="23" fillId="0" borderId="12" xfId="0" applyNumberFormat="1" applyFont="1" applyBorder="1" applyAlignment="1">
      <alignment horizontal="center" vertical="center" wrapText="1"/>
    </xf>
    <xf numFmtId="3" fontId="23" fillId="0" borderId="0" xfId="0" applyNumberFormat="1" applyFont="1" applyBorder="1" applyAlignment="1">
      <alignment horizontal="center" vertical="center" wrapText="1"/>
    </xf>
    <xf numFmtId="3" fontId="23" fillId="0" borderId="13" xfId="0" applyNumberFormat="1" applyFont="1" applyBorder="1" applyAlignment="1">
      <alignment horizontal="center" vertical="center" wrapText="1"/>
    </xf>
    <xf numFmtId="3" fontId="23" fillId="0" borderId="36" xfId="0" applyNumberFormat="1" applyFont="1" applyBorder="1" applyAlignment="1">
      <alignment horizontal="center" vertical="center" wrapText="1"/>
    </xf>
    <xf numFmtId="3" fontId="23" fillId="0" borderId="56" xfId="0" applyNumberFormat="1" applyFont="1" applyBorder="1" applyAlignment="1">
      <alignment horizontal="center" vertical="center" wrapText="1"/>
    </xf>
    <xf numFmtId="3" fontId="23" fillId="0" borderId="57" xfId="0" applyNumberFormat="1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/>
    </xf>
  </cellXfs>
  <cellStyles count="42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Neutre" xfId="30" builtinId="28" customBuiltin="1"/>
    <cellStyle name="Normal" xfId="0" builtinId="0"/>
    <cellStyle name="Normal 2" xfId="41" xr:uid="{00000000-0005-0000-0000-00001F000000}"/>
    <cellStyle name="Satisfaisant" xfId="31" builtinId="26" customBuiltin="1"/>
    <cellStyle name="Sortie" xfId="32" builtinId="21" customBuiltin="1"/>
    <cellStyle name="Texte explicatif" xfId="33" builtinId="53" customBuiltin="1"/>
    <cellStyle name="Titre 1" xfId="34" xr:uid="{00000000-0005-0000-0000-000023000000}"/>
    <cellStyle name="Titre 1" xfId="35" builtinId="16" customBuiltin="1"/>
    <cellStyle name="Titre 2" xfId="36" builtinId="17" customBuiltin="1"/>
    <cellStyle name="Titre 3" xfId="37" builtinId="18" customBuiltin="1"/>
    <cellStyle name="Titre 4" xfId="38" builtinId="19" customBuiltin="1"/>
    <cellStyle name="Total" xfId="39" builtinId="25" customBuiltin="1"/>
    <cellStyle name="Vérification" xfId="40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523875</xdr:colOff>
      <xdr:row>1</xdr:row>
      <xdr:rowOff>158750</xdr:rowOff>
    </xdr:from>
    <xdr:to>
      <xdr:col>8</xdr:col>
      <xdr:colOff>85725</xdr:colOff>
      <xdr:row>10</xdr:row>
      <xdr:rowOff>116205</xdr:rowOff>
    </xdr:to>
    <xdr:pic>
      <xdr:nvPicPr>
        <xdr:cNvPr id="2" name="Image 1" descr="LOGO_UR-FOND-BLANC">
          <a:extLst>
            <a:ext uri="{FF2B5EF4-FFF2-40B4-BE49-F238E27FC236}">
              <a16:creationId xmlns:a16="http://schemas.microsoft.com/office/drawing/2014/main" id="{5DF71154-1910-40A6-9B5F-8CB01B5DB5E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311150"/>
          <a:ext cx="4895850" cy="14147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8"/>
  <sheetViews>
    <sheetView tabSelected="1" view="pageBreakPreview" topLeftCell="A10" zoomScale="130" zoomScaleNormal="100" zoomScaleSheetLayoutView="130" workbookViewId="0">
      <selection activeCell="L30" sqref="L30"/>
    </sheetView>
  </sheetViews>
  <sheetFormatPr baseColWidth="10" defaultRowHeight="13.2" x14ac:dyDescent="0.25"/>
  <cols>
    <col min="1" max="1" width="2.6640625" customWidth="1"/>
    <col min="10" max="10" width="2.6640625" customWidth="1"/>
  </cols>
  <sheetData>
    <row r="1" spans="1:11" ht="14.4" x14ac:dyDescent="0.3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14.4" x14ac:dyDescent="0.3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14.4" x14ac:dyDescent="0.3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14.4" x14ac:dyDescent="0.3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4.4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1" ht="14.4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</row>
    <row r="7" spans="1:11" ht="14.4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</row>
    <row r="8" spans="1:11" ht="14.4" x14ac:dyDescent="0.3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1" ht="14.4" x14ac:dyDescent="0.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1" ht="14.4" x14ac:dyDescent="0.3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</row>
    <row r="11" spans="1:11" ht="14.4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ht="14.4" x14ac:dyDescent="0.3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</row>
    <row r="13" spans="1:11" ht="14.4" x14ac:dyDescent="0.3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</row>
    <row r="14" spans="1:11" ht="14.4" x14ac:dyDescent="0.3">
      <c r="A14" s="28"/>
      <c r="B14" s="28"/>
      <c r="C14" s="93" t="s">
        <v>100</v>
      </c>
      <c r="D14" s="93"/>
      <c r="E14" s="93"/>
      <c r="F14" s="93"/>
      <c r="G14" s="93"/>
      <c r="H14" s="93"/>
      <c r="I14" s="28"/>
      <c r="J14" s="28"/>
      <c r="K14" s="28"/>
    </row>
    <row r="15" spans="1:11" ht="14.4" x14ac:dyDescent="0.3">
      <c r="A15" s="28"/>
      <c r="B15" s="28"/>
      <c r="C15" s="93"/>
      <c r="D15" s="93"/>
      <c r="E15" s="93"/>
      <c r="F15" s="93"/>
      <c r="G15" s="93"/>
      <c r="H15" s="93"/>
      <c r="I15" s="28"/>
      <c r="J15" s="28"/>
      <c r="K15" s="28"/>
    </row>
    <row r="16" spans="1:11" ht="14.4" x14ac:dyDescent="0.3">
      <c r="A16" s="28"/>
      <c r="B16" s="28"/>
      <c r="C16" s="93"/>
      <c r="D16" s="93"/>
      <c r="E16" s="93"/>
      <c r="F16" s="93"/>
      <c r="G16" s="93"/>
      <c r="H16" s="93"/>
      <c r="I16" s="28"/>
      <c r="J16" s="28"/>
      <c r="K16" s="28"/>
    </row>
    <row r="17" spans="1:11" ht="14.4" x14ac:dyDescent="0.3">
      <c r="A17" s="28"/>
      <c r="B17" s="28"/>
      <c r="C17" s="93"/>
      <c r="D17" s="93"/>
      <c r="E17" s="93"/>
      <c r="F17" s="93"/>
      <c r="G17" s="93"/>
      <c r="H17" s="93"/>
      <c r="I17" s="28"/>
      <c r="J17" s="28"/>
      <c r="K17" s="28"/>
    </row>
    <row r="18" spans="1:11" ht="14.4" x14ac:dyDescent="0.3">
      <c r="A18" s="28"/>
      <c r="B18" s="28"/>
      <c r="C18" s="93"/>
      <c r="D18" s="93"/>
      <c r="E18" s="93"/>
      <c r="F18" s="93"/>
      <c r="G18" s="93"/>
      <c r="H18" s="93"/>
      <c r="I18" s="28"/>
      <c r="J18" s="28"/>
      <c r="K18" s="28"/>
    </row>
    <row r="19" spans="1:11" ht="14.4" x14ac:dyDescent="0.3">
      <c r="A19" s="28"/>
      <c r="B19" s="28"/>
      <c r="C19" s="93"/>
      <c r="D19" s="93"/>
      <c r="E19" s="93"/>
      <c r="F19" s="93"/>
      <c r="G19" s="93"/>
      <c r="H19" s="93"/>
      <c r="I19" s="28"/>
      <c r="J19" s="28"/>
      <c r="K19" s="28"/>
    </row>
    <row r="20" spans="1:11" ht="14.4" x14ac:dyDescent="0.3">
      <c r="A20" s="28"/>
      <c r="B20" s="28"/>
      <c r="C20" s="93"/>
      <c r="D20" s="93"/>
      <c r="E20" s="93"/>
      <c r="F20" s="93"/>
      <c r="G20" s="93"/>
      <c r="H20" s="93"/>
      <c r="I20" s="28"/>
      <c r="J20" s="28"/>
      <c r="K20" s="28"/>
    </row>
    <row r="21" spans="1:11" ht="14.4" x14ac:dyDescent="0.3">
      <c r="A21" s="28"/>
      <c r="B21" s="28"/>
      <c r="C21" s="93"/>
      <c r="D21" s="93"/>
      <c r="E21" s="93"/>
      <c r="F21" s="93"/>
      <c r="G21" s="93"/>
      <c r="H21" s="93"/>
      <c r="I21" s="28"/>
      <c r="J21" s="28"/>
      <c r="K21" s="28"/>
    </row>
    <row r="22" spans="1:11" ht="14.4" x14ac:dyDescent="0.3">
      <c r="A22" s="28"/>
      <c r="B22" s="28"/>
      <c r="C22" s="29"/>
      <c r="D22" s="29"/>
      <c r="E22" s="29"/>
      <c r="F22" s="29"/>
      <c r="G22" s="29"/>
      <c r="H22" s="29"/>
      <c r="I22" s="28"/>
      <c r="J22" s="28"/>
      <c r="K22" s="28"/>
    </row>
    <row r="23" spans="1:11" ht="14.4" x14ac:dyDescent="0.3">
      <c r="A23" s="28"/>
      <c r="B23" s="28"/>
      <c r="C23" s="29"/>
      <c r="D23" s="29"/>
      <c r="E23" s="29"/>
      <c r="F23" s="29"/>
      <c r="G23" s="29"/>
      <c r="H23" s="29"/>
      <c r="I23" s="28"/>
      <c r="J23" s="28"/>
      <c r="K23" s="28"/>
    </row>
    <row r="24" spans="1:11" ht="14.4" x14ac:dyDescent="0.3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</row>
    <row r="25" spans="1:11" ht="14.4" x14ac:dyDescent="0.3">
      <c r="A25" s="28"/>
      <c r="B25" s="28"/>
      <c r="C25" s="94" t="s">
        <v>134</v>
      </c>
      <c r="D25" s="95"/>
      <c r="E25" s="95"/>
      <c r="F25" s="95"/>
      <c r="G25" s="95"/>
      <c r="H25" s="95"/>
      <c r="I25" s="28"/>
      <c r="J25" s="28"/>
      <c r="K25" s="28"/>
    </row>
    <row r="26" spans="1:11" ht="14.4" x14ac:dyDescent="0.3">
      <c r="A26" s="28"/>
      <c r="B26" s="28"/>
      <c r="C26" s="95"/>
      <c r="D26" s="95"/>
      <c r="E26" s="95"/>
      <c r="F26" s="95"/>
      <c r="G26" s="95"/>
      <c r="H26" s="95"/>
      <c r="I26" s="28"/>
      <c r="J26" s="28"/>
      <c r="K26" s="28"/>
    </row>
    <row r="27" spans="1:11" ht="14.4" x14ac:dyDescent="0.3">
      <c r="A27" s="28"/>
      <c r="B27" s="28"/>
      <c r="C27" s="95"/>
      <c r="D27" s="95"/>
      <c r="E27" s="95"/>
      <c r="F27" s="95"/>
      <c r="G27" s="95"/>
      <c r="H27" s="95"/>
      <c r="I27" s="28"/>
      <c r="J27" s="28"/>
      <c r="K27" s="28"/>
    </row>
    <row r="28" spans="1:11" ht="14.4" x14ac:dyDescent="0.3">
      <c r="A28" s="28"/>
      <c r="B28" s="28"/>
      <c r="C28" s="95"/>
      <c r="D28" s="95"/>
      <c r="E28" s="95"/>
      <c r="F28" s="95"/>
      <c r="G28" s="95"/>
      <c r="H28" s="95"/>
      <c r="I28" s="28"/>
      <c r="J28" s="28"/>
      <c r="K28" s="28"/>
    </row>
    <row r="29" spans="1:11" ht="14.4" x14ac:dyDescent="0.3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</row>
    <row r="30" spans="1:11" ht="14.4" x14ac:dyDescent="0.3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</row>
    <row r="31" spans="1:11" ht="14.4" x14ac:dyDescent="0.3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</row>
    <row r="32" spans="1:11" ht="14.4" x14ac:dyDescent="0.3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</row>
    <row r="33" spans="1:11" ht="14.4" x14ac:dyDescent="0.3">
      <c r="A33" s="28"/>
      <c r="B33" s="96" t="s">
        <v>101</v>
      </c>
      <c r="C33" s="97"/>
      <c r="D33" s="97"/>
      <c r="E33" s="97"/>
      <c r="F33" s="97"/>
      <c r="G33" s="97"/>
      <c r="H33" s="97"/>
      <c r="I33" s="98"/>
      <c r="J33" s="28"/>
      <c r="K33" s="28"/>
    </row>
    <row r="34" spans="1:11" ht="14.4" x14ac:dyDescent="0.3">
      <c r="A34" s="28"/>
      <c r="B34" s="99"/>
      <c r="C34" s="100"/>
      <c r="D34" s="100"/>
      <c r="E34" s="100"/>
      <c r="F34" s="100"/>
      <c r="G34" s="100"/>
      <c r="H34" s="100"/>
      <c r="I34" s="101"/>
      <c r="J34" s="28"/>
      <c r="K34" s="28"/>
    </row>
    <row r="35" spans="1:11" ht="14.4" x14ac:dyDescent="0.3">
      <c r="A35" s="28"/>
      <c r="B35" s="102"/>
      <c r="C35" s="103"/>
      <c r="D35" s="103"/>
      <c r="E35" s="103"/>
      <c r="F35" s="103"/>
      <c r="G35" s="103"/>
      <c r="H35" s="103"/>
      <c r="I35" s="104"/>
      <c r="J35" s="28"/>
      <c r="K35" s="28"/>
    </row>
    <row r="36" spans="1:11" ht="14.4" x14ac:dyDescent="0.3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</row>
    <row r="37" spans="1:11" ht="14.4" x14ac:dyDescent="0.3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</row>
    <row r="38" spans="1:11" ht="14.4" x14ac:dyDescent="0.3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</row>
    <row r="39" spans="1:11" ht="14.4" x14ac:dyDescent="0.3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</row>
    <row r="40" spans="1:11" ht="14.4" x14ac:dyDescent="0.3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</row>
    <row r="41" spans="1:11" ht="14.4" x14ac:dyDescent="0.3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</row>
    <row r="42" spans="1:11" ht="14.4" x14ac:dyDescent="0.3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1:11" ht="14.4" x14ac:dyDescent="0.3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</row>
    <row r="44" spans="1:11" ht="14.4" x14ac:dyDescent="0.3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</row>
    <row r="45" spans="1:11" ht="14.4" x14ac:dyDescent="0.3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</row>
    <row r="46" spans="1:11" ht="14.4" x14ac:dyDescent="0.3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</row>
    <row r="47" spans="1:11" ht="14.4" x14ac:dyDescent="0.3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</row>
    <row r="48" spans="1:11" ht="14.4" x14ac:dyDescent="0.3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</row>
    <row r="49" spans="1:11" ht="14.4" x14ac:dyDescent="0.3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</row>
    <row r="50" spans="1:11" ht="14.4" x14ac:dyDescent="0.3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</row>
    <row r="51" spans="1:11" ht="14.4" x14ac:dyDescent="0.3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</row>
    <row r="52" spans="1:11" ht="14.4" x14ac:dyDescent="0.3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</row>
    <row r="53" spans="1:11" ht="14.4" x14ac:dyDescent="0.3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</row>
    <row r="54" spans="1:11" ht="14.4" x14ac:dyDescent="0.3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</row>
    <row r="55" spans="1:11" ht="14.4" x14ac:dyDescent="0.3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</row>
    <row r="56" spans="1:11" ht="14.4" x14ac:dyDescent="0.3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</row>
    <row r="57" spans="1:11" ht="14.4" x14ac:dyDescent="0.3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1:11" ht="14.4" x14ac:dyDescent="0.3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</row>
  </sheetData>
  <mergeCells count="3">
    <mergeCell ref="C14:H21"/>
    <mergeCell ref="C25:H28"/>
    <mergeCell ref="B33:I35"/>
  </mergeCells>
  <pageMargins left="0.7" right="0.7" top="0.75" bottom="0.75" header="0.3" footer="0.3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63"/>
  <sheetViews>
    <sheetView view="pageBreakPreview" topLeftCell="A4" zoomScale="80" zoomScaleNormal="100" zoomScaleSheetLayoutView="80" workbookViewId="0">
      <selection activeCell="D56" sqref="D56"/>
    </sheetView>
  </sheetViews>
  <sheetFormatPr baseColWidth="10" defaultColWidth="12.44140625" defaultRowHeight="19.2" customHeight="1" x14ac:dyDescent="0.25"/>
  <cols>
    <col min="1" max="1" width="2.6640625" customWidth="1"/>
    <col min="2" max="5" width="25.6640625" customWidth="1"/>
    <col min="6" max="6" width="15.6640625" customWidth="1"/>
    <col min="7" max="8" width="25.6640625" customWidth="1"/>
    <col min="9" max="9" width="2.6640625" customWidth="1"/>
  </cols>
  <sheetData>
    <row r="1" spans="2:8" ht="19.2" customHeight="1" thickBot="1" x14ac:dyDescent="0.3"/>
    <row r="2" spans="2:8" ht="80.400000000000006" customHeight="1" thickBot="1" x14ac:dyDescent="0.3">
      <c r="B2" s="105" t="s">
        <v>41</v>
      </c>
      <c r="C2" s="106"/>
      <c r="D2" s="106"/>
      <c r="E2" s="106"/>
      <c r="F2" s="106"/>
      <c r="G2" s="106"/>
      <c r="H2" s="107"/>
    </row>
    <row r="3" spans="2:8" ht="19.2" customHeight="1" x14ac:dyDescent="0.25">
      <c r="B3" s="108"/>
      <c r="C3" s="108"/>
      <c r="D3" s="108"/>
      <c r="E3" s="108"/>
      <c r="F3" s="108"/>
      <c r="G3" s="108"/>
    </row>
    <row r="4" spans="2:8" ht="30.6" customHeight="1" x14ac:dyDescent="0.25">
      <c r="B4" s="8" t="s">
        <v>0</v>
      </c>
      <c r="C4" s="8" t="s">
        <v>91</v>
      </c>
      <c r="D4" s="8" t="s">
        <v>2</v>
      </c>
      <c r="E4" s="8" t="s">
        <v>3</v>
      </c>
      <c r="F4" s="8" t="s">
        <v>35</v>
      </c>
      <c r="G4" s="8" t="s">
        <v>36</v>
      </c>
      <c r="H4" s="8" t="s">
        <v>43</v>
      </c>
    </row>
    <row r="5" spans="2:8" ht="19.95" hidden="1" customHeight="1" x14ac:dyDescent="0.25">
      <c r="B5" s="109" t="s">
        <v>94</v>
      </c>
      <c r="C5" s="1"/>
      <c r="D5" s="1"/>
      <c r="E5" s="1"/>
      <c r="F5" s="1"/>
      <c r="G5" s="1"/>
      <c r="H5" s="1"/>
    </row>
    <row r="6" spans="2:8" ht="19.95" customHeight="1" x14ac:dyDescent="0.25">
      <c r="B6" s="109"/>
      <c r="C6" s="1" t="s">
        <v>6</v>
      </c>
      <c r="D6" s="1" t="s">
        <v>7</v>
      </c>
      <c r="E6" s="1">
        <v>20</v>
      </c>
      <c r="F6" s="1">
        <v>1</v>
      </c>
      <c r="G6" s="1"/>
      <c r="H6" s="1">
        <f t="shared" ref="H6:H14" si="0">G6*F6</f>
        <v>0</v>
      </c>
    </row>
    <row r="7" spans="2:8" ht="19.95" customHeight="1" x14ac:dyDescent="0.25">
      <c r="B7" s="109"/>
      <c r="C7" s="110" t="s">
        <v>24</v>
      </c>
      <c r="D7" s="2" t="s">
        <v>109</v>
      </c>
      <c r="E7" s="1">
        <v>3.7</v>
      </c>
      <c r="F7" s="2">
        <v>1</v>
      </c>
      <c r="G7" s="2"/>
      <c r="H7" s="1">
        <f t="shared" si="0"/>
        <v>0</v>
      </c>
    </row>
    <row r="8" spans="2:8" ht="48" customHeight="1" x14ac:dyDescent="0.25">
      <c r="B8" s="109"/>
      <c r="C8" s="111"/>
      <c r="D8" s="2" t="s">
        <v>93</v>
      </c>
      <c r="E8" s="1">
        <v>30</v>
      </c>
      <c r="F8" s="2">
        <v>1</v>
      </c>
      <c r="G8" s="2"/>
      <c r="H8" s="1">
        <f t="shared" si="0"/>
        <v>0</v>
      </c>
    </row>
    <row r="9" spans="2:8" ht="19.95" customHeight="1" x14ac:dyDescent="0.25">
      <c r="B9" s="109"/>
      <c r="C9" s="1" t="s">
        <v>8</v>
      </c>
      <c r="D9" s="1" t="s">
        <v>21</v>
      </c>
      <c r="E9" s="1">
        <v>10</v>
      </c>
      <c r="F9" s="1">
        <v>1</v>
      </c>
      <c r="G9" s="1"/>
      <c r="H9" s="1">
        <f t="shared" si="0"/>
        <v>0</v>
      </c>
    </row>
    <row r="10" spans="2:8" ht="19.95" customHeight="1" x14ac:dyDescent="0.25">
      <c r="B10" s="109"/>
      <c r="C10" s="112" t="s">
        <v>98</v>
      </c>
      <c r="D10" s="1" t="s">
        <v>9</v>
      </c>
      <c r="E10" s="1">
        <v>100</v>
      </c>
      <c r="F10" s="1">
        <v>1</v>
      </c>
      <c r="G10" s="1"/>
      <c r="H10" s="1">
        <f t="shared" si="0"/>
        <v>0</v>
      </c>
    </row>
    <row r="11" spans="2:8" ht="19.95" customHeight="1" x14ac:dyDescent="0.25">
      <c r="B11" s="109"/>
      <c r="C11" s="112"/>
      <c r="D11" s="1" t="s">
        <v>110</v>
      </c>
      <c r="E11" s="1">
        <v>120</v>
      </c>
      <c r="F11" s="1">
        <v>1</v>
      </c>
      <c r="G11" s="1"/>
      <c r="H11" s="1">
        <f t="shared" si="0"/>
        <v>0</v>
      </c>
    </row>
    <row r="12" spans="2:8" ht="19.95" customHeight="1" x14ac:dyDescent="0.25">
      <c r="B12" s="109"/>
      <c r="C12" s="110" t="s">
        <v>90</v>
      </c>
      <c r="D12" s="1" t="s">
        <v>25</v>
      </c>
      <c r="E12" s="1">
        <v>1.08</v>
      </c>
      <c r="F12" s="1">
        <v>1</v>
      </c>
      <c r="G12" s="1"/>
      <c r="H12" s="1">
        <f t="shared" si="0"/>
        <v>0</v>
      </c>
    </row>
    <row r="13" spans="2:8" ht="19.95" hidden="1" customHeight="1" x14ac:dyDescent="0.25">
      <c r="B13" s="109"/>
      <c r="C13" s="111"/>
      <c r="D13" s="1"/>
      <c r="E13" s="1"/>
      <c r="F13" s="1"/>
      <c r="G13" s="1"/>
      <c r="H13" s="1"/>
    </row>
    <row r="14" spans="2:8" ht="19.95" customHeight="1" x14ac:dyDescent="0.25">
      <c r="B14" s="109"/>
      <c r="C14" s="1" t="s">
        <v>10</v>
      </c>
      <c r="D14" s="1" t="s">
        <v>5</v>
      </c>
      <c r="E14" s="1">
        <v>15</v>
      </c>
      <c r="F14" s="1">
        <v>1</v>
      </c>
      <c r="G14" s="1"/>
      <c r="H14" s="1">
        <f t="shared" si="0"/>
        <v>0</v>
      </c>
    </row>
    <row r="15" spans="2:8" ht="19.95" hidden="1" customHeight="1" x14ac:dyDescent="0.25">
      <c r="B15" s="109"/>
      <c r="C15" s="1"/>
      <c r="D15" s="1"/>
      <c r="E15" s="1"/>
      <c r="F15" s="1"/>
      <c r="G15" s="1"/>
      <c r="H15" s="1"/>
    </row>
    <row r="16" spans="2:8" ht="19.95" customHeight="1" x14ac:dyDescent="0.25">
      <c r="B16" s="113" t="s">
        <v>38</v>
      </c>
      <c r="C16" s="114"/>
      <c r="D16" s="114"/>
      <c r="E16" s="114"/>
      <c r="F16" s="114"/>
      <c r="G16" s="115"/>
      <c r="H16" s="27">
        <f>SUM(H5:H15)</f>
        <v>0</v>
      </c>
    </row>
    <row r="17" spans="2:8" ht="19.95" customHeight="1" x14ac:dyDescent="0.25">
      <c r="B17" s="109" t="s">
        <v>11</v>
      </c>
      <c r="C17" s="1" t="s">
        <v>22</v>
      </c>
      <c r="D17" s="1" t="s">
        <v>12</v>
      </c>
      <c r="E17" s="1">
        <v>15</v>
      </c>
      <c r="F17" s="1">
        <v>1</v>
      </c>
      <c r="G17" s="1"/>
      <c r="H17" s="1">
        <f t="shared" ref="H17:H20" si="1">G17*F17</f>
        <v>0</v>
      </c>
    </row>
    <row r="18" spans="2:8" ht="19.95" customHeight="1" x14ac:dyDescent="0.25">
      <c r="B18" s="109"/>
      <c r="C18" s="1" t="s">
        <v>23</v>
      </c>
      <c r="D18" s="1" t="s">
        <v>12</v>
      </c>
      <c r="E18" s="1">
        <v>15</v>
      </c>
      <c r="F18" s="1">
        <v>1</v>
      </c>
      <c r="G18" s="1"/>
      <c r="H18" s="1">
        <f t="shared" si="1"/>
        <v>0</v>
      </c>
    </row>
    <row r="19" spans="2:8" ht="19.95" customHeight="1" x14ac:dyDescent="0.25">
      <c r="B19" s="109"/>
      <c r="C19" s="1" t="s">
        <v>13</v>
      </c>
      <c r="D19" s="1" t="s">
        <v>12</v>
      </c>
      <c r="E19" s="1">
        <v>15</v>
      </c>
      <c r="F19" s="1">
        <v>1</v>
      </c>
      <c r="G19" s="1"/>
      <c r="H19" s="1">
        <f t="shared" si="1"/>
        <v>0</v>
      </c>
    </row>
    <row r="20" spans="2:8" ht="19.95" customHeight="1" x14ac:dyDescent="0.25">
      <c r="B20" s="109"/>
      <c r="C20" s="1" t="s">
        <v>14</v>
      </c>
      <c r="D20" s="1" t="s">
        <v>12</v>
      </c>
      <c r="E20" s="1">
        <v>15</v>
      </c>
      <c r="F20" s="1">
        <v>1</v>
      </c>
      <c r="G20" s="1"/>
      <c r="H20" s="1">
        <f t="shared" si="1"/>
        <v>0</v>
      </c>
    </row>
    <row r="21" spans="2:8" ht="19.95" hidden="1" customHeight="1" x14ac:dyDescent="0.25">
      <c r="B21" s="109"/>
      <c r="C21" s="1"/>
      <c r="D21" s="1"/>
      <c r="E21" s="1"/>
      <c r="F21" s="1"/>
      <c r="G21" s="1"/>
      <c r="H21" s="1"/>
    </row>
    <row r="22" spans="2:8" ht="19.95" hidden="1" customHeight="1" x14ac:dyDescent="0.25">
      <c r="B22" s="109"/>
      <c r="C22" s="1"/>
      <c r="D22" s="1"/>
      <c r="E22" s="1"/>
      <c r="F22" s="1"/>
      <c r="G22" s="1"/>
      <c r="H22" s="1"/>
    </row>
    <row r="23" spans="2:8" ht="19.95" hidden="1" customHeight="1" x14ac:dyDescent="0.25">
      <c r="B23" s="109"/>
      <c r="C23" s="1"/>
      <c r="D23" s="1"/>
      <c r="E23" s="1"/>
      <c r="F23" s="1"/>
      <c r="G23" s="1"/>
      <c r="H23" s="1"/>
    </row>
    <row r="24" spans="2:8" ht="19.95" customHeight="1" x14ac:dyDescent="0.25">
      <c r="B24" s="113" t="s">
        <v>39</v>
      </c>
      <c r="C24" s="114"/>
      <c r="D24" s="114"/>
      <c r="E24" s="114"/>
      <c r="F24" s="114"/>
      <c r="G24" s="115"/>
      <c r="H24" s="27">
        <f>SUM(H17:H23)</f>
        <v>0</v>
      </c>
    </row>
    <row r="25" spans="2:8" ht="19.95" customHeight="1" x14ac:dyDescent="0.25">
      <c r="B25" s="1" t="s">
        <v>49</v>
      </c>
      <c r="C25" s="1" t="s">
        <v>111</v>
      </c>
      <c r="D25" s="1" t="s">
        <v>12</v>
      </c>
      <c r="E25" s="1">
        <v>15</v>
      </c>
      <c r="F25" s="1">
        <v>1</v>
      </c>
      <c r="G25" s="1"/>
      <c r="H25" s="1">
        <f>G25*F25</f>
        <v>0</v>
      </c>
    </row>
    <row r="26" spans="2:8" ht="19.95" customHeight="1" x14ac:dyDescent="0.25">
      <c r="B26" s="113" t="s">
        <v>50</v>
      </c>
      <c r="C26" s="114"/>
      <c r="D26" s="114"/>
      <c r="E26" s="114"/>
      <c r="F26" s="114"/>
      <c r="G26" s="115"/>
      <c r="H26" s="27">
        <f>SUM(H25)</f>
        <v>0</v>
      </c>
    </row>
    <row r="27" spans="2:8" ht="19.95" customHeight="1" x14ac:dyDescent="0.25">
      <c r="B27" s="109" t="s">
        <v>96</v>
      </c>
      <c r="C27" s="1" t="s">
        <v>15</v>
      </c>
      <c r="D27" s="1" t="s">
        <v>106</v>
      </c>
      <c r="E27" s="1">
        <v>6</v>
      </c>
      <c r="F27" s="1">
        <v>1</v>
      </c>
      <c r="G27" s="1"/>
      <c r="H27" s="1">
        <f>G27*F27</f>
        <v>0</v>
      </c>
    </row>
    <row r="28" spans="2:8" ht="19.95" customHeight="1" x14ac:dyDescent="0.25">
      <c r="B28" s="109"/>
      <c r="C28" s="1" t="s">
        <v>16</v>
      </c>
      <c r="D28" s="1" t="s">
        <v>112</v>
      </c>
      <c r="E28" s="1">
        <v>3</v>
      </c>
      <c r="F28" s="1">
        <v>1</v>
      </c>
      <c r="G28" s="1"/>
      <c r="H28" s="1">
        <f>G28*F28</f>
        <v>0</v>
      </c>
    </row>
    <row r="29" spans="2:8" ht="19.95" customHeight="1" x14ac:dyDescent="0.25">
      <c r="B29" s="113" t="s">
        <v>51</v>
      </c>
      <c r="C29" s="114"/>
      <c r="D29" s="114"/>
      <c r="E29" s="114"/>
      <c r="F29" s="114"/>
      <c r="G29" s="115"/>
      <c r="H29" s="27">
        <f>SUM(H27:H28)</f>
        <v>0</v>
      </c>
    </row>
    <row r="30" spans="2:8" ht="19.95" customHeight="1" x14ac:dyDescent="0.3">
      <c r="B30" s="122" t="s">
        <v>40</v>
      </c>
      <c r="C30" s="123"/>
      <c r="D30" s="123"/>
      <c r="E30" s="123"/>
      <c r="F30" s="123"/>
      <c r="G30" s="124"/>
      <c r="H30" s="10">
        <f>H29+H26+H24+H16</f>
        <v>0</v>
      </c>
    </row>
    <row r="31" spans="2:8" ht="19.2" customHeight="1" thickBot="1" x14ac:dyDescent="0.3"/>
    <row r="32" spans="2:8" ht="19.2" customHeight="1" x14ac:dyDescent="0.3">
      <c r="G32" s="13" t="s">
        <v>46</v>
      </c>
      <c r="H32" s="14">
        <f>H30</f>
        <v>0</v>
      </c>
    </row>
    <row r="33" spans="2:8" ht="19.2" customHeight="1" x14ac:dyDescent="0.3">
      <c r="G33" s="15"/>
      <c r="H33" s="16"/>
    </row>
    <row r="34" spans="2:8" ht="19.2" customHeight="1" x14ac:dyDescent="0.3">
      <c r="G34" s="17" t="s">
        <v>45</v>
      </c>
      <c r="H34" s="18">
        <f>H32*0.085</f>
        <v>0</v>
      </c>
    </row>
    <row r="35" spans="2:8" ht="19.2" customHeight="1" x14ac:dyDescent="0.3">
      <c r="G35" s="15"/>
      <c r="H35" s="16"/>
    </row>
    <row r="36" spans="2:8" ht="19.2" customHeight="1" thickBot="1" x14ac:dyDescent="0.35">
      <c r="G36" s="19" t="s">
        <v>47</v>
      </c>
      <c r="H36" s="20">
        <f>H34+H32</f>
        <v>0</v>
      </c>
    </row>
    <row r="38" spans="2:8" ht="19.2" customHeight="1" x14ac:dyDescent="0.25">
      <c r="B38" s="26" t="s">
        <v>107</v>
      </c>
    </row>
    <row r="39" spans="2:8" ht="19.2" customHeight="1" x14ac:dyDescent="0.25">
      <c r="B39" s="8" t="s">
        <v>97</v>
      </c>
      <c r="C39" s="33" t="s">
        <v>0</v>
      </c>
      <c r="D39" s="70"/>
      <c r="E39" s="34"/>
      <c r="F39" s="8" t="s">
        <v>35</v>
      </c>
      <c r="G39" s="8" t="s">
        <v>36</v>
      </c>
      <c r="H39" s="8" t="s">
        <v>43</v>
      </c>
    </row>
    <row r="40" spans="2:8" ht="20.100000000000001" customHeight="1" x14ac:dyDescent="0.25">
      <c r="B40" s="116">
        <v>1</v>
      </c>
      <c r="C40" s="35" t="s">
        <v>4</v>
      </c>
      <c r="D40" s="68"/>
      <c r="E40" s="36"/>
      <c r="F40" s="1">
        <v>6</v>
      </c>
      <c r="G40" s="1"/>
      <c r="H40" s="1">
        <f>G40*F40</f>
        <v>0</v>
      </c>
    </row>
    <row r="41" spans="2:8" ht="20.100000000000001" customHeight="1" x14ac:dyDescent="0.25">
      <c r="B41" s="117"/>
      <c r="C41" s="35" t="s">
        <v>96</v>
      </c>
      <c r="D41" s="68"/>
      <c r="E41" s="36"/>
      <c r="F41" s="1">
        <v>2</v>
      </c>
      <c r="G41" s="1"/>
      <c r="H41" s="1">
        <f t="shared" ref="H41:H42" si="2">G41*F41</f>
        <v>0</v>
      </c>
    </row>
    <row r="42" spans="2:8" ht="20.100000000000001" customHeight="1" x14ac:dyDescent="0.25">
      <c r="B42" s="118"/>
      <c r="C42" s="35" t="s">
        <v>11</v>
      </c>
      <c r="D42" s="68"/>
      <c r="E42" s="36"/>
      <c r="F42" s="1">
        <v>1</v>
      </c>
      <c r="G42" s="1"/>
      <c r="H42" s="1">
        <f t="shared" si="2"/>
        <v>0</v>
      </c>
    </row>
    <row r="43" spans="2:8" ht="20.100000000000001" customHeight="1" thickBot="1" x14ac:dyDescent="0.3"/>
    <row r="44" spans="2:8" ht="19.2" customHeight="1" x14ac:dyDescent="0.3">
      <c r="F44" s="119" t="s">
        <v>103</v>
      </c>
      <c r="G44" s="37" t="s">
        <v>46</v>
      </c>
      <c r="H44" s="14">
        <f>+SUM(H40:H42)</f>
        <v>0</v>
      </c>
    </row>
    <row r="45" spans="2:8" ht="19.2" customHeight="1" x14ac:dyDescent="0.3">
      <c r="F45" s="120"/>
      <c r="G45" s="30" t="s">
        <v>45</v>
      </c>
      <c r="H45" s="18">
        <f>H44*0.085</f>
        <v>0</v>
      </c>
    </row>
    <row r="46" spans="2:8" ht="19.2" customHeight="1" thickBot="1" x14ac:dyDescent="0.35">
      <c r="F46" s="121"/>
      <c r="G46" s="38" t="s">
        <v>47</v>
      </c>
      <c r="H46" s="20">
        <f>H45+H44</f>
        <v>0</v>
      </c>
    </row>
    <row r="48" spans="2:8" ht="19.2" customHeight="1" x14ac:dyDescent="0.25">
      <c r="B48" s="26" t="s">
        <v>108</v>
      </c>
    </row>
    <row r="49" spans="2:9" ht="19.2" customHeight="1" x14ac:dyDescent="0.25">
      <c r="B49" s="8" t="s">
        <v>97</v>
      </c>
      <c r="C49" s="33" t="s">
        <v>0</v>
      </c>
      <c r="D49" s="70"/>
      <c r="E49" s="34"/>
      <c r="F49" s="8" t="s">
        <v>35</v>
      </c>
      <c r="G49" s="8" t="s">
        <v>36</v>
      </c>
      <c r="H49" s="8" t="s">
        <v>43</v>
      </c>
    </row>
    <row r="50" spans="2:9" ht="20.100000000000001" customHeight="1" x14ac:dyDescent="0.25">
      <c r="B50" s="116">
        <v>2</v>
      </c>
      <c r="C50" s="35" t="s">
        <v>4</v>
      </c>
      <c r="D50" s="68"/>
      <c r="E50" s="36"/>
      <c r="F50" s="55">
        <v>6</v>
      </c>
      <c r="G50" s="55"/>
      <c r="H50" s="55">
        <f>G50*F50</f>
        <v>0</v>
      </c>
    </row>
    <row r="51" spans="2:9" ht="20.100000000000001" customHeight="1" x14ac:dyDescent="0.25">
      <c r="B51" s="117"/>
      <c r="C51" s="35" t="s">
        <v>96</v>
      </c>
      <c r="D51" s="68"/>
      <c r="E51" s="36"/>
      <c r="F51" s="55">
        <v>2</v>
      </c>
      <c r="G51" s="55"/>
      <c r="H51" s="55">
        <f t="shared" ref="H51:H52" si="3">G51*F51</f>
        <v>0</v>
      </c>
    </row>
    <row r="52" spans="2:9" ht="20.100000000000001" customHeight="1" x14ac:dyDescent="0.25">
      <c r="B52" s="118"/>
      <c r="C52" s="35" t="s">
        <v>11</v>
      </c>
      <c r="D52" s="68"/>
      <c r="E52" s="36"/>
      <c r="F52" s="55">
        <v>1</v>
      </c>
      <c r="G52" s="55"/>
      <c r="H52" s="55">
        <f t="shared" si="3"/>
        <v>0</v>
      </c>
    </row>
    <row r="53" spans="2:9" ht="20.100000000000001" customHeight="1" thickBot="1" x14ac:dyDescent="0.3"/>
    <row r="54" spans="2:9" ht="19.2" customHeight="1" x14ac:dyDescent="0.3">
      <c r="F54" s="119" t="s">
        <v>104</v>
      </c>
      <c r="G54" s="37" t="s">
        <v>46</v>
      </c>
      <c r="H54" s="14">
        <f>+SUM(H40:H42)</f>
        <v>0</v>
      </c>
    </row>
    <row r="55" spans="2:9" ht="19.2" customHeight="1" x14ac:dyDescent="0.3">
      <c r="F55" s="120"/>
      <c r="G55" s="30" t="s">
        <v>45</v>
      </c>
      <c r="H55" s="18">
        <f>H54*0.085</f>
        <v>0</v>
      </c>
    </row>
    <row r="56" spans="2:9" ht="19.2" customHeight="1" thickBot="1" x14ac:dyDescent="0.35">
      <c r="F56" s="121"/>
      <c r="G56" s="38" t="s">
        <v>47</v>
      </c>
      <c r="H56" s="20">
        <f>H55+H54</f>
        <v>0</v>
      </c>
    </row>
    <row r="58" spans="2:9" ht="19.2" customHeight="1" x14ac:dyDescent="0.25">
      <c r="B58" s="26"/>
    </row>
    <row r="59" spans="2:9" ht="19.2" customHeight="1" x14ac:dyDescent="0.25">
      <c r="B59" s="26"/>
    </row>
    <row r="60" spans="2:9" ht="20.100000000000001" customHeight="1" x14ac:dyDescent="0.3">
      <c r="F60" s="76"/>
      <c r="G60" s="74"/>
      <c r="H60" s="73"/>
      <c r="I60" s="53"/>
    </row>
    <row r="61" spans="2:9" ht="19.2" customHeight="1" x14ac:dyDescent="0.3">
      <c r="F61" s="76"/>
      <c r="G61" s="74"/>
      <c r="H61" s="73"/>
      <c r="I61" s="53"/>
    </row>
    <row r="62" spans="2:9" ht="19.2" customHeight="1" x14ac:dyDescent="0.3">
      <c r="F62" s="76"/>
      <c r="G62" s="75"/>
      <c r="H62" s="31"/>
    </row>
    <row r="63" spans="2:9" ht="19.2" customHeight="1" x14ac:dyDescent="0.25">
      <c r="F63" s="53"/>
      <c r="G63" s="53"/>
      <c r="H63" s="53"/>
    </row>
  </sheetData>
  <sheetProtection selectLockedCells="1" selectUnlockedCells="1"/>
  <mergeCells count="17">
    <mergeCell ref="F54:F56"/>
    <mergeCell ref="B30:G30"/>
    <mergeCell ref="B29:G29"/>
    <mergeCell ref="B40:B42"/>
    <mergeCell ref="B50:B52"/>
    <mergeCell ref="B5:B15"/>
    <mergeCell ref="F44:F46"/>
    <mergeCell ref="B2:H2"/>
    <mergeCell ref="B3:G3"/>
    <mergeCell ref="B17:B23"/>
    <mergeCell ref="B27:B28"/>
    <mergeCell ref="C7:C8"/>
    <mergeCell ref="C10:C11"/>
    <mergeCell ref="C12:C13"/>
    <mergeCell ref="B16:G16"/>
    <mergeCell ref="B24:G24"/>
    <mergeCell ref="B26:G26"/>
  </mergeCells>
  <printOptions horizontalCentered="1" verticalCentered="1"/>
  <pageMargins left="0.78740157480314965" right="0.78740157480314965" top="1.0236220472440944" bottom="1.0236220472440944" header="0.78740157480314965" footer="0.78740157480314965"/>
  <pageSetup paperSize="8" scale="74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73"/>
  <sheetViews>
    <sheetView view="pageBreakPreview" zoomScale="80" zoomScaleNormal="85" zoomScaleSheetLayoutView="80" workbookViewId="0">
      <selection activeCell="H59" sqref="H59"/>
    </sheetView>
  </sheetViews>
  <sheetFormatPr baseColWidth="10" defaultColWidth="12.44140625" defaultRowHeight="13.2" x14ac:dyDescent="0.25"/>
  <cols>
    <col min="1" max="1" width="2.6640625" customWidth="1"/>
    <col min="2" max="5" width="25.6640625" customWidth="1"/>
    <col min="6" max="6" width="15.6640625" customWidth="1"/>
    <col min="7" max="8" width="25.6640625" customWidth="1"/>
    <col min="9" max="9" width="2.6640625" customWidth="1"/>
  </cols>
  <sheetData>
    <row r="1" spans="2:8" ht="13.8" thickBot="1" x14ac:dyDescent="0.3"/>
    <row r="2" spans="2:8" ht="79.2" customHeight="1" thickBot="1" x14ac:dyDescent="0.3">
      <c r="B2" s="105" t="s">
        <v>42</v>
      </c>
      <c r="C2" s="106"/>
      <c r="D2" s="106"/>
      <c r="E2" s="106"/>
      <c r="F2" s="106"/>
      <c r="G2" s="106"/>
      <c r="H2" s="107"/>
    </row>
    <row r="4" spans="2:8" ht="19.95" customHeight="1" x14ac:dyDescent="0.25">
      <c r="B4" s="8" t="s">
        <v>0</v>
      </c>
      <c r="C4" s="8" t="s">
        <v>1</v>
      </c>
      <c r="D4" s="8" t="s">
        <v>2</v>
      </c>
      <c r="E4" s="8" t="s">
        <v>3</v>
      </c>
      <c r="F4" s="8" t="s">
        <v>35</v>
      </c>
      <c r="G4" s="8" t="s">
        <v>36</v>
      </c>
      <c r="H4" s="8" t="s">
        <v>43</v>
      </c>
    </row>
    <row r="5" spans="2:8" ht="19.95" customHeight="1" x14ac:dyDescent="0.25">
      <c r="B5" s="128" t="s">
        <v>17</v>
      </c>
      <c r="C5" s="132" t="s">
        <v>92</v>
      </c>
      <c r="D5" s="5" t="s">
        <v>95</v>
      </c>
      <c r="E5" s="5">
        <v>30</v>
      </c>
      <c r="F5" s="5">
        <v>1</v>
      </c>
      <c r="G5" s="5"/>
      <c r="H5" s="5">
        <f>G5*F5</f>
        <v>0</v>
      </c>
    </row>
    <row r="6" spans="2:8" ht="19.95" customHeight="1" x14ac:dyDescent="0.25">
      <c r="B6" s="129"/>
      <c r="C6" s="133"/>
      <c r="D6" s="5" t="s">
        <v>113</v>
      </c>
      <c r="E6" s="5">
        <v>30</v>
      </c>
      <c r="F6" s="5">
        <v>1</v>
      </c>
      <c r="G6" s="5"/>
      <c r="H6" s="5">
        <f>G6*F6</f>
        <v>0</v>
      </c>
    </row>
    <row r="7" spans="2:8" ht="19.95" customHeight="1" x14ac:dyDescent="0.25">
      <c r="B7" s="130" t="s">
        <v>34</v>
      </c>
      <c r="C7" s="131"/>
      <c r="D7" s="131"/>
      <c r="E7" s="131"/>
      <c r="F7" s="131"/>
      <c r="G7" s="131"/>
      <c r="H7" s="79">
        <v>0</v>
      </c>
    </row>
    <row r="8" spans="2:8" ht="19.95" customHeight="1" x14ac:dyDescent="0.25">
      <c r="B8" s="65" t="s">
        <v>114</v>
      </c>
      <c r="C8" s="57" t="s">
        <v>116</v>
      </c>
      <c r="D8" s="5" t="s">
        <v>115</v>
      </c>
      <c r="E8" s="5">
        <v>40</v>
      </c>
      <c r="F8" s="5">
        <v>1</v>
      </c>
      <c r="G8" s="5"/>
      <c r="H8" s="5">
        <f t="shared" ref="H8" si="0">G8*F8</f>
        <v>0</v>
      </c>
    </row>
    <row r="9" spans="2:8" ht="19.95" customHeight="1" x14ac:dyDescent="0.25">
      <c r="B9" s="125" t="s">
        <v>125</v>
      </c>
      <c r="C9" s="126"/>
      <c r="D9" s="126"/>
      <c r="E9" s="126"/>
      <c r="F9" s="126"/>
      <c r="G9" s="127"/>
      <c r="H9" s="11">
        <f>SUM(H5:H8)</f>
        <v>0</v>
      </c>
    </row>
    <row r="10" spans="2:8" ht="33" customHeight="1" x14ac:dyDescent="0.25">
      <c r="B10" s="134" t="s">
        <v>102</v>
      </c>
      <c r="C10" s="5" t="s">
        <v>31</v>
      </c>
      <c r="D10" s="64" t="s">
        <v>117</v>
      </c>
      <c r="E10" s="5">
        <v>60</v>
      </c>
      <c r="F10" s="5">
        <v>1</v>
      </c>
      <c r="G10" s="5"/>
      <c r="H10" s="5">
        <f>G10*F10</f>
        <v>0</v>
      </c>
    </row>
    <row r="11" spans="2:8" ht="19.95" customHeight="1" x14ac:dyDescent="0.25">
      <c r="B11" s="134"/>
      <c r="C11" s="5" t="s">
        <v>30</v>
      </c>
      <c r="D11" s="6" t="s">
        <v>118</v>
      </c>
      <c r="E11" s="5">
        <v>15</v>
      </c>
      <c r="F11" s="5">
        <v>1</v>
      </c>
      <c r="G11" s="5"/>
      <c r="H11" s="5">
        <f>G11*F11</f>
        <v>0</v>
      </c>
    </row>
    <row r="12" spans="2:8" ht="19.95" customHeight="1" x14ac:dyDescent="0.25">
      <c r="B12" s="134"/>
      <c r="C12" s="5" t="s">
        <v>30</v>
      </c>
      <c r="D12" s="6" t="s">
        <v>119</v>
      </c>
      <c r="E12" s="5">
        <v>3</v>
      </c>
      <c r="F12" s="5">
        <v>1</v>
      </c>
      <c r="G12" s="5"/>
      <c r="H12" s="5">
        <f>G12*F12</f>
        <v>0</v>
      </c>
    </row>
    <row r="13" spans="2:8" ht="19.95" customHeight="1" x14ac:dyDescent="0.25">
      <c r="B13" s="125" t="s">
        <v>52</v>
      </c>
      <c r="C13" s="126"/>
      <c r="D13" s="126"/>
      <c r="E13" s="126"/>
      <c r="F13" s="126"/>
      <c r="G13" s="127"/>
      <c r="H13" s="11">
        <f>SUM(H10:H12)</f>
        <v>0</v>
      </c>
    </row>
    <row r="14" spans="2:8" ht="19.95" customHeight="1" x14ac:dyDescent="0.25">
      <c r="B14" s="136" t="s">
        <v>120</v>
      </c>
      <c r="C14" s="81" t="s">
        <v>121</v>
      </c>
      <c r="D14" s="78" t="s">
        <v>123</v>
      </c>
      <c r="E14" s="83">
        <v>80</v>
      </c>
      <c r="F14" s="83">
        <v>1</v>
      </c>
      <c r="G14" s="81"/>
      <c r="H14" s="65">
        <v>0</v>
      </c>
    </row>
    <row r="15" spans="2:8" ht="39" customHeight="1" x14ac:dyDescent="0.25">
      <c r="B15" s="137"/>
      <c r="C15" s="80" t="s">
        <v>122</v>
      </c>
      <c r="D15" s="82" t="s">
        <v>124</v>
      </c>
      <c r="E15" s="83">
        <v>20</v>
      </c>
      <c r="F15" s="83">
        <v>1</v>
      </c>
      <c r="G15" s="81"/>
      <c r="H15" s="65">
        <v>0</v>
      </c>
    </row>
    <row r="16" spans="2:8" ht="19.95" customHeight="1" x14ac:dyDescent="0.25">
      <c r="B16" s="61"/>
      <c r="C16" s="62"/>
      <c r="D16" s="62"/>
      <c r="E16" s="62"/>
      <c r="F16" s="62"/>
      <c r="G16" s="63"/>
      <c r="H16" s="11"/>
    </row>
    <row r="17" spans="2:8" ht="19.95" customHeight="1" x14ac:dyDescent="0.25">
      <c r="B17" s="138" t="s">
        <v>99</v>
      </c>
      <c r="C17" s="4" t="s">
        <v>126</v>
      </c>
      <c r="D17" s="58" t="s">
        <v>128</v>
      </c>
      <c r="E17" s="56">
        <v>10</v>
      </c>
      <c r="F17" s="56">
        <v>1</v>
      </c>
      <c r="G17" s="5"/>
      <c r="H17" s="5">
        <f>G17*F17</f>
        <v>0</v>
      </c>
    </row>
    <row r="18" spans="2:8" ht="19.95" customHeight="1" x14ac:dyDescent="0.25">
      <c r="B18" s="139"/>
      <c r="C18" s="4" t="s">
        <v>18</v>
      </c>
      <c r="D18" s="5" t="s">
        <v>19</v>
      </c>
      <c r="E18" s="5">
        <v>10</v>
      </c>
      <c r="F18" s="5">
        <v>1</v>
      </c>
      <c r="G18" s="5"/>
      <c r="H18" s="5">
        <f>G18*F18</f>
        <v>0</v>
      </c>
    </row>
    <row r="19" spans="2:8" ht="19.95" customHeight="1" x14ac:dyDescent="0.25">
      <c r="B19" s="139"/>
      <c r="C19" s="3" t="s">
        <v>29</v>
      </c>
      <c r="D19" s="59" t="s">
        <v>118</v>
      </c>
      <c r="E19" s="1">
        <v>15</v>
      </c>
      <c r="F19" s="5">
        <v>1</v>
      </c>
      <c r="G19" s="5"/>
      <c r="H19" s="5">
        <f>G19*F19</f>
        <v>0</v>
      </c>
    </row>
    <row r="20" spans="2:8" ht="19.95" customHeight="1" x14ac:dyDescent="0.25">
      <c r="B20" s="140"/>
      <c r="C20" s="84" t="s">
        <v>127</v>
      </c>
      <c r="D20" s="35" t="s">
        <v>129</v>
      </c>
      <c r="E20" s="35">
        <v>15</v>
      </c>
      <c r="F20" s="77"/>
      <c r="G20" s="65"/>
      <c r="H20" s="65">
        <v>0</v>
      </c>
    </row>
    <row r="21" spans="2:8" ht="19.95" customHeight="1" x14ac:dyDescent="0.25">
      <c r="B21" s="125" t="s">
        <v>32</v>
      </c>
      <c r="C21" s="126"/>
      <c r="D21" s="126"/>
      <c r="E21" s="126"/>
      <c r="F21" s="126"/>
      <c r="G21" s="127"/>
      <c r="H21" s="11">
        <f>SUM(H17:H19)</f>
        <v>0</v>
      </c>
    </row>
    <row r="22" spans="2:8" ht="19.95" customHeight="1" x14ac:dyDescent="0.25">
      <c r="B22" s="135" t="s">
        <v>20</v>
      </c>
      <c r="C22" s="4" t="s">
        <v>28</v>
      </c>
      <c r="D22" s="5" t="s">
        <v>130</v>
      </c>
      <c r="E22" s="5">
        <v>60</v>
      </c>
      <c r="F22" s="5">
        <v>1</v>
      </c>
      <c r="G22" s="5"/>
      <c r="H22" s="5">
        <f>G22*F22</f>
        <v>0</v>
      </c>
    </row>
    <row r="23" spans="2:8" ht="27.75" customHeight="1" x14ac:dyDescent="0.25">
      <c r="B23" s="135"/>
      <c r="C23" s="141" t="s">
        <v>26</v>
      </c>
      <c r="D23" s="6" t="s">
        <v>132</v>
      </c>
      <c r="E23" s="5">
        <v>20</v>
      </c>
      <c r="F23" s="5">
        <v>1</v>
      </c>
      <c r="G23" s="5"/>
      <c r="H23" s="5">
        <f>G23*F23</f>
        <v>0</v>
      </c>
    </row>
    <row r="24" spans="2:8" ht="19.95" hidden="1" customHeight="1" x14ac:dyDescent="0.25">
      <c r="B24" s="135"/>
      <c r="C24" s="142"/>
      <c r="D24" s="6"/>
      <c r="E24" s="5"/>
      <c r="F24" s="5"/>
      <c r="G24" s="5"/>
      <c r="H24" s="5"/>
    </row>
    <row r="25" spans="2:8" ht="19.95" customHeight="1" x14ac:dyDescent="0.25">
      <c r="B25" s="135"/>
      <c r="C25" s="143"/>
      <c r="D25" s="64" t="s">
        <v>133</v>
      </c>
      <c r="E25" s="65">
        <v>10</v>
      </c>
      <c r="F25" s="65">
        <v>1</v>
      </c>
      <c r="G25" s="65"/>
      <c r="H25" s="65">
        <v>0</v>
      </c>
    </row>
    <row r="26" spans="2:8" ht="19.95" customHeight="1" x14ac:dyDescent="0.25">
      <c r="B26" s="135"/>
      <c r="C26" s="7" t="s">
        <v>27</v>
      </c>
      <c r="D26" s="59" t="s">
        <v>131</v>
      </c>
      <c r="E26" s="1">
        <v>6</v>
      </c>
      <c r="F26" s="5">
        <v>1</v>
      </c>
      <c r="G26" s="5"/>
      <c r="H26" s="5">
        <f>G26*F26</f>
        <v>0</v>
      </c>
    </row>
    <row r="27" spans="2:8" ht="19.95" hidden="1" customHeight="1" x14ac:dyDescent="0.25">
      <c r="B27" s="135"/>
      <c r="C27" s="3"/>
      <c r="D27" s="6"/>
      <c r="E27" s="5"/>
      <c r="F27" s="5"/>
      <c r="G27" s="5"/>
      <c r="H27" s="5"/>
    </row>
    <row r="28" spans="2:8" ht="19.95" customHeight="1" x14ac:dyDescent="0.25">
      <c r="B28" s="125" t="s">
        <v>33</v>
      </c>
      <c r="C28" s="126"/>
      <c r="D28" s="126"/>
      <c r="E28" s="126"/>
      <c r="F28" s="126"/>
      <c r="G28" s="127"/>
      <c r="H28" s="11">
        <f>SUM(H22:H27)</f>
        <v>0</v>
      </c>
    </row>
    <row r="29" spans="2:8" ht="19.95" customHeight="1" x14ac:dyDescent="0.3">
      <c r="B29" s="122" t="s">
        <v>37</v>
      </c>
      <c r="C29" s="123"/>
      <c r="D29" s="123"/>
      <c r="E29" s="123"/>
      <c r="F29" s="123"/>
      <c r="G29" s="124"/>
      <c r="H29" s="12">
        <f>H28+H21+H13+H9</f>
        <v>0</v>
      </c>
    </row>
    <row r="30" spans="2:8" ht="13.8" thickBot="1" x14ac:dyDescent="0.3"/>
    <row r="31" spans="2:8" ht="19.95" customHeight="1" x14ac:dyDescent="0.3">
      <c r="G31" s="13" t="s">
        <v>44</v>
      </c>
      <c r="H31" s="14">
        <f>H29</f>
        <v>0</v>
      </c>
    </row>
    <row r="32" spans="2:8" ht="19.95" customHeight="1" x14ac:dyDescent="0.3">
      <c r="G32" s="15"/>
      <c r="H32" s="16"/>
    </row>
    <row r="33" spans="2:8" ht="19.95" customHeight="1" x14ac:dyDescent="0.3">
      <c r="G33" s="17" t="s">
        <v>45</v>
      </c>
      <c r="H33" s="18">
        <f>H31*0.085</f>
        <v>0</v>
      </c>
    </row>
    <row r="34" spans="2:8" ht="19.95" customHeight="1" x14ac:dyDescent="0.3">
      <c r="G34" s="15"/>
      <c r="H34" s="16"/>
    </row>
    <row r="35" spans="2:8" ht="19.95" customHeight="1" thickBot="1" x14ac:dyDescent="0.35">
      <c r="G35" s="19" t="s">
        <v>48</v>
      </c>
      <c r="H35" s="20">
        <f>H33+H31</f>
        <v>0</v>
      </c>
    </row>
    <row r="36" spans="2:8" ht="19.95" customHeight="1" x14ac:dyDescent="0.3">
      <c r="G36" s="32"/>
      <c r="H36" s="31"/>
    </row>
    <row r="37" spans="2:8" ht="19.2" customHeight="1" thickBot="1" x14ac:dyDescent="0.3">
      <c r="B37" s="26" t="s">
        <v>107</v>
      </c>
    </row>
    <row r="38" spans="2:8" ht="19.2" customHeight="1" thickBot="1" x14ac:dyDescent="0.3">
      <c r="B38" s="48" t="s">
        <v>97</v>
      </c>
      <c r="C38" s="49" t="s">
        <v>0</v>
      </c>
      <c r="D38" s="66"/>
      <c r="E38" s="50"/>
      <c r="F38" s="51" t="s">
        <v>35</v>
      </c>
      <c r="G38" s="51" t="s">
        <v>36</v>
      </c>
      <c r="H38" s="52" t="s">
        <v>43</v>
      </c>
    </row>
    <row r="39" spans="2:8" ht="20.100000000000001" customHeight="1" x14ac:dyDescent="0.25">
      <c r="B39" s="144">
        <v>1</v>
      </c>
      <c r="C39" s="39" t="str">
        <f>+B5</f>
        <v>IUT ST PIERRE</v>
      </c>
      <c r="D39" s="67"/>
      <c r="E39" s="40"/>
      <c r="F39" s="41">
        <v>2</v>
      </c>
      <c r="G39" s="41"/>
      <c r="H39" s="42">
        <f>G39*F39</f>
        <v>0</v>
      </c>
    </row>
    <row r="40" spans="2:8" ht="20.100000000000001" customHeight="1" x14ac:dyDescent="0.25">
      <c r="B40" s="145"/>
      <c r="C40" s="85" t="s">
        <v>114</v>
      </c>
      <c r="D40" s="71"/>
      <c r="E40" s="72"/>
      <c r="F40" s="60">
        <v>1</v>
      </c>
      <c r="G40" s="60"/>
      <c r="H40" s="86">
        <v>0</v>
      </c>
    </row>
    <row r="41" spans="2:8" ht="20.100000000000001" customHeight="1" x14ac:dyDescent="0.25">
      <c r="B41" s="145"/>
      <c r="C41" s="35" t="str">
        <f>+B10</f>
        <v>SEAS OI - ST PIERRE</v>
      </c>
      <c r="D41" s="68"/>
      <c r="E41" s="36"/>
      <c r="F41" s="1">
        <v>3</v>
      </c>
      <c r="G41" s="1"/>
      <c r="H41" s="43">
        <f t="shared" ref="H41:H43" si="1">G41*F41</f>
        <v>0</v>
      </c>
    </row>
    <row r="42" spans="2:8" ht="20.100000000000001" customHeight="1" x14ac:dyDescent="0.25">
      <c r="B42" s="145"/>
      <c r="C42" s="35" t="str">
        <f>+B17</f>
        <v>TAMPON</v>
      </c>
      <c r="D42" s="68"/>
      <c r="E42" s="36"/>
      <c r="F42" s="1">
        <v>4</v>
      </c>
      <c r="G42" s="1"/>
      <c r="H42" s="43">
        <f t="shared" si="1"/>
        <v>0</v>
      </c>
    </row>
    <row r="43" spans="2:8" ht="20.100000000000001" customHeight="1" thickBot="1" x14ac:dyDescent="0.3">
      <c r="B43" s="146"/>
      <c r="C43" s="44" t="str">
        <f>+B22</f>
        <v>MAIDO</v>
      </c>
      <c r="D43" s="69"/>
      <c r="E43" s="45"/>
      <c r="F43" s="46">
        <v>4</v>
      </c>
      <c r="G43" s="46"/>
      <c r="H43" s="47">
        <f t="shared" si="1"/>
        <v>0</v>
      </c>
    </row>
    <row r="44" spans="2:8" ht="20.100000000000001" customHeight="1" thickBot="1" x14ac:dyDescent="0.3"/>
    <row r="45" spans="2:8" ht="19.2" customHeight="1" x14ac:dyDescent="0.3">
      <c r="F45" s="119" t="s">
        <v>103</v>
      </c>
      <c r="G45" s="37" t="s">
        <v>44</v>
      </c>
      <c r="H45" s="14">
        <f>+SUM(H39:H43)</f>
        <v>0</v>
      </c>
    </row>
    <row r="46" spans="2:8" ht="19.2" customHeight="1" x14ac:dyDescent="0.3">
      <c r="F46" s="120"/>
      <c r="G46" s="30" t="s">
        <v>45</v>
      </c>
      <c r="H46" s="18">
        <f>H45*0.085</f>
        <v>0</v>
      </c>
    </row>
    <row r="47" spans="2:8" ht="19.2" customHeight="1" thickBot="1" x14ac:dyDescent="0.35">
      <c r="F47" s="121"/>
      <c r="G47" s="38" t="s">
        <v>47</v>
      </c>
      <c r="H47" s="20">
        <f>H46+H45</f>
        <v>0</v>
      </c>
    </row>
    <row r="48" spans="2:8" ht="19.95" customHeight="1" x14ac:dyDescent="0.3">
      <c r="G48" s="32"/>
      <c r="H48" s="31"/>
    </row>
    <row r="49" spans="2:8" ht="19.2" customHeight="1" thickBot="1" x14ac:dyDescent="0.3">
      <c r="B49" s="26" t="s">
        <v>108</v>
      </c>
    </row>
    <row r="50" spans="2:8" ht="19.2" customHeight="1" thickBot="1" x14ac:dyDescent="0.3">
      <c r="B50" s="48" t="s">
        <v>97</v>
      </c>
      <c r="C50" s="49" t="s">
        <v>0</v>
      </c>
      <c r="D50" s="66"/>
      <c r="E50" s="50"/>
      <c r="F50" s="51" t="s">
        <v>35</v>
      </c>
      <c r="G50" s="51" t="s">
        <v>36</v>
      </c>
      <c r="H50" s="52" t="s">
        <v>43</v>
      </c>
    </row>
    <row r="51" spans="2:8" ht="20.100000000000001" customHeight="1" x14ac:dyDescent="0.25">
      <c r="B51" s="144">
        <v>2</v>
      </c>
      <c r="C51" s="39" t="str">
        <f>+C39</f>
        <v>IUT ST PIERRE</v>
      </c>
      <c r="D51" s="67"/>
      <c r="E51" s="40"/>
      <c r="F51" s="41">
        <v>2</v>
      </c>
      <c r="G51" s="41"/>
      <c r="H51" s="42">
        <f t="shared" ref="H51:H55" si="2">G51*F51</f>
        <v>0</v>
      </c>
    </row>
    <row r="52" spans="2:8" ht="20.100000000000001" customHeight="1" x14ac:dyDescent="0.25">
      <c r="B52" s="145"/>
      <c r="C52" s="85" t="s">
        <v>114</v>
      </c>
      <c r="D52" s="71"/>
      <c r="E52" s="72"/>
      <c r="F52" s="60">
        <v>1</v>
      </c>
      <c r="G52" s="60"/>
      <c r="H52" s="86">
        <v>0</v>
      </c>
    </row>
    <row r="53" spans="2:8" ht="20.100000000000001" customHeight="1" x14ac:dyDescent="0.25">
      <c r="B53" s="145"/>
      <c r="C53" s="35" t="str">
        <f>+C41</f>
        <v>SEAS OI - ST PIERRE</v>
      </c>
      <c r="D53" s="68"/>
      <c r="E53" s="36"/>
      <c r="F53" s="55">
        <f>+F41</f>
        <v>3</v>
      </c>
      <c r="G53" s="55"/>
      <c r="H53" s="43">
        <f t="shared" si="2"/>
        <v>0</v>
      </c>
    </row>
    <row r="54" spans="2:8" ht="20.100000000000001" customHeight="1" x14ac:dyDescent="0.25">
      <c r="B54" s="145"/>
      <c r="C54" s="35" t="str">
        <f>+C42</f>
        <v>TAMPON</v>
      </c>
      <c r="D54" s="68"/>
      <c r="E54" s="36"/>
      <c r="F54" s="55">
        <v>4</v>
      </c>
      <c r="G54" s="55"/>
      <c r="H54" s="43">
        <f t="shared" si="2"/>
        <v>0</v>
      </c>
    </row>
    <row r="55" spans="2:8" ht="20.100000000000001" customHeight="1" thickBot="1" x14ac:dyDescent="0.3">
      <c r="B55" s="146"/>
      <c r="C55" s="44" t="str">
        <f>+C43</f>
        <v>MAIDO</v>
      </c>
      <c r="D55" s="69"/>
      <c r="E55" s="45"/>
      <c r="F55" s="46">
        <v>4</v>
      </c>
      <c r="G55" s="46"/>
      <c r="H55" s="47">
        <f t="shared" si="2"/>
        <v>0</v>
      </c>
    </row>
    <row r="56" spans="2:8" ht="20.100000000000001" customHeight="1" thickBot="1" x14ac:dyDescent="0.3"/>
    <row r="57" spans="2:8" ht="19.2" customHeight="1" x14ac:dyDescent="0.3">
      <c r="F57" s="119" t="s">
        <v>104</v>
      </c>
      <c r="G57" s="37" t="s">
        <v>44</v>
      </c>
      <c r="H57" s="14">
        <f>+SUM(H51:H55)</f>
        <v>0</v>
      </c>
    </row>
    <row r="58" spans="2:8" ht="19.2" customHeight="1" x14ac:dyDescent="0.3">
      <c r="F58" s="120"/>
      <c r="G58" s="30" t="s">
        <v>45</v>
      </c>
      <c r="H58" s="18">
        <f>H57*0.085</f>
        <v>0</v>
      </c>
    </row>
    <row r="59" spans="2:8" ht="19.2" customHeight="1" thickBot="1" x14ac:dyDescent="0.35">
      <c r="F59" s="121"/>
      <c r="G59" s="38" t="s">
        <v>47</v>
      </c>
      <c r="H59" s="20">
        <f>H58+H57</f>
        <v>0</v>
      </c>
    </row>
    <row r="60" spans="2:8" ht="19.95" customHeight="1" x14ac:dyDescent="0.3">
      <c r="G60" s="32"/>
      <c r="H60" s="31"/>
    </row>
    <row r="61" spans="2:8" ht="19.2" customHeight="1" x14ac:dyDescent="0.25">
      <c r="B61" s="87"/>
      <c r="C61" s="53"/>
      <c r="D61" s="53"/>
      <c r="E61" s="53"/>
      <c r="F61" s="53"/>
      <c r="G61" s="53"/>
      <c r="H61" s="53"/>
    </row>
    <row r="62" spans="2:8" s="92" customFormat="1" ht="19.2" customHeight="1" x14ac:dyDescent="0.25">
      <c r="B62" s="91"/>
      <c r="C62" s="91"/>
      <c r="D62" s="91"/>
      <c r="E62" s="91"/>
      <c r="F62" s="91"/>
      <c r="G62" s="91"/>
      <c r="H62" s="91"/>
    </row>
    <row r="63" spans="2:8" ht="20.100000000000001" customHeight="1" x14ac:dyDescent="0.25">
      <c r="B63" s="88"/>
      <c r="C63" s="89"/>
      <c r="D63" s="89"/>
      <c r="E63" s="89"/>
      <c r="F63" s="89"/>
      <c r="G63" s="89"/>
      <c r="H63" s="89"/>
    </row>
    <row r="64" spans="2:8" ht="20.100000000000001" customHeight="1" x14ac:dyDescent="0.25">
      <c r="B64" s="88"/>
      <c r="C64" s="89"/>
      <c r="D64" s="89"/>
      <c r="E64" s="89"/>
      <c r="F64" s="89"/>
      <c r="G64" s="89"/>
      <c r="H64" s="89"/>
    </row>
    <row r="65" spans="2:8" ht="20.100000000000001" customHeight="1" x14ac:dyDescent="0.25">
      <c r="B65" s="88"/>
      <c r="C65" s="89"/>
      <c r="D65" s="89"/>
      <c r="E65" s="89"/>
      <c r="F65" s="89"/>
      <c r="G65" s="89"/>
      <c r="H65" s="89"/>
    </row>
    <row r="66" spans="2:8" ht="20.100000000000001" customHeight="1" x14ac:dyDescent="0.25">
      <c r="B66" s="88"/>
      <c r="C66" s="89"/>
      <c r="D66" s="89"/>
      <c r="E66" s="89"/>
      <c r="F66" s="89"/>
      <c r="G66" s="89"/>
      <c r="H66" s="89"/>
    </row>
    <row r="67" spans="2:8" ht="20.100000000000001" customHeight="1" x14ac:dyDescent="0.25">
      <c r="B67" s="88"/>
      <c r="C67" s="89"/>
      <c r="D67" s="89"/>
      <c r="E67" s="89"/>
      <c r="F67" s="89"/>
      <c r="G67" s="89"/>
      <c r="H67" s="89"/>
    </row>
    <row r="68" spans="2:8" ht="20.100000000000001" customHeight="1" x14ac:dyDescent="0.25">
      <c r="B68" s="53"/>
      <c r="C68" s="53"/>
      <c r="D68" s="53"/>
      <c r="E68" s="53"/>
      <c r="F68" s="53"/>
      <c r="G68" s="53"/>
      <c r="H68" s="53"/>
    </row>
    <row r="69" spans="2:8" ht="19.2" customHeight="1" x14ac:dyDescent="0.3">
      <c r="B69" s="53"/>
      <c r="C69" s="53"/>
      <c r="D69" s="53"/>
      <c r="E69" s="53"/>
      <c r="F69" s="90"/>
      <c r="G69" s="74"/>
      <c r="H69" s="73"/>
    </row>
    <row r="70" spans="2:8" ht="19.2" customHeight="1" x14ac:dyDescent="0.3">
      <c r="B70" s="53"/>
      <c r="C70" s="53"/>
      <c r="D70" s="53"/>
      <c r="E70" s="53"/>
      <c r="F70" s="90"/>
      <c r="G70" s="74"/>
      <c r="H70" s="73"/>
    </row>
    <row r="71" spans="2:8" ht="19.2" customHeight="1" x14ac:dyDescent="0.3">
      <c r="B71" s="53"/>
      <c r="C71" s="53"/>
      <c r="D71" s="53"/>
      <c r="E71" s="53"/>
      <c r="F71" s="90"/>
      <c r="G71" s="75"/>
      <c r="H71" s="31"/>
    </row>
    <row r="72" spans="2:8" ht="19.2" customHeight="1" x14ac:dyDescent="0.25"/>
    <row r="73" spans="2:8" ht="19.2" customHeight="1" x14ac:dyDescent="0.25"/>
  </sheetData>
  <mergeCells count="18">
    <mergeCell ref="B14:B15"/>
    <mergeCell ref="B17:B20"/>
    <mergeCell ref="C23:C25"/>
    <mergeCell ref="B51:B55"/>
    <mergeCell ref="B39:B43"/>
    <mergeCell ref="B21:G21"/>
    <mergeCell ref="F45:F47"/>
    <mergeCell ref="F57:F59"/>
    <mergeCell ref="B29:G29"/>
    <mergeCell ref="B28:G28"/>
    <mergeCell ref="B22:B27"/>
    <mergeCell ref="B2:H2"/>
    <mergeCell ref="B9:G9"/>
    <mergeCell ref="B13:G13"/>
    <mergeCell ref="B5:B6"/>
    <mergeCell ref="B7:G7"/>
    <mergeCell ref="C5:C6"/>
    <mergeCell ref="B10:B12"/>
  </mergeCells>
  <pageMargins left="0.7" right="0.7" top="0.75" bottom="0.75" header="0.3" footer="0.3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G41"/>
  <sheetViews>
    <sheetView view="pageBreakPreview" zoomScaleNormal="100" zoomScaleSheetLayoutView="100" workbookViewId="0">
      <selection activeCell="T47" sqref="T47"/>
    </sheetView>
  </sheetViews>
  <sheetFormatPr baseColWidth="10" defaultRowHeight="13.2" x14ac:dyDescent="0.25"/>
  <cols>
    <col min="1" max="1" width="2.6640625" customWidth="1"/>
    <col min="7" max="7" width="22.33203125" customWidth="1"/>
    <col min="8" max="8" width="2.6640625" customWidth="1"/>
  </cols>
  <sheetData>
    <row r="1" spans="2:7" ht="13.8" thickBot="1" x14ac:dyDescent="0.3"/>
    <row r="2" spans="2:7" ht="15" customHeight="1" x14ac:dyDescent="0.25">
      <c r="B2" s="159" t="s">
        <v>105</v>
      </c>
      <c r="C2" s="160"/>
      <c r="D2" s="160"/>
      <c r="E2" s="160"/>
      <c r="F2" s="160"/>
      <c r="G2" s="161"/>
    </row>
    <row r="3" spans="2:7" ht="15" customHeight="1" x14ac:dyDescent="0.25">
      <c r="B3" s="162"/>
      <c r="C3" s="163"/>
      <c r="D3" s="163"/>
      <c r="E3" s="163"/>
      <c r="F3" s="163"/>
      <c r="G3" s="164"/>
    </row>
    <row r="4" spans="2:7" ht="12.75" customHeight="1" thickBot="1" x14ac:dyDescent="0.3">
      <c r="B4" s="165"/>
      <c r="C4" s="166"/>
      <c r="D4" s="166"/>
      <c r="E4" s="166"/>
      <c r="F4" s="166"/>
      <c r="G4" s="167"/>
    </row>
    <row r="5" spans="2:7" s="53" customFormat="1" x14ac:dyDescent="0.25">
      <c r="B5" s="168"/>
      <c r="C5" s="168"/>
      <c r="D5" s="168"/>
      <c r="E5" s="54"/>
      <c r="F5" s="54"/>
    </row>
    <row r="6" spans="2:7" ht="26.4" x14ac:dyDescent="0.25">
      <c r="B6" s="156" t="s">
        <v>53</v>
      </c>
      <c r="C6" s="157"/>
      <c r="D6" s="157"/>
      <c r="E6" s="158"/>
      <c r="F6" s="21" t="s">
        <v>54</v>
      </c>
      <c r="G6" s="22" t="s">
        <v>55</v>
      </c>
    </row>
    <row r="7" spans="2:7" x14ac:dyDescent="0.25">
      <c r="B7" s="155" t="s">
        <v>56</v>
      </c>
      <c r="C7" s="155"/>
      <c r="D7" s="155"/>
      <c r="E7" s="155"/>
      <c r="F7" s="23">
        <v>1</v>
      </c>
      <c r="G7" s="24"/>
    </row>
    <row r="8" spans="2:7" x14ac:dyDescent="0.25">
      <c r="B8" s="155" t="s">
        <v>57</v>
      </c>
      <c r="C8" s="155"/>
      <c r="D8" s="155"/>
      <c r="E8" s="155"/>
      <c r="F8" s="23">
        <v>1</v>
      </c>
      <c r="G8" s="24"/>
    </row>
    <row r="9" spans="2:7" ht="26.4" customHeight="1" x14ac:dyDescent="0.25">
      <c r="B9" s="150" t="s">
        <v>62</v>
      </c>
      <c r="C9" s="150"/>
      <c r="D9" s="150"/>
      <c r="E9" s="150"/>
      <c r="F9" s="23">
        <v>1</v>
      </c>
      <c r="G9" s="24"/>
    </row>
    <row r="10" spans="2:7" ht="12.75" customHeight="1" x14ac:dyDescent="0.25">
      <c r="B10" s="150" t="s">
        <v>58</v>
      </c>
      <c r="C10" s="150"/>
      <c r="D10" s="150"/>
      <c r="E10" s="150"/>
      <c r="F10" s="23">
        <v>1</v>
      </c>
      <c r="G10" s="24"/>
    </row>
    <row r="11" spans="2:7" ht="12.75" customHeight="1" x14ac:dyDescent="0.25">
      <c r="B11" s="150" t="s">
        <v>59</v>
      </c>
      <c r="C11" s="150"/>
      <c r="D11" s="150"/>
      <c r="E11" s="150"/>
      <c r="F11" s="23">
        <v>1</v>
      </c>
      <c r="G11" s="24"/>
    </row>
    <row r="12" spans="2:7" ht="12.75" customHeight="1" x14ac:dyDescent="0.25">
      <c r="B12" s="150" t="s">
        <v>60</v>
      </c>
      <c r="C12" s="150"/>
      <c r="D12" s="150"/>
      <c r="E12" s="150"/>
      <c r="F12" s="23">
        <v>1</v>
      </c>
      <c r="G12" s="24"/>
    </row>
    <row r="13" spans="2:7" ht="12.75" customHeight="1" x14ac:dyDescent="0.25">
      <c r="B13" s="150" t="s">
        <v>61</v>
      </c>
      <c r="C13" s="150"/>
      <c r="D13" s="150"/>
      <c r="E13" s="150"/>
      <c r="F13" s="23">
        <v>1</v>
      </c>
      <c r="G13" s="25"/>
    </row>
    <row r="15" spans="2:7" x14ac:dyDescent="0.25">
      <c r="B15" s="109" t="s">
        <v>63</v>
      </c>
      <c r="C15" s="151"/>
      <c r="D15" s="151"/>
      <c r="E15" s="151"/>
      <c r="F15" s="151"/>
    </row>
    <row r="16" spans="2:7" ht="26.4" x14ac:dyDescent="0.25">
      <c r="B16" s="151" t="s">
        <v>53</v>
      </c>
      <c r="C16" s="151"/>
      <c r="D16" s="151"/>
      <c r="E16" s="21" t="s">
        <v>54</v>
      </c>
      <c r="F16" s="22" t="s">
        <v>55</v>
      </c>
      <c r="G16" s="7" t="s">
        <v>66</v>
      </c>
    </row>
    <row r="17" spans="2:7" x14ac:dyDescent="0.25">
      <c r="B17" s="147" t="s">
        <v>68</v>
      </c>
      <c r="C17" s="148"/>
      <c r="D17" s="149"/>
      <c r="E17" s="23">
        <v>1</v>
      </c>
      <c r="F17" s="24"/>
      <c r="G17" s="9"/>
    </row>
    <row r="18" spans="2:7" x14ac:dyDescent="0.25">
      <c r="B18" s="147" t="s">
        <v>67</v>
      </c>
      <c r="C18" s="148"/>
      <c r="D18" s="149"/>
      <c r="E18" s="23">
        <v>1</v>
      </c>
      <c r="F18" s="24"/>
      <c r="G18" s="9"/>
    </row>
    <row r="19" spans="2:7" x14ac:dyDescent="0.25">
      <c r="B19" s="147" t="s">
        <v>69</v>
      </c>
      <c r="C19" s="148"/>
      <c r="D19" s="149"/>
      <c r="E19" s="23">
        <v>1</v>
      </c>
      <c r="F19" s="24"/>
      <c r="G19" s="9"/>
    </row>
    <row r="20" spans="2:7" x14ac:dyDescent="0.25">
      <c r="B20" s="147" t="s">
        <v>70</v>
      </c>
      <c r="C20" s="148"/>
      <c r="D20" s="149"/>
      <c r="E20" s="23">
        <v>1</v>
      </c>
      <c r="F20" s="24"/>
      <c r="G20" s="9"/>
    </row>
    <row r="21" spans="2:7" x14ac:dyDescent="0.25">
      <c r="B21" s="147" t="s">
        <v>71</v>
      </c>
      <c r="C21" s="148"/>
      <c r="D21" s="149"/>
      <c r="E21" s="23">
        <v>1</v>
      </c>
      <c r="F21" s="24"/>
      <c r="G21" s="9"/>
    </row>
    <row r="22" spans="2:7" x14ac:dyDescent="0.25">
      <c r="B22" s="147" t="s">
        <v>72</v>
      </c>
      <c r="C22" s="148"/>
      <c r="D22" s="149"/>
      <c r="E22" s="23">
        <v>1</v>
      </c>
      <c r="F22" s="24"/>
      <c r="G22" s="9"/>
    </row>
    <row r="23" spans="2:7" x14ac:dyDescent="0.25">
      <c r="B23" s="147" t="s">
        <v>73</v>
      </c>
      <c r="C23" s="148"/>
      <c r="D23" s="149"/>
      <c r="E23" s="23">
        <v>1</v>
      </c>
      <c r="F23" s="24"/>
      <c r="G23" s="9"/>
    </row>
    <row r="24" spans="2:7" x14ac:dyDescent="0.25">
      <c r="B24" s="147" t="s">
        <v>74</v>
      </c>
      <c r="C24" s="148"/>
      <c r="D24" s="149"/>
      <c r="E24" s="23">
        <v>1</v>
      </c>
      <c r="F24" s="24"/>
      <c r="G24" s="9"/>
    </row>
    <row r="25" spans="2:7" x14ac:dyDescent="0.25">
      <c r="B25" s="147" t="s">
        <v>64</v>
      </c>
      <c r="C25" s="148"/>
      <c r="D25" s="149"/>
      <c r="E25" s="23">
        <v>1</v>
      </c>
      <c r="F25" s="24"/>
      <c r="G25" s="9"/>
    </row>
    <row r="26" spans="2:7" x14ac:dyDescent="0.25">
      <c r="B26" s="147" t="s">
        <v>81</v>
      </c>
      <c r="C26" s="148"/>
      <c r="D26" s="149"/>
      <c r="E26" s="23">
        <v>1</v>
      </c>
      <c r="F26" s="24"/>
      <c r="G26" s="9"/>
    </row>
    <row r="27" spans="2:7" x14ac:dyDescent="0.25">
      <c r="B27" s="147" t="s">
        <v>75</v>
      </c>
      <c r="C27" s="148"/>
      <c r="D27" s="149"/>
      <c r="E27" s="23">
        <v>1</v>
      </c>
      <c r="F27" s="24"/>
      <c r="G27" s="9"/>
    </row>
    <row r="28" spans="2:7" x14ac:dyDescent="0.25">
      <c r="B28" s="147" t="s">
        <v>76</v>
      </c>
      <c r="C28" s="148"/>
      <c r="D28" s="149"/>
      <c r="E28" s="23">
        <v>1</v>
      </c>
      <c r="F28" s="24"/>
      <c r="G28" s="9"/>
    </row>
    <row r="29" spans="2:7" x14ac:dyDescent="0.25">
      <c r="B29" s="147" t="s">
        <v>77</v>
      </c>
      <c r="C29" s="148"/>
      <c r="D29" s="149"/>
      <c r="E29" s="23">
        <v>1</v>
      </c>
      <c r="F29" s="24"/>
      <c r="G29" s="9"/>
    </row>
    <row r="30" spans="2:7" x14ac:dyDescent="0.25">
      <c r="B30" s="147" t="s">
        <v>82</v>
      </c>
      <c r="C30" s="148"/>
      <c r="D30" s="149"/>
      <c r="E30" s="23">
        <v>1</v>
      </c>
      <c r="F30" s="24"/>
      <c r="G30" s="9"/>
    </row>
    <row r="31" spans="2:7" x14ac:dyDescent="0.25">
      <c r="B31" s="147" t="s">
        <v>78</v>
      </c>
      <c r="C31" s="148"/>
      <c r="D31" s="149"/>
      <c r="E31" s="23">
        <v>1</v>
      </c>
      <c r="F31" s="24"/>
      <c r="G31" s="9"/>
    </row>
    <row r="32" spans="2:7" x14ac:dyDescent="0.25">
      <c r="B32" s="147" t="s">
        <v>79</v>
      </c>
      <c r="C32" s="148"/>
      <c r="D32" s="149"/>
      <c r="E32" s="23">
        <v>1</v>
      </c>
      <c r="F32" s="24"/>
      <c r="G32" s="9"/>
    </row>
    <row r="33" spans="2:7" x14ac:dyDescent="0.25">
      <c r="B33" s="147" t="s">
        <v>80</v>
      </c>
      <c r="C33" s="148"/>
      <c r="D33" s="149"/>
      <c r="E33" s="23">
        <v>1</v>
      </c>
      <c r="F33" s="24"/>
      <c r="G33" s="9"/>
    </row>
    <row r="34" spans="2:7" x14ac:dyDescent="0.25">
      <c r="B34" s="147" t="s">
        <v>83</v>
      </c>
      <c r="C34" s="148"/>
      <c r="D34" s="149"/>
      <c r="E34" s="23">
        <v>1</v>
      </c>
      <c r="F34" s="24"/>
      <c r="G34" s="9"/>
    </row>
    <row r="35" spans="2:7" x14ac:dyDescent="0.25">
      <c r="B35" s="147" t="s">
        <v>84</v>
      </c>
      <c r="C35" s="148"/>
      <c r="D35" s="149"/>
      <c r="E35" s="23">
        <v>1</v>
      </c>
      <c r="F35" s="24"/>
      <c r="G35" s="9"/>
    </row>
    <row r="36" spans="2:7" x14ac:dyDescent="0.25">
      <c r="B36" s="147" t="s">
        <v>85</v>
      </c>
      <c r="C36" s="148"/>
      <c r="D36" s="149"/>
      <c r="E36" s="23">
        <v>1</v>
      </c>
      <c r="F36" s="24"/>
      <c r="G36" s="9"/>
    </row>
    <row r="37" spans="2:7" x14ac:dyDescent="0.25">
      <c r="B37" s="147" t="s">
        <v>86</v>
      </c>
      <c r="C37" s="148"/>
      <c r="D37" s="149"/>
      <c r="E37" s="23">
        <v>1</v>
      </c>
      <c r="F37" s="24"/>
      <c r="G37" s="9"/>
    </row>
    <row r="38" spans="2:7" x14ac:dyDescent="0.25">
      <c r="B38" s="147" t="s">
        <v>87</v>
      </c>
      <c r="C38" s="148"/>
      <c r="D38" s="149"/>
      <c r="E38" s="23">
        <v>1</v>
      </c>
      <c r="F38" s="24"/>
      <c r="G38" s="9"/>
    </row>
    <row r="39" spans="2:7" x14ac:dyDescent="0.25">
      <c r="B39" s="147" t="s">
        <v>88</v>
      </c>
      <c r="C39" s="148"/>
      <c r="D39" s="149"/>
      <c r="E39" s="23">
        <v>1</v>
      </c>
      <c r="F39" s="24"/>
      <c r="G39" s="9"/>
    </row>
    <row r="40" spans="2:7" x14ac:dyDescent="0.25">
      <c r="B40" s="147" t="s">
        <v>89</v>
      </c>
      <c r="C40" s="148"/>
      <c r="D40" s="149"/>
      <c r="E40" s="23">
        <v>1</v>
      </c>
      <c r="F40" s="24"/>
      <c r="G40" s="9"/>
    </row>
    <row r="41" spans="2:7" ht="27.6" customHeight="1" x14ac:dyDescent="0.25">
      <c r="B41" s="152" t="s">
        <v>65</v>
      </c>
      <c r="C41" s="153"/>
      <c r="D41" s="154"/>
      <c r="E41" s="23">
        <v>1</v>
      </c>
      <c r="F41" s="24"/>
      <c r="G41" s="9"/>
    </row>
  </sheetData>
  <mergeCells count="37">
    <mergeCell ref="B9:E9"/>
    <mergeCell ref="B8:E8"/>
    <mergeCell ref="B7:E7"/>
    <mergeCell ref="B6:E6"/>
    <mergeCell ref="B2:G4"/>
    <mergeCell ref="B5:D5"/>
    <mergeCell ref="B41:D41"/>
    <mergeCell ref="B26:D26"/>
    <mergeCell ref="B30:D30"/>
    <mergeCell ref="B35:D35"/>
    <mergeCell ref="B36:D36"/>
    <mergeCell ref="B37:D37"/>
    <mergeCell ref="B38:D38"/>
    <mergeCell ref="B39:D39"/>
    <mergeCell ref="B40:D40"/>
    <mergeCell ref="B28:D28"/>
    <mergeCell ref="B29:D29"/>
    <mergeCell ref="B31:D31"/>
    <mergeCell ref="B32:D32"/>
    <mergeCell ref="B33:D33"/>
    <mergeCell ref="B34:D34"/>
    <mergeCell ref="B27:D27"/>
    <mergeCell ref="B21:D21"/>
    <mergeCell ref="B22:D22"/>
    <mergeCell ref="B23:D23"/>
    <mergeCell ref="B24:D24"/>
    <mergeCell ref="B25:D25"/>
    <mergeCell ref="B20:D20"/>
    <mergeCell ref="B13:E13"/>
    <mergeCell ref="B12:E12"/>
    <mergeCell ref="B11:E11"/>
    <mergeCell ref="B10:E10"/>
    <mergeCell ref="B15:F15"/>
    <mergeCell ref="B16:D16"/>
    <mergeCell ref="B17:D17"/>
    <mergeCell ref="B18:D18"/>
    <mergeCell ref="B19:D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PG</vt:lpstr>
      <vt:lpstr>lot 1</vt:lpstr>
      <vt:lpstr>lot 2</vt:lpstr>
      <vt:lpstr>BPU</vt:lpstr>
      <vt:lpstr>BPU!Zone_d_impression</vt:lpstr>
      <vt:lpstr>'lot 1'!Zone_d_impression</vt:lpstr>
      <vt:lpstr>'lot 2'!Zone_d_impression</vt:lpstr>
      <vt:lpstr>PG!Zone_d_impression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VIGNES</dc:creator>
  <cp:lastModifiedBy>Sedera Randriamiaritsoa</cp:lastModifiedBy>
  <cp:lastPrinted>2021-09-03T11:15:44Z</cp:lastPrinted>
  <dcterms:created xsi:type="dcterms:W3CDTF">2014-09-02T08:24:22Z</dcterms:created>
  <dcterms:modified xsi:type="dcterms:W3CDTF">2025-10-27T07:29:58Z</dcterms:modified>
</cp:coreProperties>
</file>