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L41" authorId="0">
      <text>
        <r>
          <rPr>
            <sz val="8"/>
            <color indexed="81"/>
            <rFont val="Tahoma"/>
            <family val="2"/>
          </rPr>
          <t>pour mémoire</t>
        </r>
      </text>
    </comment>
    <comment ref="L46" authorId="0">
      <text>
        <r>
          <rPr>
            <sz val="8"/>
            <color indexed="81"/>
            <rFont val="Tahoma"/>
            <family val="2"/>
          </rPr>
          <t>pour mémoire</t>
        </r>
      </text>
    </comment>
    <comment ref="L61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<sst xmlns="http://schemas.openxmlformats.org/spreadsheetml/2006/main" count="377" uniqueCount="239">
  <si>
    <t>Dossier</t>
  </si>
  <si>
    <t>Date</t>
  </si>
  <si>
    <t>Phase</t>
  </si>
  <si>
    <t>Indice</t>
  </si>
  <si>
    <t>MAITRE D'OUVRAGE
EFS
Fort-de-France</t>
  </si>
  <si>
    <t>MAITRE D'OEUVRE : 
    GUEZ CARAIBES
    Acajou - Lotissement Olivier - Quartier Mahault
    97232 LAMENTIN
    Mél : betmartinique@guezcaraibes.fr</t>
  </si>
  <si>
    <t>NIV</t>
  </si>
  <si>
    <t>CODE</t>
  </si>
  <si>
    <t>CODE_CAO</t>
  </si>
  <si>
    <t>TITRE1</t>
  </si>
  <si>
    <t>M1</t>
  </si>
  <si>
    <t>M2</t>
  </si>
  <si>
    <t>M3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</si>
  <si>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</si>
  <si>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</si>
  <si>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</si>
  <si>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</si>
  <si>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</si>
  <si>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</si>
  <si>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</si>
  <si>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</si>
  <si>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</si>
  <si>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</si>
  <si>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</si>
  <si>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</si>
  <si>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</si>
  <si>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</si>
  <si>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</si>
  <si>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</si>
  <si>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</si>
  <si>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</si>
  <si>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</si>
  <si>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</si>
  <si>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</si>
  <si>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</si>
  <si>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</si>
  <si>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</si>
  <si>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</si>
  <si>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</si>
  <si>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CLIMATISATION</t>
  </si>
  <si>
    <t>3.&amp;</t>
  </si>
  <si>
    <t>DESCRITPTION DES TRAVAUX DE REMPLACEMENT DU GROUPE A EAU GLACEE</t>
  </si>
  <si>
    <t>4.1</t>
  </si>
  <si>
    <t>GENERALITES</t>
  </si>
  <si>
    <t>4.T</t>
  </si>
  <si>
    <t>4.&amp;</t>
  </si>
  <si>
    <t>4.2</t>
  </si>
  <si>
    <t>Groupe à eau glacée</t>
  </si>
  <si>
    <t>4.2.1</t>
  </si>
  <si>
    <t>Groupe froid à eau glacée y compris accessoires</t>
  </si>
  <si>
    <t>Unité</t>
  </si>
  <si>
    <t>9.&amp;</t>
  </si>
  <si>
    <t>4.2.2</t>
  </si>
  <si>
    <t>Kit leader/suiveur</t>
  </si>
  <si>
    <t>4.2.3</t>
  </si>
  <si>
    <t>GTB</t>
  </si>
  <si>
    <t>4.2.4</t>
  </si>
  <si>
    <t>Supportage et plots anti vibratile</t>
  </si>
  <si>
    <t>Ens</t>
  </si>
  <si>
    <t>4.2.5</t>
  </si>
  <si>
    <t xml:space="preserve">Raccordement électrique et régulation                                         </t>
  </si>
  <si>
    <t>4.2.6</t>
  </si>
  <si>
    <t>Thermomètre</t>
  </si>
  <si>
    <t>4.2.7</t>
  </si>
  <si>
    <t>Vannes supplémentaires</t>
  </si>
  <si>
    <t>4.3</t>
  </si>
  <si>
    <t>Dispositif de remplissage et de dosage</t>
  </si>
  <si>
    <t>4.3.1</t>
  </si>
  <si>
    <t>Doseur d'introduction de produits y compris accessoires</t>
  </si>
  <si>
    <t>4.3.2</t>
  </si>
  <si>
    <t>Produit</t>
  </si>
  <si>
    <t>4.4</t>
  </si>
  <si>
    <t>Réseau d'eau glacée</t>
  </si>
  <si>
    <t>4.4.1</t>
  </si>
  <si>
    <t xml:space="preserve">Réseau d’eau glacée en acier noir </t>
  </si>
  <si>
    <t>4.4.2</t>
  </si>
  <si>
    <t>Ø100</t>
  </si>
  <si>
    <t>ml</t>
  </si>
  <si>
    <t>4.4.3</t>
  </si>
  <si>
    <t>Ø80</t>
  </si>
  <si>
    <t>4.4.4</t>
  </si>
  <si>
    <t>Ø65</t>
  </si>
  <si>
    <t>4.4.5</t>
  </si>
  <si>
    <t>Ø50</t>
  </si>
  <si>
    <t>4.4.6</t>
  </si>
  <si>
    <t>Øautre</t>
  </si>
  <si>
    <t>4.5</t>
  </si>
  <si>
    <t xml:space="preserve">Calorifuge des réseaux d'eau glacée </t>
  </si>
  <si>
    <t>4.5.1</t>
  </si>
  <si>
    <t xml:space="preserve">Calorifuge des réseaux d’eau glacée en acier noir </t>
  </si>
  <si>
    <t>4.5.2</t>
  </si>
  <si>
    <t>4.5.3</t>
  </si>
  <si>
    <t>4.5.4</t>
  </si>
  <si>
    <t>4.5.5</t>
  </si>
  <si>
    <t>4.6</t>
  </si>
  <si>
    <t>Collecteurs de distribution</t>
  </si>
  <si>
    <t>4.6.1</t>
  </si>
  <si>
    <t>Collecteur de distribution</t>
  </si>
  <si>
    <t>4.7</t>
  </si>
  <si>
    <t>Pompes de circulation d'eau</t>
  </si>
  <si>
    <t>4.7.1</t>
  </si>
  <si>
    <t>Pompes de circulation primaire</t>
  </si>
  <si>
    <t>5.T</t>
  </si>
  <si>
    <t>4.7.1.1</t>
  </si>
  <si>
    <t>5.&amp;</t>
  </si>
  <si>
    <t>4.7.2</t>
  </si>
  <si>
    <t>Pompes de départ eau glacée</t>
  </si>
  <si>
    <t>4.7.2.1</t>
  </si>
  <si>
    <t>Pompe double de départ eau glacée</t>
  </si>
  <si>
    <t>4.8</t>
  </si>
  <si>
    <t>Réseau Condensat</t>
  </si>
  <si>
    <t>4.8.1</t>
  </si>
  <si>
    <t>Réseau d'évacuation y compris toutes sujétions de mis en œuvre</t>
  </si>
  <si>
    <t>4.9</t>
  </si>
  <si>
    <t>Pot à boue</t>
  </si>
  <si>
    <t>4.9.1</t>
  </si>
  <si>
    <t>Pot à boue y compris accessoires</t>
  </si>
  <si>
    <t>Total H.T. :</t>
  </si>
  <si>
    <t>Total T.V.A. (8,5%) :</t>
  </si>
  <si>
    <t>Total T.T.C. :</t>
  </si>
  <si>
    <t>DESCRIPTIF DES TRAVAUX DIVERS</t>
  </si>
  <si>
    <t>5.1</t>
  </si>
  <si>
    <t>Coffret électrique</t>
  </si>
  <si>
    <t>5.1.1</t>
  </si>
  <si>
    <t>5.1.2</t>
  </si>
  <si>
    <t>Disjoncteur</t>
  </si>
  <si>
    <t>5.1.3</t>
  </si>
  <si>
    <t>Autre</t>
  </si>
  <si>
    <t>5.2</t>
  </si>
  <si>
    <t xml:space="preserve">Dalle technique </t>
  </si>
  <si>
    <t>5.2.1</t>
  </si>
  <si>
    <t xml:space="preserve">Agrandissement de la dalle </t>
  </si>
  <si>
    <t>m²</t>
  </si>
  <si>
    <t>5.3</t>
  </si>
  <si>
    <t>Plot béton</t>
  </si>
  <si>
    <t>5.3.1</t>
  </si>
  <si>
    <t>PRESTATION DE MAINTENANCE</t>
  </si>
  <si>
    <t>3.T</t>
  </si>
  <si>
    <t>6.1</t>
  </si>
  <si>
    <t>Prestations de maintenance préventive pour une année</t>
  </si>
  <si>
    <t>6.2</t>
  </si>
  <si>
    <t>Maintenance corrective (en dehors de la période de garantie)</t>
  </si>
  <si>
    <t>ETUDE, DOCUMENTATION ET ESSAIS</t>
  </si>
  <si>
    <t>7.1</t>
  </si>
  <si>
    <t>Études d'exécution</t>
  </si>
  <si>
    <t>7.2</t>
  </si>
  <si>
    <t>Essais, Mises en service</t>
  </si>
  <si>
    <t>7.3</t>
  </si>
  <si>
    <t>DOE</t>
  </si>
  <si>
    <t>RECAPITULATIF
LOT CLIMATISATION</t>
  </si>
  <si>
    <t>RECAPITULATIF DES CHAPITRES</t>
  </si>
  <si>
    <t>4 - DESCRITPTION DES TRAVAUX DE REMPLACEMENT DU GROUPE A EAU GLACEE</t>
  </si>
  <si>
    <t>- 4.1 - GENERALITES</t>
  </si>
  <si>
    <t>- 4.2 - Groupe à eau glacée</t>
  </si>
  <si>
    <t>- 4.3 - Dispositif de remplissage et de dosage</t>
  </si>
  <si>
    <t>- 4.4 - Réseau d'eau glacée</t>
  </si>
  <si>
    <t>- 4.5 - Calorifuge des réseaux d'eau glacée</t>
  </si>
  <si>
    <t>- 4.6 - Collecteurs de distribution</t>
  </si>
  <si>
    <t>- 4.7 - Pompes de circulation d'eau</t>
  </si>
  <si>
    <t>- 4.8 - Réseau Condensat</t>
  </si>
  <si>
    <t>- 4.9 - Pot à boue</t>
  </si>
  <si>
    <t>5 - DESCRIPTIF DES TRAVAUX DIVERS</t>
  </si>
  <si>
    <t>- 5.1 - Coffret électrique</t>
  </si>
  <si>
    <t>- 5.2 - Dalle technique</t>
  </si>
  <si>
    <t>- 5.3 - Plot béton</t>
  </si>
  <si>
    <t>6 - PRESTATION DE MAINTENANCE</t>
  </si>
  <si>
    <t>7 - ETUDE, DOCUMENTATION ET ESSAIS</t>
  </si>
  <si>
    <t>Total du lot LOT CLIMATISATION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</si>
  <si>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</si>
  <si>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</si>
  <si>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</si>
  <si>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</si>
  <si>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</si>
  <si>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</si>
  <si>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</si>
  <si>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</si>
  <si>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</si>
  <si>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</si>
  <si>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</si>
  <si>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</si>
  <si>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</si>
  <si>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</si>
  <si>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</si>
  <si>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</si>
  <si>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</si>
  <si>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</si>
  <si>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</si>
  <si>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</si>
  <si>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</si>
  <si>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</si>
  <si>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</si>
  <si>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</si>
  <si>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</si>
  <si>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</si>
  <si>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</si>
  <si>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</si>
  <si>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</si>
  <si>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</si>
  <si>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</si>
  <si>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</si>
  <si>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</si>
  <si>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de la production frigorifique de l'Etablissement Français du Sang
97200 - Fort-de-France</t>
  </si>
  <si>
    <t>2979-1</t>
  </si>
  <si>
    <t>20/10/2025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</si>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</sst>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0"/>
    <numFmt numFmtId="165" formatCode="#,##0.00"/>
    <numFmt numFmtId="166" formatCode="0.00%"/>
    <numFmt numFmtId="167" formatCode="#,##0"/>
    <numFmt numFmtId="168" formatCode="#,##0.00\ [$€];[Red]-#,##0.00\ [$€]"/>
    <numFmt numFmtId="169" formatCode="00000"/>
    <numFmt numFmtId="170" formatCode="0#&quot; &quot;##&quot; &quot;##&quot; &quot;##&quot; &quot;##"/>
  </numFmts>
  <fonts count="22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164" fontId="12" fillId="0" borderId="12" xfId="0" applyNumberFormat="1" applyFont="1" applyBorder="1" applyAlignment="1" applyProtection="1">
      <alignment horizontal="right" vertical="top" wrapText="1"/>
      <protection locked="0"/>
    </xf>
    <xf numFmtId="165" fontId="13" fillId="0" borderId="12" xfId="0" applyNumberFormat="1" applyFont="1" applyBorder="1" applyAlignment="1" applyProtection="1">
      <alignment vertical="top" wrapText="1"/>
      <protection locked="0"/>
    </xf>
    <xf numFmtId="165" fontId="13" fillId="0" borderId="9" xfId="0" applyNumberFormat="1" applyFont="1" applyBorder="1" applyAlignment="1">
      <alignment vertical="top" wrapText="1"/>
    </xf>
    <xf numFmtId="166" fontId="6" fillId="0" borderId="0" xfId="0" applyNumberFormat="1" applyFont="1" applyAlignment="1">
      <alignment horizontal="right" vertical="top" wrapText="1"/>
    </xf>
    <xf numFmtId="167" fontId="12" fillId="0" borderId="9" xfId="0" applyNumberFormat="1" applyFont="1" applyBorder="1" applyAlignment="1">
      <alignment horizontal="right" vertical="top" wrapText="1"/>
    </xf>
    <xf numFmtId="167" fontId="12" fillId="0" borderId="12" xfId="0" applyNumberFormat="1" applyFont="1" applyBorder="1" applyAlignment="1" applyProtection="1">
      <alignment horizontal="right" vertical="top" wrapText="1"/>
      <protection locked="0"/>
    </xf>
    <xf numFmtId="165" fontId="12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horizontal="right" vertical="top" wrapText="1"/>
      <protection locked="0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8" fontId="15" fillId="0" borderId="0" xfId="0" applyNumberFormat="1" applyFont="1" applyAlignment="1">
      <alignment horizontal="right" vertical="top" wrapText="1"/>
    </xf>
    <xf numFmtId="168" fontId="15" fillId="0" borderId="5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8" fontId="15" fillId="0" borderId="7" xfId="0" applyNumberFormat="1" applyFont="1" applyBorder="1" applyAlignment="1">
      <alignment horizontal="right" vertical="top" wrapText="1"/>
    </xf>
    <xf numFmtId="168" fontId="15" fillId="0" borderId="8" xfId="0" applyNumberFormat="1" applyFont="1" applyBorder="1" applyAlignment="1">
      <alignment horizontal="righ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8" fontId="18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indent="1" wrapText="1"/>
    </xf>
    <xf numFmtId="0" fontId="19" fillId="0" borderId="0" xfId="0" applyFont="1" applyAlignment="1">
      <alignment vertical="top" wrapText="1"/>
    </xf>
    <xf numFmtId="168" fontId="19" fillId="0" borderId="0" xfId="0" applyNumberFormat="1" applyFont="1" applyAlignment="1">
      <alignment horizontal="right" vertical="top" indent="1" wrapText="1"/>
    </xf>
    <xf numFmtId="168" fontId="19" fillId="0" borderId="0" xfId="0" applyNumberFormat="1" applyFont="1" applyAlignment="1">
      <alignment horizontal="right"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8" xfId="0" applyFont="1" applyBorder="1" applyAlignment="1">
      <alignment vertical="top" wrapText="1"/>
    </xf>
    <xf numFmtId="168" fontId="3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3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6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6" fontId="5" fillId="0" borderId="11" xfId="0" applyNumberFormat="1" applyFont="1" applyBorder="1" applyAlignment="1">
      <alignment horizontal="right" vertical="top" wrapText="1"/>
    </xf>
    <xf numFmtId="166" fontId="5" fillId="0" borderId="24" xfId="0" applyNumberFormat="1" applyFont="1" applyBorder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170" fontId="5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8" fontId="5" fillId="0" borderId="12" xfId="0" applyNumberFormat="1" applyFont="1" applyBorder="1" applyAlignment="1" applyProtection="1">
      <alignment horizontal="right" vertical="top" wrapText="1"/>
      <protection locked="0"/>
    </xf>
    <xf numFmtId="168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9525</xdr:rowOff>
    </xdr:from>
    <xdr:to>
      <xdr:col>4</xdr:col>
      <xdr:colOff>922337</xdr:colOff>
      <xdr:row>56</xdr:row>
      <xdr:rowOff>98425</xdr:rowOff>
    </xdr:to>
    <xdr:pic>
      <xdr:nvPicPr>
        <xdr:cNvPr id="2" name="Picture 1" descr="{ed2634c5-d2f7-458f-9126-77e75ead1a53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102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81</xdr:row>
      <xdr:rowOff>109538</xdr:rowOff>
    </xdr:from>
    <xdr:to>
      <xdr:col>1</xdr:col>
      <xdr:colOff>641350</xdr:colOff>
      <xdr:row>82</xdr:row>
      <xdr:rowOff>112440</xdr:rowOff>
    </xdr:to>
    <xdr:pic>
      <xdr:nvPicPr>
        <xdr:cNvPr id="3" name="Picture 2" descr="{d02441a7-4ade-48f4-9a21-5516d330ce43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9367838"/>
          <a:ext cx="603250" cy="1172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2">
        <f>IF('Paramètres'!C3&lt;&gt;"",'Paramètres'!C3,"")</f>
        <v/>
      </c>
      <c r="F71" s="13"/>
      <c r="G71" s="13"/>
      <c r="H71" s="14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5"/>
      <c r="F76" s="9"/>
      <c r="G76" s="9"/>
      <c r="H76" s="16"/>
      <c r="I76" s="8"/>
    </row>
    <row r="77" spans="2:9" ht="9.00113" customHeight="1">
      <c r="B77" s="5"/>
      <c r="C77" s="6"/>
      <c r="D77" s="7"/>
      <c r="E77" s="17"/>
      <c r="F77" s="18"/>
      <c r="G77" s="18"/>
      <c r="H77" s="19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0" t="s">
        <v>0</v>
      </c>
      <c r="G79" s="20">
        <f>IF('Paramètres'!C7&lt;&gt;"",'Paramètres'!C7,"")</f>
        <v/>
      </c>
      <c r="H79" s="7"/>
      <c r="I79" s="8"/>
    </row>
    <row r="80" spans="2:9" ht="9.00113" customHeight="1">
      <c r="B80" s="5"/>
      <c r="C80" s="21" t="s">
        <v>5</v>
      </c>
      <c r="D80" s="7"/>
      <c r="E80" s="7"/>
      <c r="F80" s="20"/>
      <c r="G80" s="20"/>
      <c r="H80" s="7"/>
      <c r="I80" s="8"/>
    </row>
    <row r="81" spans="2:9" ht="9.00113" customHeight="1">
      <c r="B81" s="5"/>
      <c r="C81" s="6"/>
      <c r="D81" s="7"/>
      <c r="E81" s="7"/>
      <c r="F81" s="20" t="s">
        <v>1</v>
      </c>
      <c r="G81" s="20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0"/>
      <c r="G82" s="20"/>
      <c r="H82" s="7"/>
      <c r="I82" s="8"/>
    </row>
    <row r="83" spans="2:9" ht="9.00113" customHeight="1">
      <c r="B83" s="5"/>
      <c r="C83" s="6"/>
      <c r="D83" s="7"/>
      <c r="E83" s="7"/>
      <c r="F83" s="20" t="s">
        <v>2</v>
      </c>
      <c r="G83" s="20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0"/>
      <c r="G84" s="20"/>
      <c r="H84" s="7"/>
      <c r="I84" s="8"/>
    </row>
    <row r="85" spans="2:9" ht="9.00113" customHeight="1">
      <c r="B85" s="5"/>
      <c r="C85" s="6"/>
      <c r="D85" s="7"/>
      <c r="E85" s="7"/>
      <c r="F85" s="20" t="s">
        <v>3</v>
      </c>
      <c r="G85" s="20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0"/>
      <c r="G86" s="20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19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C80:C86"/>
    <mergeCell ref="B80:B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S188"/>
  <sheetViews>
    <sheetView showGridLines="0" tabSelected="1" workbookViewId="0">
      <pane ySplit="3" topLeftCell="A4" activePane="bottomLeft" state="frozen"/>
      <selection pane="bottomLeft" activeCell="J22" sqref="J22"/>
    </sheetView>
  </sheetViews>
  <sheetFormatPr defaultRowHeight="15"/>
  <cols>
    <col min="1" max="1" width="0" hidden="1" customWidth="1"/>
    <col min="2" max="2" width="3.7109375" customWidth="1"/>
    <col min="3" max="3" width="0" hidden="1" customWidth="1"/>
    <col min="4" max="4" width="28.5703125" customWidth="1"/>
    <col min="5" max="8" width="8.140625" customWidth="1"/>
    <col min="9" max="9" width="0" hidden="1" customWidth="1"/>
    <col min="10" max="10" width="8.140625" customWidth="1"/>
    <col min="11" max="12" width="12.5703125" customWidth="1"/>
    <col min="13" max="19" width="0" hidden="1" customWidth="1"/>
    <col min="20" max="69" width="10.7109375" customWidth="1"/>
  </cols>
  <sheetData>
    <row r="1" spans="1:19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  <c r="S1" s="7" t="s">
        <v>23</v>
      </c>
    </row>
    <row r="3" spans="1:19">
      <c r="A3" s="7" t="s">
        <v>24</v>
      </c>
      <c r="B3" s="26" t="s">
        <v>25</v>
      </c>
      <c r="C3" s="26" t="s">
        <v>26</v>
      </c>
      <c r="D3" s="26" t="s">
        <v>27</v>
      </c>
      <c r="E3" s="26"/>
      <c r="F3" s="26"/>
      <c r="G3" s="26"/>
      <c r="H3" s="26" t="s">
        <v>13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  <c r="R3" s="26" t="s">
        <v>37</v>
      </c>
      <c r="S3" s="26" t="s">
        <v>38</v>
      </c>
    </row>
    <row r="4" spans="1:19" ht="15.6" customHeight="1">
      <c r="A4" s="7">
        <v>2</v>
      </c>
      <c r="B4" s="27"/>
      <c r="C4" s="27"/>
      <c r="D4" s="28" t="s">
        <v>39</v>
      </c>
      <c r="E4" s="28"/>
      <c r="F4" s="28"/>
      <c r="G4" s="28"/>
      <c r="H4" s="28"/>
      <c r="I4" s="28"/>
      <c r="J4" s="28"/>
      <c r="K4" s="28"/>
      <c r="L4" s="29"/>
      <c r="M4" s="7"/>
    </row>
    <row r="5" spans="1:19" hidden="1">
      <c r="A5" s="7">
        <v>3</v>
      </c>
    </row>
    <row r="6" spans="1:19" hidden="1">
      <c r="A6" s="7" t="s">
        <v>40</v>
      </c>
    </row>
    <row r="7" spans="1:19" hidden="1">
      <c r="A7" s="7">
        <v>3</v>
      </c>
    </row>
    <row r="8" spans="1:19" hidden="1">
      <c r="A8" s="7" t="s">
        <v>40</v>
      </c>
    </row>
    <row r="9" spans="1:19" hidden="1">
      <c r="A9" s="7">
        <v>3</v>
      </c>
    </row>
    <row r="10" spans="1:19" hidden="1">
      <c r="A10" s="7" t="s">
        <v>40</v>
      </c>
    </row>
    <row r="11" spans="1:19" ht="31.2" customHeight="1">
      <c r="A11" s="7">
        <v>3</v>
      </c>
      <c r="B11" s="30">
        <v>4</v>
      </c>
      <c r="C11" s="30"/>
      <c r="D11" s="31" t="s">
        <v>41</v>
      </c>
      <c r="E11" s="31"/>
      <c r="F11" s="31"/>
      <c r="G11" s="31"/>
      <c r="H11" s="31"/>
      <c r="I11" s="31"/>
      <c r="J11" s="31"/>
      <c r="K11" s="31"/>
      <c r="L11" s="32"/>
      <c r="M11" s="7"/>
    </row>
    <row r="12" spans="1:19">
      <c r="A12" s="7">
        <v>4</v>
      </c>
      <c r="B12" s="30" t="s">
        <v>42</v>
      </c>
      <c r="C12" s="30"/>
      <c r="D12" s="33" t="s">
        <v>43</v>
      </c>
      <c r="E12" s="33"/>
      <c r="F12" s="33"/>
      <c r="G12" s="33"/>
      <c r="H12" s="33"/>
      <c r="I12" s="33"/>
      <c r="J12" s="33"/>
      <c r="K12" s="33"/>
      <c r="L12" s="34"/>
      <c r="M12" s="7"/>
    </row>
    <row r="13" spans="1:19" hidden="1">
      <c r="A13" s="7" t="s">
        <v>44</v>
      </c>
    </row>
    <row r="14" spans="1:19" hidden="1">
      <c r="A14" s="7" t="s">
        <v>44</v>
      </c>
    </row>
    <row r="15" spans="1:19" hidden="1">
      <c r="A15" s="7" t="s">
        <v>44</v>
      </c>
    </row>
    <row r="16" spans="1:19" hidden="1">
      <c r="A16" s="7" t="s">
        <v>45</v>
      </c>
    </row>
    <row r="17" spans="1:19">
      <c r="A17" s="7">
        <v>4</v>
      </c>
      <c r="B17" s="30" t="s">
        <v>46</v>
      </c>
      <c r="C17" s="30"/>
      <c r="D17" s="33" t="s">
        <v>47</v>
      </c>
      <c r="E17" s="33"/>
      <c r="F17" s="33"/>
      <c r="G17" s="33"/>
      <c r="H17" s="33"/>
      <c r="I17" s="33"/>
      <c r="J17" s="33"/>
      <c r="K17" s="33"/>
      <c r="L17" s="34"/>
      <c r="M17" s="7"/>
    </row>
    <row r="18" spans="1:19" hidden="1">
      <c r="A18" s="7" t="s">
        <v>44</v>
      </c>
    </row>
    <row r="19" spans="1:19" hidden="1">
      <c r="A19" s="7" t="s">
        <v>44</v>
      </c>
    </row>
    <row r="20" spans="1:19" hidden="1">
      <c r="A20" s="7" t="s">
        <v>44</v>
      </c>
    </row>
    <row r="21" spans="1:19" hidden="1">
      <c r="A21" s="7" t="s">
        <v>44</v>
      </c>
    </row>
    <row r="22" spans="1:19">
      <c r="A22" s="7">
        <v>9</v>
      </c>
      <c r="B22" s="35" t="s">
        <v>48</v>
      </c>
      <c r="C22" s="35"/>
      <c r="D22" s="36" t="s">
        <v>49</v>
      </c>
      <c r="E22" s="37"/>
      <c r="F22" s="37"/>
      <c r="G22" s="37"/>
      <c r="H22" s="38" t="s">
        <v>50</v>
      </c>
      <c r="I22" s="39">
        <v>0</v>
      </c>
      <c r="J22" s="40"/>
      <c r="K22" s="41"/>
      <c r="L22" s="42">
        <f>IF(AND(I22= "",J22= ""), 0, ROUND(ROUND(K22, 2) * ROUND(IF(J22="",I22,J22),  3), 2))</f>
        <v/>
      </c>
      <c r="M22" s="7"/>
      <c r="O22" s="43">
        <v>0.08500000000000001</v>
      </c>
      <c r="S22" s="7">
        <v>686</v>
      </c>
    </row>
    <row r="23" spans="1:19" hidden="1">
      <c r="A23" s="7" t="s">
        <v>51</v>
      </c>
    </row>
    <row r="24" spans="1:19">
      <c r="A24" s="7">
        <v>9</v>
      </c>
      <c r="B24" s="35" t="s">
        <v>52</v>
      </c>
      <c r="C24" s="35"/>
      <c r="D24" s="36" t="s">
        <v>53</v>
      </c>
      <c r="E24" s="37"/>
      <c r="F24" s="37"/>
      <c r="G24" s="37"/>
      <c r="H24" s="38" t="s">
        <v>50</v>
      </c>
      <c r="I24" s="39">
        <v>0</v>
      </c>
      <c r="J24" s="40"/>
      <c r="K24" s="41"/>
      <c r="L24" s="42">
        <f>IF(AND(I24= "",J24= ""), 0, ROUND(ROUND(K24, 2) * ROUND(IF(J24="",I24,J24),  3), 2))</f>
        <v/>
      </c>
      <c r="M24" s="7"/>
      <c r="O24" s="43">
        <v>0.08500000000000001</v>
      </c>
      <c r="S24" s="7">
        <v>686</v>
      </c>
    </row>
    <row r="25" spans="1:19" hidden="1">
      <c r="A25" s="7" t="s">
        <v>51</v>
      </c>
    </row>
    <row r="26" spans="1:19">
      <c r="A26" s="7">
        <v>9</v>
      </c>
      <c r="B26" s="35" t="s">
        <v>54</v>
      </c>
      <c r="C26" s="35"/>
      <c r="D26" s="36" t="s">
        <v>55</v>
      </c>
      <c r="E26" s="37"/>
      <c r="F26" s="37"/>
      <c r="G26" s="37"/>
      <c r="H26" s="38" t="s">
        <v>50</v>
      </c>
      <c r="I26" s="39">
        <v>0</v>
      </c>
      <c r="J26" s="40"/>
      <c r="K26" s="41"/>
      <c r="L26" s="42">
        <f>IF(AND(I26= "",J26= ""), 0, ROUND(ROUND(K26, 2) * ROUND(IF(J26="",I26,J26),  3), 2))</f>
        <v/>
      </c>
      <c r="M26" s="7"/>
      <c r="O26" s="43">
        <v>0.08500000000000001</v>
      </c>
      <c r="S26" s="7">
        <v>686</v>
      </c>
    </row>
    <row r="27" spans="1:19" hidden="1">
      <c r="A27" s="7" t="s">
        <v>51</v>
      </c>
    </row>
    <row r="28" spans="1:19">
      <c r="A28" s="7">
        <v>9</v>
      </c>
      <c r="B28" s="35" t="s">
        <v>56</v>
      </c>
      <c r="C28" s="35"/>
      <c r="D28" s="36" t="s">
        <v>57</v>
      </c>
      <c r="E28" s="37"/>
      <c r="F28" s="37"/>
      <c r="G28" s="37"/>
      <c r="H28" s="38" t="s">
        <v>58</v>
      </c>
      <c r="I28" s="44">
        <v>0</v>
      </c>
      <c r="J28" s="45"/>
      <c r="K28" s="41"/>
      <c r="L28" s="42">
        <f>IF(AND(I28= "",J28= ""), 0, ROUND(ROUND(K28, 2) * ROUND(IF(J28="",I28,J28),  0), 2))</f>
        <v/>
      </c>
      <c r="M28" s="7"/>
      <c r="O28" s="43">
        <v>0.08500000000000001</v>
      </c>
      <c r="S28" s="7">
        <v>686</v>
      </c>
    </row>
    <row r="29" spans="1:19" hidden="1">
      <c r="A29" s="7" t="s">
        <v>51</v>
      </c>
    </row>
    <row r="30" spans="1:19">
      <c r="A30" s="7">
        <v>9</v>
      </c>
      <c r="B30" s="35" t="s">
        <v>59</v>
      </c>
      <c r="C30" s="35"/>
      <c r="D30" s="36" t="s">
        <v>60</v>
      </c>
      <c r="E30" s="37"/>
      <c r="F30" s="37"/>
      <c r="G30" s="37"/>
      <c r="H30" s="38" t="s">
        <v>58</v>
      </c>
      <c r="I30" s="44">
        <v>0</v>
      </c>
      <c r="J30" s="45"/>
      <c r="K30" s="41"/>
      <c r="L30" s="42">
        <f>IF(AND(I30= "",J30= ""), 0, ROUND(ROUND(K30, 2) * ROUND(IF(J30="",I30,J30),  0), 2))</f>
        <v/>
      </c>
      <c r="M30" s="7"/>
      <c r="O30" s="43">
        <v>0.08500000000000001</v>
      </c>
      <c r="S30" s="7">
        <v>686</v>
      </c>
    </row>
    <row r="31" spans="1:19" hidden="1">
      <c r="A31" s="7" t="s">
        <v>51</v>
      </c>
    </row>
    <row r="32" spans="1:19">
      <c r="A32" s="7">
        <v>9</v>
      </c>
      <c r="B32" s="35" t="s">
        <v>61</v>
      </c>
      <c r="C32" s="35"/>
      <c r="D32" s="36" t="s">
        <v>62</v>
      </c>
      <c r="E32" s="37"/>
      <c r="F32" s="37"/>
      <c r="G32" s="37"/>
      <c r="H32" s="38" t="s">
        <v>58</v>
      </c>
      <c r="I32" s="44">
        <v>0</v>
      </c>
      <c r="J32" s="45"/>
      <c r="K32" s="41"/>
      <c r="L32" s="42">
        <f>IF(AND(I32= "",J32= ""), 0, ROUND(ROUND(K32, 2) * ROUND(IF(J32="",I32,J32),  0), 2))</f>
        <v/>
      </c>
      <c r="M32" s="7"/>
      <c r="O32" s="43">
        <v>0.08500000000000001</v>
      </c>
      <c r="S32" s="7">
        <v>686</v>
      </c>
    </row>
    <row r="33" spans="1:19" hidden="1">
      <c r="A33" s="7" t="s">
        <v>51</v>
      </c>
    </row>
    <row r="34" spans="1:19">
      <c r="A34" s="7">
        <v>9</v>
      </c>
      <c r="B34" s="35" t="s">
        <v>63</v>
      </c>
      <c r="C34" s="35"/>
      <c r="D34" s="36" t="s">
        <v>64</v>
      </c>
      <c r="E34" s="37"/>
      <c r="F34" s="37"/>
      <c r="G34" s="37"/>
      <c r="H34" s="38" t="s">
        <v>58</v>
      </c>
      <c r="I34" s="44">
        <v>0</v>
      </c>
      <c r="J34" s="45"/>
      <c r="K34" s="41"/>
      <c r="L34" s="42">
        <f>IF(AND(I34= "",J34= ""), 0, ROUND(ROUND(K34, 2) * ROUND(IF(J34="",I34,J34),  0), 2))</f>
        <v/>
      </c>
      <c r="M34" s="7"/>
      <c r="O34" s="43">
        <v>0.08500000000000001</v>
      </c>
      <c r="S34" s="7">
        <v>686</v>
      </c>
    </row>
    <row r="35" spans="1:19" hidden="1">
      <c r="A35" s="7" t="s">
        <v>51</v>
      </c>
    </row>
    <row r="36" spans="1:19" hidden="1">
      <c r="A36" s="7" t="s">
        <v>45</v>
      </c>
    </row>
    <row r="37" spans="1:19">
      <c r="A37" s="7">
        <v>4</v>
      </c>
      <c r="B37" s="30" t="s">
        <v>65</v>
      </c>
      <c r="C37" s="30"/>
      <c r="D37" s="33" t="s">
        <v>66</v>
      </c>
      <c r="E37" s="33"/>
      <c r="F37" s="33"/>
      <c r="G37" s="33"/>
      <c r="H37" s="33"/>
      <c r="I37" s="33"/>
      <c r="J37" s="33"/>
      <c r="K37" s="33"/>
      <c r="L37" s="34"/>
      <c r="M37" s="7"/>
    </row>
    <row r="38" spans="1:19" hidden="1">
      <c r="A38" s="7" t="s">
        <v>44</v>
      </c>
    </row>
    <row r="39" spans="1:19">
      <c r="A39" s="7">
        <v>9</v>
      </c>
      <c r="B39" s="35" t="s">
        <v>67</v>
      </c>
      <c r="C39" s="35"/>
      <c r="D39" s="36" t="s">
        <v>68</v>
      </c>
      <c r="E39" s="37"/>
      <c r="F39" s="37"/>
      <c r="G39" s="37"/>
      <c r="H39" s="38" t="s">
        <v>50</v>
      </c>
      <c r="I39" s="39">
        <v>0</v>
      </c>
      <c r="J39" s="40"/>
      <c r="K39" s="41"/>
      <c r="L39" s="42">
        <f>IF(AND(I39= "",J39= ""), 0, ROUND(ROUND(K39, 2) * ROUND(IF(J39="",I39,J39),  3), 2))</f>
        <v/>
      </c>
      <c r="M39" s="7"/>
      <c r="O39" s="43">
        <v>0.08500000000000001</v>
      </c>
      <c r="S39" s="7">
        <v>686</v>
      </c>
    </row>
    <row r="40" spans="1:19" hidden="1">
      <c r="A40" s="7" t="s">
        <v>51</v>
      </c>
    </row>
    <row r="41" spans="1:19">
      <c r="A41" s="7">
        <v>9</v>
      </c>
      <c r="B41" s="35" t="s">
        <v>69</v>
      </c>
      <c r="C41" s="35"/>
      <c r="D41" s="36" t="s">
        <v>70</v>
      </c>
      <c r="E41" s="37"/>
      <c r="F41" s="37"/>
      <c r="G41" s="37"/>
      <c r="H41" s="38" t="s">
        <v>58</v>
      </c>
      <c r="I41" s="44">
        <v>0</v>
      </c>
      <c r="J41" s="45"/>
      <c r="K41" s="41"/>
      <c r="L41" s="42">
        <f>IF(AND(I41= "",J41= ""), 0, ROUND(ROUND(K41, 2) * ROUND(IF(J41="",I41,J41),  0), 2))</f>
        <v/>
      </c>
      <c r="M41" s="7"/>
      <c r="O41" s="43">
        <v>0.08500000000000001</v>
      </c>
      <c r="S41" s="7">
        <v>686</v>
      </c>
    </row>
    <row r="42" spans="1:19" hidden="1">
      <c r="A42" s="7" t="s">
        <v>51</v>
      </c>
    </row>
    <row r="43" spans="1:19" hidden="1">
      <c r="A43" s="7" t="s">
        <v>45</v>
      </c>
    </row>
    <row r="44" spans="1:19">
      <c r="A44" s="7">
        <v>4</v>
      </c>
      <c r="B44" s="30" t="s">
        <v>71</v>
      </c>
      <c r="C44" s="30"/>
      <c r="D44" s="33" t="s">
        <v>72</v>
      </c>
      <c r="E44" s="33"/>
      <c r="F44" s="33"/>
      <c r="G44" s="33"/>
      <c r="H44" s="33"/>
      <c r="I44" s="33"/>
      <c r="J44" s="33"/>
      <c r="K44" s="33"/>
      <c r="L44" s="34"/>
      <c r="M44" s="7"/>
    </row>
    <row r="45" spans="1:19" hidden="1">
      <c r="A45" s="7" t="s">
        <v>44</v>
      </c>
    </row>
    <row r="46" spans="1:19">
      <c r="A46" s="7">
        <v>9</v>
      </c>
      <c r="B46" s="35" t="s">
        <v>73</v>
      </c>
      <c r="C46" s="35"/>
      <c r="D46" s="36" t="s">
        <v>74</v>
      </c>
      <c r="E46" s="37"/>
      <c r="F46" s="37"/>
      <c r="G46" s="37"/>
      <c r="H46" s="38" t="s">
        <v>50</v>
      </c>
      <c r="I46" s="39">
        <v>0</v>
      </c>
      <c r="J46" s="40"/>
      <c r="K46" s="41"/>
      <c r="L46" s="42">
        <f>IF(AND(I46= "",J46= ""), 0, ROUND(ROUND(K46, 2) * ROUND(IF(J46="",I46,J46),  3), 2))</f>
        <v/>
      </c>
      <c r="M46" s="7"/>
      <c r="O46" s="43">
        <v>0.08500000000000001</v>
      </c>
      <c r="S46" s="7">
        <v>686</v>
      </c>
    </row>
    <row r="47" spans="1:19" hidden="1">
      <c r="A47" s="7" t="s">
        <v>51</v>
      </c>
    </row>
    <row r="48" spans="1:19">
      <c r="A48" s="7">
        <v>9</v>
      </c>
      <c r="B48" s="35" t="s">
        <v>75</v>
      </c>
      <c r="C48" s="35"/>
      <c r="D48" s="36" t="s">
        <v>76</v>
      </c>
      <c r="E48" s="37"/>
      <c r="F48" s="37"/>
      <c r="G48" s="37"/>
      <c r="H48" s="38" t="s">
        <v>77</v>
      </c>
      <c r="I48" s="46">
        <v>0</v>
      </c>
      <c r="J48" s="47"/>
      <c r="K48" s="41"/>
      <c r="L48" s="42">
        <f>IF(AND(I48= "",J48= ""), 0, ROUND(ROUND(K48, 2) * ROUND(IF(J48="",I48,J48),  2), 2))</f>
        <v/>
      </c>
      <c r="M48" s="7"/>
      <c r="O48" s="43">
        <v>0.08500000000000001</v>
      </c>
      <c r="S48" s="7">
        <v>686</v>
      </c>
    </row>
    <row r="49" spans="1:19" hidden="1">
      <c r="A49" s="7" t="s">
        <v>51</v>
      </c>
    </row>
    <row r="50" spans="1:19">
      <c r="A50" s="7">
        <v>9</v>
      </c>
      <c r="B50" s="35" t="s">
        <v>78</v>
      </c>
      <c r="C50" s="35"/>
      <c r="D50" s="36" t="s">
        <v>79</v>
      </c>
      <c r="E50" s="37"/>
      <c r="F50" s="37"/>
      <c r="G50" s="37"/>
      <c r="H50" s="38" t="s">
        <v>77</v>
      </c>
      <c r="I50" s="46">
        <v>0</v>
      </c>
      <c r="J50" s="47"/>
      <c r="K50" s="41"/>
      <c r="L50" s="42">
        <f>IF(AND(I50= "",J50= ""), 0, ROUND(ROUND(K50, 2) * ROUND(IF(J50="",I50,J50),  2), 2))</f>
        <v/>
      </c>
      <c r="M50" s="7"/>
      <c r="O50" s="43">
        <v>0.08500000000000001</v>
      </c>
      <c r="S50" s="7">
        <v>686</v>
      </c>
    </row>
    <row r="51" spans="1:19" hidden="1">
      <c r="A51" s="7" t="s">
        <v>51</v>
      </c>
    </row>
    <row r="52" spans="1:19">
      <c r="A52" s="7">
        <v>9</v>
      </c>
      <c r="B52" s="35" t="s">
        <v>80</v>
      </c>
      <c r="C52" s="35"/>
      <c r="D52" s="36" t="s">
        <v>81</v>
      </c>
      <c r="E52" s="37"/>
      <c r="F52" s="37"/>
      <c r="G52" s="37"/>
      <c r="H52" s="38" t="s">
        <v>77</v>
      </c>
      <c r="I52" s="46">
        <v>0</v>
      </c>
      <c r="J52" s="47"/>
      <c r="K52" s="41"/>
      <c r="L52" s="42">
        <f>IF(AND(I52= "",J52= ""), 0, ROUND(ROUND(K52, 2) * ROUND(IF(J52="",I52,J52),  2), 2))</f>
        <v/>
      </c>
      <c r="M52" s="7"/>
      <c r="O52" s="43">
        <v>0.08500000000000001</v>
      </c>
      <c r="S52" s="7">
        <v>686</v>
      </c>
    </row>
    <row r="53" spans="1:19" hidden="1">
      <c r="A53" s="7" t="s">
        <v>51</v>
      </c>
    </row>
    <row r="54" spans="1:19">
      <c r="A54" s="7">
        <v>9</v>
      </c>
      <c r="B54" s="35" t="s">
        <v>82</v>
      </c>
      <c r="C54" s="35"/>
      <c r="D54" s="36" t="s">
        <v>83</v>
      </c>
      <c r="E54" s="37"/>
      <c r="F54" s="37"/>
      <c r="G54" s="37"/>
      <c r="H54" s="38" t="s">
        <v>77</v>
      </c>
      <c r="I54" s="46">
        <v>0</v>
      </c>
      <c r="J54" s="47"/>
      <c r="K54" s="41"/>
      <c r="L54" s="42">
        <f>IF(AND(I54= "",J54= ""), 0, ROUND(ROUND(K54, 2) * ROUND(IF(J54="",I54,J54),  2), 2))</f>
        <v/>
      </c>
      <c r="M54" s="7"/>
      <c r="O54" s="43">
        <v>0.08500000000000001</v>
      </c>
      <c r="S54" s="7">
        <v>686</v>
      </c>
    </row>
    <row r="55" spans="1:19" hidden="1">
      <c r="A55" s="7" t="s">
        <v>51</v>
      </c>
    </row>
    <row r="56" spans="1:19">
      <c r="A56" s="7">
        <v>9</v>
      </c>
      <c r="B56" s="35" t="s">
        <v>84</v>
      </c>
      <c r="C56" s="35"/>
      <c r="D56" s="36" t="s">
        <v>85</v>
      </c>
      <c r="E56" s="37"/>
      <c r="F56" s="37"/>
      <c r="G56" s="37"/>
      <c r="H56" s="38" t="s">
        <v>77</v>
      </c>
      <c r="I56" s="46">
        <v>0</v>
      </c>
      <c r="J56" s="47"/>
      <c r="K56" s="41"/>
      <c r="L56" s="42">
        <f>IF(AND(I56= "",J56= ""), 0, ROUND(ROUND(K56, 2) * ROUND(IF(J56="",I56,J56),  2), 2))</f>
        <v/>
      </c>
      <c r="M56" s="7"/>
      <c r="O56" s="43">
        <v>0.08500000000000001</v>
      </c>
      <c r="S56" s="7">
        <v>686</v>
      </c>
    </row>
    <row r="57" spans="1:19" hidden="1">
      <c r="A57" s="7" t="s">
        <v>51</v>
      </c>
    </row>
    <row r="58" spans="1:19" hidden="1">
      <c r="A58" s="7" t="s">
        <v>45</v>
      </c>
    </row>
    <row r="59" spans="1:19">
      <c r="A59" s="7">
        <v>4</v>
      </c>
      <c r="B59" s="30" t="s">
        <v>86</v>
      </c>
      <c r="C59" s="30"/>
      <c r="D59" s="33" t="s">
        <v>87</v>
      </c>
      <c r="E59" s="33"/>
      <c r="F59" s="33"/>
      <c r="G59" s="33"/>
      <c r="H59" s="33"/>
      <c r="I59" s="33"/>
      <c r="J59" s="33"/>
      <c r="K59" s="33"/>
      <c r="L59" s="34"/>
      <c r="M59" s="7"/>
    </row>
    <row r="60" spans="1:19" hidden="1">
      <c r="A60" s="7" t="s">
        <v>44</v>
      </c>
    </row>
    <row r="61" spans="1:19">
      <c r="A61" s="7">
        <v>9</v>
      </c>
      <c r="B61" s="35" t="s">
        <v>88</v>
      </c>
      <c r="C61" s="35"/>
      <c r="D61" s="36" t="s">
        <v>89</v>
      </c>
      <c r="E61" s="37"/>
      <c r="F61" s="37"/>
      <c r="G61" s="37"/>
      <c r="H61" s="38" t="s">
        <v>50</v>
      </c>
      <c r="I61" s="39">
        <v>0</v>
      </c>
      <c r="J61" s="40"/>
      <c r="K61" s="41"/>
      <c r="L61" s="42">
        <f>IF(AND(I61= "",J61= ""), 0, ROUND(ROUND(K61, 2) * ROUND(IF(J61="",I61,J61),  3), 2))</f>
        <v/>
      </c>
      <c r="M61" s="7"/>
      <c r="O61" s="43">
        <v>0.08500000000000001</v>
      </c>
      <c r="S61" s="7">
        <v>686</v>
      </c>
    </row>
    <row r="62" spans="1:19" hidden="1">
      <c r="A62" s="7" t="s">
        <v>51</v>
      </c>
    </row>
    <row r="63" spans="1:19">
      <c r="A63" s="7">
        <v>9</v>
      </c>
      <c r="B63" s="35" t="s">
        <v>90</v>
      </c>
      <c r="C63" s="35"/>
      <c r="D63" s="36" t="s">
        <v>76</v>
      </c>
      <c r="E63" s="37"/>
      <c r="F63" s="37"/>
      <c r="G63" s="37"/>
      <c r="H63" s="38" t="s">
        <v>77</v>
      </c>
      <c r="I63" s="46">
        <v>0</v>
      </c>
      <c r="J63" s="47"/>
      <c r="K63" s="41"/>
      <c r="L63" s="42">
        <f>IF(AND(I63= "",J63= ""), 0, ROUND(ROUND(K63, 2) * ROUND(IF(J63="",I63,J63),  2), 2))</f>
        <v/>
      </c>
      <c r="M63" s="7"/>
      <c r="O63" s="43">
        <v>0.08500000000000001</v>
      </c>
      <c r="S63" s="7">
        <v>686</v>
      </c>
    </row>
    <row r="64" spans="1:19" hidden="1">
      <c r="A64" s="7" t="s">
        <v>51</v>
      </c>
    </row>
    <row r="65" spans="1:19">
      <c r="A65" s="7">
        <v>9</v>
      </c>
      <c r="B65" s="35" t="s">
        <v>91</v>
      </c>
      <c r="C65" s="35"/>
      <c r="D65" s="36" t="s">
        <v>79</v>
      </c>
      <c r="E65" s="37"/>
      <c r="F65" s="37"/>
      <c r="G65" s="37"/>
      <c r="H65" s="38" t="s">
        <v>77</v>
      </c>
      <c r="I65" s="46">
        <v>0</v>
      </c>
      <c r="J65" s="47"/>
      <c r="K65" s="41"/>
      <c r="L65" s="42">
        <f>IF(AND(I65= "",J65= ""), 0, ROUND(ROUND(K65, 2) * ROUND(IF(J65="",I65,J65),  2), 2))</f>
        <v/>
      </c>
      <c r="M65" s="7"/>
      <c r="O65" s="43">
        <v>0.08500000000000001</v>
      </c>
      <c r="S65" s="7">
        <v>686</v>
      </c>
    </row>
    <row r="66" spans="1:19" hidden="1">
      <c r="A66" s="7" t="s">
        <v>51</v>
      </c>
    </row>
    <row r="67" spans="1:19">
      <c r="A67" s="7">
        <v>9</v>
      </c>
      <c r="B67" s="35" t="s">
        <v>92</v>
      </c>
      <c r="C67" s="35"/>
      <c r="D67" s="36" t="s">
        <v>81</v>
      </c>
      <c r="E67" s="37"/>
      <c r="F67" s="37"/>
      <c r="G67" s="37"/>
      <c r="H67" s="38" t="s">
        <v>77</v>
      </c>
      <c r="I67" s="46">
        <v>0</v>
      </c>
      <c r="J67" s="47"/>
      <c r="K67" s="41"/>
      <c r="L67" s="42">
        <f>IF(AND(I67= "",J67= ""), 0, ROUND(ROUND(K67, 2) * ROUND(IF(J67="",I67,J67),  2), 2))</f>
        <v/>
      </c>
      <c r="M67" s="7"/>
      <c r="O67" s="43">
        <v>0.08500000000000001</v>
      </c>
      <c r="S67" s="7">
        <v>686</v>
      </c>
    </row>
    <row r="68" spans="1:19" hidden="1">
      <c r="A68" s="7" t="s">
        <v>51</v>
      </c>
    </row>
    <row r="69" spans="1:19">
      <c r="A69" s="7">
        <v>9</v>
      </c>
      <c r="B69" s="35" t="s">
        <v>93</v>
      </c>
      <c r="C69" s="35"/>
      <c r="D69" s="36" t="s">
        <v>83</v>
      </c>
      <c r="E69" s="37"/>
      <c r="F69" s="37"/>
      <c r="G69" s="37"/>
      <c r="H69" s="38" t="s">
        <v>77</v>
      </c>
      <c r="I69" s="46">
        <v>0</v>
      </c>
      <c r="J69" s="47"/>
      <c r="K69" s="41"/>
      <c r="L69" s="42">
        <f>IF(AND(I69= "",J69= ""), 0, ROUND(ROUND(K69, 2) * ROUND(IF(J69="",I69,J69),  2), 2))</f>
        <v/>
      </c>
      <c r="M69" s="7"/>
      <c r="O69" s="43">
        <v>0.08500000000000001</v>
      </c>
      <c r="S69" s="7">
        <v>686</v>
      </c>
    </row>
    <row r="70" spans="1:19" hidden="1">
      <c r="A70" s="7" t="s">
        <v>51</v>
      </c>
    </row>
    <row r="71" spans="1:19" hidden="1">
      <c r="A71" s="7" t="s">
        <v>45</v>
      </c>
    </row>
    <row r="72" spans="1:19">
      <c r="A72" s="7">
        <v>4</v>
      </c>
      <c r="B72" s="30" t="s">
        <v>94</v>
      </c>
      <c r="C72" s="30"/>
      <c r="D72" s="33" t="s">
        <v>95</v>
      </c>
      <c r="E72" s="33"/>
      <c r="F72" s="33"/>
      <c r="G72" s="33"/>
      <c r="H72" s="33"/>
      <c r="I72" s="33"/>
      <c r="J72" s="33"/>
      <c r="K72" s="33"/>
      <c r="L72" s="34"/>
      <c r="M72" s="7"/>
    </row>
    <row r="73" spans="1:19" hidden="1">
      <c r="A73" s="7" t="s">
        <v>44</v>
      </c>
    </row>
    <row r="74" spans="1:19">
      <c r="A74" s="7">
        <v>9</v>
      </c>
      <c r="B74" s="35" t="s">
        <v>96</v>
      </c>
      <c r="C74" s="35"/>
      <c r="D74" s="36" t="s">
        <v>97</v>
      </c>
      <c r="E74" s="37"/>
      <c r="F74" s="37"/>
      <c r="G74" s="37"/>
      <c r="H74" s="38" t="s">
        <v>58</v>
      </c>
      <c r="I74" s="44">
        <v>0</v>
      </c>
      <c r="J74" s="45"/>
      <c r="K74" s="41"/>
      <c r="L74" s="42">
        <f>IF(AND(I74= "",J74= ""), 0, ROUND(ROUND(K74, 2) * ROUND(IF(J74="",I74,J74),  0), 2))</f>
        <v/>
      </c>
      <c r="M74" s="7"/>
      <c r="O74" s="43">
        <v>0.08500000000000001</v>
      </c>
      <c r="S74" s="7">
        <v>686</v>
      </c>
    </row>
    <row r="75" spans="1:19" hidden="1">
      <c r="A75" s="7" t="s">
        <v>51</v>
      </c>
    </row>
    <row r="76" spans="1:19" hidden="1">
      <c r="A76" s="7" t="s">
        <v>45</v>
      </c>
    </row>
    <row r="77" spans="1:19">
      <c r="A77" s="7">
        <v>4</v>
      </c>
      <c r="B77" s="30" t="s">
        <v>98</v>
      </c>
      <c r="C77" s="30"/>
      <c r="D77" s="33" t="s">
        <v>99</v>
      </c>
      <c r="E77" s="33"/>
      <c r="F77" s="33"/>
      <c r="G77" s="33"/>
      <c r="H77" s="33"/>
      <c r="I77" s="33"/>
      <c r="J77" s="33"/>
      <c r="K77" s="33"/>
      <c r="L77" s="34"/>
      <c r="M77" s="7"/>
    </row>
    <row r="78" spans="1:19">
      <c r="A78" s="7">
        <v>5</v>
      </c>
      <c r="B78" s="30" t="s">
        <v>100</v>
      </c>
      <c r="C78" s="30"/>
      <c r="D78" s="48" t="s">
        <v>101</v>
      </c>
      <c r="E78" s="48"/>
      <c r="F78" s="48"/>
      <c r="G78" s="48"/>
      <c r="H78" s="48"/>
      <c r="I78" s="48"/>
      <c r="J78" s="48"/>
      <c r="K78" s="48"/>
      <c r="L78" s="49"/>
      <c r="M78" s="7"/>
    </row>
    <row r="79" spans="1:19" hidden="1">
      <c r="A79" s="7" t="s">
        <v>102</v>
      </c>
    </row>
    <row r="80" spans="1:19">
      <c r="A80" s="7">
        <v>9</v>
      </c>
      <c r="B80" s="35" t="s">
        <v>103</v>
      </c>
      <c r="C80" s="35"/>
      <c r="D80" s="36" t="s">
        <v>101</v>
      </c>
      <c r="E80" s="37"/>
      <c r="F80" s="37"/>
      <c r="G80" s="37"/>
      <c r="H80" s="38" t="s">
        <v>58</v>
      </c>
      <c r="I80" s="44">
        <v>0</v>
      </c>
      <c r="J80" s="45"/>
      <c r="K80" s="41"/>
      <c r="L80" s="42">
        <f>IF(AND(I80= "",J80= ""), 0, ROUND(ROUND(K80, 2) * ROUND(IF(J80="",I80,J80),  0), 2))</f>
        <v/>
      </c>
      <c r="M80" s="7"/>
      <c r="O80" s="43">
        <v>0.08500000000000001</v>
      </c>
      <c r="S80" s="7">
        <v>686</v>
      </c>
    </row>
    <row r="81" spans="1:19" hidden="1">
      <c r="A81" s="7" t="s">
        <v>51</v>
      </c>
    </row>
    <row r="82" spans="1:19" hidden="1">
      <c r="A82" s="7" t="s">
        <v>104</v>
      </c>
    </row>
    <row r="83" spans="1:19">
      <c r="A83" s="7">
        <v>5</v>
      </c>
      <c r="B83" s="30" t="s">
        <v>105</v>
      </c>
      <c r="C83" s="30"/>
      <c r="D83" s="48" t="s">
        <v>106</v>
      </c>
      <c r="E83" s="48"/>
      <c r="F83" s="48"/>
      <c r="G83" s="48"/>
      <c r="H83" s="48"/>
      <c r="I83" s="48"/>
      <c r="J83" s="48"/>
      <c r="K83" s="48"/>
      <c r="L83" s="49"/>
      <c r="M83" s="7"/>
    </row>
    <row r="84" spans="1:19" hidden="1">
      <c r="A84" s="7" t="s">
        <v>102</v>
      </c>
    </row>
    <row r="85" spans="1:19">
      <c r="A85" s="7">
        <v>9</v>
      </c>
      <c r="B85" s="35" t="s">
        <v>107</v>
      </c>
      <c r="C85" s="35"/>
      <c r="D85" s="36" t="s">
        <v>108</v>
      </c>
      <c r="E85" s="37"/>
      <c r="F85" s="37"/>
      <c r="G85" s="37"/>
      <c r="H85" s="38" t="s">
        <v>58</v>
      </c>
      <c r="I85" s="44">
        <v>0</v>
      </c>
      <c r="J85" s="45"/>
      <c r="K85" s="41"/>
      <c r="L85" s="42">
        <f>IF(AND(I85= "",J85= ""), 0, ROUND(ROUND(K85, 2) * ROUND(IF(J85="",I85,J85),  0), 2))</f>
        <v/>
      </c>
      <c r="M85" s="7"/>
      <c r="O85" s="43">
        <v>0.08500000000000001</v>
      </c>
      <c r="S85" s="7">
        <v>686</v>
      </c>
    </row>
    <row r="86" spans="1:19" hidden="1">
      <c r="A86" s="7" t="s">
        <v>51</v>
      </c>
    </row>
    <row r="87" spans="1:19" hidden="1">
      <c r="A87" s="7" t="s">
        <v>104</v>
      </c>
    </row>
    <row r="88" spans="1:19" hidden="1">
      <c r="A88" s="7" t="s">
        <v>45</v>
      </c>
    </row>
    <row r="89" spans="1:19">
      <c r="A89" s="7">
        <v>4</v>
      </c>
      <c r="B89" s="30" t="s">
        <v>109</v>
      </c>
      <c r="C89" s="30"/>
      <c r="D89" s="33" t="s">
        <v>110</v>
      </c>
      <c r="E89" s="33"/>
      <c r="F89" s="33"/>
      <c r="G89" s="33"/>
      <c r="H89" s="33"/>
      <c r="I89" s="33"/>
      <c r="J89" s="33"/>
      <c r="K89" s="33"/>
      <c r="L89" s="34"/>
      <c r="M89" s="7"/>
    </row>
    <row r="90" spans="1:19" hidden="1">
      <c r="A90" s="7" t="s">
        <v>44</v>
      </c>
    </row>
    <row r="91" spans="1:19">
      <c r="A91" s="7">
        <v>9</v>
      </c>
      <c r="B91" s="35" t="s">
        <v>111</v>
      </c>
      <c r="C91" s="35"/>
      <c r="D91" s="36" t="s">
        <v>112</v>
      </c>
      <c r="E91" s="37"/>
      <c r="F91" s="37"/>
      <c r="G91" s="37"/>
      <c r="H91" s="38" t="s">
        <v>77</v>
      </c>
      <c r="I91" s="46">
        <v>0</v>
      </c>
      <c r="J91" s="47"/>
      <c r="K91" s="41"/>
      <c r="L91" s="42">
        <f>IF(AND(I91= "",J91= ""), 0, ROUND(ROUND(K91, 2) * ROUND(IF(J91="",I91,J91),  2), 2))</f>
        <v/>
      </c>
      <c r="M91" s="7"/>
      <c r="O91" s="43">
        <v>0.08500000000000001</v>
      </c>
      <c r="S91" s="7">
        <v>686</v>
      </c>
    </row>
    <row r="92" spans="1:19" hidden="1">
      <c r="A92" s="7" t="s">
        <v>51</v>
      </c>
    </row>
    <row r="93" spans="1:19" hidden="1">
      <c r="A93" s="7" t="s">
        <v>45</v>
      </c>
    </row>
    <row r="94" spans="1:19">
      <c r="A94" s="7">
        <v>4</v>
      </c>
      <c r="B94" s="30" t="s">
        <v>113</v>
      </c>
      <c r="C94" s="30"/>
      <c r="D94" s="33" t="s">
        <v>114</v>
      </c>
      <c r="E94" s="33"/>
      <c r="F94" s="33"/>
      <c r="G94" s="33"/>
      <c r="H94" s="33"/>
      <c r="I94" s="33"/>
      <c r="J94" s="33"/>
      <c r="K94" s="33"/>
      <c r="L94" s="34"/>
      <c r="M94" s="7"/>
    </row>
    <row r="95" spans="1:19" hidden="1">
      <c r="A95" s="7" t="s">
        <v>44</v>
      </c>
    </row>
    <row r="96" spans="1:19">
      <c r="A96" s="7">
        <v>9</v>
      </c>
      <c r="B96" s="35" t="s">
        <v>115</v>
      </c>
      <c r="C96" s="35"/>
      <c r="D96" s="36" t="s">
        <v>116</v>
      </c>
      <c r="E96" s="37"/>
      <c r="F96" s="37"/>
      <c r="G96" s="37"/>
      <c r="H96" s="38" t="s">
        <v>50</v>
      </c>
      <c r="I96" s="39">
        <v>0</v>
      </c>
      <c r="J96" s="40"/>
      <c r="K96" s="41"/>
      <c r="L96" s="42">
        <f>IF(AND(I96= "",J96= ""), 0, ROUND(ROUND(K96, 2) * ROUND(IF(J96="",I96,J96),  3), 2))</f>
        <v/>
      </c>
      <c r="M96" s="7"/>
      <c r="O96" s="43">
        <v>0.08500000000000001</v>
      </c>
      <c r="S96" s="7">
        <v>686</v>
      </c>
    </row>
    <row r="97" spans="1:19" hidden="1">
      <c r="A97" s="7" t="s">
        <v>51</v>
      </c>
    </row>
    <row r="98" spans="1:19" hidden="1">
      <c r="A98" s="7" t="s">
        <v>45</v>
      </c>
    </row>
    <row r="99" spans="1:19">
      <c r="A99" s="7" t="s">
        <v>40</v>
      </c>
      <c r="B99" s="37"/>
      <c r="C99" s="37"/>
      <c r="L99" s="37"/>
    </row>
    <row r="100" spans="1:19" ht="26.4" customHeight="1">
      <c r="B100" s="37"/>
      <c r="C100" s="37"/>
      <c r="D100" s="50" t="s">
        <v>41</v>
      </c>
      <c r="E100" s="51"/>
      <c r="F100" s="51"/>
      <c r="G100" s="51"/>
      <c r="H100" s="52"/>
      <c r="I100" s="52"/>
      <c r="J100" s="52"/>
      <c r="K100" s="52"/>
      <c r="L100" s="53"/>
    </row>
    <row r="101" spans="1:19">
      <c r="B101" s="37"/>
      <c r="C101" s="37"/>
      <c r="D101" s="54"/>
      <c r="E101" s="7"/>
      <c r="F101" s="7"/>
      <c r="G101" s="7"/>
      <c r="H101" s="7"/>
      <c r="I101" s="7"/>
      <c r="J101" s="7"/>
      <c r="K101" s="7"/>
      <c r="L101" s="8"/>
    </row>
    <row r="102" spans="1:19">
      <c r="B102" s="37"/>
      <c r="C102" s="37"/>
      <c r="D102" s="55" t="s">
        <v>117</v>
      </c>
      <c r="E102" s="56"/>
      <c r="F102" s="56"/>
      <c r="G102" s="56"/>
      <c r="H102" s="57">
        <f>SUMIF(M12:M99, IF(M11="","",M11), L12:L99)</f>
        <v/>
      </c>
      <c r="I102" s="57"/>
      <c r="J102" s="57"/>
      <c r="K102" s="57"/>
      <c r="L102" s="58"/>
    </row>
    <row r="103" spans="1:19">
      <c r="B103" s="37"/>
      <c r="C103" s="37"/>
      <c r="D103" s="55" t="s">
        <v>118</v>
      </c>
      <c r="E103" s="56"/>
      <c r="F103" s="56"/>
      <c r="G103" s="56"/>
      <c r="H103" s="57">
        <f>ROUND(SUMIF(M12:M99, IF(M11="","",M11), L12:L99) * 0.085, 2)</f>
        <v/>
      </c>
      <c r="I103" s="57"/>
      <c r="J103" s="57"/>
      <c r="K103" s="57"/>
      <c r="L103" s="58"/>
    </row>
    <row r="104" spans="1:19">
      <c r="B104" s="37"/>
      <c r="C104" s="37"/>
      <c r="D104" s="59" t="s">
        <v>119</v>
      </c>
      <c r="E104" s="60"/>
      <c r="F104" s="60"/>
      <c r="G104" s="60"/>
      <c r="H104" s="61">
        <f>SUM(H102:H103)</f>
        <v/>
      </c>
      <c r="I104" s="61"/>
      <c r="J104" s="61"/>
      <c r="K104" s="61"/>
      <c r="L104" s="62"/>
    </row>
    <row r="105" spans="1:19" ht="15.6" customHeight="1">
      <c r="A105" s="7">
        <v>3</v>
      </c>
      <c r="B105" s="30">
        <v>5</v>
      </c>
      <c r="C105" s="30"/>
      <c r="D105" s="31" t="s">
        <v>120</v>
      </c>
      <c r="E105" s="31"/>
      <c r="F105" s="31"/>
      <c r="G105" s="31"/>
      <c r="H105" s="31"/>
      <c r="I105" s="31"/>
      <c r="J105" s="31"/>
      <c r="K105" s="31"/>
      <c r="L105" s="32"/>
      <c r="M105" s="7"/>
    </row>
    <row r="106" spans="1:19">
      <c r="A106" s="7">
        <v>4</v>
      </c>
      <c r="B106" s="30" t="s">
        <v>121</v>
      </c>
      <c r="C106" s="30"/>
      <c r="D106" s="33" t="s">
        <v>122</v>
      </c>
      <c r="E106" s="33"/>
      <c r="F106" s="33"/>
      <c r="G106" s="33"/>
      <c r="H106" s="33"/>
      <c r="I106" s="33"/>
      <c r="J106" s="33"/>
      <c r="K106" s="33"/>
      <c r="L106" s="34"/>
      <c r="M106" s="7"/>
    </row>
    <row r="107" spans="1:19" hidden="1">
      <c r="A107" s="7" t="s">
        <v>44</v>
      </c>
    </row>
    <row r="108" spans="1:19">
      <c r="A108" s="7">
        <v>9</v>
      </c>
      <c r="B108" s="35" t="s">
        <v>123</v>
      </c>
      <c r="C108" s="35"/>
      <c r="D108" s="36" t="s">
        <v>122</v>
      </c>
      <c r="E108" s="37"/>
      <c r="F108" s="37"/>
      <c r="G108" s="37"/>
      <c r="H108" s="38" t="s">
        <v>50</v>
      </c>
      <c r="I108" s="39">
        <v>0</v>
      </c>
      <c r="J108" s="40"/>
      <c r="K108" s="41"/>
      <c r="L108" s="42">
        <f>IF(AND(I108= "",J108= ""), 0, ROUND(ROUND(K108, 2) * ROUND(IF(J108="",I108,J108),  3), 2))</f>
        <v/>
      </c>
      <c r="M108" s="7"/>
      <c r="O108" s="43">
        <v>0.08500000000000001</v>
      </c>
      <c r="S108" s="7">
        <v>686</v>
      </c>
    </row>
    <row r="109" spans="1:19" hidden="1">
      <c r="A109" s="7" t="s">
        <v>51</v>
      </c>
    </row>
    <row r="110" spans="1:19">
      <c r="A110" s="7">
        <v>9</v>
      </c>
      <c r="B110" s="35" t="s">
        <v>124</v>
      </c>
      <c r="C110" s="35"/>
      <c r="D110" s="36" t="s">
        <v>125</v>
      </c>
      <c r="E110" s="37"/>
      <c r="F110" s="37"/>
      <c r="G110" s="37"/>
      <c r="H110" s="38" t="s">
        <v>50</v>
      </c>
      <c r="I110" s="39">
        <v>0</v>
      </c>
      <c r="J110" s="40"/>
      <c r="K110" s="41"/>
      <c r="L110" s="42">
        <f>IF(AND(I110= "",J110= ""), 0, ROUND(ROUND(K110, 2) * ROUND(IF(J110="",I110,J110),  3), 2))</f>
        <v/>
      </c>
      <c r="M110" s="7"/>
      <c r="O110" s="43">
        <v>0.08500000000000001</v>
      </c>
      <c r="S110" s="7">
        <v>686</v>
      </c>
    </row>
    <row r="111" spans="1:19" hidden="1">
      <c r="A111" s="7" t="s">
        <v>51</v>
      </c>
    </row>
    <row r="112" spans="1:19">
      <c r="A112" s="7">
        <v>9</v>
      </c>
      <c r="B112" s="35" t="s">
        <v>126</v>
      </c>
      <c r="C112" s="35"/>
      <c r="D112" s="36" t="s">
        <v>127</v>
      </c>
      <c r="E112" s="37"/>
      <c r="F112" s="37"/>
      <c r="G112" s="37"/>
      <c r="H112" s="38" t="s">
        <v>50</v>
      </c>
      <c r="I112" s="39">
        <v>0</v>
      </c>
      <c r="J112" s="40"/>
      <c r="K112" s="41"/>
      <c r="L112" s="42">
        <f>IF(AND(I112= "",J112= ""), 0, ROUND(ROUND(K112, 2) * ROUND(IF(J112="",I112,J112),  3), 2))</f>
        <v/>
      </c>
      <c r="M112" s="7"/>
      <c r="O112" s="43">
        <v>0.08500000000000001</v>
      </c>
      <c r="S112" s="7">
        <v>686</v>
      </c>
    </row>
    <row r="113" spans="1:19" hidden="1">
      <c r="A113" s="7" t="s">
        <v>51</v>
      </c>
    </row>
    <row r="114" spans="1:19" hidden="1">
      <c r="A114" s="7" t="s">
        <v>45</v>
      </c>
    </row>
    <row r="115" spans="1:19">
      <c r="A115" s="7">
        <v>4</v>
      </c>
      <c r="B115" s="30" t="s">
        <v>128</v>
      </c>
      <c r="C115" s="30"/>
      <c r="D115" s="33" t="s">
        <v>129</v>
      </c>
      <c r="E115" s="33"/>
      <c r="F115" s="33"/>
      <c r="G115" s="33"/>
      <c r="H115" s="33"/>
      <c r="I115" s="33"/>
      <c r="J115" s="33"/>
      <c r="K115" s="33"/>
      <c r="L115" s="34"/>
      <c r="M115" s="7"/>
    </row>
    <row r="116" spans="1:19" hidden="1">
      <c r="A116" s="7" t="s">
        <v>44</v>
      </c>
    </row>
    <row r="117" spans="1:19">
      <c r="A117" s="7">
        <v>9</v>
      </c>
      <c r="B117" s="35" t="s">
        <v>130</v>
      </c>
      <c r="C117" s="35"/>
      <c r="D117" s="36" t="s">
        <v>131</v>
      </c>
      <c r="E117" s="37"/>
      <c r="F117" s="37"/>
      <c r="G117" s="37"/>
      <c r="H117" s="38" t="s">
        <v>132</v>
      </c>
      <c r="I117" s="46">
        <v>0</v>
      </c>
      <c r="J117" s="47"/>
      <c r="K117" s="41"/>
      <c r="L117" s="42">
        <f>IF(AND(I117= "",J117= ""), 0, ROUND(ROUND(K117, 2) * ROUND(IF(J117="",I117,J117),  2), 2))</f>
        <v/>
      </c>
      <c r="M117" s="7"/>
      <c r="O117" s="43">
        <v>0.08500000000000001</v>
      </c>
      <c r="S117" s="7">
        <v>686</v>
      </c>
    </row>
    <row r="118" spans="1:19" hidden="1">
      <c r="A118" s="7" t="s">
        <v>51</v>
      </c>
    </row>
    <row r="119" spans="1:19" hidden="1">
      <c r="A119" s="7" t="s">
        <v>45</v>
      </c>
    </row>
    <row r="120" spans="1:19">
      <c r="A120" s="7">
        <v>4</v>
      </c>
      <c r="B120" s="30" t="s">
        <v>133</v>
      </c>
      <c r="C120" s="30"/>
      <c r="D120" s="33" t="s">
        <v>134</v>
      </c>
      <c r="E120" s="33"/>
      <c r="F120" s="33"/>
      <c r="G120" s="33"/>
      <c r="H120" s="33"/>
      <c r="I120" s="33"/>
      <c r="J120" s="33"/>
      <c r="K120" s="33"/>
      <c r="L120" s="34"/>
      <c r="M120" s="7"/>
    </row>
    <row r="121" spans="1:19" hidden="1">
      <c r="A121" s="7" t="s">
        <v>44</v>
      </c>
    </row>
    <row r="122" spans="1:19">
      <c r="A122" s="7">
        <v>9</v>
      </c>
      <c r="B122" s="35" t="s">
        <v>135</v>
      </c>
      <c r="C122" s="35"/>
      <c r="D122" s="36" t="s">
        <v>134</v>
      </c>
      <c r="E122" s="37"/>
      <c r="F122" s="37"/>
      <c r="G122" s="37"/>
      <c r="H122" s="38" t="s">
        <v>58</v>
      </c>
      <c r="I122" s="44">
        <v>0</v>
      </c>
      <c r="J122" s="45"/>
      <c r="K122" s="41"/>
      <c r="L122" s="42">
        <f>IF(AND(I122= "",J122= ""), 0, ROUND(ROUND(K122, 2) * ROUND(IF(J122="",I122,J122),  0), 2))</f>
        <v/>
      </c>
      <c r="M122" s="7"/>
      <c r="O122" s="43">
        <v>0.08500000000000001</v>
      </c>
      <c r="S122" s="7">
        <v>686</v>
      </c>
    </row>
    <row r="123" spans="1:19" hidden="1">
      <c r="A123" s="7" t="s">
        <v>51</v>
      </c>
    </row>
    <row r="124" spans="1:19" hidden="1">
      <c r="A124" s="7" t="s">
        <v>45</v>
      </c>
    </row>
    <row r="125" spans="1:19">
      <c r="A125" s="7" t="s">
        <v>40</v>
      </c>
      <c r="B125" s="37"/>
      <c r="C125" s="37"/>
      <c r="L125" s="37"/>
    </row>
    <row r="126" spans="1:19">
      <c r="B126" s="37"/>
      <c r="C126" s="37"/>
      <c r="D126" s="50" t="s">
        <v>120</v>
      </c>
      <c r="E126" s="51"/>
      <c r="F126" s="51"/>
      <c r="G126" s="51"/>
      <c r="H126" s="52"/>
      <c r="I126" s="52"/>
      <c r="J126" s="52"/>
      <c r="K126" s="52"/>
      <c r="L126" s="53"/>
    </row>
    <row r="127" spans="1:19">
      <c r="B127" s="37"/>
      <c r="C127" s="37"/>
      <c r="D127" s="54"/>
      <c r="E127" s="7"/>
      <c r="F127" s="7"/>
      <c r="G127" s="7"/>
      <c r="H127" s="7"/>
      <c r="I127" s="7"/>
      <c r="J127" s="7"/>
      <c r="K127" s="7"/>
      <c r="L127" s="8"/>
    </row>
    <row r="128" spans="1:19">
      <c r="B128" s="37"/>
      <c r="C128" s="37"/>
      <c r="D128" s="55" t="s">
        <v>117</v>
      </c>
      <c r="E128" s="56"/>
      <c r="F128" s="56"/>
      <c r="G128" s="56"/>
      <c r="H128" s="57">
        <f>SUMIF(M106:M125, IF(M105="","",M105), L106:L125)</f>
        <v/>
      </c>
      <c r="I128" s="57"/>
      <c r="J128" s="57"/>
      <c r="K128" s="57"/>
      <c r="L128" s="58"/>
    </row>
    <row r="129" spans="1:19">
      <c r="B129" s="37"/>
      <c r="C129" s="37"/>
      <c r="D129" s="55" t="s">
        <v>118</v>
      </c>
      <c r="E129" s="56"/>
      <c r="F129" s="56"/>
      <c r="G129" s="56"/>
      <c r="H129" s="57">
        <f>ROUND(SUMIF(M106:M125, IF(M105="","",M105), L106:L125) * 0.085, 2)</f>
        <v/>
      </c>
      <c r="I129" s="57"/>
      <c r="J129" s="57"/>
      <c r="K129" s="57"/>
      <c r="L129" s="58"/>
    </row>
    <row r="130" spans="1:19">
      <c r="B130" s="37"/>
      <c r="C130" s="37"/>
      <c r="D130" s="59" t="s">
        <v>119</v>
      </c>
      <c r="E130" s="60"/>
      <c r="F130" s="60"/>
      <c r="G130" s="60"/>
      <c r="H130" s="61">
        <f>SUM(H128:H129)</f>
        <v/>
      </c>
      <c r="I130" s="61"/>
      <c r="J130" s="61"/>
      <c r="K130" s="61"/>
      <c r="L130" s="62"/>
    </row>
    <row r="131" spans="1:19" ht="15.6" customHeight="1">
      <c r="A131" s="7">
        <v>3</v>
      </c>
      <c r="B131" s="30">
        <v>6</v>
      </c>
      <c r="C131" s="30"/>
      <c r="D131" s="31" t="s">
        <v>136</v>
      </c>
      <c r="E131" s="31"/>
      <c r="F131" s="31"/>
      <c r="G131" s="31"/>
      <c r="H131" s="31"/>
      <c r="I131" s="31"/>
      <c r="J131" s="31"/>
      <c r="K131" s="31"/>
      <c r="L131" s="32"/>
      <c r="M131" s="7"/>
    </row>
    <row r="132" spans="1:19" hidden="1">
      <c r="A132" s="7" t="s">
        <v>137</v>
      </c>
    </row>
    <row r="133" spans="1:19">
      <c r="A133" s="7">
        <v>9</v>
      </c>
      <c r="B133" s="35" t="s">
        <v>138</v>
      </c>
      <c r="C133" s="35"/>
      <c r="D133" s="36" t="s">
        <v>139</v>
      </c>
      <c r="E133" s="37"/>
      <c r="F133" s="37"/>
      <c r="G133" s="37"/>
      <c r="H133" s="38" t="s">
        <v>50</v>
      </c>
      <c r="I133" s="39">
        <v>0</v>
      </c>
      <c r="J133" s="40"/>
      <c r="K133" s="41"/>
      <c r="L133" s="42">
        <f>IF(AND(I133= "",J133= ""), 0, ROUND(ROUND(K133, 2) * ROUND(IF(J133="",I133,J133),  3), 2))</f>
        <v/>
      </c>
      <c r="M133" s="7"/>
      <c r="O133" s="43">
        <v>0.08500000000000001</v>
      </c>
      <c r="S133" s="7">
        <v>686</v>
      </c>
    </row>
    <row r="134" spans="1:19" hidden="1">
      <c r="A134" s="7" t="s">
        <v>51</v>
      </c>
    </row>
    <row r="135" spans="1:19">
      <c r="A135" s="7">
        <v>9</v>
      </c>
      <c r="B135" s="35" t="s">
        <v>140</v>
      </c>
      <c r="C135" s="35"/>
      <c r="D135" s="36" t="s">
        <v>141</v>
      </c>
      <c r="E135" s="37"/>
      <c r="F135" s="37"/>
      <c r="G135" s="37"/>
      <c r="H135" s="38" t="s">
        <v>50</v>
      </c>
      <c r="I135" s="39">
        <v>0</v>
      </c>
      <c r="J135" s="40"/>
      <c r="K135" s="41"/>
      <c r="L135" s="42">
        <f>IF(AND(I135= "",J135= ""), 0, ROUND(ROUND(K135, 2) * ROUND(IF(J135="",I135,J135),  3), 2))</f>
        <v/>
      </c>
      <c r="M135" s="7"/>
      <c r="O135" s="43">
        <v>0.08500000000000001</v>
      </c>
      <c r="S135" s="7">
        <v>686</v>
      </c>
    </row>
    <row r="136" spans="1:19" hidden="1">
      <c r="A136" s="7" t="s">
        <v>51</v>
      </c>
    </row>
    <row r="137" spans="1:19">
      <c r="A137" s="7" t="s">
        <v>40</v>
      </c>
      <c r="B137" s="37"/>
      <c r="C137" s="37"/>
      <c r="L137" s="37"/>
    </row>
    <row r="138" spans="1:19">
      <c r="B138" s="37"/>
      <c r="C138" s="37"/>
      <c r="D138" s="50" t="s">
        <v>136</v>
      </c>
      <c r="E138" s="51"/>
      <c r="F138" s="51"/>
      <c r="G138" s="51"/>
      <c r="H138" s="52"/>
      <c r="I138" s="52"/>
      <c r="J138" s="52"/>
      <c r="K138" s="52"/>
      <c r="L138" s="53"/>
    </row>
    <row r="139" spans="1:19">
      <c r="B139" s="37"/>
      <c r="C139" s="37"/>
      <c r="D139" s="54"/>
      <c r="E139" s="7"/>
      <c r="F139" s="7"/>
      <c r="G139" s="7"/>
      <c r="H139" s="7"/>
      <c r="I139" s="7"/>
      <c r="J139" s="7"/>
      <c r="K139" s="7"/>
      <c r="L139" s="8"/>
    </row>
    <row r="140" spans="1:19">
      <c r="B140" s="37"/>
      <c r="C140" s="37"/>
      <c r="D140" s="55" t="s">
        <v>117</v>
      </c>
      <c r="E140" s="56"/>
      <c r="F140" s="56"/>
      <c r="G140" s="56"/>
      <c r="H140" s="57">
        <f>SUMIF(M132:M137, IF(M131="","",M131), L132:L137)</f>
        <v/>
      </c>
      <c r="I140" s="57"/>
      <c r="J140" s="57"/>
      <c r="K140" s="57"/>
      <c r="L140" s="58"/>
    </row>
    <row r="141" spans="1:19">
      <c r="B141" s="37"/>
      <c r="C141" s="37"/>
      <c r="D141" s="55" t="s">
        <v>118</v>
      </c>
      <c r="E141" s="56"/>
      <c r="F141" s="56"/>
      <c r="G141" s="56"/>
      <c r="H141" s="57">
        <f>ROUND(SUMIF(M132:M137, IF(M131="","",M131), L132:L137) * 0.085, 2)</f>
        <v/>
      </c>
      <c r="I141" s="57"/>
      <c r="J141" s="57"/>
      <c r="K141" s="57"/>
      <c r="L141" s="58"/>
    </row>
    <row r="142" spans="1:19">
      <c r="B142" s="37"/>
      <c r="C142" s="37"/>
      <c r="D142" s="59" t="s">
        <v>119</v>
      </c>
      <c r="E142" s="60"/>
      <c r="F142" s="60"/>
      <c r="G142" s="60"/>
      <c r="H142" s="61">
        <f>SUM(H140:H141)</f>
        <v/>
      </c>
      <c r="I142" s="61"/>
      <c r="J142" s="61"/>
      <c r="K142" s="61"/>
      <c r="L142" s="62"/>
    </row>
    <row r="143" spans="1:19" ht="15.6" customHeight="1">
      <c r="A143" s="7">
        <v>3</v>
      </c>
      <c r="B143" s="30">
        <v>7</v>
      </c>
      <c r="C143" s="30"/>
      <c r="D143" s="31" t="s">
        <v>142</v>
      </c>
      <c r="E143" s="31"/>
      <c r="F143" s="31"/>
      <c r="G143" s="31"/>
      <c r="H143" s="31"/>
      <c r="I143" s="31"/>
      <c r="J143" s="31"/>
      <c r="K143" s="31"/>
      <c r="L143" s="32"/>
      <c r="M143" s="7"/>
    </row>
    <row r="144" spans="1:19" hidden="1">
      <c r="A144" s="7" t="s">
        <v>137</v>
      </c>
    </row>
    <row r="145" spans="1:19">
      <c r="A145" s="7">
        <v>9</v>
      </c>
      <c r="B145" s="35" t="s">
        <v>143</v>
      </c>
      <c r="C145" s="35"/>
      <c r="D145" s="36" t="s">
        <v>144</v>
      </c>
      <c r="E145" s="37"/>
      <c r="F145" s="37"/>
      <c r="G145" s="37"/>
      <c r="H145" s="38" t="s">
        <v>50</v>
      </c>
      <c r="I145" s="39">
        <v>0</v>
      </c>
      <c r="J145" s="40"/>
      <c r="K145" s="41"/>
      <c r="L145" s="42">
        <f>IF(AND(I145= "",J145= ""), 0, ROUND(ROUND(K145, 2) * ROUND(IF(J145="",I145,J145),  3), 2))</f>
        <v/>
      </c>
      <c r="M145" s="7"/>
      <c r="O145" s="43">
        <v>0.08500000000000001</v>
      </c>
      <c r="S145" s="7">
        <v>686</v>
      </c>
    </row>
    <row r="146" spans="1:19" hidden="1">
      <c r="A146" s="7" t="s">
        <v>51</v>
      </c>
    </row>
    <row r="147" spans="1:19">
      <c r="A147" s="7">
        <v>9</v>
      </c>
      <c r="B147" s="35" t="s">
        <v>145</v>
      </c>
      <c r="C147" s="35"/>
      <c r="D147" s="36" t="s">
        <v>146</v>
      </c>
      <c r="E147" s="37"/>
      <c r="F147" s="37"/>
      <c r="G147" s="37"/>
      <c r="H147" s="38" t="s">
        <v>50</v>
      </c>
      <c r="I147" s="39">
        <v>0</v>
      </c>
      <c r="J147" s="40"/>
      <c r="K147" s="41"/>
      <c r="L147" s="42">
        <f>IF(AND(I147= "",J147= ""), 0, ROUND(ROUND(K147, 2) * ROUND(IF(J147="",I147,J147),  3), 2))</f>
        <v/>
      </c>
      <c r="M147" s="7"/>
      <c r="O147" s="43">
        <v>0.08500000000000001</v>
      </c>
      <c r="S147" s="7">
        <v>686</v>
      </c>
    </row>
    <row r="148" spans="1:19" hidden="1">
      <c r="A148" s="7" t="s">
        <v>51</v>
      </c>
    </row>
    <row r="149" spans="1:19">
      <c r="A149" s="7">
        <v>9</v>
      </c>
      <c r="B149" s="35" t="s">
        <v>147</v>
      </c>
      <c r="C149" s="35"/>
      <c r="D149" s="36" t="s">
        <v>148</v>
      </c>
      <c r="E149" s="37"/>
      <c r="F149" s="37"/>
      <c r="G149" s="37"/>
      <c r="H149" s="38" t="s">
        <v>50</v>
      </c>
      <c r="I149" s="39">
        <v>0</v>
      </c>
      <c r="J149" s="40"/>
      <c r="K149" s="41"/>
      <c r="L149" s="42">
        <f>IF(AND(I149= "",J149= ""), 0, ROUND(ROUND(K149, 2) * ROUND(IF(J149="",I149,J149),  3), 2))</f>
        <v/>
      </c>
      <c r="M149" s="7"/>
      <c r="O149" s="43">
        <v>0.08500000000000001</v>
      </c>
      <c r="S149" s="7">
        <v>686</v>
      </c>
    </row>
    <row r="150" spans="1:19" hidden="1">
      <c r="A150" s="7" t="s">
        <v>51</v>
      </c>
    </row>
    <row r="151" spans="1:19">
      <c r="A151" s="7" t="s">
        <v>40</v>
      </c>
      <c r="B151" s="37"/>
      <c r="C151" s="37"/>
      <c r="L151" s="37"/>
    </row>
    <row r="152" spans="1:19">
      <c r="B152" s="37"/>
      <c r="C152" s="37"/>
      <c r="D152" s="50" t="s">
        <v>142</v>
      </c>
      <c r="E152" s="51"/>
      <c r="F152" s="51"/>
      <c r="G152" s="51"/>
      <c r="H152" s="52"/>
      <c r="I152" s="52"/>
      <c r="J152" s="52"/>
      <c r="K152" s="52"/>
      <c r="L152" s="53"/>
    </row>
    <row r="153" spans="1:19">
      <c r="B153" s="37"/>
      <c r="C153" s="37"/>
      <c r="D153" s="54"/>
      <c r="E153" s="7"/>
      <c r="F153" s="7"/>
      <c r="G153" s="7"/>
      <c r="H153" s="7"/>
      <c r="I153" s="7"/>
      <c r="J153" s="7"/>
      <c r="K153" s="7"/>
      <c r="L153" s="8"/>
    </row>
    <row r="154" spans="1:19">
      <c r="B154" s="37"/>
      <c r="C154" s="37"/>
      <c r="D154" s="55" t="s">
        <v>117</v>
      </c>
      <c r="E154" s="56"/>
      <c r="F154" s="56"/>
      <c r="G154" s="56"/>
      <c r="H154" s="57">
        <f>SUMIF(M144:M151, IF(M143="","",M143), L144:L151)</f>
        <v/>
      </c>
      <c r="I154" s="57"/>
      <c r="J154" s="57"/>
      <c r="K154" s="57"/>
      <c r="L154" s="58"/>
    </row>
    <row r="155" spans="1:19">
      <c r="B155" s="37"/>
      <c r="C155" s="37"/>
      <c r="D155" s="55" t="s">
        <v>118</v>
      </c>
      <c r="E155" s="56"/>
      <c r="F155" s="56"/>
      <c r="G155" s="56"/>
      <c r="H155" s="57">
        <f>ROUND(SUMIF(M144:M151, IF(M143="","",M143), L144:L151) * 0.085, 2)</f>
        <v/>
      </c>
      <c r="I155" s="57"/>
      <c r="J155" s="57"/>
      <c r="K155" s="57"/>
      <c r="L155" s="58"/>
    </row>
    <row r="156" spans="1:19">
      <c r="B156" s="37"/>
      <c r="C156" s="37"/>
      <c r="D156" s="59" t="s">
        <v>119</v>
      </c>
      <c r="E156" s="60"/>
      <c r="F156" s="60"/>
      <c r="G156" s="60"/>
      <c r="H156" s="61">
        <f>SUM(H154:H155)</f>
        <v/>
      </c>
      <c r="I156" s="61"/>
      <c r="J156" s="61"/>
      <c r="K156" s="61"/>
      <c r="L156" s="62"/>
    </row>
    <row r="157" spans="1:19" ht="31.2" customHeight="1">
      <c r="B157" s="3"/>
      <c r="C157" s="3"/>
      <c r="D157" s="63" t="s">
        <v>149</v>
      </c>
      <c r="E157" s="63"/>
      <c r="F157" s="63"/>
      <c r="G157" s="63"/>
      <c r="H157" s="63"/>
      <c r="I157" s="63"/>
      <c r="J157" s="63"/>
      <c r="K157" s="63"/>
      <c r="L157" s="63"/>
    </row>
    <row r="159" spans="1:19">
      <c r="D159" s="64" t="s">
        <v>150</v>
      </c>
      <c r="E159" s="64"/>
      <c r="F159" s="64"/>
      <c r="G159" s="64"/>
      <c r="H159" s="64"/>
      <c r="I159" s="64"/>
      <c r="J159" s="64"/>
      <c r="K159" s="64"/>
      <c r="L159" s="64"/>
    </row>
    <row r="160" spans="1:19" ht="26.4" customHeight="1">
      <c r="D160" s="65" t="s">
        <v>151</v>
      </c>
      <c r="E160" s="66"/>
      <c r="F160" s="66"/>
      <c r="G160" s="66"/>
      <c r="H160" s="67">
        <f>SUMIF(M22:M96, "", L22:L96)</f>
        <v/>
      </c>
      <c r="I160" s="67"/>
      <c r="J160" s="67"/>
      <c r="K160" s="67"/>
      <c r="L160" s="67"/>
    </row>
    <row r="161" spans="4:12">
      <c r="D161" s="68" t="s">
        <v>152</v>
      </c>
      <c r="E161" s="69"/>
      <c r="F161" s="69"/>
      <c r="G161" s="69"/>
      <c r="H161" s="70">
        <f>0</f>
        <v/>
      </c>
      <c r="I161" s="71"/>
      <c r="J161" s="71"/>
      <c r="K161" s="71"/>
      <c r="L161" s="71"/>
    </row>
    <row r="162" spans="4:12">
      <c r="D162" s="68" t="s">
        <v>153</v>
      </c>
      <c r="E162" s="69"/>
      <c r="F162" s="69"/>
      <c r="G162" s="69"/>
      <c r="H162" s="70">
        <f>SUMIF(M22:M34, "", L22:L34)</f>
        <v/>
      </c>
      <c r="I162" s="71"/>
      <c r="J162" s="71"/>
      <c r="K162" s="71"/>
      <c r="L162" s="71"/>
    </row>
    <row r="163" spans="4:12">
      <c r="D163" s="68" t="s">
        <v>154</v>
      </c>
      <c r="E163" s="69"/>
      <c r="F163" s="69"/>
      <c r="G163" s="69"/>
      <c r="H163" s="70">
        <f>SUMIF(M39:M41, "", L39:L41)</f>
        <v/>
      </c>
      <c r="I163" s="71"/>
      <c r="J163" s="71"/>
      <c r="K163" s="71"/>
      <c r="L163" s="71"/>
    </row>
    <row r="164" spans="4:12">
      <c r="D164" s="68" t="s">
        <v>155</v>
      </c>
      <c r="E164" s="69"/>
      <c r="F164" s="69"/>
      <c r="G164" s="69"/>
      <c r="H164" s="70">
        <f>SUMIF(M46:M56, "", L46:L56)</f>
        <v/>
      </c>
      <c r="I164" s="71"/>
      <c r="J164" s="71"/>
      <c r="K164" s="71"/>
      <c r="L164" s="71"/>
    </row>
    <row r="165" spans="4:12">
      <c r="D165" s="68" t="s">
        <v>156</v>
      </c>
      <c r="E165" s="69"/>
      <c r="F165" s="69"/>
      <c r="G165" s="69"/>
      <c r="H165" s="70">
        <f>SUMIF(M61:M69, "", L61:L69)</f>
        <v/>
      </c>
      <c r="I165" s="71"/>
      <c r="J165" s="71"/>
      <c r="K165" s="71"/>
      <c r="L165" s="71"/>
    </row>
    <row r="166" spans="4:12">
      <c r="D166" s="68" t="s">
        <v>157</v>
      </c>
      <c r="E166" s="69"/>
      <c r="F166" s="69"/>
      <c r="G166" s="69"/>
      <c r="H166" s="70">
        <f>SUMIF(M74:M74, "", L74:L74)</f>
        <v/>
      </c>
      <c r="I166" s="71"/>
      <c r="J166" s="71"/>
      <c r="K166" s="71"/>
      <c r="L166" s="71"/>
    </row>
    <row r="167" spans="4:12">
      <c r="D167" s="68" t="s">
        <v>158</v>
      </c>
      <c r="E167" s="69"/>
      <c r="F167" s="69"/>
      <c r="G167" s="69"/>
      <c r="H167" s="70">
        <f>SUMIF(M80:M85, "", L80:L85)</f>
        <v/>
      </c>
      <c r="I167" s="71"/>
      <c r="J167" s="71"/>
      <c r="K167" s="71"/>
      <c r="L167" s="71"/>
    </row>
    <row r="168" spans="4:12">
      <c r="D168" s="68" t="s">
        <v>159</v>
      </c>
      <c r="E168" s="69"/>
      <c r="F168" s="69"/>
      <c r="G168" s="69"/>
      <c r="H168" s="70">
        <f>SUMIF(M91:M91, "", L91:L91)</f>
        <v/>
      </c>
      <c r="I168" s="71"/>
      <c r="J168" s="71"/>
      <c r="K168" s="71"/>
      <c r="L168" s="71"/>
    </row>
    <row r="169" spans="4:12">
      <c r="D169" s="68" t="s">
        <v>160</v>
      </c>
      <c r="E169" s="69"/>
      <c r="F169" s="69"/>
      <c r="G169" s="69"/>
      <c r="H169" s="70">
        <f>SUMIF(M96:M96, "", L96:L96)</f>
        <v/>
      </c>
      <c r="I169" s="71"/>
      <c r="J169" s="71"/>
      <c r="K169" s="71"/>
      <c r="L169" s="71"/>
    </row>
    <row r="170" spans="4:12">
      <c r="D170" s="65" t="s">
        <v>161</v>
      </c>
      <c r="E170" s="66"/>
      <c r="F170" s="66"/>
      <c r="G170" s="66"/>
      <c r="H170" s="67">
        <f>SUMIF(M108:M122, "", L108:L122)</f>
        <v/>
      </c>
      <c r="I170" s="67"/>
      <c r="J170" s="67"/>
      <c r="K170" s="67"/>
      <c r="L170" s="67"/>
    </row>
    <row r="171" spans="4:12">
      <c r="D171" s="68" t="s">
        <v>162</v>
      </c>
      <c r="E171" s="69"/>
      <c r="F171" s="69"/>
      <c r="G171" s="69"/>
      <c r="H171" s="70">
        <f>SUMIF(M108:M112, "", L108:L112)</f>
        <v/>
      </c>
      <c r="I171" s="71"/>
      <c r="J171" s="71"/>
      <c r="K171" s="71"/>
      <c r="L171" s="71"/>
    </row>
    <row r="172" spans="4:12">
      <c r="D172" s="68" t="s">
        <v>163</v>
      </c>
      <c r="E172" s="69"/>
      <c r="F172" s="69"/>
      <c r="G172" s="69"/>
      <c r="H172" s="70">
        <f>SUMIF(M117:M117, "", L117:L117)</f>
        <v/>
      </c>
      <c r="I172" s="71"/>
      <c r="J172" s="71"/>
      <c r="K172" s="71"/>
      <c r="L172" s="71"/>
    </row>
    <row r="173" spans="4:12">
      <c r="D173" s="68" t="s">
        <v>164</v>
      </c>
      <c r="E173" s="69"/>
      <c r="F173" s="69"/>
      <c r="G173" s="69"/>
      <c r="H173" s="70">
        <f>SUMIF(M122:M122, "", L122:L122)</f>
        <v/>
      </c>
      <c r="I173" s="71"/>
      <c r="J173" s="71"/>
      <c r="K173" s="71"/>
      <c r="L173" s="71"/>
    </row>
    <row r="174" spans="4:12">
      <c r="D174" s="65" t="s">
        <v>165</v>
      </c>
      <c r="E174" s="66"/>
      <c r="F174" s="66"/>
      <c r="G174" s="66"/>
      <c r="H174" s="67">
        <f>SUMIF(M133:M135, "", L133:L135)</f>
        <v/>
      </c>
      <c r="I174" s="67"/>
      <c r="J174" s="67"/>
      <c r="K174" s="67"/>
      <c r="L174" s="67"/>
    </row>
    <row r="175" spans="4:12">
      <c r="D175" s="65" t="s">
        <v>166</v>
      </c>
      <c r="E175" s="66"/>
      <c r="F175" s="66"/>
      <c r="G175" s="66"/>
      <c r="H175" s="67">
        <f>SUMIF(M145:M149, "", L145:L149)</f>
        <v/>
      </c>
      <c r="I175" s="67"/>
      <c r="J175" s="67"/>
      <c r="K175" s="67"/>
      <c r="L175" s="67"/>
    </row>
    <row r="176" spans="4:12">
      <c r="D176" s="72" t="s">
        <v>167</v>
      </c>
      <c r="E176" s="73"/>
      <c r="F176" s="73"/>
      <c r="G176" s="73"/>
      <c r="H176" s="74"/>
      <c r="I176" s="74"/>
      <c r="J176" s="74"/>
      <c r="K176" s="74"/>
      <c r="L176" s="75"/>
    </row>
    <row r="177" spans="1:12">
      <c r="D177" s="76"/>
      <c r="E177" s="3"/>
      <c r="F177" s="3"/>
      <c r="G177" s="3"/>
      <c r="H177" s="3"/>
      <c r="I177" s="3"/>
      <c r="J177" s="3"/>
      <c r="K177" s="3"/>
      <c r="L177" s="77"/>
    </row>
    <row r="178" spans="1:12">
      <c r="A178" s="78"/>
      <c r="D178" s="79" t="s">
        <v>117</v>
      </c>
      <c r="E178" s="7"/>
      <c r="F178" s="7"/>
      <c r="G178" s="7"/>
      <c r="H178" s="80">
        <f>SUMIF(M5:M157, IF(M4="","",M4), L5:L157)</f>
        <v/>
      </c>
      <c r="I178" s="81"/>
      <c r="J178" s="81"/>
      <c r="K178" s="81"/>
      <c r="L178" s="82"/>
    </row>
    <row r="179" spans="1:12">
      <c r="A179" s="78"/>
      <c r="D179" s="79" t="s">
        <v>118</v>
      </c>
      <c r="E179" s="7"/>
      <c r="F179" s="7"/>
      <c r="G179" s="7"/>
      <c r="H179" s="80">
        <f>ROUND(SUMIF(M5:M157, IF(M4="","",M4), L5:L157) * 0.085, 2)</f>
        <v/>
      </c>
      <c r="I179" s="81"/>
      <c r="J179" s="81"/>
      <c r="K179" s="81"/>
      <c r="L179" s="82"/>
    </row>
    <row r="180" spans="1:12">
      <c r="D180" s="83" t="s">
        <v>119</v>
      </c>
      <c r="E180" s="84"/>
      <c r="F180" s="84"/>
      <c r="G180" s="84"/>
      <c r="H180" s="85">
        <f>SUM(H178:H179)</f>
        <v/>
      </c>
      <c r="I180" s="86"/>
      <c r="J180" s="86"/>
      <c r="K180" s="86"/>
      <c r="L180" s="87"/>
    </row>
    <row r="181" spans="1:12">
      <c r="D181" s="69"/>
      <c r="E181" s="7"/>
      <c r="F181" s="7"/>
      <c r="G181" s="7"/>
      <c r="H181" s="7"/>
      <c r="I181" s="7"/>
      <c r="J181" s="7"/>
      <c r="K181" s="7"/>
      <c r="L181" s="7"/>
    </row>
    <row r="182" spans="1:12">
      <c r="D182" s="88" t="s">
        <v>168</v>
      </c>
      <c r="E182" s="88"/>
      <c r="F182" s="88"/>
      <c r="G182" s="88"/>
      <c r="H182" s="88"/>
      <c r="I182" s="88"/>
      <c r="J182" s="88"/>
      <c r="K182" s="88"/>
      <c r="L182" s="88"/>
    </row>
    <row r="183" spans="1:12">
      <c r="D183" s="89">
        <f>IF('Paramètres'!AA2&lt;&gt;"",'Paramètres'!AA2,"")</f>
        <v/>
      </c>
      <c r="E183" s="89"/>
      <c r="F183" s="89"/>
      <c r="G183" s="89"/>
      <c r="H183" s="89"/>
      <c r="I183" s="89"/>
      <c r="J183" s="89"/>
      <c r="K183" s="89"/>
      <c r="L183" s="89"/>
    </row>
    <row r="184" spans="1:12">
      <c r="D184" s="89"/>
      <c r="E184" s="89"/>
      <c r="F184" s="89"/>
      <c r="G184" s="89"/>
      <c r="H184" s="89"/>
      <c r="I184" s="89"/>
      <c r="J184" s="89"/>
      <c r="K184" s="89"/>
      <c r="L184" s="89"/>
    </row>
    <row r="185" spans="1:12" ht="56.7" customHeight="1">
      <c r="H185" s="90" t="s">
        <v>169</v>
      </c>
      <c r="I185" s="90"/>
      <c r="J185" s="90"/>
      <c r="K185" s="90"/>
      <c r="L185" s="90"/>
    </row>
    <row r="187" spans="1:12" ht="85.05" customHeight="1">
      <c r="D187" s="91" t="s">
        <v>170</v>
      </c>
      <c r="E187" s="91"/>
      <c r="F187" s="91"/>
      <c r="H187" s="91" t="s">
        <v>171</v>
      </c>
      <c r="I187" s="91"/>
      <c r="J187" s="91"/>
      <c r="K187" s="91"/>
      <c r="L187" s="91"/>
    </row>
    <row r="188" spans="1:12">
      <c r="D188" s="92" t="s">
        <v>172</v>
      </c>
      <c r="E188" s="92"/>
      <c r="F188" s="92"/>
      <c r="G188" s="92"/>
      <c r="H188" s="92"/>
      <c r="I188" s="92"/>
      <c r="J188" s="92"/>
      <c r="K188" s="92"/>
      <c r="L188" s="92"/>
    </row>
  </sheetData>
  <sheetProtection password="E95E" sheet="1" objects="1" selectLockedCells="1"/>
  <mergeCells count="149">
    <mergeCell ref="D3:G3"/>
    <mergeCell ref="D4:G4"/>
    <mergeCell ref="D11:G11"/>
    <mergeCell ref="D12:G12"/>
    <mergeCell ref="D17:G17"/>
    <mergeCell ref="D22:G22"/>
    <mergeCell ref="D24:G24"/>
    <mergeCell ref="D26:G26"/>
    <mergeCell ref="D28:G28"/>
    <mergeCell ref="D30:G30"/>
    <mergeCell ref="D32:G32"/>
    <mergeCell ref="D34:G34"/>
    <mergeCell ref="D37:G37"/>
    <mergeCell ref="D39:G39"/>
    <mergeCell ref="D41:G41"/>
    <mergeCell ref="D44:G44"/>
    <mergeCell ref="D46:G46"/>
    <mergeCell ref="D48:G48"/>
    <mergeCell ref="D50:G50"/>
    <mergeCell ref="D52:G52"/>
    <mergeCell ref="D54:G54"/>
    <mergeCell ref="D56:G56"/>
    <mergeCell ref="D59:G59"/>
    <mergeCell ref="D61:G61"/>
    <mergeCell ref="D63:G63"/>
    <mergeCell ref="D65:G65"/>
    <mergeCell ref="D67:G67"/>
    <mergeCell ref="D69:G69"/>
    <mergeCell ref="D72:G72"/>
    <mergeCell ref="D74:G74"/>
    <mergeCell ref="D77:G77"/>
    <mergeCell ref="D78:G78"/>
    <mergeCell ref="D80:G80"/>
    <mergeCell ref="D83:G83"/>
    <mergeCell ref="D85:G85"/>
    <mergeCell ref="D89:G89"/>
    <mergeCell ref="D91:G91"/>
    <mergeCell ref="D94:G94"/>
    <mergeCell ref="D96:G96"/>
    <mergeCell ref="D99:G99"/>
    <mergeCell ref="H100:L100"/>
    <mergeCell ref="D100:G100"/>
    <mergeCell ref="H101:L101"/>
    <mergeCell ref="D101:G101"/>
    <mergeCell ref="H102:L102"/>
    <mergeCell ref="D102:G102"/>
    <mergeCell ref="H103:L103"/>
    <mergeCell ref="D103:G103"/>
    <mergeCell ref="H104:L104"/>
    <mergeCell ref="D104:G104"/>
    <mergeCell ref="D105:G105"/>
    <mergeCell ref="D106:G106"/>
    <mergeCell ref="D108:G108"/>
    <mergeCell ref="D110:G110"/>
    <mergeCell ref="D112:G112"/>
    <mergeCell ref="D115:G115"/>
    <mergeCell ref="D117:G117"/>
    <mergeCell ref="D120:G120"/>
    <mergeCell ref="D122:G122"/>
    <mergeCell ref="D125:G125"/>
    <mergeCell ref="H126:L126"/>
    <mergeCell ref="D126:G126"/>
    <mergeCell ref="H127:L127"/>
    <mergeCell ref="D127:G127"/>
    <mergeCell ref="H128:L128"/>
    <mergeCell ref="D128:G128"/>
    <mergeCell ref="H129:L129"/>
    <mergeCell ref="D129:G129"/>
    <mergeCell ref="H130:L130"/>
    <mergeCell ref="D130:G130"/>
    <mergeCell ref="D131:G131"/>
    <mergeCell ref="D133:G133"/>
    <mergeCell ref="D135:G135"/>
    <mergeCell ref="D137:G137"/>
    <mergeCell ref="H138:L138"/>
    <mergeCell ref="D138:G138"/>
    <mergeCell ref="H139:L139"/>
    <mergeCell ref="D139:G139"/>
    <mergeCell ref="H140:L140"/>
    <mergeCell ref="D140:G140"/>
    <mergeCell ref="H141:L141"/>
    <mergeCell ref="D141:G141"/>
    <mergeCell ref="H142:L142"/>
    <mergeCell ref="D142:G142"/>
    <mergeCell ref="D143:G143"/>
    <mergeCell ref="D145:G145"/>
    <mergeCell ref="D147:G147"/>
    <mergeCell ref="D149:G149"/>
    <mergeCell ref="D151:G151"/>
    <mergeCell ref="H152:L152"/>
    <mergeCell ref="D152:G152"/>
    <mergeCell ref="H153:L153"/>
    <mergeCell ref="D153:G153"/>
    <mergeCell ref="H154:L154"/>
    <mergeCell ref="D154:G154"/>
    <mergeCell ref="H155:L155"/>
    <mergeCell ref="D155:G155"/>
    <mergeCell ref="H156:L156"/>
    <mergeCell ref="D156:G156"/>
    <mergeCell ref="D157:L157"/>
    <mergeCell ref="D159:L159"/>
    <mergeCell ref="H160:L160"/>
    <mergeCell ref="D160:G160"/>
    <mergeCell ref="H161:L161"/>
    <mergeCell ref="D161:G161"/>
    <mergeCell ref="H162:L162"/>
    <mergeCell ref="D162:G162"/>
    <mergeCell ref="H163:L163"/>
    <mergeCell ref="D163:G163"/>
    <mergeCell ref="H164:L164"/>
    <mergeCell ref="D164:G164"/>
    <mergeCell ref="H165:L165"/>
    <mergeCell ref="D165:G165"/>
    <mergeCell ref="H166:L166"/>
    <mergeCell ref="D166:G166"/>
    <mergeCell ref="H167:L167"/>
    <mergeCell ref="D167:G167"/>
    <mergeCell ref="H168:L168"/>
    <mergeCell ref="D168:G168"/>
    <mergeCell ref="H169:L169"/>
    <mergeCell ref="D169:G169"/>
    <mergeCell ref="H170:L170"/>
    <mergeCell ref="D170:G170"/>
    <mergeCell ref="H171:L171"/>
    <mergeCell ref="D171:G171"/>
    <mergeCell ref="H172:L172"/>
    <mergeCell ref="D172:G172"/>
    <mergeCell ref="H173:L173"/>
    <mergeCell ref="D173:G173"/>
    <mergeCell ref="H174:L174"/>
    <mergeCell ref="D174:G174"/>
    <mergeCell ref="H175:L175"/>
    <mergeCell ref="D175:G175"/>
    <mergeCell ref="D176:G176"/>
    <mergeCell ref="D177:L177"/>
    <mergeCell ref="D178:G178"/>
    <mergeCell ref="H178:L178"/>
    <mergeCell ref="D179:G179"/>
    <mergeCell ref="H179:L179"/>
    <mergeCell ref="D180:G180"/>
    <mergeCell ref="H180:L180"/>
    <mergeCell ref="D181:L181"/>
    <mergeCell ref="D182:L182"/>
    <mergeCell ref="D183:L183"/>
    <mergeCell ref="D184:L184"/>
    <mergeCell ref="H185:L185"/>
    <mergeCell ref="D187:F187"/>
    <mergeCell ref="H187:L187"/>
    <mergeCell ref="D188:L188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&amp;L2979-1 - 2979-CPT-DCE-CVD-CCTP : Affaire
&amp;RDPGF -  LOT CLIMATISATION 
DCE - Edition du 20/10/2025</oddHeader>
    <oddFooter>&amp;LGUEZ CARAIBES&amp;CEdition du 20/10/2025&amp;RPage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6" t="s">
        <v>173</v>
      </c>
      <c r="AA1" s="7">
        <f>IF('DPGF'!H180&lt;&gt;"",'DPGF'!H180,"0")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3" t="s">
        <v>174</v>
      </c>
      <c r="B3" s="90" t="s">
        <v>175</v>
      </c>
      <c r="C3" s="94" t="s">
        <v>200</v>
      </c>
      <c r="D3" s="94"/>
      <c r="E3" s="94"/>
      <c r="F3" s="94"/>
      <c r="G3" s="94"/>
      <c r="H3" s="94"/>
      <c r="I3" s="94"/>
      <c r="J3" s="94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3" t="s">
        <v>176</v>
      </c>
      <c r="B5" s="90" t="s">
        <v>177</v>
      </c>
      <c r="C5" s="94" t="s">
        <v>201</v>
      </c>
      <c r="D5" s="94"/>
      <c r="E5" s="94"/>
      <c r="F5" s="94"/>
      <c r="G5" s="94"/>
      <c r="H5" s="94"/>
      <c r="I5" s="94"/>
      <c r="J5" s="94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3" t="s">
        <v>186</v>
      </c>
      <c r="B7" s="90" t="s">
        <v>187</v>
      </c>
      <c r="C7" s="94" t="s">
        <v>202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3" t="s">
        <v>188</v>
      </c>
      <c r="B9" s="90" t="s">
        <v>189</v>
      </c>
      <c r="C9" s="94"/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3" t="s">
        <v>178</v>
      </c>
      <c r="B11" s="90" t="s">
        <v>179</v>
      </c>
      <c r="C11" s="94" t="s">
        <v>39</v>
      </c>
      <c r="D11" s="94"/>
      <c r="E11" s="94"/>
      <c r="F11" s="94"/>
      <c r="G11" s="94"/>
      <c r="H11" s="94"/>
      <c r="I11" s="94"/>
      <c r="J11" s="94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3" t="s">
        <v>190</v>
      </c>
      <c r="B13" s="90" t="s">
        <v>191</v>
      </c>
      <c r="C13" s="94" t="s">
        <v>203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3" t="s">
        <v>192</v>
      </c>
      <c r="B15" s="90" t="s">
        <v>193</v>
      </c>
      <c r="C15" s="94" t="s">
        <v>204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3" t="s">
        <v>194</v>
      </c>
      <c r="B17" s="90" t="s">
        <v>195</v>
      </c>
      <c r="C17" s="94">
        <v>4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5">
        <v>0.2</v>
      </c>
      <c r="E19" s="96" t="s">
        <v>196</v>
      </c>
      <c r="AA19" s="7">
        <f>INT((AA5-AA18*100)/10)</f>
        <v/>
      </c>
    </row>
    <row r="20" spans="1:27" ht="12.75" customHeight="1">
      <c r="C20" s="97">
        <v>0.055</v>
      </c>
      <c r="E20" s="96" t="s">
        <v>197</v>
      </c>
      <c r="AA20" s="7">
        <f>AA5-AA18*100-AA19*10</f>
        <v/>
      </c>
    </row>
    <row r="21" spans="1:27" ht="12.75" customHeight="1">
      <c r="C21" s="97">
        <f>0.085</f>
        <v/>
      </c>
      <c r="E21" s="96" t="s">
        <v>198</v>
      </c>
      <c r="AA21" s="7">
        <f>INT(AA6/10)</f>
        <v/>
      </c>
    </row>
    <row r="22" spans="1:27" ht="12.75" customHeight="1">
      <c r="C22" s="98">
        <v>0</v>
      </c>
      <c r="E22" s="96" t="s">
        <v>199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3" t="s">
        <v>180</v>
      </c>
      <c r="B24" s="90" t="s">
        <v>181</v>
      </c>
      <c r="C24" s="94"/>
      <c r="D24" s="94"/>
      <c r="E24" s="94"/>
      <c r="F24" s="94"/>
      <c r="G24" s="94"/>
      <c r="H24" s="94"/>
      <c r="I24" s="94"/>
      <c r="J24" s="94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3" t="s">
        <v>182</v>
      </c>
      <c r="B26" s="90" t="s">
        <v>183</v>
      </c>
      <c r="C26" s="94"/>
      <c r="D26" s="94"/>
      <c r="E26" s="94"/>
      <c r="F26" s="94"/>
      <c r="G26" s="94"/>
      <c r="H26" s="94"/>
      <c r="I26" s="94"/>
      <c r="J26" s="94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3" t="s">
        <v>184</v>
      </c>
      <c r="B28" s="90" t="s">
        <v>185</v>
      </c>
      <c r="C28" s="94"/>
      <c r="D28" s="94"/>
      <c r="E28" s="94"/>
      <c r="F28" s="94"/>
      <c r="G28" s="94"/>
      <c r="H28" s="94"/>
      <c r="I28" s="94"/>
      <c r="J28" s="94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205</v>
      </c>
      <c r="B1" s="7" t="s">
        <v>206</v>
      </c>
    </row>
    <row r="2" spans="1:3">
      <c r="A2" s="7" t="s">
        <v>207</v>
      </c>
      <c r="B2" s="7" t="s">
        <v>200</v>
      </c>
    </row>
    <row r="3" spans="1:3">
      <c r="A3" s="7" t="s">
        <v>208</v>
      </c>
      <c r="B3" s="7">
        <v>1</v>
      </c>
    </row>
    <row r="4" spans="1:3">
      <c r="A4" s="7" t="s">
        <v>209</v>
      </c>
      <c r="B4" s="7">
        <v>0</v>
      </c>
    </row>
    <row r="5" spans="1:3">
      <c r="A5" s="7" t="s">
        <v>210</v>
      </c>
      <c r="B5" s="7">
        <v>0</v>
      </c>
    </row>
    <row r="6" spans="1:3">
      <c r="A6" s="7" t="s">
        <v>211</v>
      </c>
      <c r="B6" s="7">
        <v>1</v>
      </c>
    </row>
    <row r="7" spans="1:3">
      <c r="A7" s="7" t="s">
        <v>212</v>
      </c>
      <c r="B7" s="7">
        <v>1</v>
      </c>
    </row>
    <row r="8" spans="1:3">
      <c r="A8" s="7" t="s">
        <v>213</v>
      </c>
      <c r="B8" s="7">
        <v>0</v>
      </c>
    </row>
    <row r="9" spans="1:3">
      <c r="A9" s="7" t="s">
        <v>214</v>
      </c>
      <c r="B9" s="7">
        <v>0</v>
      </c>
    </row>
    <row r="10" spans="1:3">
      <c r="A10" s="7" t="s">
        <v>215</v>
      </c>
      <c r="C10" s="7" t="s">
        <v>216</v>
      </c>
    </row>
    <row r="11" spans="1:3">
      <c r="A11" s="7" t="s">
        <v>217</v>
      </c>
      <c r="B11" s="7">
        <v>0</v>
      </c>
    </row>
    <row r="12" spans="1:3">
      <c r="A12" s="7" t="s">
        <v>218</v>
      </c>
      <c r="B12" s="7" t="s">
        <v>219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9" t="s">
        <v>220</v>
      </c>
      <c r="C2" s="99"/>
      <c r="D2" s="99"/>
      <c r="E2" s="99"/>
      <c r="F2" s="99"/>
      <c r="G2" s="99"/>
      <c r="H2" s="99"/>
      <c r="I2" s="99"/>
      <c r="J2" s="99"/>
    </row>
    <row r="4" spans="1:10" ht="12.75" customHeight="1">
      <c r="A4" s="93" t="s">
        <v>174</v>
      </c>
      <c r="B4" s="90" t="s">
        <v>221</v>
      </c>
      <c r="C4" s="100"/>
      <c r="D4" s="100"/>
      <c r="E4" s="100"/>
      <c r="F4" s="100"/>
      <c r="G4" s="100"/>
      <c r="H4" s="100"/>
      <c r="I4" s="100"/>
      <c r="J4" s="100"/>
    </row>
    <row r="6" spans="1:10" ht="12.75" customHeight="1">
      <c r="A6" s="93" t="s">
        <v>176</v>
      </c>
      <c r="B6" s="90" t="s">
        <v>222</v>
      </c>
      <c r="C6" s="100"/>
      <c r="D6" s="100"/>
      <c r="E6" s="100"/>
      <c r="F6" s="100"/>
      <c r="G6" s="100"/>
      <c r="H6" s="100"/>
      <c r="I6" s="100"/>
      <c r="J6" s="100"/>
    </row>
    <row r="8" spans="1:10" ht="12.75" customHeight="1">
      <c r="A8" s="93" t="s">
        <v>186</v>
      </c>
      <c r="B8" s="90" t="s">
        <v>223</v>
      </c>
      <c r="C8" s="100"/>
      <c r="D8" s="100"/>
      <c r="E8" s="100"/>
      <c r="F8" s="100"/>
      <c r="G8" s="100"/>
      <c r="H8" s="100"/>
      <c r="I8" s="100"/>
      <c r="J8" s="100"/>
    </row>
    <row r="10" spans="1:10" ht="12.75" customHeight="1">
      <c r="A10" s="93" t="s">
        <v>188</v>
      </c>
      <c r="B10" s="90" t="s">
        <v>224</v>
      </c>
      <c r="C10" s="101"/>
      <c r="D10" s="101"/>
      <c r="E10" s="101"/>
      <c r="F10" s="101"/>
      <c r="G10" s="101"/>
      <c r="H10" s="101"/>
      <c r="I10" s="101"/>
      <c r="J10" s="101"/>
    </row>
    <row r="12" spans="1:10" ht="12.75" customHeight="1">
      <c r="A12" s="93" t="s">
        <v>178</v>
      </c>
      <c r="B12" s="90" t="s">
        <v>225</v>
      </c>
      <c r="C12" s="100"/>
      <c r="D12" s="100"/>
      <c r="E12" s="100"/>
      <c r="F12" s="100"/>
      <c r="G12" s="100"/>
      <c r="H12" s="100"/>
      <c r="I12" s="100"/>
      <c r="J12" s="100"/>
    </row>
    <row r="14" spans="1:10" ht="12.75" customHeight="1">
      <c r="A14" s="93" t="s">
        <v>190</v>
      </c>
      <c r="B14" s="90" t="s">
        <v>226</v>
      </c>
      <c r="C14" s="100"/>
      <c r="D14" s="100"/>
      <c r="E14" s="100"/>
      <c r="F14" s="100"/>
      <c r="G14" s="100"/>
      <c r="H14" s="100"/>
      <c r="I14" s="100"/>
      <c r="J14" s="100"/>
    </row>
    <row r="16" spans="1:10" ht="12.75" customHeight="1">
      <c r="A16" s="93" t="s">
        <v>192</v>
      </c>
      <c r="B16" s="90" t="s">
        <v>227</v>
      </c>
      <c r="C16" s="100"/>
      <c r="D16" s="100"/>
      <c r="E16" s="100"/>
      <c r="F16" s="100"/>
      <c r="G16" s="100"/>
      <c r="H16" s="100"/>
      <c r="I16" s="100"/>
      <c r="J16" s="100"/>
    </row>
    <row r="18" spans="1:10" ht="12.75" customHeight="1">
      <c r="A18" s="93" t="s">
        <v>194</v>
      </c>
      <c r="B18" s="90" t="s">
        <v>228</v>
      </c>
      <c r="C18" s="102"/>
      <c r="D18" s="102"/>
      <c r="E18" s="102"/>
      <c r="F18" s="102"/>
      <c r="G18" s="102"/>
      <c r="H18" s="102"/>
      <c r="I18" s="102"/>
      <c r="J18" s="102"/>
    </row>
    <row r="20" spans="1:10" ht="12.75" customHeight="1">
      <c r="A20" s="93" t="s">
        <v>229</v>
      </c>
      <c r="B20" s="90" t="s">
        <v>230</v>
      </c>
      <c r="C20" s="102"/>
      <c r="D20" s="102"/>
      <c r="E20" s="102"/>
      <c r="F20" s="102"/>
      <c r="G20" s="102"/>
      <c r="H20" s="102"/>
      <c r="I20" s="102"/>
      <c r="J20" s="102"/>
    </row>
    <row r="22" spans="1:10" ht="12.75" customHeight="1">
      <c r="A22" s="93" t="s">
        <v>180</v>
      </c>
      <c r="B22" s="90" t="s">
        <v>231</v>
      </c>
      <c r="C22" s="102"/>
      <c r="D22" s="102"/>
      <c r="E22" s="102"/>
      <c r="F22" s="102"/>
      <c r="G22" s="102"/>
      <c r="H22" s="102"/>
      <c r="I22" s="102"/>
      <c r="J22" s="102"/>
    </row>
    <row r="24" spans="1:10" ht="12.75" customHeight="1">
      <c r="A24" s="93" t="s">
        <v>182</v>
      </c>
      <c r="B24" s="90" t="s">
        <v>232</v>
      </c>
      <c r="C24" s="100"/>
      <c r="D24" s="100"/>
      <c r="E24" s="100"/>
      <c r="F24" s="100"/>
      <c r="G24" s="100"/>
      <c r="H24" s="100"/>
      <c r="I24" s="100"/>
      <c r="J24" s="100"/>
    </row>
    <row r="28" spans="1:10" ht="60" customHeight="1">
      <c r="A28" s="93" t="s">
        <v>184</v>
      </c>
      <c r="B28" s="90" t="s">
        <v>233</v>
      </c>
      <c r="C28" s="100"/>
      <c r="D28" s="100"/>
      <c r="E28" s="100"/>
      <c r="F28" s="100"/>
      <c r="G28" s="100"/>
      <c r="H28" s="100"/>
      <c r="I28" s="100"/>
      <c r="J28" s="100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3" t="s">
        <v>234</v>
      </c>
      <c r="C2" s="103"/>
      <c r="D2" s="103"/>
      <c r="E2" s="103"/>
      <c r="F2" s="103"/>
    </row>
    <row r="4" spans="2:6" ht="12.75" customHeight="1">
      <c r="B4" s="104" t="s">
        <v>235</v>
      </c>
      <c r="C4" s="104" t="s">
        <v>50</v>
      </c>
      <c r="D4" s="104" t="s">
        <v>236</v>
      </c>
      <c r="E4" s="104" t="s">
        <v>237</v>
      </c>
      <c r="F4" s="104" t="s">
        <v>238</v>
      </c>
    </row>
    <row r="6" spans="2:6" ht="12.75" customHeight="1">
      <c r="B6" s="105"/>
      <c r="C6" s="106"/>
      <c r="D6" s="107"/>
      <c r="E6" s="108"/>
      <c r="F6" s="109">
        <f>IF(AND(E6= "",D6= ""), "", ROUND(ROUND(E6, 2) * ROUND(D6, 3), 2))</f>
        <v/>
      </c>
    </row>
    <row r="8" spans="2:6" ht="12.75" customHeight="1">
      <c r="B8" s="105"/>
      <c r="C8" s="106"/>
      <c r="D8" s="107"/>
      <c r="E8" s="108"/>
      <c r="F8" s="109">
        <f>IF(AND(E8= "",D8= ""), "", ROUND(ROUND(E8, 2) * ROUND(D8, 3), 2))</f>
        <v/>
      </c>
    </row>
    <row r="10" spans="2:6" ht="12.75" customHeight="1">
      <c r="B10" s="105"/>
      <c r="C10" s="106"/>
      <c r="D10" s="107"/>
      <c r="E10" s="108"/>
      <c r="F10" s="109">
        <f>IF(AND(E10= "",D10= ""), "", ROUND(ROUND(E10, 2) * ROUND(D10, 3), 2))</f>
        <v/>
      </c>
    </row>
    <row r="12" spans="2:6" ht="12.75" customHeight="1">
      <c r="B12" s="105"/>
      <c r="C12" s="106"/>
      <c r="D12" s="107"/>
      <c r="E12" s="108"/>
      <c r="F12" s="109">
        <f>IF(AND(E12= "",D12= ""), "", ROUND(ROUND(E12, 2) * ROUND(D12, 3), 2))</f>
        <v/>
      </c>
    </row>
    <row r="14" spans="2:6" ht="12.75" customHeight="1">
      <c r="B14" s="105"/>
      <c r="C14" s="106"/>
      <c r="D14" s="107"/>
      <c r="E14" s="108"/>
      <c r="F14" s="109">
        <f>IF(AND(E14= "",D14= ""), "", ROUND(ROUND(E14, 2) * ROUND(D14, 3), 2))</f>
        <v/>
      </c>
    </row>
    <row r="16" spans="2:6" ht="12.75" customHeight="1">
      <c r="B16" s="105"/>
      <c r="C16" s="106"/>
      <c r="D16" s="107"/>
      <c r="E16" s="108"/>
      <c r="F16" s="109">
        <f>IF(AND(E16= "",D16= ""), "", ROUND(ROUND(E16, 2) * ROUND(D16, 3), 2))</f>
        <v/>
      </c>
    </row>
    <row r="18" spans="2:6" ht="12.75" customHeight="1">
      <c r="B18" s="105"/>
      <c r="C18" s="106"/>
      <c r="D18" s="107"/>
      <c r="E18" s="108"/>
      <c r="F18" s="109">
        <f>IF(AND(E18= "",D18= ""), "", ROUND(ROUND(E18, 2) * ROUND(D18, 3), 2))</f>
        <v/>
      </c>
    </row>
    <row r="20" spans="2:6" ht="12.75" customHeight="1">
      <c r="B20" s="105"/>
      <c r="C20" s="106"/>
      <c r="D20" s="107"/>
      <c r="E20" s="108"/>
      <c r="F20" s="109">
        <f>IF(AND(E20= "",D20= ""), "", ROUND(ROUND(E20, 2) * ROUND(D20, 3), 2))</f>
        <v/>
      </c>
    </row>
    <row r="22" spans="2:6" ht="12.75" customHeight="1">
      <c r="B22" s="105"/>
      <c r="C22" s="106"/>
      <c r="D22" s="107"/>
      <c r="E22" s="108"/>
      <c r="F22" s="109">
        <f>IF(AND(E22= "",D22= ""), "", ROUND(ROUND(E22, 2) * ROUND(D22, 3), 2))</f>
        <v/>
      </c>
    </row>
    <row r="24" spans="2:6" ht="12.75" customHeight="1">
      <c r="B24" s="105"/>
      <c r="C24" s="106"/>
      <c r="D24" s="107"/>
      <c r="E24" s="108"/>
      <c r="F24" s="109">
        <f>IF(AND(E24= "",D24= ""), "", ROUND(ROUND(E24, 2) * ROUND(D24, 3), 2))</f>
        <v/>
      </c>
    </row>
    <row r="26" spans="2:6" ht="12.75" customHeight="1">
      <c r="B26" s="105"/>
      <c r="C26" s="106"/>
      <c r="D26" s="107"/>
      <c r="E26" s="108"/>
      <c r="F26" s="109">
        <f>IF(AND(E26= "",D26= ""), "", ROUND(ROUND(E26, 2) * ROUND(D26, 3), 2))</f>
        <v/>
      </c>
    </row>
    <row r="28" spans="2:6" ht="12.75" customHeight="1">
      <c r="B28" s="105"/>
      <c r="C28" s="106"/>
      <c r="D28" s="107"/>
      <c r="E28" s="108"/>
      <c r="F28" s="109">
        <f>IF(AND(E28= "",D28= ""), "", ROUND(ROUND(E28, 2) * ROUND(D28, 3), 2))</f>
        <v/>
      </c>
    </row>
    <row r="30" spans="2:6" ht="12.75" customHeight="1">
      <c r="B30" s="105"/>
      <c r="C30" s="106"/>
      <c r="D30" s="107"/>
      <c r="E30" s="108"/>
      <c r="F30" s="109">
        <f>IF(AND(E30= "",D30= ""), "", ROUND(ROUND(E30, 2) * ROUND(D30, 3), 2))</f>
        <v/>
      </c>
    </row>
    <row r="32" spans="2:6" ht="12.75" customHeight="1">
      <c r="B32" s="105"/>
      <c r="C32" s="106"/>
      <c r="D32" s="107"/>
      <c r="E32" s="108"/>
      <c r="F32" s="109">
        <f>IF(AND(E32= "",D32= ""), "", ROUND(ROUND(E32, 2) * ROUND(D32, 3), 2))</f>
        <v/>
      </c>
    </row>
    <row r="34" spans="2:6" ht="12.75" customHeight="1">
      <c r="B34" s="105"/>
      <c r="C34" s="106"/>
      <c r="D34" s="107"/>
      <c r="E34" s="108"/>
      <c r="F34" s="109">
        <f>IF(AND(E34= "",D34= ""), "", ROUND(ROUND(E34, 2) * ROUND(D34, 3), 2))</f>
        <v/>
      </c>
    </row>
    <row r="36" spans="2:6" ht="12.75" customHeight="1">
      <c r="B36" s="105"/>
      <c r="C36" s="106"/>
      <c r="D36" s="107"/>
      <c r="E36" s="108"/>
      <c r="F36" s="109">
        <f>IF(AND(E36= "",D36= ""), "", ROUND(ROUND(E36, 2) * ROUND(D36, 3), 2))</f>
        <v/>
      </c>
    </row>
    <row r="38" spans="2:6" ht="12.75" customHeight="1">
      <c r="B38" s="105"/>
      <c r="C38" s="106"/>
      <c r="D38" s="107"/>
      <c r="E38" s="108"/>
      <c r="F38" s="109">
        <f>IF(AND(E38= "",D38= ""), "", ROUND(ROUND(E38, 2) * ROUND(D38, 3), 2))</f>
        <v/>
      </c>
    </row>
    <row r="40" spans="2:6" ht="12.75" customHeight="1">
      <c r="B40" s="105"/>
      <c r="C40" s="106"/>
      <c r="D40" s="107"/>
      <c r="E40" s="108"/>
      <c r="F40" s="109">
        <f>IF(AND(E40= "",D40= ""), "", ROUND(ROUND(E40, 2) * ROUND(D40, 3), 2))</f>
        <v/>
      </c>
    </row>
    <row r="42" spans="2:6" ht="12.75" customHeight="1">
      <c r="B42" s="105"/>
      <c r="C42" s="106"/>
      <c r="D42" s="107"/>
      <c r="E42" s="108"/>
      <c r="F42" s="109">
        <f>IF(AND(E42= "",D42= ""), "", ROUND(ROUND(E42, 2) * ROUND(D42, 3), 2))</f>
        <v/>
      </c>
    </row>
    <row r="44" spans="2:6" ht="12.75" customHeight="1">
      <c r="B44" s="105"/>
      <c r="C44" s="106"/>
      <c r="D44" s="107"/>
      <c r="E44" s="108"/>
      <c r="F44" s="109">
        <f>IF(AND(E44= "",D44= ""), "", ROUND(ROUND(E44, 2) * ROUND(D44, 3), 2))</f>
        <v/>
      </c>
    </row>
    <row r="46" spans="2:6" ht="12.75" customHeight="1">
      <c r="B46" s="105"/>
      <c r="C46" s="106"/>
      <c r="D46" s="107"/>
      <c r="E46" s="108"/>
      <c r="F46" s="109">
        <f>IF(AND(E46= "",D46= ""), "", ROUND(ROUND(E46, 2) * ROUND(D46, 3), 2))</f>
        <v/>
      </c>
    </row>
    <row r="48" spans="2:6" ht="12.75" customHeight="1">
      <c r="B48" s="105"/>
      <c r="C48" s="106"/>
      <c r="D48" s="107"/>
      <c r="E48" s="108"/>
      <c r="F48" s="109">
        <f>IF(AND(E48= "",D48= ""), "", ROUND(ROUND(E48, 2) * ROUND(D48, 3), 2))</f>
        <v/>
      </c>
    </row>
    <row r="50" spans="2:6" ht="12.75" customHeight="1">
      <c r="B50" s="105"/>
      <c r="C50" s="106"/>
      <c r="D50" s="107"/>
      <c r="E50" s="108"/>
      <c r="F50" s="109">
        <f>IF(AND(E50= "",D50= ""), "", ROUND(ROUND(E50, 2) * ROUND(D50, 3), 2))</f>
        <v/>
      </c>
    </row>
    <row r="52" spans="2:6" ht="12.75" customHeight="1">
      <c r="B52" s="105"/>
      <c r="C52" s="106"/>
      <c r="D52" s="107"/>
      <c r="E52" s="108"/>
      <c r="F52" s="109">
        <f>IF(AND(E52= "",D52= ""), "", ROUND(ROUND(E52, 2) * ROUND(D52, 3), 2))</f>
        <v/>
      </c>
    </row>
    <row r="54" spans="2:6" ht="12.75" customHeight="1">
      <c r="B54" s="105"/>
      <c r="C54" s="106"/>
      <c r="D54" s="107"/>
      <c r="E54" s="108"/>
      <c r="F54" s="109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2025-10-20T12:43:13Z</dcterms:created>
  <dcterms:modified xsi:type="dcterms:W3CDTF">2025-10-20T12:43:13Z</dcterms:modified>
</cp:coreProperties>
</file>