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Achats - marchés\Services\2025\2025FCS0024_MCO SAA\1_CONSULTATION\2_DCE\"/>
    </mc:Choice>
  </mc:AlternateContent>
  <xr:revisionPtr revIDLastSave="0" documentId="13_ncr:1_{C7BB3315-4D3B-4420-B991-619514BCBCE1}" xr6:coauthVersionLast="36" xr6:coauthVersionMax="36" xr10:uidLastSave="{00000000-0000-0000-0000-000000000000}"/>
  <bookViews>
    <workbookView xWindow="360" yWindow="15" windowWidth="19440" windowHeight="9720" xr2:uid="{00000000-000D-0000-FFFF-FFFF00000000}"/>
  </bookViews>
  <sheets>
    <sheet name="DQE MCO SAA" sheetId="8" r:id="rId1"/>
  </sheets>
  <definedNames>
    <definedName name="_xlnm.Print_Area" localSheetId="0">'DQE MCO SAA'!$A$2:$E$29</definedName>
  </definedNames>
  <calcPr calcId="191029"/>
</workbook>
</file>

<file path=xl/calcChain.xml><?xml version="1.0" encoding="utf-8"?>
<calcChain xmlns="http://schemas.openxmlformats.org/spreadsheetml/2006/main">
  <c r="G41" i="8" l="1"/>
  <c r="G24" i="8"/>
  <c r="G22" i="8"/>
  <c r="G27" i="8"/>
  <c r="G19" i="8"/>
  <c r="G18" i="8"/>
  <c r="J22" i="8" l="1"/>
  <c r="G15" i="8" l="1"/>
  <c r="G32" i="8" l="1"/>
  <c r="G33" i="8"/>
  <c r="G34" i="8"/>
  <c r="G35" i="8"/>
  <c r="G36" i="8"/>
  <c r="G37" i="8"/>
  <c r="G38" i="8"/>
  <c r="G31" i="8"/>
  <c r="G23" i="8"/>
  <c r="G25" i="8"/>
  <c r="G26" i="8"/>
  <c r="G39" i="8" l="1"/>
  <c r="G17" i="8"/>
  <c r="G16" i="8"/>
</calcChain>
</file>

<file path=xl/sharedStrings.xml><?xml version="1.0" encoding="utf-8"?>
<sst xmlns="http://schemas.openxmlformats.org/spreadsheetml/2006/main" count="63" uniqueCount="47">
  <si>
    <t>Référence</t>
  </si>
  <si>
    <t>DESIGNATION DES PRESTATIONS</t>
  </si>
  <si>
    <t>Prix total € HT :</t>
  </si>
  <si>
    <t>A1</t>
  </si>
  <si>
    <t>A2</t>
  </si>
  <si>
    <t>A3</t>
  </si>
  <si>
    <t>A4</t>
  </si>
  <si>
    <t>A5</t>
  </si>
  <si>
    <t>A6</t>
  </si>
  <si>
    <t>A7</t>
  </si>
  <si>
    <t>A8</t>
  </si>
  <si>
    <t>Maintenance préventive et corrective de la soufflerie aéroacoustique de l'ISAE-SUPAERO
Détail quantitatif estimatif (BPU Poste 2)</t>
  </si>
  <si>
    <t xml:space="preserve">Candidat  : </t>
  </si>
  <si>
    <t xml:space="preserve">Quantité </t>
  </si>
  <si>
    <t>REP 1</t>
  </si>
  <si>
    <t>REP 2</t>
  </si>
  <si>
    <t>REP 3</t>
  </si>
  <si>
    <t>Pack de 1 résolution de panne</t>
  </si>
  <si>
    <t>Pack de 5 résolutions de panne</t>
  </si>
  <si>
    <t>Pack de 10 résolutions de panne</t>
  </si>
  <si>
    <t>Prix unitaire € HT :</t>
  </si>
  <si>
    <t>COEF 1</t>
  </si>
  <si>
    <t>COEF 2</t>
  </si>
  <si>
    <t>COEF 3</t>
  </si>
  <si>
    <t>COEF 4</t>
  </si>
  <si>
    <t>COEF 5</t>
  </si>
  <si>
    <t xml:space="preserve">Achat de pièce hors forfait poste 1 </t>
  </si>
  <si>
    <r>
      <t xml:space="preserve"> 200 €HT &lt;montant unitaire de la pièce </t>
    </r>
    <r>
      <rPr>
        <sz val="12"/>
        <color theme="1"/>
        <rFont val="Calibri"/>
        <family val="2"/>
      </rPr>
      <t>≤</t>
    </r>
    <r>
      <rPr>
        <sz val="12"/>
        <color theme="1"/>
        <rFont val="Times New Roman"/>
        <family val="1"/>
      </rPr>
      <t xml:space="preserve"> 1 000 €HT</t>
    </r>
  </si>
  <si>
    <t>1 000 €HT &lt;montant unitaire de la pièce &lt; 50 000 €HT</t>
  </si>
  <si>
    <t>montant unitaire de la pièce ≤ 200€HT</t>
  </si>
  <si>
    <t xml:space="preserve"> 200 €HT &lt;montant unitaire de la pièce ≤ 1 000 €HT</t>
  </si>
  <si>
    <t>1 000 €HT &lt;montant unitaire de la pièce ≤50 000 €HT</t>
  </si>
  <si>
    <t>Sous-total € HT :</t>
  </si>
  <si>
    <t>Coefficient</t>
  </si>
  <si>
    <t>TOTAL € HT DQE:</t>
  </si>
  <si>
    <t>Prestation de type 1 : Intervention simple--&gt; Durée 2H Max</t>
  </si>
  <si>
    <t>Prestation de type 2 : Remplacement simple d'organe--&gt; Durée 2H Max</t>
  </si>
  <si>
    <t>Prestation de type 3 Remplacement simple d'organe--&gt; Durée 4H Max</t>
  </si>
  <si>
    <t>Prestation de type 4 Intervention simple avec remplacement de pièce maitresse--&gt; Durée 8H Max</t>
  </si>
  <si>
    <t>Prestation de type 5 Intervention semi-complexe--&gt; Durée 16H Max</t>
  </si>
  <si>
    <t>Prestation de type 6 Intervention complexe basée sur remplacement de pièces courantes--&gt; Durée 40H Max</t>
  </si>
  <si>
    <t>Prestation de type 7 Intervention complexe avec remplacement de pièces maitresses--&gt; Durée 80H Max</t>
  </si>
  <si>
    <t>Prestation de type 8 Intervention très complexe avec remplacements multiples--&gt; Durée 120H Max</t>
  </si>
  <si>
    <t>Coefficient moyen = [(COEF1)+(3 X COEF2)+(COEF3)+(COEF4)+(3 X COEF5)]/9</t>
  </si>
  <si>
    <t xml:space="preserve">Coefficient moyen </t>
  </si>
  <si>
    <t>REP 4</t>
  </si>
  <si>
    <t>Supplément "urgence"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</si>
</sst>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</font>
    <font>
      <b/>
      <sz val="14"/>
      <color indexed="64"/>
      <name val="Times New Roman"/>
    </font>
    <font>
      <b/>
      <sz val="12"/>
      <color indexed="64"/>
      <name val="Times New Roman"/>
    </font>
    <font>
      <b/>
      <sz val="12"/>
      <color theme="1"/>
      <name val="Times New Roman"/>
    </font>
    <font>
      <sz val="14"/>
      <color theme="1"/>
      <name val="Times New Roman"/>
    </font>
    <font>
      <b/>
      <sz val="14"/>
      <color theme="1"/>
      <name val="Times New Roman"/>
    </font>
    <font>
      <b/>
      <sz val="12"/>
      <name val="Times New Roman"/>
    </font>
    <font>
      <b/>
      <i/>
      <sz val="12"/>
      <color theme="1"/>
      <name val="Times New Roman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</font>
    <font>
      <b/>
      <sz val="14"/>
      <color theme="1"/>
      <name val="Times New Roman"/>
      <family val="1"/>
    </font>
    <font>
      <b/>
      <sz val="16"/>
      <color indexed="64"/>
      <name val="Times New Roman"/>
      <family val="1"/>
    </font>
    <font>
      <b/>
      <sz val="12"/>
      <color rgb="FF00B0F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1">
    <xf numFmtId="0" fontId="0" fillId="0" borderId="0" xfId="0"/>
    <xf numFmtId="0" fontId="3" fillId="0" borderId="0" xfId="0" applyFont="1"/>
    <xf numFmtId="1" fontId="3" fillId="0" borderId="0" xfId="0" applyNumberFormat="1" applyFont="1"/>
    <xf numFmtId="1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11" fillId="0" borderId="9" xfId="1" applyFont="1" applyBorder="1" applyAlignment="1">
      <alignment wrapText="1"/>
    </xf>
    <xf numFmtId="0" fontId="11" fillId="0" borderId="0" xfId="1" applyFont="1" applyBorder="1" applyAlignment="1">
      <alignment vertical="center"/>
    </xf>
    <xf numFmtId="0" fontId="11" fillId="0" borderId="12" xfId="1" applyFont="1" applyBorder="1" applyAlignment="1">
      <alignment wrapText="1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1" fontId="12" fillId="2" borderId="11" xfId="0" applyNumberFormat="1" applyFont="1" applyFill="1" applyBorder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1" fontId="8" fillId="0" borderId="27" xfId="0" applyNumberFormat="1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1" fontId="8" fillId="0" borderId="17" xfId="0" applyNumberFormat="1" applyFont="1" applyBorder="1" applyAlignment="1">
      <alignment horizontal="center" vertical="center" wrapText="1"/>
    </xf>
    <xf numFmtId="0" fontId="11" fillId="0" borderId="27" xfId="1" applyFont="1" applyBorder="1" applyAlignment="1">
      <alignment wrapText="1"/>
    </xf>
    <xf numFmtId="0" fontId="9" fillId="2" borderId="26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vertical="center" wrapText="1"/>
    </xf>
    <xf numFmtId="0" fontId="12" fillId="3" borderId="21" xfId="1" applyFont="1" applyFill="1" applyBorder="1" applyAlignment="1">
      <alignment horizontal="center" vertical="center"/>
    </xf>
    <xf numFmtId="0" fontId="12" fillId="3" borderId="22" xfId="1" applyFont="1" applyFill="1" applyBorder="1" applyAlignment="1">
      <alignment horizontal="center" vertical="center"/>
    </xf>
    <xf numFmtId="1" fontId="12" fillId="0" borderId="24" xfId="0" applyNumberFormat="1" applyFont="1" applyBorder="1"/>
    <xf numFmtId="0" fontId="13" fillId="0" borderId="29" xfId="1" applyFont="1" applyBorder="1" applyAlignment="1">
      <alignment horizontal="center"/>
    </xf>
    <xf numFmtId="0" fontId="13" fillId="0" borderId="15" xfId="1" applyFont="1" applyBorder="1" applyAlignment="1">
      <alignment horizontal="center"/>
    </xf>
    <xf numFmtId="0" fontId="13" fillId="0" borderId="16" xfId="1" applyFont="1" applyBorder="1" applyAlignment="1">
      <alignment horizontal="center"/>
    </xf>
    <xf numFmtId="1" fontId="17" fillId="2" borderId="12" xfId="0" applyNumberFormat="1" applyFont="1" applyFill="1" applyBorder="1" applyAlignment="1">
      <alignment horizontal="center" vertical="center"/>
    </xf>
    <xf numFmtId="1" fontId="17" fillId="2" borderId="9" xfId="0" applyNumberFormat="1" applyFont="1" applyFill="1" applyBorder="1" applyAlignment="1">
      <alignment horizontal="center" vertical="center"/>
    </xf>
    <xf numFmtId="164" fontId="17" fillId="2" borderId="27" xfId="0" applyNumberFormat="1" applyFont="1" applyFill="1" applyBorder="1" applyAlignment="1">
      <alignment horizontal="center" vertical="center"/>
    </xf>
    <xf numFmtId="164" fontId="17" fillId="2" borderId="9" xfId="0" applyNumberFormat="1" applyFont="1" applyFill="1" applyBorder="1" applyAlignment="1">
      <alignment horizontal="center" vertical="center"/>
    </xf>
    <xf numFmtId="1" fontId="17" fillId="2" borderId="27" xfId="0" applyNumberFormat="1" applyFont="1" applyFill="1" applyBorder="1" applyAlignment="1">
      <alignment horizontal="center" vertical="center"/>
    </xf>
    <xf numFmtId="164" fontId="17" fillId="2" borderId="12" xfId="0" applyNumberFormat="1" applyFont="1" applyFill="1" applyBorder="1" applyAlignment="1">
      <alignment horizontal="center" vertical="center"/>
    </xf>
    <xf numFmtId="1" fontId="17" fillId="0" borderId="9" xfId="0" applyNumberFormat="1" applyFont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right" vertical="center"/>
    </xf>
    <xf numFmtId="164" fontId="3" fillId="2" borderId="23" xfId="0" applyNumberFormat="1" applyFont="1" applyFill="1" applyBorder="1" applyAlignment="1">
      <alignment horizontal="right" vertical="center"/>
    </xf>
    <xf numFmtId="164" fontId="12" fillId="2" borderId="3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0" fontId="8" fillId="0" borderId="36" xfId="0" applyFont="1" applyBorder="1" applyAlignment="1">
      <alignment horizontal="right" vertical="center" wrapText="1"/>
    </xf>
    <xf numFmtId="164" fontId="3" fillId="2" borderId="28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8" fillId="0" borderId="28" xfId="0" applyFont="1" applyBorder="1" applyAlignment="1">
      <alignment horizontal="right" vertical="center" wrapText="1"/>
    </xf>
    <xf numFmtId="164" fontId="12" fillId="0" borderId="25" xfId="0" applyNumberFormat="1" applyFont="1" applyBorder="1" applyAlignment="1">
      <alignment horizontal="right"/>
    </xf>
    <xf numFmtId="164" fontId="3" fillId="2" borderId="9" xfId="0" applyNumberFormat="1" applyFont="1" applyFill="1" applyBorder="1" applyAlignment="1">
      <alignment horizontal="right" vertical="center"/>
    </xf>
    <xf numFmtId="164" fontId="3" fillId="2" borderId="12" xfId="0" applyNumberFormat="1" applyFont="1" applyFill="1" applyBorder="1" applyAlignment="1">
      <alignment horizontal="right" vertical="center"/>
    </xf>
    <xf numFmtId="0" fontId="15" fillId="0" borderId="17" xfId="0" applyFont="1" applyBorder="1" applyAlignment="1">
      <alignment horizontal="right" vertical="center" wrapText="1"/>
    </xf>
    <xf numFmtId="0" fontId="3" fillId="2" borderId="27" xfId="0" applyNumberFormat="1" applyFont="1" applyFill="1" applyBorder="1" applyAlignment="1">
      <alignment horizontal="right" vertical="center"/>
    </xf>
    <xf numFmtId="0" fontId="3" fillId="2" borderId="9" xfId="0" applyNumberFormat="1" applyFont="1" applyFill="1" applyBorder="1" applyAlignment="1">
      <alignment horizontal="right" vertical="center"/>
    </xf>
    <xf numFmtId="0" fontId="3" fillId="2" borderId="12" xfId="0" applyNumberFormat="1" applyFont="1" applyFill="1" applyBorder="1" applyAlignment="1">
      <alignment horizontal="right" vertical="center"/>
    </xf>
    <xf numFmtId="0" fontId="8" fillId="0" borderId="27" xfId="0" applyFont="1" applyBorder="1" applyAlignment="1">
      <alignment horizontal="right" vertical="center" wrapText="1"/>
    </xf>
    <xf numFmtId="165" fontId="8" fillId="0" borderId="9" xfId="0" applyNumberFormat="1" applyFont="1" applyBorder="1" applyAlignment="1">
      <alignment horizontal="right" vertical="center" wrapText="1"/>
    </xf>
    <xf numFmtId="165" fontId="3" fillId="2" borderId="9" xfId="0" applyNumberFormat="1" applyFont="1" applyFill="1" applyBorder="1" applyAlignment="1">
      <alignment horizontal="right" vertical="center"/>
    </xf>
    <xf numFmtId="165" fontId="3" fillId="2" borderId="12" xfId="0" applyNumberFormat="1" applyFont="1" applyFill="1" applyBorder="1" applyAlignment="1">
      <alignment horizontal="right" vertical="center"/>
    </xf>
    <xf numFmtId="164" fontId="12" fillId="0" borderId="0" xfId="0" applyNumberFormat="1" applyFont="1" applyAlignment="1">
      <alignment horizontal="center" vertical="center"/>
    </xf>
    <xf numFmtId="4" fontId="3" fillId="0" borderId="37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left" vertical="center"/>
    </xf>
    <xf numFmtId="0" fontId="11" fillId="0" borderId="9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11" fillId="0" borderId="34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8" fillId="0" borderId="3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180975</xdr:rowOff>
    </xdr:from>
    <xdr:to>
      <xdr:col>1</xdr:col>
      <xdr:colOff>2554432</xdr:colOff>
      <xdr:row>8</xdr:row>
      <xdr:rowOff>40513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133475" y="180975"/>
          <a:ext cx="2402032" cy="1469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1"/>
  <sheetViews>
    <sheetView tabSelected="1" zoomScaleNormal="100" workbookViewId="0">
      <selection activeCell="I15" sqref="I15"/>
    </sheetView>
  </sheetViews>
  <sheetFormatPr baseColWidth="10" defaultColWidth="9.140625" defaultRowHeight="15.75" x14ac:dyDescent="0.25"/>
  <cols>
    <col min="1" max="1" width="14.7109375" style="1" customWidth="1"/>
    <col min="2" max="2" width="39.140625" style="1" customWidth="1"/>
    <col min="3" max="3" width="55.28515625" style="1" customWidth="1"/>
    <col min="4" max="4" width="17.7109375" style="1" customWidth="1"/>
    <col min="5" max="5" width="21.7109375" style="1" customWidth="1"/>
    <col min="6" max="6" width="21.140625" style="2" customWidth="1"/>
    <col min="7" max="7" width="20.5703125" style="1" customWidth="1"/>
    <col min="8" max="8" width="15" style="1" customWidth="1"/>
    <col min="9" max="9" width="20.5703125" style="1" customWidth="1"/>
    <col min="10" max="10" width="16" style="1" customWidth="1"/>
    <col min="11" max="14" width="9.140625" style="1"/>
    <col min="15" max="15" width="11.7109375" style="1" customWidth="1"/>
    <col min="16" max="16384" width="9.140625" style="1"/>
  </cols>
  <sheetData>
    <row r="2" spans="1:10" ht="15" customHeight="1" x14ac:dyDescent="0.25">
      <c r="C2" s="78" t="s">
        <v>11</v>
      </c>
      <c r="D2" s="79"/>
      <c r="E2" s="79"/>
      <c r="F2" s="79"/>
      <c r="G2" s="80"/>
    </row>
    <row r="3" spans="1:10" ht="15" customHeight="1" x14ac:dyDescent="0.25">
      <c r="C3" s="81"/>
      <c r="D3" s="82"/>
      <c r="E3" s="82"/>
      <c r="F3" s="82"/>
      <c r="G3" s="83"/>
    </row>
    <row r="4" spans="1:10" ht="20.25" customHeight="1" x14ac:dyDescent="0.25">
      <c r="C4" s="81"/>
      <c r="D4" s="82"/>
      <c r="E4" s="82"/>
      <c r="F4" s="82"/>
      <c r="G4" s="83"/>
    </row>
    <row r="5" spans="1:10" ht="15" customHeight="1" x14ac:dyDescent="0.25">
      <c r="C5" s="81"/>
      <c r="D5" s="82"/>
      <c r="E5" s="82"/>
      <c r="F5" s="82"/>
      <c r="G5" s="83"/>
    </row>
    <row r="6" spans="1:10" ht="15" customHeight="1" x14ac:dyDescent="0.25">
      <c r="C6" s="81"/>
      <c r="D6" s="82"/>
      <c r="E6" s="82"/>
      <c r="F6" s="82"/>
      <c r="G6" s="83"/>
    </row>
    <row r="7" spans="1:10" ht="15" customHeight="1" x14ac:dyDescent="0.25">
      <c r="C7" s="84"/>
      <c r="D7" s="85"/>
      <c r="E7" s="85"/>
      <c r="F7" s="85"/>
      <c r="G7" s="86"/>
    </row>
    <row r="8" spans="1:10" ht="15" customHeight="1" x14ac:dyDescent="0.25">
      <c r="C8" s="10"/>
      <c r="D8" s="10"/>
      <c r="E8" s="10"/>
      <c r="F8" s="3"/>
      <c r="G8" s="4"/>
    </row>
    <row r="9" spans="1:10" ht="15" customHeight="1" x14ac:dyDescent="0.25">
      <c r="C9" s="10"/>
      <c r="D9" s="10"/>
      <c r="E9" s="87" t="s">
        <v>12</v>
      </c>
      <c r="F9" s="88"/>
      <c r="G9" s="89"/>
    </row>
    <row r="10" spans="1:10" x14ac:dyDescent="0.25">
      <c r="E10" s="90"/>
      <c r="F10" s="91"/>
      <c r="G10" s="92"/>
    </row>
    <row r="11" spans="1:10" x14ac:dyDescent="0.25">
      <c r="A11" s="96"/>
      <c r="B11" s="96"/>
      <c r="C11" s="96"/>
      <c r="D11" s="96"/>
      <c r="E11" s="93"/>
      <c r="F11" s="94"/>
      <c r="G11" s="95"/>
    </row>
    <row r="12" spans="1:10" x14ac:dyDescent="0.25">
      <c r="A12" s="96"/>
      <c r="B12" s="96"/>
      <c r="C12" s="96"/>
      <c r="D12" s="96"/>
    </row>
    <row r="13" spans="1:10" ht="16.5" thickBot="1" x14ac:dyDescent="0.3"/>
    <row r="14" spans="1:10" s="5" customFormat="1" ht="54.75" customHeight="1" x14ac:dyDescent="0.3">
      <c r="A14" s="21" t="s">
        <v>0</v>
      </c>
      <c r="B14" s="97" t="s">
        <v>1</v>
      </c>
      <c r="C14" s="98"/>
      <c r="D14" s="99"/>
      <c r="E14" s="22" t="s">
        <v>20</v>
      </c>
      <c r="F14" s="23" t="s">
        <v>13</v>
      </c>
      <c r="G14" s="24" t="s">
        <v>2</v>
      </c>
      <c r="H14" s="6"/>
      <c r="I14" s="6"/>
      <c r="J14" s="6"/>
    </row>
    <row r="15" spans="1:10" ht="20.100000000000001" customHeight="1" x14ac:dyDescent="0.25">
      <c r="A15" s="25" t="s">
        <v>14</v>
      </c>
      <c r="B15" s="70" t="s">
        <v>17</v>
      </c>
      <c r="C15" s="71"/>
      <c r="D15" s="72"/>
      <c r="E15" s="55"/>
      <c r="F15" s="40">
        <v>1</v>
      </c>
      <c r="G15" s="46">
        <f>+E15*F15</f>
        <v>0</v>
      </c>
      <c r="H15" s="7"/>
      <c r="I15" s="7"/>
      <c r="J15" s="7"/>
    </row>
    <row r="16" spans="1:10" ht="20.100000000000001" customHeight="1" x14ac:dyDescent="0.25">
      <c r="A16" s="25" t="s">
        <v>15</v>
      </c>
      <c r="B16" s="70" t="s">
        <v>18</v>
      </c>
      <c r="C16" s="71"/>
      <c r="D16" s="72"/>
      <c r="E16" s="55"/>
      <c r="F16" s="40">
        <v>1</v>
      </c>
      <c r="G16" s="46">
        <f>D16*F16</f>
        <v>0</v>
      </c>
      <c r="H16" s="7"/>
      <c r="I16" s="7"/>
      <c r="J16" s="7"/>
    </row>
    <row r="17" spans="1:15" ht="20.100000000000001" customHeight="1" thickBot="1" x14ac:dyDescent="0.3">
      <c r="A17" s="26" t="s">
        <v>16</v>
      </c>
      <c r="B17" s="73" t="s">
        <v>19</v>
      </c>
      <c r="C17" s="74"/>
      <c r="D17" s="75"/>
      <c r="E17" s="56"/>
      <c r="F17" s="39">
        <v>1</v>
      </c>
      <c r="G17" s="47">
        <f>D17*F17</f>
        <v>0</v>
      </c>
      <c r="H17" s="7"/>
      <c r="I17" s="7"/>
      <c r="J17" s="7"/>
    </row>
    <row r="18" spans="1:15" ht="20.100000000000001" customHeight="1" thickBot="1" x14ac:dyDescent="0.3">
      <c r="A18" s="26" t="s">
        <v>45</v>
      </c>
      <c r="B18" s="73" t="s">
        <v>46</v>
      </c>
      <c r="C18" s="74"/>
      <c r="D18" s="75"/>
      <c r="E18" s="56"/>
      <c r="F18" s="39">
        <v>4</v>
      </c>
      <c r="G18" s="47">
        <f>E18*F18</f>
        <v>0</v>
      </c>
      <c r="H18" s="7"/>
      <c r="I18" s="7"/>
      <c r="J18" s="7"/>
    </row>
    <row r="19" spans="1:15" ht="20.100000000000001" customHeight="1" thickBot="1" x14ac:dyDescent="0.3">
      <c r="A19" s="14"/>
      <c r="B19" s="12"/>
      <c r="C19" s="12"/>
      <c r="D19" s="16"/>
      <c r="E19" s="49"/>
      <c r="F19" s="20" t="s">
        <v>32</v>
      </c>
      <c r="G19" s="48">
        <f>SUM(G15:G18)</f>
        <v>0</v>
      </c>
      <c r="H19" s="7"/>
      <c r="I19" s="7"/>
      <c r="J19" s="7"/>
    </row>
    <row r="20" spans="1:15" s="19" customFormat="1" ht="20.100000000000001" customHeight="1" thickBot="1" x14ac:dyDescent="0.3">
      <c r="A20" s="15"/>
      <c r="B20" s="12"/>
      <c r="C20" s="12"/>
      <c r="D20" s="16"/>
      <c r="E20" s="49"/>
      <c r="F20" s="17"/>
      <c r="G20" s="49"/>
      <c r="H20" s="18"/>
      <c r="I20" s="18"/>
      <c r="J20" s="18"/>
    </row>
    <row r="21" spans="1:15" s="19" customFormat="1" ht="38.25" thickBot="1" x14ac:dyDescent="0.3">
      <c r="A21" s="21" t="s">
        <v>0</v>
      </c>
      <c r="B21" s="76" t="s">
        <v>1</v>
      </c>
      <c r="C21" s="77"/>
      <c r="D21" s="27" t="s">
        <v>20</v>
      </c>
      <c r="E21" s="57" t="s">
        <v>33</v>
      </c>
      <c r="F21" s="28" t="s">
        <v>13</v>
      </c>
      <c r="G21" s="50" t="s">
        <v>2</v>
      </c>
      <c r="H21" s="18"/>
      <c r="I21" s="67" t="s">
        <v>43</v>
      </c>
      <c r="J21" s="67"/>
      <c r="K21" s="67"/>
      <c r="L21" s="67"/>
      <c r="M21" s="67"/>
      <c r="N21" s="67"/>
      <c r="O21" s="67"/>
    </row>
    <row r="22" spans="1:15" ht="20.100000000000001" customHeight="1" thickBot="1" x14ac:dyDescent="0.3">
      <c r="A22" s="36" t="s">
        <v>21</v>
      </c>
      <c r="B22" s="30" t="s">
        <v>26</v>
      </c>
      <c r="C22" s="29" t="s">
        <v>27</v>
      </c>
      <c r="D22" s="41">
        <v>500</v>
      </c>
      <c r="E22" s="58">
        <v>1</v>
      </c>
      <c r="F22" s="43">
        <v>20</v>
      </c>
      <c r="G22" s="51">
        <f>D22*E22*F22</f>
        <v>10000</v>
      </c>
      <c r="H22" s="7"/>
      <c r="I22" s="65" t="s">
        <v>44</v>
      </c>
      <c r="J22" s="66">
        <f>(E22+(3*E23)+E24+E25+(3*E26))/9</f>
        <v>1</v>
      </c>
    </row>
    <row r="23" spans="1:15" ht="20.100000000000001" customHeight="1" thickBot="1" x14ac:dyDescent="0.3">
      <c r="A23" s="37" t="s">
        <v>22</v>
      </c>
      <c r="B23" s="31" t="s">
        <v>26</v>
      </c>
      <c r="C23" s="11" t="s">
        <v>28</v>
      </c>
      <c r="D23" s="42">
        <v>2000</v>
      </c>
      <c r="E23" s="59">
        <v>1</v>
      </c>
      <c r="F23" s="40">
        <v>10</v>
      </c>
      <c r="G23" s="46">
        <f t="shared" ref="G23:G26" si="0">D23*E23*F23</f>
        <v>20000</v>
      </c>
      <c r="H23" s="7"/>
      <c r="I23" s="7"/>
      <c r="J23" s="7"/>
    </row>
    <row r="24" spans="1:15" ht="20.100000000000001" customHeight="1" x14ac:dyDescent="0.25">
      <c r="A24" s="37" t="s">
        <v>23</v>
      </c>
      <c r="B24" s="31" t="s">
        <v>26</v>
      </c>
      <c r="C24" s="11" t="s">
        <v>29</v>
      </c>
      <c r="D24" s="42">
        <v>100</v>
      </c>
      <c r="E24" s="59">
        <v>1</v>
      </c>
      <c r="F24" s="43">
        <v>5</v>
      </c>
      <c r="G24" s="46">
        <f>D24*E24*F24</f>
        <v>500</v>
      </c>
      <c r="H24" s="7"/>
      <c r="I24" s="7"/>
      <c r="J24" s="7"/>
    </row>
    <row r="25" spans="1:15" ht="20.100000000000001" customHeight="1" x14ac:dyDescent="0.25">
      <c r="A25" s="37" t="s">
        <v>24</v>
      </c>
      <c r="B25" s="31" t="s">
        <v>26</v>
      </c>
      <c r="C25" s="11" t="s">
        <v>30</v>
      </c>
      <c r="D25" s="42">
        <v>500</v>
      </c>
      <c r="E25" s="59">
        <v>1</v>
      </c>
      <c r="F25" s="40">
        <v>5</v>
      </c>
      <c r="G25" s="46">
        <f t="shared" si="0"/>
        <v>2500</v>
      </c>
      <c r="H25" s="7"/>
      <c r="I25" s="7"/>
      <c r="J25" s="7"/>
    </row>
    <row r="26" spans="1:15" ht="20.100000000000001" customHeight="1" thickBot="1" x14ac:dyDescent="0.3">
      <c r="A26" s="38" t="s">
        <v>25</v>
      </c>
      <c r="B26" s="32" t="s">
        <v>26</v>
      </c>
      <c r="C26" s="13" t="s">
        <v>31</v>
      </c>
      <c r="D26" s="44">
        <v>10000</v>
      </c>
      <c r="E26" s="60">
        <v>1</v>
      </c>
      <c r="F26" s="39">
        <v>1</v>
      </c>
      <c r="G26" s="47">
        <f t="shared" si="0"/>
        <v>10000</v>
      </c>
      <c r="H26" s="7"/>
      <c r="I26" s="7"/>
      <c r="J26" s="7"/>
    </row>
    <row r="27" spans="1:15" ht="16.5" thickBot="1" x14ac:dyDescent="0.3">
      <c r="E27" s="52"/>
      <c r="F27" s="20" t="s">
        <v>32</v>
      </c>
      <c r="G27" s="48">
        <f>SUM(G22:G26)</f>
        <v>43000</v>
      </c>
    </row>
    <row r="28" spans="1:15" x14ac:dyDescent="0.25">
      <c r="C28" s="8"/>
      <c r="D28" s="9"/>
      <c r="E28" s="52"/>
      <c r="G28" s="52"/>
    </row>
    <row r="29" spans="1:15" ht="16.5" thickBot="1" x14ac:dyDescent="0.3">
      <c r="C29" s="8"/>
      <c r="D29" s="9"/>
      <c r="E29" s="52"/>
      <c r="G29" s="52"/>
    </row>
    <row r="30" spans="1:15" ht="37.5" x14ac:dyDescent="0.25">
      <c r="A30" s="21" t="s">
        <v>0</v>
      </c>
      <c r="B30" s="100" t="s">
        <v>1</v>
      </c>
      <c r="C30" s="100"/>
      <c r="D30" s="100"/>
      <c r="E30" s="61" t="s">
        <v>20</v>
      </c>
      <c r="F30" s="23" t="s">
        <v>13</v>
      </c>
      <c r="G30" s="53" t="s">
        <v>2</v>
      </c>
    </row>
    <row r="31" spans="1:15" ht="19.5" customHeight="1" x14ac:dyDescent="0.25">
      <c r="A31" s="33" t="s">
        <v>3</v>
      </c>
      <c r="B31" s="68" t="s">
        <v>35</v>
      </c>
      <c r="C31" s="68"/>
      <c r="D31" s="68"/>
      <c r="E31" s="62"/>
      <c r="F31" s="45">
        <v>1</v>
      </c>
      <c r="G31" s="46">
        <f>E31*F31</f>
        <v>0</v>
      </c>
    </row>
    <row r="32" spans="1:15" ht="18" customHeight="1" x14ac:dyDescent="0.25">
      <c r="A32" s="33" t="s">
        <v>4</v>
      </c>
      <c r="B32" s="68" t="s">
        <v>36</v>
      </c>
      <c r="C32" s="68"/>
      <c r="D32" s="68"/>
      <c r="E32" s="62"/>
      <c r="F32" s="45">
        <v>2</v>
      </c>
      <c r="G32" s="46">
        <f t="shared" ref="G32:G38" si="1">E32*F32</f>
        <v>0</v>
      </c>
    </row>
    <row r="33" spans="1:7" ht="18.95" customHeight="1" x14ac:dyDescent="0.25">
      <c r="A33" s="33" t="s">
        <v>5</v>
      </c>
      <c r="B33" s="68" t="s">
        <v>37</v>
      </c>
      <c r="C33" s="68"/>
      <c r="D33" s="68"/>
      <c r="E33" s="62"/>
      <c r="F33" s="45">
        <v>2</v>
      </c>
      <c r="G33" s="46">
        <f t="shared" si="1"/>
        <v>0</v>
      </c>
    </row>
    <row r="34" spans="1:7" ht="18.95" customHeight="1" x14ac:dyDescent="0.25">
      <c r="A34" s="33" t="s">
        <v>6</v>
      </c>
      <c r="B34" s="68" t="s">
        <v>38</v>
      </c>
      <c r="C34" s="68"/>
      <c r="D34" s="68"/>
      <c r="E34" s="63"/>
      <c r="F34" s="45">
        <v>1</v>
      </c>
      <c r="G34" s="46">
        <f t="shared" si="1"/>
        <v>0</v>
      </c>
    </row>
    <row r="35" spans="1:7" ht="18.95" customHeight="1" x14ac:dyDescent="0.25">
      <c r="A35" s="33" t="s">
        <v>7</v>
      </c>
      <c r="B35" s="68" t="s">
        <v>39</v>
      </c>
      <c r="C35" s="68"/>
      <c r="D35" s="68"/>
      <c r="E35" s="63"/>
      <c r="F35" s="40">
        <v>2</v>
      </c>
      <c r="G35" s="46">
        <f t="shared" si="1"/>
        <v>0</v>
      </c>
    </row>
    <row r="36" spans="1:7" ht="18.95" customHeight="1" x14ac:dyDescent="0.25">
      <c r="A36" s="33" t="s">
        <v>8</v>
      </c>
      <c r="B36" s="68" t="s">
        <v>40</v>
      </c>
      <c r="C36" s="68"/>
      <c r="D36" s="68"/>
      <c r="E36" s="63"/>
      <c r="F36" s="45">
        <v>1</v>
      </c>
      <c r="G36" s="46">
        <f t="shared" si="1"/>
        <v>0</v>
      </c>
    </row>
    <row r="37" spans="1:7" ht="18.95" customHeight="1" x14ac:dyDescent="0.25">
      <c r="A37" s="33" t="s">
        <v>9</v>
      </c>
      <c r="B37" s="68" t="s">
        <v>41</v>
      </c>
      <c r="C37" s="68"/>
      <c r="D37" s="68"/>
      <c r="E37" s="63"/>
      <c r="F37" s="40">
        <v>1</v>
      </c>
      <c r="G37" s="46">
        <f t="shared" si="1"/>
        <v>0</v>
      </c>
    </row>
    <row r="38" spans="1:7" ht="18.95" customHeight="1" thickBot="1" x14ac:dyDescent="0.3">
      <c r="A38" s="34" t="s">
        <v>10</v>
      </c>
      <c r="B38" s="69" t="s">
        <v>42</v>
      </c>
      <c r="C38" s="69"/>
      <c r="D38" s="69"/>
      <c r="E38" s="64"/>
      <c r="F38" s="40">
        <v>1</v>
      </c>
      <c r="G38" s="46">
        <f t="shared" si="1"/>
        <v>0</v>
      </c>
    </row>
    <row r="39" spans="1:7" ht="16.5" thickBot="1" x14ac:dyDescent="0.3">
      <c r="C39" s="12"/>
      <c r="D39" s="16"/>
      <c r="E39" s="16"/>
      <c r="F39" s="20" t="s">
        <v>32</v>
      </c>
      <c r="G39" s="48">
        <f>SUM(G31:G38)</f>
        <v>0</v>
      </c>
    </row>
    <row r="40" spans="1:7" ht="16.5" thickBot="1" x14ac:dyDescent="0.3">
      <c r="G40" s="52"/>
    </row>
    <row r="41" spans="1:7" ht="16.5" thickBot="1" x14ac:dyDescent="0.3">
      <c r="F41" s="35" t="s">
        <v>34</v>
      </c>
      <c r="G41" s="54">
        <f>G19+G27+G39</f>
        <v>43000</v>
      </c>
    </row>
  </sheetData>
  <mergeCells count="22">
    <mergeCell ref="B14:D14"/>
    <mergeCell ref="B30:D30"/>
    <mergeCell ref="B31:D31"/>
    <mergeCell ref="B32:D32"/>
    <mergeCell ref="B33:D33"/>
    <mergeCell ref="B18:D18"/>
    <mergeCell ref="C2:G7"/>
    <mergeCell ref="E9:G11"/>
    <mergeCell ref="A11:B11"/>
    <mergeCell ref="C11:D11"/>
    <mergeCell ref="A12:B12"/>
    <mergeCell ref="C12:D12"/>
    <mergeCell ref="B15:D15"/>
    <mergeCell ref="B16:D16"/>
    <mergeCell ref="B17:D17"/>
    <mergeCell ref="B21:C21"/>
    <mergeCell ref="B34:D34"/>
    <mergeCell ref="I21:O21"/>
    <mergeCell ref="B35:D35"/>
    <mergeCell ref="B36:D36"/>
    <mergeCell ref="B37:D37"/>
    <mergeCell ref="B38:D38"/>
  </mergeCells>
  <printOptions gridLines="1" gridLinesSet="0"/>
  <pageMargins left="1.4799999999999998" right="0.31496062992125984" top="0.80000000000000016" bottom="0.17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MCO SAA</vt:lpstr>
      <vt:lpstr>'DQE MCO SAA'!Zone_d_impression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VITIOURINE</dc:creator>
  <cp:lastModifiedBy>Maryline CAYROU-ESTRIPEAU</cp:lastModifiedBy>
  <dcterms:created xsi:type="dcterms:W3CDTF">2021-01-05T10:21:14Z</dcterms:created>
  <dcterms:modified xsi:type="dcterms:W3CDTF">2025-10-07T09:48:14Z</dcterms:modified>
</cp:coreProperties>
</file>