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portail.vnf.fr/projets/dtstrasbourg/2571I040AB - Marché de dragages écluse de Vogelsheim/01  Documents prparatoires/DCE Version définitive/"/>
    </mc:Choice>
  </mc:AlternateContent>
  <xr:revisionPtr revIDLastSave="0" documentId="13_ncr:1_{B1BF5581-9E03-4995-9CD9-D2B90B987522}" xr6:coauthVersionLast="47" xr6:coauthVersionMax="47" xr10:uidLastSave="{00000000-0000-0000-0000-000000000000}"/>
  <bookViews>
    <workbookView xWindow="-13815" yWindow="-16320" windowWidth="29040" windowHeight="16440" activeTab="1" xr2:uid="{FCECB041-EC8B-4C26-94EE-A8BFCC31D608}"/>
  </bookViews>
  <sheets>
    <sheet name="BPU" sheetId="1" r:id="rId1"/>
    <sheet name="DQE" sheetId="2" r:id="rId2"/>
  </sheets>
  <definedNames>
    <definedName name="BPU_Code_Consultation">BPU!$D$2</definedName>
    <definedName name="BPU_Code_Lot">BPU!$D$3</definedName>
    <definedName name="BPU_Libelle_Organisme">BPU!$C$8</definedName>
    <definedName name="BPU_Ligne_Article">DQE!#REF!</definedName>
    <definedName name="BPU_Ligne_Entete">DQE!#REF!</definedName>
    <definedName name="BPU_Niveau_Decoupage">DQE!#REF!</definedName>
    <definedName name="BPU_Niveau1_Organisme">BPU!$B$1</definedName>
    <definedName name="BPU_Niveau2_Organisme">BPU!$B$2</definedName>
    <definedName name="BPU_Niveau3_Organisme">BPU!$B$3</definedName>
    <definedName name="BPU_Objet_Consultation">BPU!$C$7</definedName>
    <definedName name="DEBUT_DOC">BPU!$B$10:$D$10</definedName>
    <definedName name="DQE_Code_Consultation">DQE!$H$2</definedName>
    <definedName name="DQE_Code_Lot">DQE!$H$3</definedName>
    <definedName name="DQE_Consultation">DQE!$G$2</definedName>
    <definedName name="DQE_CUMUL_HT">DQE!#REF!</definedName>
    <definedName name="DQE_CUMUL_TTC">DQE!#REF!</definedName>
    <definedName name="DQE_Libelle_Organisme">DQE!#REF!</definedName>
    <definedName name="DQE_Ligne_Article_Descriptif">BPU!#REF!</definedName>
    <definedName name="DQE_Ligne_Article_Descriptif_Metre">BPU!#REF!</definedName>
    <definedName name="DQE_Ligne_Article_Metre">BPU!#REF!</definedName>
    <definedName name="DQE_Ligne_Article_Simple">BPU!#REF!</definedName>
    <definedName name="DQE_Ligne_Entete_Descriptif">BPU!#REF!</definedName>
    <definedName name="DQE_Ligne_Entete_simple">BPU!#REF!</definedName>
    <definedName name="DQE_Lot_traite">DQE!$G$3</definedName>
    <definedName name="DQE_MONTANT_TVA">DQE!#REF!</definedName>
    <definedName name="DQE_Niveau_Decoupage">BPU!#REF!</definedName>
    <definedName name="DQE_Niveau1_Organisme">DQE!$B$1</definedName>
    <definedName name="DQE_Niveau2_Organisme">DQE!$B$2</definedName>
    <definedName name="DQE_Niveau3_Organisme">DQE!$B$3</definedName>
    <definedName name="DQE_Objet_Consultation">DQE!#REF!</definedName>
    <definedName name="DQE_TAUX">DQE!#REF!</definedName>
    <definedName name="DQE_TAUX_TVA">DQE!#REF!</definedName>
    <definedName name="DQE_TOTAL_MONTANTHT_LABEL">DQE!#REF!</definedName>
    <definedName name="DQE_TOTAL_MONTANTTTC_LABEL">DQE!#REF!</definedName>
    <definedName name="DQE_TVA_1">DQE!#REF!</definedName>
    <definedName name="ID_ARTICLES">DQE!#REF!</definedName>
    <definedName name="Id_Consultation">DQE!$A$1</definedName>
    <definedName name="Id_Lot">DQE!$A$3</definedName>
    <definedName name="_xlnm.Print_Titles" localSheetId="1">BPU!$1:$10</definedName>
    <definedName name="NUM_PRIX">DQE!#REF!</definedName>
    <definedName name="PRIX_UNITAIRE">DQE!#REF!</definedName>
    <definedName name="QUANTITES_PREVUES">DQE!#REF!</definedName>
    <definedName name="RABAIS" localSheetId="1">DQE!#REF!</definedName>
    <definedName name="TITRE">DQE!$B$4</definedName>
    <definedName name="Type_DE">DQE!$A$2</definedName>
    <definedName name="Z_0256584C_D506_4F27_AA67_FD796645420B_.wvu.Cols" localSheetId="0" hidden="1">BPU!$A:$A,BPU!#REF!</definedName>
    <definedName name="Z_0256584C_D506_4F27_AA67_FD796645420B_.wvu.Cols" localSheetId="1" hidden="1">DQE!$A:$A,DQE!$G:$G,DQE!$I:$S</definedName>
    <definedName name="Z_1A82DD94_F60B_49A1_BE7B_F3275DF26AC8_.wvu.Cols" localSheetId="0" hidden="1">BPU!$A:$A,BPU!#REF!</definedName>
    <definedName name="Z_1A82DD94_F60B_49A1_BE7B_F3275DF26AC8_.wvu.Cols" localSheetId="1" hidden="1">DQE!$A:$A,DQE!$G:$G,DQE!$I:$S</definedName>
    <definedName name="Z_93831A5F_712E_4072_94F7_5B82F2EFCE0E_.wvu.Cols" localSheetId="0" hidden="1">BPU!$A:$A,BPU!#REF!</definedName>
    <definedName name="Z_93831A5F_712E_4072_94F7_5B82F2EFCE0E_.wvu.Cols" localSheetId="1" hidden="1">DQE!$A:$A,DQE!$G:$G,DQE!$I:$S</definedName>
    <definedName name="Z_F7C2954A_E303_44E1_AA5F_D7B844E2337D_.wvu.Cols" localSheetId="0" hidden="1">BPU!$A:$A,BPU!#REF!</definedName>
    <definedName name="Z_F7C2954A_E303_44E1_AA5F_D7B844E2337D_.wvu.Cols" localSheetId="1" hidden="1">DQE!$A:$A,DQE!$G:$G,DQE!$I:$S</definedName>
  </definedNames>
  <calcPr calcId="191028"/>
  <customWorkbookViews>
    <customWorkbookView name="X - Personal View" guid="{0256584C-D506-4F27-AA67-FD796645420B}" mergeInterval="0" personalView="1" maximized="1" xWindow="-4" yWindow="-4" windowWidth="1032" windowHeight="776" activeSheetId="1"/>
    <customWorkbookView name="ZHENG Lucie, VNF/DT Strasbourg/STVE/Exploitation - Affichage personnalisé" guid="{1A82DD94-F60B-49A1-BE7B-F3275DF26AC8}" mergeInterval="0" personalView="1" maximized="1" xWindow="-11" yWindow="-11" windowWidth="1942" windowHeight="1042" activeSheetId="1" showComments="commIndAndComment"/>
    <customWorkbookView name="ALBARET Jérôme, VNF/DT Strasbourg/STVE/Exploitation - Affichage personnalisé" guid="{F7C2954A-E303-44E1-AA5F-D7B844E2337D}" mergeInterval="0" personalView="1" maximized="1" xWindow="-2891" yWindow="-11" windowWidth="2902" windowHeight="1582" activeSheetId="2"/>
    <customWorkbookView name="francois.combeau - Affichage personnalisé" guid="{93831A5F-712E-4072-94F7-5B82F2EFCE0E}" mergeInterval="0" personalView="1" maximized="1" xWindow="-8" yWindow="-8" windowWidth="1696" windowHeight="101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2" l="1"/>
  <c r="H53" i="2"/>
  <c r="J53" i="2" s="1"/>
  <c r="H52" i="2"/>
  <c r="H54" i="2" s="1"/>
  <c r="H49" i="2"/>
  <c r="J49" i="2" s="1"/>
  <c r="H48" i="2"/>
  <c r="H50" i="2" s="1"/>
  <c r="H44" i="2"/>
  <c r="H43" i="2"/>
  <c r="H40" i="2"/>
  <c r="H37" i="2"/>
  <c r="J37" i="2" s="1"/>
  <c r="H36" i="2"/>
  <c r="J36" i="2" s="1"/>
  <c r="H35" i="2"/>
  <c r="J35" i="2" s="1"/>
  <c r="H33" i="2"/>
  <c r="H32" i="2"/>
  <c r="H31" i="2"/>
  <c r="H29" i="2"/>
  <c r="H28" i="2"/>
  <c r="J28" i="2" s="1"/>
  <c r="H27" i="2"/>
  <c r="J27" i="2" s="1"/>
  <c r="H23" i="2"/>
  <c r="H22" i="2"/>
  <c r="H19" i="2"/>
  <c r="J19" i="2" s="1"/>
  <c r="H18" i="2"/>
  <c r="J18" i="2" s="1"/>
  <c r="H15" i="2"/>
  <c r="H14" i="2"/>
  <c r="J14" i="2" s="1"/>
  <c r="H13" i="2"/>
  <c r="J13" i="2" s="1"/>
  <c r="H1" i="2"/>
  <c r="D1" i="1"/>
  <c r="H24" i="2" l="1"/>
  <c r="H45" i="2"/>
  <c r="H38" i="2"/>
  <c r="H20" i="2"/>
  <c r="H16" i="2"/>
  <c r="J52" i="2"/>
  <c r="J15" i="2"/>
  <c r="J29" i="2"/>
  <c r="J48" i="2"/>
  <c r="H57" i="2" l="1"/>
  <c r="H58" i="2"/>
  <c r="H59" i="2" l="1"/>
</calcChain>
</file>

<file path=xl/sharedStrings.xml><?xml version="1.0" encoding="utf-8"?>
<sst xmlns="http://schemas.openxmlformats.org/spreadsheetml/2006/main" count="262" uniqueCount="116">
  <si>
    <t>Consultation : 2025-Dragage-Volgelsheim</t>
  </si>
  <si>
    <t>BORDEREAU DES PRIX UNITAIRES - Lot 1</t>
  </si>
  <si>
    <t xml:space="preserve">Objet : </t>
  </si>
  <si>
    <t>Travaux de dragage sur les abords des écluses de Volgelsheim - Secteur Amont</t>
  </si>
  <si>
    <t>Personne morale :</t>
  </si>
  <si>
    <t>Voies Navigables de France</t>
  </si>
  <si>
    <t>N° Prix</t>
  </si>
  <si>
    <t>Libellé</t>
  </si>
  <si>
    <t>Prix Unitaire/
Forfait H.T.</t>
  </si>
  <si>
    <t>1 - Frais généraux</t>
  </si>
  <si>
    <t>1.1</t>
  </si>
  <si>
    <t>Fourniture des documents préalables à la réalisation des travaux</t>
  </si>
  <si>
    <t/>
  </si>
  <si>
    <t>Ce prix comprend notamment :
- PAE
- SOSED
- Programme d'exécution des travaux
- PAQ
- Elaboration du PPS, avec une visite sur site pour l'inspection commune préalable (ICP)
- Autorisations nécessaires à la bonne exécution des travaux</t>
  </si>
  <si>
    <t xml:space="preserve">Le forfait : </t>
  </si>
  <si>
    <t>1.2</t>
  </si>
  <si>
    <t>Installation de chantier</t>
  </si>
  <si>
    <t>Ce prix rémunère forfaitairement les prestations nécessaires à la bonne marche du chantier pour l’entreprise et ses sous-traitants éventuels et toutes sujétions à une parfaite réalisation de ce prix. Il comprend notamment :_x000D_
- Piquetage des zones des travaux _x000D_
- L’amenée sur chantier et le repliement en fin de travaux du matériel, personnel et locaux à la disposition du personnel conformément à la législation en vigueur_x000D_
- L’aménagement et l’entretien du terrain et des pistes de chantier, ainsi que les aires de travail le cas échéant_x000D_
- L’établissement, le fonctionnement et l’entretien des clôtures nécessaires à la sécurité_x000D_
- Les dispositifs de sécurité et installation d’hygiène_x000D_
- La remise en état des lieux après le repliement des installations en fin de chantier_x000D_
- Le suivi environnemental tout au long du chantier</t>
  </si>
  <si>
    <t xml:space="preserve">
</t>
  </si>
  <si>
    <t>Fourniture des documents de fin des travaux</t>
  </si>
  <si>
    <t>Ce prix comprend :_x000D_
- La remise du journal de chantier, y compris surveillance de la qualité des eaux (voir CCTP)_x000D_
- La remise du DOE complet (voir CCTP)</t>
  </si>
  <si>
    <t>2 - Dragage</t>
  </si>
  <si>
    <t>2.1</t>
  </si>
  <si>
    <t xml:space="preserve">Dragage des matériaux </t>
  </si>
  <si>
    <t>Ce prix rémunère le dragage des matériaux et leur chargement dans le mode de transport choisi pour cette opération._x000D_
Il comprend les mouvements et l'immobilisation du matériel et personnel à l'intérieur du chantier lors et entre les opérations de chargement, y compris les sujétions au droit des ponts et des ouvrages divers.
Il comprend également toutes les sujétions liées au balisage, signalisation et protections adaptées</t>
  </si>
  <si>
    <t xml:space="preserve">Le mètre cube : </t>
  </si>
  <si>
    <t>2.2</t>
  </si>
  <si>
    <t>Plus-value mise en œuvre d'un barrage à jupe</t>
  </si>
  <si>
    <t>Ce prix rémunère la mise en place d'un barrage à jupe lorsque cela s'avère nécessaire (article 9.3 du CCTP).</t>
  </si>
  <si>
    <t xml:space="preserve">3 - Gestion des matèriaux de dragage dans le Rhin canalisé </t>
  </si>
  <si>
    <t>Remobilisation des sédiments dans le Rhin canalisé</t>
  </si>
  <si>
    <t>3.1</t>
  </si>
  <si>
    <t xml:space="preserve">Remobilisation des sédiments </t>
  </si>
  <si>
    <t>La réintroductions des matériaux dragués dans le Rhin canalisée lorsque cela est possible.</t>
  </si>
  <si>
    <t>Transport de sédiments inertes par voie d'eau</t>
  </si>
  <si>
    <t>3.2</t>
  </si>
  <si>
    <t>Transport depuis le secteur de dragage jusqu'a la zone de remobilisation</t>
  </si>
  <si>
    <t>Ce prix rémunère le transport entre le lieu du chantier dragage et la zone de remobilisation sur le Rhin canalisé.
Il comprend les frais de transport à pied d'œuvre de tout le matériel nécessaire au transport fluvial.
Il prend en compte les mouvements du matériel à l'intérieur du chantier lors des opérations de chargement, y compris les sujétions au droit des ponts et des ouvrages divers.</t>
  </si>
  <si>
    <t>4 - Gestion des matériaux de dragage dans une filière à terre</t>
  </si>
  <si>
    <t>Transport de sédiments inertes par voie terrestre</t>
  </si>
  <si>
    <t>4.1</t>
  </si>
  <si>
    <t>Transport des sédiments</t>
  </si>
  <si>
    <t>Ce prix rémunère l'enlèvement et le transport entre le lieu du chantier et le site de transit ou de traitement des déchets pour le transport des matériaux dragués.
Il comprend les frais de transport à pied d'œuvre de tout le matériel nécessaire au transport terrestre.
Il prend en compte les mouvements du matériel à l'intérieur du chantier lors des opérations de chargement, y compris les sujétions au droit des ponts et des ouvrages divers.</t>
  </si>
  <si>
    <t xml:space="preserve">La tonne : </t>
  </si>
  <si>
    <t>4.2</t>
  </si>
  <si>
    <t>Prétraitement des sédiments inertes</t>
  </si>
  <si>
    <t>Ce prix comprend :_x000D_
- Le prétraitement ou traitement éventuel des matériaux dragués avant mise en décharge ou valorisation</t>
  </si>
  <si>
    <t>4.3</t>
  </si>
  <si>
    <t>Gestion des sédiments (ISDI)</t>
  </si>
  <si>
    <t>Ce prix rémunère la gestion totale des matériaux de dragage après transport et toutes sujétions à une parfaite réalisation de ce prix. Il comprend notamment :_x000D_
- La prise en charge des sédiments dans une installation de stockage ou un centre de valorisation acceptant ces matériaux (ISDI)_x000D_
- Les frais d'acceptation des matériaux dragués_x000D_
- Les frais pour les autorisations nécessaires des collectivités et services de l'Etat le cas échéant_x000D_
- Les frais de main-d'œuvre_x000D_
- Les frais de transport du centre de transit jusqu'au centre de traitement final le cas échéant</t>
  </si>
  <si>
    <t>Gestion des déchets de dragage</t>
  </si>
  <si>
    <t>Ce prix rémunère la gestion totale des déchets autres que des sédiments et toutes sujétions à une parfaite réalisation de ce prix. Ce prix sera rémunéré sur remise des bons de pesées afférents.</t>
  </si>
  <si>
    <t>Déchets verts</t>
  </si>
  <si>
    <t xml:space="preserve">Le kilogramme : </t>
  </si>
  <si>
    <t>Déchets plastiques</t>
  </si>
  <si>
    <t>Déchets ferraille</t>
  </si>
  <si>
    <t>5 - Bathymétrie et profil en travers</t>
  </si>
  <si>
    <t>Bathymétrie</t>
  </si>
  <si>
    <t>Frais communs à toutes les opérations</t>
  </si>
  <si>
    <t xml:space="preserve">Ce prix rémunère les points suivants d’une prestation bathymétrique avant et après travaux sur chaque secteur à draguer :_x000D_
- Les frais de transport à pied d’œuvre de tout matériel, personnel et engins (y compris l’embarcation nécessaire) pour les 2 bathymétries (avant et après travaux)_x000D_
- L’interprétation des résultats obtenus et la remise de 2 rapports (un avant travaux et un après)_x000D_
_x000D_
50% de ce prix sera facturé suite à la réception du rapport de la bathymétrie avant travaux, puis les 50% restants suite à la réception du rapport de la bathymétrie après travaux._x000D_
</t>
  </si>
  <si>
    <t>Frais de bathymétrie</t>
  </si>
  <si>
    <t>Ce prix rémunère à l'hectare, le levé de données bathymétriques du chenal navigable. Il est appliqué en supplément du prix précédent pour permettre la prise en compte du linéaire de relevé demandé. Les DEUX passages (avant et après travaux) sont à prendre en compte dans le prix._x000D_
_x000D_
50% de ce prix sera facturé suite à la bathymétrie avant travaux, puis les 50% restants suite à la bathymétrie après travaux.</t>
  </si>
  <si>
    <t xml:space="preserve">L'hectare: </t>
  </si>
  <si>
    <t>6 - Réunions</t>
  </si>
  <si>
    <t>Réunions en présentiel sur site</t>
  </si>
  <si>
    <t>Ce prix rémunère les réunions se déroulant sur le lieu de l'opération de dragage, ou dans les locaux de VNF les plus proches.</t>
  </si>
  <si>
    <t xml:space="preserve">Demi-journée : </t>
  </si>
  <si>
    <t>Réunion en visio-conférence</t>
  </si>
  <si>
    <t>Ce prix rémunère les réunions se déroulant à distance, par visio-conférence.</t>
  </si>
  <si>
    <t>1544963</t>
  </si>
  <si>
    <t>dePrixUnitaires</t>
  </si>
  <si>
    <t>DETAIL QUANTITATIF ESTIMATIF - LOT 1</t>
  </si>
  <si>
    <t>Les quantités indiquées dans le présent DQE permettent de donner une idée entre les différents postes de dépenses pour les volumes en jeu. Elles ne sont en aucun cas contractuelles ou représentatives du volume total à draguer sur cette opération.</t>
  </si>
  <si>
    <t>Unité</t>
  </si>
  <si>
    <t>Quantités
Prévues</t>
  </si>
  <si>
    <t>Rabais</t>
  </si>
  <si>
    <t>Montant
H.T.</t>
  </si>
  <si>
    <t>Taux</t>
  </si>
  <si>
    <t>for</t>
  </si>
  <si>
    <t>TOTAL</t>
  </si>
  <si>
    <t>Dragage des matériaux</t>
  </si>
  <si>
    <t>m³</t>
  </si>
  <si>
    <t>3 - Gestion des matèriaux de dragage dans le Rhin canalisé</t>
  </si>
  <si>
    <t>t</t>
  </si>
  <si>
    <t>kg</t>
  </si>
  <si>
    <t>ha</t>
  </si>
  <si>
    <t>1/2 j</t>
  </si>
  <si>
    <t>C  U  M  U  L  S</t>
  </si>
  <si>
    <t>Montant H.T.</t>
  </si>
  <si>
    <t>Montant T.V.A.</t>
  </si>
  <si>
    <t>Montant T.T.C.</t>
  </si>
  <si>
    <t>Gestion des sédiments dans une filière à terre ISDI</t>
  </si>
  <si>
    <t>Gestion des sédiments dans une filière à terre ISDND</t>
  </si>
  <si>
    <t>Gestion des sédiments (ISDND)</t>
  </si>
  <si>
    <t>Prétraitement des sédiments non inertes</t>
  </si>
  <si>
    <t>4.8</t>
  </si>
  <si>
    <t xml:space="preserve">Gestion des sédiments </t>
  </si>
  <si>
    <t>Prétraitement des sédiments non-inertes</t>
  </si>
  <si>
    <t>Equipe de plongeur spécialisé en travaux subaquatique</t>
  </si>
  <si>
    <t>Frais d'intervention d'une équipe de 3 plongeurs</t>
  </si>
  <si>
    <t>J</t>
  </si>
  <si>
    <t>7 - Bathymétrie et profil en travers</t>
  </si>
  <si>
    <t>8- Réunions</t>
  </si>
  <si>
    <t xml:space="preserve">La journée: </t>
  </si>
  <si>
    <t>8 - Réunions</t>
  </si>
  <si>
    <t>5 - Nettoyage des abords immédiats et têtes de l'écluse - Amont et aval</t>
  </si>
  <si>
    <t>Travaux de dragage sur les abords des écluses de Volgeslheim - Secteur Amont + têtes de l'ecluse amont et aval</t>
  </si>
  <si>
    <t>Frais communs à toutes les interventions necessaires aux inspections et nettoyage des têtes de l'ouvrage et des ces abords.</t>
  </si>
  <si>
    <t>Ce prix rémunère l'intervention d'une equipe conctituée de 3 plongeurs.
Les frais de transport à pied d’œuvre de tout matériel, personnel et engins (y compris l’embarcation nécessaire) pour la réalisation des travaux de nettoyage de l'ouvrage pendant toute la durée des travaux, y compris la remise d'un rapport d'intervention détaillé des plongées.</t>
  </si>
  <si>
    <t xml:space="preserve">Frais d'intervention d'une équipe de 3 plongeurs </t>
  </si>
  <si>
    <t>Ce prix rémunère à la journée, le travail à executer par une equipe de 3 plongeurs spécilaisés en travauix subaquatique sur un temps de travail de 6 heures cumulés. Il comprend toutes sujestion à une parfaite réalisation de ce prix.</t>
  </si>
  <si>
    <t>Extraction des matériaux en place dans la rainure à batardeau et la chambre de porte amont</t>
  </si>
  <si>
    <t>5 - Nettoyage des abords immédiats et de la tête de l'écluse amont</t>
  </si>
  <si>
    <t>Ce prix rémunère le nettoyage de la rainure à batardeau, la chambre de porte et les abords immédiats de l'ouvrage, y compris le déplacement des sédiments en place.
Il comprend, les amenéés et les retraits des materiels, engins et personnels   necessaires aux nettoyages des deux têtes de l'ouvrage. 
Il comprend également toutes les sujétions liées au balisage, signalisation et mesures de protections adaptées</t>
  </si>
  <si>
    <t>6 - Assistance subaquatique à la réalisation des travaux nettoyage de la tête de l'écluse</t>
  </si>
  <si>
    <t>Transport de sédiments par voie terrestre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</si>
</sst>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
    <numFmt numFmtId="165" formatCode="###\ ###\ ##0.000"/>
    <numFmt numFmtId="166" formatCode="d/m/yy\ h:mm;@"/>
    <numFmt numFmtId="167" formatCode="###\ ###\ ##0.00"/>
    <numFmt numFmtId="168" formatCode="#,##0.00\ &quot;€&quot;"/>
    <numFmt numFmtId="169" formatCode="_-* #,##0.00\ [$€-40C]_-;\-* #,##0.00\ [$€-40C]_-;_-* &quot;-&quot;??\ [$€-40C]_-;_-@_-"/>
  </numFmts>
  <fonts count="16" x14ac:knownFonts="1">
    <font>
      <sz val="10"/>
      <name val="Arial"/>
    </font>
    <font>
      <sz val="10"/>
      <name val="Arial"/>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10"/>
      <name val="Times New Roman"/>
      <family val="1"/>
    </font>
    <font>
      <b/>
      <sz val="9"/>
      <color indexed="8"/>
      <name val="Times New Roman"/>
      <family val="1"/>
    </font>
    <font>
      <b/>
      <sz val="10"/>
      <color indexed="9"/>
      <name val="Trebuchet MS"/>
      <family val="2"/>
    </font>
    <font>
      <b/>
      <sz val="9"/>
      <color indexed="9"/>
      <name val="Trebuchet MS"/>
      <family val="2"/>
    </font>
    <font>
      <b/>
      <sz val="14"/>
      <name val="Trebuchet MS"/>
      <family val="2"/>
    </font>
    <font>
      <b/>
      <i/>
      <sz val="9"/>
      <name val="Trebuchet MS"/>
      <family val="2"/>
    </font>
  </fonts>
  <fills count="6">
    <fill>
      <patternFill patternType="none"/>
    </fill>
    <fill>
      <patternFill patternType="gray125"/>
    </fill>
    <fill>
      <patternFill patternType="solid">
        <fgColor indexed="30"/>
        <bgColor indexed="64"/>
      </patternFill>
    </fill>
    <fill>
      <patternFill patternType="solid">
        <fgColor indexed="26"/>
        <bgColor indexed="64"/>
      </patternFill>
    </fill>
    <fill>
      <patternFill patternType="solid">
        <fgColor indexed="22"/>
        <bgColor indexed="64"/>
      </patternFill>
    </fill>
    <fill>
      <patternFill patternType="solid">
        <fgColor theme="0"/>
        <bgColor indexed="64"/>
      </patternFill>
    </fill>
  </fills>
  <borders count="40">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8"/>
      </top>
      <bottom style="thin">
        <color indexed="64"/>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s>
  <cellStyleXfs count="3">
    <xf numFmtId="0" fontId="0" fillId="0" borderId="0"/>
    <xf numFmtId="164" fontId="1" fillId="0" borderId="0" applyFont="0" applyFill="0" applyBorder="0" applyAlignment="0" applyProtection="0"/>
    <xf numFmtId="0" fontId="4" fillId="0" borderId="0"/>
  </cellStyleXfs>
  <cellXfs count="146">
    <xf numFmtId="0" fontId="0" fillId="0" borderId="0" xfId="0"/>
    <xf numFmtId="0" fontId="3" fillId="0" borderId="0" xfId="0" applyFont="1" applyAlignment="1">
      <alignment horizontal="center"/>
    </xf>
    <xf numFmtId="0" fontId="3" fillId="0" borderId="0" xfId="0" applyFont="1"/>
    <xf numFmtId="0" fontId="4" fillId="0" borderId="0" xfId="2"/>
    <xf numFmtId="0" fontId="7" fillId="0" borderId="1" xfId="2" applyFont="1" applyBorder="1" applyAlignment="1" applyProtection="1">
      <alignment horizontal="left" vertical="top"/>
      <protection locked="0"/>
    </xf>
    <xf numFmtId="0" fontId="4" fillId="0" borderId="0" xfId="2" applyAlignment="1">
      <alignment horizontal="right"/>
    </xf>
    <xf numFmtId="0" fontId="4" fillId="0" borderId="0" xfId="2" applyAlignment="1">
      <alignment horizontal="left"/>
    </xf>
    <xf numFmtId="0" fontId="6" fillId="0" borderId="0" xfId="2" applyFont="1" applyAlignment="1">
      <alignment horizontal="right" vertical="top"/>
    </xf>
    <xf numFmtId="0" fontId="7" fillId="0" borderId="0" xfId="2" applyFont="1" applyAlignment="1" applyProtection="1">
      <alignment horizontal="right" vertical="top"/>
      <protection locked="0"/>
    </xf>
    <xf numFmtId="0" fontId="11" fillId="0" borderId="0" xfId="0" applyFont="1" applyAlignment="1">
      <alignment horizontal="left" vertical="center" readingOrder="1"/>
    </xf>
    <xf numFmtId="0" fontId="2" fillId="0" borderId="0" xfId="2" applyFont="1" applyAlignment="1" applyProtection="1">
      <alignment horizontal="right" vertical="top"/>
      <protection locked="0"/>
    </xf>
    <xf numFmtId="0" fontId="10" fillId="0" borderId="0" xfId="2" applyFont="1" applyAlignment="1">
      <alignment horizontal="right" vertical="top"/>
    </xf>
    <xf numFmtId="166" fontId="7" fillId="0" borderId="0" xfId="2" applyNumberFormat="1" applyFont="1" applyAlignment="1">
      <alignment horizontal="right"/>
    </xf>
    <xf numFmtId="0" fontId="7" fillId="0" borderId="0" xfId="2" applyFont="1" applyAlignment="1">
      <alignment horizontal="right" vertical="top"/>
    </xf>
    <xf numFmtId="0" fontId="2" fillId="0" borderId="0" xfId="2" applyFont="1" applyAlignment="1">
      <alignment horizontal="right" vertical="top"/>
    </xf>
    <xf numFmtId="0" fontId="7" fillId="0" borderId="1" xfId="2" applyFont="1" applyBorder="1" applyAlignment="1">
      <alignment horizontal="left" vertical="top"/>
    </xf>
    <xf numFmtId="0" fontId="5" fillId="0" borderId="0" xfId="0" applyFont="1"/>
    <xf numFmtId="0" fontId="9" fillId="0" borderId="1" xfId="0" applyFont="1" applyBorder="1" applyAlignment="1">
      <alignment horizontal="left" vertical="top"/>
    </xf>
    <xf numFmtId="0" fontId="9" fillId="0" borderId="2" xfId="0" applyFont="1" applyBorder="1" applyAlignment="1">
      <alignment horizontal="left" vertical="top"/>
    </xf>
    <xf numFmtId="0" fontId="9" fillId="0" borderId="3" xfId="0" applyFont="1" applyBorder="1" applyAlignment="1">
      <alignment horizontal="left" vertical="top"/>
    </xf>
    <xf numFmtId="0" fontId="9" fillId="0" borderId="4" xfId="0" applyFont="1" applyBorder="1" applyAlignment="1">
      <alignment horizontal="left" vertical="top"/>
    </xf>
    <xf numFmtId="0" fontId="3" fillId="0" borderId="0" xfId="0" applyFont="1" applyAlignment="1">
      <alignment horizontal="right"/>
    </xf>
    <xf numFmtId="0" fontId="3" fillId="0" borderId="0" xfId="0" applyFont="1" applyAlignment="1">
      <alignment horizontal="left"/>
    </xf>
    <xf numFmtId="0" fontId="12" fillId="2" borderId="5" xfId="0" applyFont="1" applyFill="1" applyBorder="1" applyAlignment="1">
      <alignment horizontal="center" vertical="center" wrapText="1"/>
    </xf>
    <xf numFmtId="0" fontId="9" fillId="0" borderId="0" xfId="0" applyFont="1" applyAlignment="1">
      <alignment horizontal="left" vertical="top"/>
    </xf>
    <xf numFmtId="0" fontId="7" fillId="0" borderId="3" xfId="2" applyFont="1" applyBorder="1" applyAlignment="1">
      <alignment horizontal="left" vertical="center" wrapText="1"/>
    </xf>
    <xf numFmtId="0" fontId="7" fillId="0" borderId="3" xfId="2" applyFont="1" applyBorder="1" applyAlignment="1" applyProtection="1">
      <alignment horizontal="left" vertical="center" wrapText="1"/>
      <protection locked="0"/>
    </xf>
    <xf numFmtId="0" fontId="13" fillId="2" borderId="6" xfId="0" applyFont="1" applyFill="1" applyBorder="1" applyAlignment="1">
      <alignment horizontal="center" vertical="top" wrapText="1"/>
    </xf>
    <xf numFmtId="0" fontId="13" fillId="2" borderId="7" xfId="0" applyFont="1" applyFill="1" applyBorder="1" applyAlignment="1">
      <alignment horizontal="center" vertical="top" wrapText="1"/>
    </xf>
    <xf numFmtId="0" fontId="13" fillId="2" borderId="8" xfId="0" applyFont="1" applyFill="1" applyBorder="1" applyAlignment="1">
      <alignment horizontal="center" vertical="top" wrapText="1"/>
    </xf>
    <xf numFmtId="10" fontId="0" fillId="0" borderId="0" xfId="0" applyNumberFormat="1" applyProtection="1">
      <protection hidden="1"/>
    </xf>
    <xf numFmtId="10" fontId="0" fillId="0" borderId="9" xfId="0" applyNumberFormat="1" applyBorder="1" applyProtection="1">
      <protection hidden="1"/>
    </xf>
    <xf numFmtId="165" fontId="0" fillId="0" borderId="9" xfId="0" applyNumberFormat="1" applyBorder="1" applyProtection="1">
      <protection hidden="1"/>
    </xf>
    <xf numFmtId="0" fontId="5" fillId="0" borderId="11" xfId="0" applyFont="1" applyBorder="1" applyAlignment="1">
      <alignment horizontal="left" vertical="top"/>
    </xf>
    <xf numFmtId="0" fontId="5" fillId="0" borderId="11" xfId="0" applyFont="1" applyBorder="1" applyAlignment="1">
      <alignment horizontal="center" vertical="top"/>
    </xf>
    <xf numFmtId="0" fontId="5" fillId="0" borderId="11" xfId="0" applyFont="1" applyBorder="1" applyAlignment="1">
      <alignment horizontal="left" vertical="top" wrapText="1"/>
    </xf>
    <xf numFmtId="169" fontId="8" fillId="0" borderId="15" xfId="1" applyNumberFormat="1" applyFont="1" applyBorder="1" applyAlignment="1" applyProtection="1">
      <alignment horizontal="right" vertical="top" wrapText="1"/>
    </xf>
    <xf numFmtId="169" fontId="8" fillId="0" borderId="16" xfId="1" applyNumberFormat="1" applyFont="1" applyBorder="1" applyAlignment="1" applyProtection="1">
      <alignment horizontal="right" vertical="top" wrapText="1"/>
    </xf>
    <xf numFmtId="0" fontId="5" fillId="0" borderId="10" xfId="0" applyFont="1" applyBorder="1" applyAlignment="1">
      <alignment horizontal="left" vertical="justify" wrapText="1"/>
    </xf>
    <xf numFmtId="0" fontId="8" fillId="0" borderId="11" xfId="0" applyFont="1" applyBorder="1" applyAlignment="1">
      <alignment horizontal="left" vertical="top" wrapText="1"/>
    </xf>
    <xf numFmtId="0" fontId="5" fillId="0" borderId="11" xfId="0" quotePrefix="1" applyFont="1" applyBorder="1" applyAlignment="1">
      <alignment horizontal="left" vertical="top"/>
    </xf>
    <xf numFmtId="0" fontId="9" fillId="0" borderId="10" xfId="0" applyFont="1" applyBorder="1" applyAlignment="1">
      <alignment horizontal="left" vertical="top"/>
    </xf>
    <xf numFmtId="0" fontId="5" fillId="0" borderId="10" xfId="0" applyFont="1" applyBorder="1" applyAlignment="1">
      <alignment horizontal="left" vertical="top" wrapText="1"/>
    </xf>
    <xf numFmtId="0" fontId="8" fillId="5" borderId="17" xfId="0" applyFont="1" applyFill="1" applyBorder="1" applyAlignment="1">
      <alignment horizontal="left" vertical="top" wrapText="1"/>
    </xf>
    <xf numFmtId="0" fontId="8" fillId="5" borderId="17" xfId="0" applyFont="1" applyFill="1" applyBorder="1" applyAlignment="1">
      <alignment horizontal="left" vertical="top"/>
    </xf>
    <xf numFmtId="0" fontId="5" fillId="0" borderId="9" xfId="0" applyFont="1" applyBorder="1" applyAlignment="1">
      <alignment horizontal="left" vertical="top" wrapText="1"/>
    </xf>
    <xf numFmtId="165" fontId="5" fillId="0" borderId="11" xfId="0" applyNumberFormat="1" applyFont="1" applyBorder="1" applyAlignment="1">
      <alignment horizontal="right" vertical="top"/>
    </xf>
    <xf numFmtId="0" fontId="5" fillId="0" borderId="10" xfId="0" applyFont="1" applyBorder="1" applyAlignment="1">
      <alignment horizontal="left" vertical="top"/>
    </xf>
    <xf numFmtId="165" fontId="5" fillId="3" borderId="5" xfId="0" applyNumberFormat="1" applyFont="1" applyFill="1" applyBorder="1" applyAlignment="1" applyProtection="1">
      <alignment horizontal="right" vertical="center" wrapText="1"/>
      <protection locked="0"/>
    </xf>
    <xf numFmtId="0" fontId="8" fillId="5" borderId="18" xfId="0" applyFont="1" applyFill="1" applyBorder="1" applyAlignment="1">
      <alignment horizontal="left" vertical="top"/>
    </xf>
    <xf numFmtId="0" fontId="5" fillId="5" borderId="11" xfId="0" applyFont="1" applyFill="1" applyBorder="1" applyAlignment="1">
      <alignment horizontal="left" vertical="top"/>
    </xf>
    <xf numFmtId="0" fontId="5" fillId="5" borderId="11" xfId="0" applyFont="1" applyFill="1" applyBorder="1" applyAlignment="1">
      <alignment horizontal="left" vertical="top" wrapText="1"/>
    </xf>
    <xf numFmtId="165" fontId="5" fillId="5" borderId="11" xfId="0" applyNumberFormat="1" applyFont="1" applyFill="1" applyBorder="1" applyAlignment="1">
      <alignment horizontal="right" vertical="top"/>
    </xf>
    <xf numFmtId="0" fontId="5" fillId="5" borderId="10" xfId="0" applyFont="1" applyFill="1" applyBorder="1" applyAlignment="1">
      <alignment horizontal="left" vertical="top"/>
    </xf>
    <xf numFmtId="0" fontId="5" fillId="5" borderId="10" xfId="0" applyFont="1" applyFill="1" applyBorder="1" applyAlignment="1">
      <alignment horizontal="left" vertical="justify" wrapText="1"/>
    </xf>
    <xf numFmtId="0" fontId="9" fillId="5" borderId="10" xfId="0" applyFont="1" applyFill="1" applyBorder="1" applyAlignment="1">
      <alignment horizontal="left" vertical="top"/>
    </xf>
    <xf numFmtId="0" fontId="5" fillId="0" borderId="25" xfId="0" applyFont="1" applyBorder="1" applyAlignment="1">
      <alignment horizontal="left" vertical="top"/>
    </xf>
    <xf numFmtId="0" fontId="5" fillId="0" borderId="26" xfId="0" applyFont="1" applyBorder="1" applyAlignment="1">
      <alignment horizontal="left" vertical="top" wrapText="1"/>
    </xf>
    <xf numFmtId="165" fontId="5" fillId="0" borderId="18" xfId="0" applyNumberFormat="1" applyFont="1" applyBorder="1" applyAlignment="1">
      <alignment horizontal="right" vertical="top"/>
    </xf>
    <xf numFmtId="0" fontId="5" fillId="0" borderId="27" xfId="0" applyFont="1" applyBorder="1" applyAlignment="1">
      <alignment horizontal="left" vertical="top"/>
    </xf>
    <xf numFmtId="0" fontId="5" fillId="0" borderId="28" xfId="0" applyFont="1" applyBorder="1" applyAlignment="1">
      <alignment horizontal="left" vertical="justify" wrapText="1"/>
    </xf>
    <xf numFmtId="0" fontId="5" fillId="0" borderId="13" xfId="0" applyFont="1" applyBorder="1" applyAlignment="1">
      <alignment horizontal="left" vertical="top"/>
    </xf>
    <xf numFmtId="0" fontId="5" fillId="0" borderId="29" xfId="0" applyFont="1" applyBorder="1" applyAlignment="1">
      <alignment horizontal="left" vertical="top"/>
    </xf>
    <xf numFmtId="0" fontId="9" fillId="0" borderId="30" xfId="0" applyFont="1" applyBorder="1" applyAlignment="1">
      <alignment horizontal="left" vertical="top"/>
    </xf>
    <xf numFmtId="165" fontId="5" fillId="3" borderId="14" xfId="0" applyNumberFormat="1" applyFont="1" applyFill="1" applyBorder="1" applyAlignment="1" applyProtection="1">
      <alignment horizontal="right" vertical="center" wrapText="1"/>
      <protection locked="0"/>
    </xf>
    <xf numFmtId="3" fontId="5" fillId="0" borderId="11" xfId="0" applyNumberFormat="1" applyFont="1" applyBorder="1" applyAlignment="1">
      <alignment horizontal="right" vertical="top"/>
    </xf>
    <xf numFmtId="168" fontId="5" fillId="0" borderId="11" xfId="0" applyNumberFormat="1" applyFont="1" applyBorder="1" applyAlignment="1">
      <alignment horizontal="right" vertical="top"/>
    </xf>
    <xf numFmtId="167" fontId="5" fillId="0" borderId="11" xfId="0" applyNumberFormat="1" applyFont="1" applyBorder="1" applyAlignment="1">
      <alignment horizontal="right" vertical="top"/>
    </xf>
    <xf numFmtId="169" fontId="5" fillId="0" borderId="11" xfId="0" applyNumberFormat="1" applyFont="1" applyBorder="1" applyAlignment="1">
      <alignment horizontal="right" vertical="top"/>
    </xf>
    <xf numFmtId="0" fontId="9" fillId="0" borderId="14" xfId="0" applyFont="1" applyBorder="1" applyAlignment="1">
      <alignment horizontal="right" vertical="top"/>
    </xf>
    <xf numFmtId="169" fontId="5" fillId="0" borderId="5" xfId="0" applyNumberFormat="1" applyFont="1" applyBorder="1" applyAlignment="1">
      <alignment horizontal="right" vertical="top"/>
    </xf>
    <xf numFmtId="4" fontId="5" fillId="5" borderId="11" xfId="0" applyNumberFormat="1" applyFont="1" applyFill="1" applyBorder="1" applyAlignment="1">
      <alignment horizontal="right" vertical="top"/>
    </xf>
    <xf numFmtId="2" fontId="5" fillId="0" borderId="11" xfId="0" applyNumberFormat="1" applyFont="1" applyBorder="1" applyAlignment="1">
      <alignment horizontal="right" vertical="top"/>
    </xf>
    <xf numFmtId="168" fontId="5" fillId="0" borderId="11" xfId="0" applyNumberFormat="1" applyFont="1" applyBorder="1" applyAlignment="1">
      <alignment horizontal="left" vertical="top"/>
    </xf>
    <xf numFmtId="169" fontId="5" fillId="0" borderId="11" xfId="0" applyNumberFormat="1" applyFont="1" applyBorder="1" applyAlignment="1">
      <alignment horizontal="left" vertical="top"/>
    </xf>
    <xf numFmtId="3" fontId="5" fillId="0" borderId="11" xfId="0" applyNumberFormat="1" applyFont="1" applyBorder="1" applyAlignment="1">
      <alignment horizontal="left" vertical="top"/>
    </xf>
    <xf numFmtId="3" fontId="5" fillId="5" borderId="11" xfId="0" applyNumberFormat="1" applyFont="1" applyFill="1" applyBorder="1" applyAlignment="1">
      <alignment horizontal="right" vertical="top"/>
    </xf>
    <xf numFmtId="0" fontId="9" fillId="0" borderId="12" xfId="0" applyFont="1" applyBorder="1" applyAlignment="1">
      <alignment horizontal="left" vertical="top"/>
    </xf>
    <xf numFmtId="10" fontId="9" fillId="0" borderId="13" xfId="0" applyNumberFormat="1" applyFont="1" applyBorder="1" applyAlignment="1">
      <alignment horizontal="right" vertical="top"/>
    </xf>
    <xf numFmtId="169" fontId="5" fillId="0" borderId="10" xfId="0" applyNumberFormat="1" applyFont="1" applyBorder="1" applyAlignment="1">
      <alignment horizontal="right" vertical="top"/>
    </xf>
    <xf numFmtId="0" fontId="5" fillId="0" borderId="17" xfId="0" applyFont="1" applyBorder="1" applyAlignment="1">
      <alignment horizontal="center" vertical="top"/>
    </xf>
    <xf numFmtId="4" fontId="5" fillId="5" borderId="17" xfId="0" applyNumberFormat="1" applyFont="1" applyFill="1" applyBorder="1" applyAlignment="1">
      <alignment horizontal="right" vertical="top"/>
    </xf>
    <xf numFmtId="168" fontId="5" fillId="0" borderId="17" xfId="0" applyNumberFormat="1" applyFont="1" applyBorder="1" applyAlignment="1">
      <alignment horizontal="right" vertical="top"/>
    </xf>
    <xf numFmtId="0" fontId="5" fillId="0" borderId="6" xfId="0" applyFont="1" applyBorder="1" applyAlignment="1">
      <alignment horizontal="left" vertical="top"/>
    </xf>
    <xf numFmtId="169" fontId="5" fillId="0" borderId="17" xfId="0" applyNumberFormat="1" applyFont="1" applyBorder="1" applyAlignment="1">
      <alignment horizontal="right" vertical="top"/>
    </xf>
    <xf numFmtId="0" fontId="9" fillId="0" borderId="32" xfId="0" applyFont="1" applyBorder="1" applyAlignment="1">
      <alignment horizontal="right" vertical="top"/>
    </xf>
    <xf numFmtId="165" fontId="5" fillId="3" borderId="11" xfId="0" applyNumberFormat="1" applyFont="1" applyFill="1" applyBorder="1" applyAlignment="1" applyProtection="1">
      <alignment horizontal="right" vertical="center" wrapText="1"/>
      <protection locked="0"/>
    </xf>
    <xf numFmtId="0" fontId="5" fillId="0" borderId="17" xfId="0" applyFont="1" applyBorder="1" applyAlignment="1">
      <alignment horizontal="left" vertical="top"/>
    </xf>
    <xf numFmtId="165" fontId="5" fillId="3" borderId="17" xfId="0" applyNumberFormat="1" applyFont="1" applyFill="1" applyBorder="1" applyAlignment="1" applyProtection="1">
      <alignment horizontal="right" vertical="center" wrapText="1"/>
      <protection locked="0"/>
    </xf>
    <xf numFmtId="165" fontId="5" fillId="5" borderId="17" xfId="0" applyNumberFormat="1" applyFont="1" applyFill="1" applyBorder="1" applyAlignment="1" applyProtection="1">
      <alignment horizontal="right" vertical="center" wrapText="1"/>
      <protection locked="0"/>
    </xf>
    <xf numFmtId="0" fontId="5" fillId="0" borderId="15" xfId="0" applyFont="1" applyBorder="1" applyAlignment="1">
      <alignment horizontal="left" vertical="top"/>
    </xf>
    <xf numFmtId="0" fontId="5" fillId="0" borderId="12" xfId="0" applyFont="1" applyBorder="1" applyAlignment="1">
      <alignment horizontal="left" vertical="top"/>
    </xf>
    <xf numFmtId="0" fontId="8" fillId="0" borderId="15" xfId="0" applyFont="1" applyBorder="1" applyAlignment="1">
      <alignment horizontal="left" vertical="top" wrapText="1"/>
    </xf>
    <xf numFmtId="0" fontId="5" fillId="0" borderId="16" xfId="0" applyFont="1" applyBorder="1" applyAlignment="1">
      <alignment horizontal="left" vertical="justify" wrapText="1"/>
    </xf>
    <xf numFmtId="0" fontId="5" fillId="0" borderId="15" xfId="0" applyFont="1" applyBorder="1" applyAlignment="1">
      <alignment horizontal="left" vertical="top"/>
    </xf>
    <xf numFmtId="0" fontId="5" fillId="0" borderId="33" xfId="0" applyFont="1" applyBorder="1" applyAlignment="1">
      <alignment horizontal="left" vertical="top"/>
    </xf>
    <xf numFmtId="0" fontId="5" fillId="0" borderId="16" xfId="0" applyFont="1" applyBorder="1" applyAlignment="1">
      <alignment horizontal="left" vertical="top"/>
    </xf>
    <xf numFmtId="0" fontId="5" fillId="0" borderId="11" xfId="0" applyFont="1" applyBorder="1" applyAlignment="1">
      <alignment vertical="top" wrapText="1"/>
    </xf>
    <xf numFmtId="0" fontId="5" fillId="0" borderId="10" xfId="0" applyFont="1" applyBorder="1" applyAlignment="1">
      <alignment horizontal="center" vertical="top"/>
    </xf>
    <xf numFmtId="4" fontId="5" fillId="5" borderId="10" xfId="0" applyNumberFormat="1" applyFont="1" applyFill="1" applyBorder="1" applyAlignment="1">
      <alignment horizontal="right" vertical="top"/>
    </xf>
    <xf numFmtId="168" fontId="5" fillId="0" borderId="10" xfId="0" applyNumberFormat="1" applyFont="1" applyBorder="1" applyAlignment="1">
      <alignment horizontal="right" vertical="top"/>
    </xf>
    <xf numFmtId="167" fontId="5" fillId="0" borderId="10" xfId="0" applyNumberFormat="1" applyFont="1" applyBorder="1" applyAlignment="1">
      <alignment horizontal="right" vertical="top"/>
    </xf>
    <xf numFmtId="0" fontId="5" fillId="0" borderId="16" xfId="0" applyFont="1" applyBorder="1" applyAlignment="1">
      <alignment horizontal="left" vertical="top"/>
    </xf>
    <xf numFmtId="165" fontId="0" fillId="0" borderId="0" xfId="0" applyNumberFormat="1" applyProtection="1">
      <protection hidden="1"/>
    </xf>
    <xf numFmtId="0" fontId="5" fillId="0" borderId="17" xfId="0" applyFont="1" applyBorder="1" applyAlignment="1">
      <alignment horizontal="left" vertical="top" wrapText="1"/>
    </xf>
    <xf numFmtId="2" fontId="5" fillId="0" borderId="17" xfId="0" applyNumberFormat="1" applyFont="1" applyBorder="1" applyAlignment="1">
      <alignment horizontal="right" vertical="top"/>
    </xf>
    <xf numFmtId="167" fontId="5" fillId="0" borderId="17" xfId="0" applyNumberFormat="1" applyFont="1" applyBorder="1" applyAlignment="1">
      <alignment horizontal="right" vertical="top"/>
    </xf>
    <xf numFmtId="169" fontId="5" fillId="0" borderId="35" xfId="0" applyNumberFormat="1" applyFont="1" applyBorder="1" applyAlignment="1">
      <alignment horizontal="right" vertical="top"/>
    </xf>
    <xf numFmtId="0" fontId="5" fillId="0" borderId="9" xfId="0" applyFont="1" applyBorder="1" applyAlignment="1">
      <alignment horizontal="center" vertical="top"/>
    </xf>
    <xf numFmtId="0" fontId="5" fillId="0" borderId="0" xfId="0" applyFont="1" applyAlignment="1">
      <alignment horizontal="left" vertical="top"/>
    </xf>
    <xf numFmtId="0" fontId="8" fillId="0" borderId="10" xfId="0" applyFont="1" applyBorder="1" applyAlignment="1">
      <alignment horizontal="left" vertical="top" wrapText="1"/>
    </xf>
    <xf numFmtId="0" fontId="8" fillId="0" borderId="33" xfId="0" applyFont="1" applyBorder="1" applyAlignment="1">
      <alignment horizontal="left" vertical="top" wrapText="1"/>
    </xf>
    <xf numFmtId="0" fontId="5" fillId="0" borderId="33" xfId="0" applyFont="1" applyBorder="1" applyAlignment="1">
      <alignment horizontal="left" vertical="justify" wrapText="1"/>
    </xf>
    <xf numFmtId="0" fontId="9" fillId="0" borderId="16" xfId="0" applyFont="1" applyBorder="1" applyAlignment="1">
      <alignment horizontal="left" vertical="top"/>
    </xf>
    <xf numFmtId="0" fontId="8" fillId="0" borderId="17" xfId="0" applyFont="1" applyBorder="1" applyAlignment="1">
      <alignment horizontal="left" vertical="top" wrapText="1"/>
    </xf>
    <xf numFmtId="0" fontId="14" fillId="0" borderId="0" xfId="2" applyFont="1" applyAlignment="1">
      <alignment horizontal="center"/>
    </xf>
    <xf numFmtId="0" fontId="6" fillId="0" borderId="2" xfId="2" applyFont="1" applyBorder="1" applyAlignment="1">
      <alignment horizontal="left" vertical="center" wrapText="1"/>
    </xf>
    <xf numFmtId="0" fontId="6" fillId="0" borderId="22" xfId="2" applyFont="1" applyBorder="1" applyAlignment="1">
      <alignment horizontal="left" vertical="center" wrapText="1"/>
    </xf>
    <xf numFmtId="0" fontId="6" fillId="0" borderId="4" xfId="2" applyFont="1" applyBorder="1" applyAlignment="1">
      <alignment horizontal="left" vertical="center" wrapText="1"/>
    </xf>
    <xf numFmtId="0" fontId="6" fillId="0" borderId="23" xfId="2" applyFont="1" applyBorder="1" applyAlignment="1">
      <alignment horizontal="left" vertical="center" wrapText="1"/>
    </xf>
    <xf numFmtId="0" fontId="8" fillId="4" borderId="19" xfId="0" applyFont="1" applyFill="1" applyBorder="1" applyAlignment="1">
      <alignment horizontal="left" vertical="top" wrapText="1"/>
    </xf>
    <xf numFmtId="0" fontId="8" fillId="4" borderId="20" xfId="0" applyFont="1" applyFill="1" applyBorder="1" applyAlignment="1">
      <alignment horizontal="left" vertical="top"/>
    </xf>
    <xf numFmtId="0" fontId="8" fillId="4" borderId="14" xfId="0" applyFont="1" applyFill="1" applyBorder="1" applyAlignment="1">
      <alignment horizontal="left" vertical="top"/>
    </xf>
    <xf numFmtId="165" fontId="5" fillId="5" borderId="26" xfId="0" applyNumberFormat="1" applyFont="1" applyFill="1" applyBorder="1" applyAlignment="1" applyProtection="1">
      <alignment horizontal="center" vertical="center" wrapText="1"/>
      <protection locked="0"/>
    </xf>
    <xf numFmtId="165" fontId="5" fillId="5" borderId="30" xfId="0" applyNumberFormat="1" applyFont="1" applyFill="1" applyBorder="1" applyAlignment="1" applyProtection="1">
      <alignment horizontal="center" vertical="center" wrapText="1"/>
      <protection locked="0"/>
    </xf>
    <xf numFmtId="0" fontId="8" fillId="4" borderId="21" xfId="0" applyFont="1" applyFill="1" applyBorder="1" applyAlignment="1">
      <alignment horizontal="left" vertical="top" wrapText="1"/>
    </xf>
    <xf numFmtId="0" fontId="8" fillId="4" borderId="9" xfId="0" applyFont="1" applyFill="1" applyBorder="1" applyAlignment="1">
      <alignment horizontal="left" vertical="top"/>
    </xf>
    <xf numFmtId="0" fontId="5" fillId="0" borderId="15" xfId="0" applyFont="1" applyBorder="1" applyAlignment="1">
      <alignment horizontal="left" vertical="top"/>
    </xf>
    <xf numFmtId="0" fontId="5" fillId="0" borderId="33" xfId="0" applyFont="1" applyBorder="1" applyAlignment="1">
      <alignment horizontal="left" vertical="top"/>
    </xf>
    <xf numFmtId="0" fontId="5" fillId="0" borderId="16" xfId="0" applyFont="1" applyBorder="1" applyAlignment="1">
      <alignment horizontal="left" vertical="top"/>
    </xf>
    <xf numFmtId="165" fontId="5" fillId="5" borderId="22" xfId="0" applyNumberFormat="1" applyFont="1" applyFill="1" applyBorder="1" applyAlignment="1" applyProtection="1">
      <alignment horizontal="center" vertical="center" wrapText="1"/>
      <protection locked="0"/>
    </xf>
    <xf numFmtId="165" fontId="5" fillId="5" borderId="23" xfId="0" applyNumberFormat="1" applyFont="1" applyFill="1" applyBorder="1" applyAlignment="1" applyProtection="1">
      <alignment horizontal="center" vertical="center" wrapText="1"/>
      <protection locked="0"/>
    </xf>
    <xf numFmtId="165" fontId="5" fillId="0" borderId="36" xfId="0" applyNumberFormat="1" applyFont="1" applyBorder="1" applyAlignment="1">
      <alignment horizontal="center" vertical="top"/>
    </xf>
    <xf numFmtId="165" fontId="5" fillId="0" borderId="27" xfId="0" applyNumberFormat="1" applyFont="1" applyBorder="1" applyAlignment="1">
      <alignment horizontal="center" vertical="top"/>
    </xf>
    <xf numFmtId="165" fontId="5" fillId="0" borderId="37" xfId="0" applyNumberFormat="1" applyFont="1" applyBorder="1" applyAlignment="1">
      <alignment horizontal="center" vertical="top"/>
    </xf>
    <xf numFmtId="0" fontId="5" fillId="0" borderId="38" xfId="0" applyFont="1" applyBorder="1" applyAlignment="1">
      <alignment horizontal="left" vertical="top"/>
    </xf>
    <xf numFmtId="0" fontId="5" fillId="0" borderId="28" xfId="0" applyFont="1" applyBorder="1" applyAlignment="1">
      <alignment horizontal="left" vertical="top"/>
    </xf>
    <xf numFmtId="0" fontId="5" fillId="0" borderId="39" xfId="0" applyFont="1" applyBorder="1" applyAlignment="1">
      <alignment horizontal="left" vertical="top"/>
    </xf>
    <xf numFmtId="0" fontId="15" fillId="0" borderId="19" xfId="0" applyFont="1" applyBorder="1" applyAlignment="1">
      <alignment horizontal="right" vertical="top" wrapText="1"/>
    </xf>
    <xf numFmtId="0" fontId="15" fillId="0" borderId="20" xfId="0" applyFont="1" applyBorder="1" applyAlignment="1">
      <alignment horizontal="right" vertical="top"/>
    </xf>
    <xf numFmtId="0" fontId="5" fillId="0" borderId="24" xfId="0" applyFont="1" applyBorder="1" applyAlignment="1">
      <alignment horizontal="center" vertical="top" wrapText="1"/>
    </xf>
    <xf numFmtId="0" fontId="8" fillId="4" borderId="13" xfId="0" applyFont="1" applyFill="1" applyBorder="1" applyAlignment="1">
      <alignment horizontal="left" vertical="top"/>
    </xf>
    <xf numFmtId="0" fontId="15" fillId="0" borderId="34" xfId="0" applyFont="1" applyBorder="1" applyAlignment="1">
      <alignment horizontal="right" vertical="top" wrapText="1"/>
    </xf>
    <xf numFmtId="0" fontId="15" fillId="0" borderId="31" xfId="0" applyFont="1" applyBorder="1" applyAlignment="1">
      <alignment horizontal="right" vertical="top"/>
    </xf>
    <xf numFmtId="0" fontId="7" fillId="0" borderId="2" xfId="2" applyFont="1" applyBorder="1" applyAlignment="1">
      <alignment horizontal="left" vertical="center" wrapText="1"/>
    </xf>
    <xf numFmtId="0" fontId="8" fillId="4" borderId="18" xfId="0" applyFont="1" applyFill="1" applyBorder="1" applyAlignment="1">
      <alignment horizontal="left" vertical="top"/>
    </xf>
  </cellXfs>
  <cellStyles count="3">
    <cellStyle name="Euro" xfId="1" xr:uid="{82C1C361-D57A-469B-B509-1563F941A733}"/>
    <cellStyle name="Normal" xfId="0" builtinId="0"/>
    <cellStyle name="Normal 2" xfId="2" xr:uid="{5F7930C4-34FD-494E-ABCD-ADFCBAEB75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333375</xdr:colOff>
      <xdr:row>4</xdr:row>
      <xdr:rowOff>133350</xdr:rowOff>
    </xdr:to>
    <xdr:pic>
      <xdr:nvPicPr>
        <xdr:cNvPr id="1098" name="Picture 1">
          <a:extLst>
            <a:ext uri="{FF2B5EF4-FFF2-40B4-BE49-F238E27FC236}">
              <a16:creationId xmlns:a16="http://schemas.microsoft.com/office/drawing/2014/main" id="{D77A8051-9189-E8F9-C645-701E514BCE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333375</xdr:colOff>
      <xdr:row>4</xdr:row>
      <xdr:rowOff>133350</xdr:rowOff>
    </xdr:to>
    <xdr:pic>
      <xdr:nvPicPr>
        <xdr:cNvPr id="2124" name="Picture 1">
          <a:extLst>
            <a:ext uri="{FF2B5EF4-FFF2-40B4-BE49-F238E27FC236}">
              <a16:creationId xmlns:a16="http://schemas.microsoft.com/office/drawing/2014/main" id="{BDC5F6D7-7975-E3B6-7AB0-371CB41B91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7E9B5-DE62-462E-8471-A543319C56D6}">
  <sheetPr>
    <pageSetUpPr fitToPage="1"/>
  </sheetPr>
  <dimension ref="A1:D93"/>
  <sheetViews>
    <sheetView showGridLines="0" showZeros="0" topLeftCell="B1" zoomScaleNormal="100" workbookViewId="0">
      <selection activeCell="D72" sqref="D72:D74"/>
    </sheetView>
  </sheetViews>
  <sheetFormatPr baseColWidth="10" defaultColWidth="11.42578125" defaultRowHeight="12.75" x14ac:dyDescent="0.2"/>
  <cols>
    <col min="1" max="1" width="11.42578125" style="3" hidden="1" customWidth="1"/>
    <col min="2" max="2" width="16.7109375" style="5" customWidth="1"/>
    <col min="3" max="3" width="68.7109375" style="6" customWidth="1"/>
    <col min="4" max="4" width="15.85546875" style="5" customWidth="1"/>
    <col min="5" max="16384" width="11.42578125" style="3"/>
  </cols>
  <sheetData>
    <row r="1" spans="2:4" s="2" customFormat="1" ht="15" x14ac:dyDescent="0.3">
      <c r="B1" s="9"/>
      <c r="C1" s="3"/>
      <c r="D1" s="12" t="str">
        <f ca="1">"Edité le "&amp;TEXT(NOW(),"jj/mm/aa hh:mm:ss")</f>
        <v>Edité le 21/10/25 12:20:25</v>
      </c>
    </row>
    <row r="2" spans="2:4" s="2" customFormat="1" ht="15" x14ac:dyDescent="0.2">
      <c r="B2" s="9"/>
      <c r="C2" s="8"/>
      <c r="D2" s="7" t="s">
        <v>0</v>
      </c>
    </row>
    <row r="3" spans="2:4" s="2" customFormat="1" x14ac:dyDescent="0.2">
      <c r="B3" s="9"/>
      <c r="C3" s="10"/>
      <c r="D3" s="11"/>
    </row>
    <row r="4" spans="2:4" s="2" customFormat="1" ht="18.75" x14ac:dyDescent="0.3">
      <c r="B4" s="115" t="s">
        <v>1</v>
      </c>
      <c r="C4" s="115"/>
      <c r="D4" s="115"/>
    </row>
    <row r="5" spans="2:4" s="2" customFormat="1" x14ac:dyDescent="0.2">
      <c r="B5" s="3"/>
      <c r="C5" s="3"/>
      <c r="D5" s="3"/>
    </row>
    <row r="6" spans="2:4" s="2" customFormat="1" x14ac:dyDescent="0.2">
      <c r="B6" s="3"/>
      <c r="C6" s="3"/>
      <c r="D6" s="3"/>
    </row>
    <row r="7" spans="2:4" s="2" customFormat="1" ht="15" customHeight="1" x14ac:dyDescent="0.2">
      <c r="B7" s="4" t="s">
        <v>2</v>
      </c>
      <c r="C7" s="116" t="s">
        <v>3</v>
      </c>
      <c r="D7" s="117"/>
    </row>
    <row r="8" spans="2:4" s="2" customFormat="1" ht="15" x14ac:dyDescent="0.2">
      <c r="B8" s="26" t="s">
        <v>4</v>
      </c>
      <c r="C8" s="118" t="s">
        <v>5</v>
      </c>
      <c r="D8" s="119"/>
    </row>
    <row r="10" spans="2:4" s="1" customFormat="1" ht="30" customHeight="1" x14ac:dyDescent="0.2">
      <c r="B10" s="23" t="s">
        <v>6</v>
      </c>
      <c r="C10" s="23" t="s">
        <v>7</v>
      </c>
      <c r="D10" s="23" t="s">
        <v>8</v>
      </c>
    </row>
    <row r="11" spans="2:4" ht="15" x14ac:dyDescent="0.2">
      <c r="B11" s="120" t="s">
        <v>9</v>
      </c>
      <c r="C11" s="121"/>
      <c r="D11" s="122"/>
    </row>
    <row r="12" spans="2:4" ht="15" x14ac:dyDescent="0.2">
      <c r="B12" s="33" t="s">
        <v>10</v>
      </c>
      <c r="C12" s="35" t="s">
        <v>11</v>
      </c>
      <c r="D12" s="46" t="s">
        <v>12</v>
      </c>
    </row>
    <row r="13" spans="2:4" ht="120" x14ac:dyDescent="0.2">
      <c r="B13" s="47" t="s">
        <v>12</v>
      </c>
      <c r="C13" s="38" t="s">
        <v>13</v>
      </c>
      <c r="D13" s="47"/>
    </row>
    <row r="14" spans="2:4" ht="17.25" customHeight="1" x14ac:dyDescent="0.2">
      <c r="B14" s="47" t="s">
        <v>12</v>
      </c>
      <c r="C14" s="41" t="s">
        <v>14</v>
      </c>
      <c r="D14" s="48">
        <v>0</v>
      </c>
    </row>
    <row r="15" spans="2:4" ht="15" x14ac:dyDescent="0.2">
      <c r="B15" s="33" t="s">
        <v>15</v>
      </c>
      <c r="C15" s="35" t="s">
        <v>16</v>
      </c>
      <c r="D15" s="46" t="s">
        <v>12</v>
      </c>
    </row>
    <row r="16" spans="2:4" ht="210" x14ac:dyDescent="0.2">
      <c r="B16" s="47" t="s">
        <v>12</v>
      </c>
      <c r="C16" s="38" t="s">
        <v>17</v>
      </c>
      <c r="D16" s="47"/>
    </row>
    <row r="17" spans="2:4" ht="30" x14ac:dyDescent="0.2">
      <c r="B17" s="47" t="s">
        <v>12</v>
      </c>
      <c r="C17" s="38" t="s">
        <v>18</v>
      </c>
      <c r="D17" s="47"/>
    </row>
    <row r="18" spans="2:4" ht="15" x14ac:dyDescent="0.2">
      <c r="B18" s="47" t="s">
        <v>12</v>
      </c>
      <c r="C18" s="41" t="s">
        <v>14</v>
      </c>
      <c r="D18" s="48">
        <v>0</v>
      </c>
    </row>
    <row r="19" spans="2:4" ht="15" x14ac:dyDescent="0.2">
      <c r="B19" s="33">
        <v>1.3</v>
      </c>
      <c r="C19" s="35" t="s">
        <v>19</v>
      </c>
      <c r="D19" s="46" t="s">
        <v>12</v>
      </c>
    </row>
    <row r="20" spans="2:4" ht="60" x14ac:dyDescent="0.2">
      <c r="B20" s="47"/>
      <c r="C20" s="38" t="s">
        <v>20</v>
      </c>
      <c r="D20" s="47"/>
    </row>
    <row r="21" spans="2:4" ht="15" x14ac:dyDescent="0.2">
      <c r="B21" s="47" t="s">
        <v>12</v>
      </c>
      <c r="C21" s="41" t="s">
        <v>14</v>
      </c>
      <c r="D21" s="48">
        <v>0</v>
      </c>
    </row>
    <row r="22" spans="2:4" ht="15" x14ac:dyDescent="0.2">
      <c r="B22" s="120" t="s">
        <v>21</v>
      </c>
      <c r="C22" s="121"/>
      <c r="D22" s="122"/>
    </row>
    <row r="23" spans="2:4" ht="15" x14ac:dyDescent="0.2">
      <c r="B23" s="33" t="s">
        <v>22</v>
      </c>
      <c r="C23" s="35" t="s">
        <v>23</v>
      </c>
      <c r="D23" s="46" t="s">
        <v>12</v>
      </c>
    </row>
    <row r="24" spans="2:4" ht="105" x14ac:dyDescent="0.2">
      <c r="B24" s="47" t="s">
        <v>12</v>
      </c>
      <c r="C24" s="38" t="s">
        <v>24</v>
      </c>
      <c r="D24" s="47"/>
    </row>
    <row r="25" spans="2:4" ht="15" x14ac:dyDescent="0.2">
      <c r="B25" s="47" t="s">
        <v>12</v>
      </c>
      <c r="C25" s="41" t="s">
        <v>25</v>
      </c>
      <c r="D25" s="48">
        <v>0</v>
      </c>
    </row>
    <row r="26" spans="2:4" ht="15" x14ac:dyDescent="0.2">
      <c r="B26" s="33" t="s">
        <v>26</v>
      </c>
      <c r="C26" s="35" t="s">
        <v>27</v>
      </c>
      <c r="D26" s="46" t="s">
        <v>12</v>
      </c>
    </row>
    <row r="27" spans="2:4" ht="30" x14ac:dyDescent="0.2">
      <c r="B27" s="47" t="s">
        <v>12</v>
      </c>
      <c r="C27" s="38" t="s">
        <v>28</v>
      </c>
      <c r="D27" s="47"/>
    </row>
    <row r="28" spans="2:4" ht="15" x14ac:dyDescent="0.2">
      <c r="B28" s="47" t="s">
        <v>12</v>
      </c>
      <c r="C28" s="41" t="s">
        <v>14</v>
      </c>
      <c r="D28" s="48">
        <v>0</v>
      </c>
    </row>
    <row r="29" spans="2:4" ht="15" x14ac:dyDescent="0.2">
      <c r="B29" s="120" t="s">
        <v>29</v>
      </c>
      <c r="C29" s="121"/>
      <c r="D29" s="122"/>
    </row>
    <row r="30" spans="2:4" ht="15" x14ac:dyDescent="0.2">
      <c r="B30" s="33" t="s">
        <v>12</v>
      </c>
      <c r="C30" s="39" t="s">
        <v>30</v>
      </c>
      <c r="D30" s="33"/>
    </row>
    <row r="31" spans="2:4" ht="15" x14ac:dyDescent="0.2">
      <c r="B31" s="33" t="s">
        <v>31</v>
      </c>
      <c r="C31" s="35" t="s">
        <v>32</v>
      </c>
      <c r="D31" s="46" t="s">
        <v>12</v>
      </c>
    </row>
    <row r="32" spans="2:4" ht="30" x14ac:dyDescent="0.2">
      <c r="B32" s="47" t="s">
        <v>12</v>
      </c>
      <c r="C32" s="38" t="s">
        <v>33</v>
      </c>
      <c r="D32" s="47"/>
    </row>
    <row r="33" spans="2:4" ht="15" x14ac:dyDescent="0.2">
      <c r="B33" s="47" t="s">
        <v>12</v>
      </c>
      <c r="C33" s="41" t="s">
        <v>25</v>
      </c>
      <c r="D33" s="48">
        <v>0</v>
      </c>
    </row>
    <row r="34" spans="2:4" ht="15" x14ac:dyDescent="0.2">
      <c r="B34" s="33" t="s">
        <v>12</v>
      </c>
      <c r="C34" s="39" t="s">
        <v>34</v>
      </c>
      <c r="D34" s="33"/>
    </row>
    <row r="35" spans="2:4" ht="15" x14ac:dyDescent="0.2">
      <c r="B35" s="33" t="s">
        <v>35</v>
      </c>
      <c r="C35" s="35" t="s">
        <v>36</v>
      </c>
      <c r="D35" s="46" t="s">
        <v>12</v>
      </c>
    </row>
    <row r="36" spans="2:4" ht="105" x14ac:dyDescent="0.2">
      <c r="B36" s="47" t="s">
        <v>12</v>
      </c>
      <c r="C36" s="38" t="s">
        <v>37</v>
      </c>
      <c r="D36" s="47"/>
    </row>
    <row r="37" spans="2:4" ht="15" x14ac:dyDescent="0.2">
      <c r="B37" s="47" t="s">
        <v>12</v>
      </c>
      <c r="C37" s="41" t="s">
        <v>25</v>
      </c>
      <c r="D37" s="48">
        <v>0</v>
      </c>
    </row>
    <row r="38" spans="2:4" ht="15" x14ac:dyDescent="0.2">
      <c r="B38" s="125" t="s">
        <v>38</v>
      </c>
      <c r="C38" s="126"/>
      <c r="D38" s="122"/>
    </row>
    <row r="39" spans="2:4" ht="15" x14ac:dyDescent="0.2">
      <c r="B39" s="43"/>
      <c r="C39" s="43" t="s">
        <v>91</v>
      </c>
      <c r="D39" s="49"/>
    </row>
    <row r="40" spans="2:4" ht="15" x14ac:dyDescent="0.2">
      <c r="B40" s="47" t="s">
        <v>40</v>
      </c>
      <c r="C40" s="42" t="s">
        <v>41</v>
      </c>
      <c r="D40" s="46" t="s">
        <v>12</v>
      </c>
    </row>
    <row r="41" spans="2:4" ht="105" x14ac:dyDescent="0.2">
      <c r="B41" s="47" t="s">
        <v>12</v>
      </c>
      <c r="C41" s="38" t="s">
        <v>42</v>
      </c>
      <c r="D41" s="47"/>
    </row>
    <row r="42" spans="2:4" ht="15" x14ac:dyDescent="0.2">
      <c r="B42" s="47" t="s">
        <v>12</v>
      </c>
      <c r="C42" s="41" t="s">
        <v>43</v>
      </c>
      <c r="D42" s="48">
        <v>0</v>
      </c>
    </row>
    <row r="43" spans="2:4" ht="15" x14ac:dyDescent="0.2">
      <c r="B43" s="50" t="s">
        <v>44</v>
      </c>
      <c r="C43" s="51" t="s">
        <v>45</v>
      </c>
      <c r="D43" s="52" t="s">
        <v>12</v>
      </c>
    </row>
    <row r="44" spans="2:4" ht="45" x14ac:dyDescent="0.2">
      <c r="B44" s="53" t="s">
        <v>12</v>
      </c>
      <c r="C44" s="54" t="s">
        <v>46</v>
      </c>
      <c r="D44" s="53"/>
    </row>
    <row r="45" spans="2:4" ht="15" x14ac:dyDescent="0.2">
      <c r="B45" s="53" t="s">
        <v>12</v>
      </c>
      <c r="C45" s="55" t="s">
        <v>43</v>
      </c>
      <c r="D45" s="48">
        <v>0</v>
      </c>
    </row>
    <row r="46" spans="2:4" ht="15" x14ac:dyDescent="0.2">
      <c r="B46" s="33" t="s">
        <v>47</v>
      </c>
      <c r="C46" s="35" t="s">
        <v>48</v>
      </c>
      <c r="D46" s="46" t="s">
        <v>12</v>
      </c>
    </row>
    <row r="47" spans="2:4" ht="150" x14ac:dyDescent="0.2">
      <c r="B47" s="47" t="s">
        <v>12</v>
      </c>
      <c r="C47" s="38" t="s">
        <v>49</v>
      </c>
      <c r="D47" s="47"/>
    </row>
    <row r="48" spans="2:4" ht="15" x14ac:dyDescent="0.2">
      <c r="B48" s="47" t="s">
        <v>12</v>
      </c>
      <c r="C48" s="41" t="s">
        <v>43</v>
      </c>
      <c r="D48" s="86">
        <v>0</v>
      </c>
    </row>
    <row r="49" spans="2:4" ht="15" x14ac:dyDescent="0.2">
      <c r="B49" s="87"/>
      <c r="C49" s="43" t="s">
        <v>92</v>
      </c>
      <c r="D49" s="89"/>
    </row>
    <row r="50" spans="2:4" ht="15" x14ac:dyDescent="0.2">
      <c r="B50" s="127">
        <v>4.4000000000000004</v>
      </c>
      <c r="C50" s="90" t="s">
        <v>41</v>
      </c>
      <c r="D50" s="130"/>
    </row>
    <row r="51" spans="2:4" ht="105" x14ac:dyDescent="0.2">
      <c r="B51" s="128"/>
      <c r="C51" s="38" t="s">
        <v>42</v>
      </c>
      <c r="D51" s="131"/>
    </row>
    <row r="52" spans="2:4" ht="15" x14ac:dyDescent="0.2">
      <c r="B52" s="129"/>
      <c r="C52" s="41" t="s">
        <v>43</v>
      </c>
      <c r="D52" s="88"/>
    </row>
    <row r="53" spans="2:4" ht="15" x14ac:dyDescent="0.2">
      <c r="B53" s="127">
        <v>4.5</v>
      </c>
      <c r="C53" s="51" t="s">
        <v>94</v>
      </c>
      <c r="D53" s="123"/>
    </row>
    <row r="54" spans="2:4" ht="45" x14ac:dyDescent="0.2">
      <c r="B54" s="128"/>
      <c r="C54" s="54" t="s">
        <v>46</v>
      </c>
      <c r="D54" s="124"/>
    </row>
    <row r="55" spans="2:4" ht="15" x14ac:dyDescent="0.2">
      <c r="B55" s="129"/>
      <c r="C55" s="55" t="s">
        <v>43</v>
      </c>
      <c r="D55" s="88"/>
    </row>
    <row r="56" spans="2:4" ht="15" x14ac:dyDescent="0.2">
      <c r="B56" s="127">
        <v>4.5999999999999996</v>
      </c>
      <c r="C56" s="35" t="s">
        <v>93</v>
      </c>
      <c r="D56" s="123"/>
    </row>
    <row r="57" spans="2:4" ht="150" x14ac:dyDescent="0.2">
      <c r="B57" s="128"/>
      <c r="C57" s="38" t="s">
        <v>49</v>
      </c>
      <c r="D57" s="124"/>
    </row>
    <row r="58" spans="2:4" ht="15" x14ac:dyDescent="0.2">
      <c r="B58" s="129"/>
      <c r="C58" s="55" t="s">
        <v>43</v>
      </c>
      <c r="D58" s="88"/>
    </row>
    <row r="59" spans="2:4" ht="15" x14ac:dyDescent="0.2">
      <c r="B59" s="91" t="s">
        <v>12</v>
      </c>
      <c r="C59" s="92" t="s">
        <v>50</v>
      </c>
      <c r="D59" s="61"/>
    </row>
    <row r="60" spans="2:4" ht="45" x14ac:dyDescent="0.2">
      <c r="B60" s="91" t="s">
        <v>12</v>
      </c>
      <c r="C60" s="93" t="s">
        <v>51</v>
      </c>
      <c r="D60" s="61"/>
    </row>
    <row r="61" spans="2:4" ht="15" x14ac:dyDescent="0.2">
      <c r="B61" s="33">
        <v>4.7</v>
      </c>
      <c r="C61" s="42" t="s">
        <v>52</v>
      </c>
      <c r="D61" s="46" t="s">
        <v>12</v>
      </c>
    </row>
    <row r="62" spans="2:4" ht="15" x14ac:dyDescent="0.2">
      <c r="B62" s="47" t="s">
        <v>12</v>
      </c>
      <c r="C62" s="41" t="s">
        <v>53</v>
      </c>
      <c r="D62" s="48">
        <v>0</v>
      </c>
    </row>
    <row r="63" spans="2:4" ht="15" x14ac:dyDescent="0.2">
      <c r="B63" s="40" t="s">
        <v>95</v>
      </c>
      <c r="C63" s="35" t="s">
        <v>54</v>
      </c>
      <c r="D63" s="46" t="s">
        <v>12</v>
      </c>
    </row>
    <row r="64" spans="2:4" ht="15" x14ac:dyDescent="0.2">
      <c r="B64" s="47" t="s">
        <v>12</v>
      </c>
      <c r="C64" s="41" t="s">
        <v>53</v>
      </c>
      <c r="D64" s="48">
        <v>0</v>
      </c>
    </row>
    <row r="65" spans="2:4" ht="15" x14ac:dyDescent="0.2">
      <c r="B65" s="33">
        <v>4.9000000000000004</v>
      </c>
      <c r="C65" s="35" t="s">
        <v>55</v>
      </c>
      <c r="D65" s="46" t="s">
        <v>12</v>
      </c>
    </row>
    <row r="66" spans="2:4" ht="15" x14ac:dyDescent="0.2">
      <c r="B66" s="47" t="s">
        <v>12</v>
      </c>
      <c r="C66" s="41" t="s">
        <v>53</v>
      </c>
      <c r="D66" s="48">
        <v>0</v>
      </c>
    </row>
    <row r="67" spans="2:4" ht="15" customHeight="1" x14ac:dyDescent="0.2">
      <c r="B67" s="125" t="s">
        <v>112</v>
      </c>
      <c r="C67" s="126"/>
      <c r="D67" s="126"/>
    </row>
    <row r="68" spans="2:4" ht="30" x14ac:dyDescent="0.2">
      <c r="B68" s="94">
        <v>5.0999999999999996</v>
      </c>
      <c r="C68" s="114" t="s">
        <v>111</v>
      </c>
      <c r="D68" s="58" t="s">
        <v>12</v>
      </c>
    </row>
    <row r="69" spans="2:4" ht="105" x14ac:dyDescent="0.2">
      <c r="B69" s="95" t="s">
        <v>12</v>
      </c>
      <c r="C69" s="112" t="s">
        <v>113</v>
      </c>
      <c r="D69" s="61"/>
    </row>
    <row r="70" spans="2:4" ht="15" x14ac:dyDescent="0.2">
      <c r="B70" s="96" t="s">
        <v>12</v>
      </c>
      <c r="C70" s="102" t="s">
        <v>25</v>
      </c>
      <c r="D70" s="64">
        <v>0</v>
      </c>
    </row>
    <row r="71" spans="2:4" ht="15" customHeight="1" x14ac:dyDescent="0.2">
      <c r="B71" s="120" t="s">
        <v>114</v>
      </c>
      <c r="C71" s="121"/>
      <c r="D71" s="121"/>
    </row>
    <row r="72" spans="2:4" ht="15" x14ac:dyDescent="0.2">
      <c r="B72" s="135">
        <v>6.1</v>
      </c>
      <c r="C72" s="92" t="s">
        <v>98</v>
      </c>
      <c r="D72" s="132" t="s">
        <v>12</v>
      </c>
    </row>
    <row r="73" spans="2:4" ht="30" x14ac:dyDescent="0.2">
      <c r="B73" s="136"/>
      <c r="C73" s="111" t="s">
        <v>107</v>
      </c>
      <c r="D73" s="133"/>
    </row>
    <row r="74" spans="2:4" ht="75" x14ac:dyDescent="0.2">
      <c r="B74" s="136"/>
      <c r="C74" s="112" t="s">
        <v>108</v>
      </c>
      <c r="D74" s="134"/>
    </row>
    <row r="75" spans="2:4" ht="15" x14ac:dyDescent="0.2">
      <c r="B75" s="137"/>
      <c r="C75" s="113" t="s">
        <v>14</v>
      </c>
      <c r="D75" s="64">
        <v>0</v>
      </c>
    </row>
    <row r="76" spans="2:4" ht="15" x14ac:dyDescent="0.2">
      <c r="B76" s="33">
        <v>6.2</v>
      </c>
      <c r="C76" s="110" t="s">
        <v>109</v>
      </c>
      <c r="D76" s="46" t="s">
        <v>12</v>
      </c>
    </row>
    <row r="77" spans="2:4" ht="45" x14ac:dyDescent="0.2">
      <c r="B77" s="47" t="s">
        <v>12</v>
      </c>
      <c r="C77" s="38" t="s">
        <v>110</v>
      </c>
      <c r="D77" s="47"/>
    </row>
    <row r="78" spans="2:4" ht="15" x14ac:dyDescent="0.2">
      <c r="B78" s="47" t="s">
        <v>12</v>
      </c>
      <c r="C78" s="41" t="s">
        <v>103</v>
      </c>
      <c r="D78" s="48">
        <v>0</v>
      </c>
    </row>
    <row r="79" spans="2:4" ht="15" x14ac:dyDescent="0.2">
      <c r="B79" s="120" t="s">
        <v>101</v>
      </c>
      <c r="C79" s="121"/>
      <c r="D79" s="122"/>
    </row>
    <row r="80" spans="2:4" ht="15" x14ac:dyDescent="0.2">
      <c r="B80" s="33" t="s">
        <v>12</v>
      </c>
      <c r="C80" s="39" t="s">
        <v>57</v>
      </c>
      <c r="D80" s="33"/>
    </row>
    <row r="81" spans="2:4" ht="15" x14ac:dyDescent="0.2">
      <c r="B81" s="33">
        <v>7.1</v>
      </c>
      <c r="C81" s="35" t="s">
        <v>58</v>
      </c>
      <c r="D81" s="46" t="s">
        <v>12</v>
      </c>
    </row>
    <row r="82" spans="2:4" ht="180" x14ac:dyDescent="0.2">
      <c r="B82" s="47" t="s">
        <v>12</v>
      </c>
      <c r="C82" s="38" t="s">
        <v>59</v>
      </c>
      <c r="D82" s="47"/>
    </row>
    <row r="83" spans="2:4" ht="15" x14ac:dyDescent="0.2">
      <c r="B83" s="47" t="s">
        <v>12</v>
      </c>
      <c r="C83" s="41" t="s">
        <v>14</v>
      </c>
      <c r="D83" s="48">
        <v>0</v>
      </c>
    </row>
    <row r="84" spans="2:4" ht="15" x14ac:dyDescent="0.2">
      <c r="B84" s="33">
        <v>7.2</v>
      </c>
      <c r="C84" s="35" t="s">
        <v>60</v>
      </c>
      <c r="D84" s="46" t="s">
        <v>12</v>
      </c>
    </row>
    <row r="85" spans="2:4" ht="105" x14ac:dyDescent="0.2">
      <c r="B85" s="47" t="s">
        <v>12</v>
      </c>
      <c r="C85" s="38" t="s">
        <v>61</v>
      </c>
      <c r="D85" s="47"/>
    </row>
    <row r="86" spans="2:4" ht="15" x14ac:dyDescent="0.2">
      <c r="B86" s="47" t="s">
        <v>12</v>
      </c>
      <c r="C86" s="41" t="s">
        <v>62</v>
      </c>
      <c r="D86" s="48">
        <v>0</v>
      </c>
    </row>
    <row r="87" spans="2:4" ht="15" x14ac:dyDescent="0.2">
      <c r="B87" s="120" t="s">
        <v>104</v>
      </c>
      <c r="C87" s="121"/>
      <c r="D87" s="122"/>
    </row>
    <row r="88" spans="2:4" ht="15" x14ac:dyDescent="0.2">
      <c r="B88" s="33">
        <v>8.1</v>
      </c>
      <c r="C88" s="35" t="s">
        <v>64</v>
      </c>
      <c r="D88" s="46" t="s">
        <v>12</v>
      </c>
    </row>
    <row r="89" spans="2:4" ht="30" x14ac:dyDescent="0.2">
      <c r="B89" s="47" t="s">
        <v>12</v>
      </c>
      <c r="C89" s="38" t="s">
        <v>65</v>
      </c>
      <c r="D89" s="47"/>
    </row>
    <row r="90" spans="2:4" ht="15" x14ac:dyDescent="0.2">
      <c r="B90" s="47" t="s">
        <v>12</v>
      </c>
      <c r="C90" s="41" t="s">
        <v>66</v>
      </c>
      <c r="D90" s="48">
        <v>0</v>
      </c>
    </row>
    <row r="91" spans="2:4" ht="15" x14ac:dyDescent="0.2">
      <c r="B91" s="56">
        <v>8.1999999999999993</v>
      </c>
      <c r="C91" s="57" t="s">
        <v>67</v>
      </c>
      <c r="D91" s="58" t="s">
        <v>12</v>
      </c>
    </row>
    <row r="92" spans="2:4" ht="15" x14ac:dyDescent="0.2">
      <c r="B92" s="59" t="s">
        <v>12</v>
      </c>
      <c r="C92" s="60" t="s">
        <v>68</v>
      </c>
      <c r="D92" s="61"/>
    </row>
    <row r="93" spans="2:4" ht="15" x14ac:dyDescent="0.2">
      <c r="B93" s="62" t="s">
        <v>12</v>
      </c>
      <c r="C93" s="63" t="s">
        <v>66</v>
      </c>
      <c r="D93" s="64">
        <v>0</v>
      </c>
    </row>
  </sheetData>
  <customSheetViews>
    <customSheetView guid="{0256584C-D506-4F27-AA67-FD796645420B}" showGridLines="0" zeroValues="0" fitToPage="1" hiddenColumns="1" topLeftCell="B66">
      <selection activeCell="C80" sqref="C80"/>
      <pageMargins left="0" right="0" top="0" bottom="0" header="0" footer="0"/>
      <pageSetup paperSize="9" fitToHeight="0" orientation="portrait" horizontalDpi="300" verticalDpi="300" r:id="rId1"/>
      <headerFooter alignWithMargins="0">
        <oddHeader>&amp;R&amp;"Times New Roman,Normal"&amp;9Page : &amp;P/&amp;N</oddHeader>
      </headerFooter>
    </customSheetView>
    <customSheetView guid="{1A82DD94-F60B-49A1-BE7B-F3275DF26AC8}" showGridLines="0" zeroValues="0" fitToPage="1" hiddenColumns="1" topLeftCell="B16">
      <selection activeCell="H57" sqref="H57"/>
      <pageMargins left="0" right="0" top="0" bottom="0" header="0" footer="0"/>
      <pageSetup paperSize="9" fitToHeight="0" orientation="portrait" horizontalDpi="300" verticalDpi="300" r:id="rId2"/>
      <headerFooter alignWithMargins="0">
        <oddHeader>&amp;R&amp;"Times New Roman,Normal"&amp;9Page : &amp;P/&amp;N</oddHeader>
      </headerFooter>
    </customSheetView>
    <customSheetView guid="{F7C2954A-E303-44E1-AA5F-D7B844E2337D}" fitToPage="1" hiddenColumns="1" topLeftCell="B7">
      <pageMargins left="0" right="0" top="0" bottom="0" header="0" footer="0"/>
      <pageSetup paperSize="9" fitToHeight="0" orientation="portrait" horizontalDpi="300" verticalDpi="300" r:id="rId3"/>
      <headerFooter alignWithMargins="0">
        <oddHeader>&amp;R&amp;"Times New Roman,Normal"&amp;9Page : &amp;P/&amp;N</oddHeader>
      </headerFooter>
    </customSheetView>
    <customSheetView guid="{93831A5F-712E-4072-94F7-5B82F2EFCE0E}" showGridLines="0" zeroValues="0" fitToPage="1" hiddenColumns="1" topLeftCell="B66">
      <selection activeCell="C80" sqref="C80"/>
      <pageMargins left="0" right="0" top="0" bottom="0" header="0" footer="0"/>
      <pageSetup paperSize="9" fitToHeight="0" orientation="portrait" horizontalDpi="300" verticalDpi="300" r:id="rId4"/>
      <headerFooter alignWithMargins="0">
        <oddHeader>&amp;R&amp;"Times New Roman,Normal"&amp;9Page : &amp;P/&amp;N</oddHeader>
      </headerFooter>
    </customSheetView>
  </customSheetViews>
  <mergeCells count="19">
    <mergeCell ref="D56:D57"/>
    <mergeCell ref="B29:D29"/>
    <mergeCell ref="B38:D38"/>
    <mergeCell ref="B79:D79"/>
    <mergeCell ref="B87:D87"/>
    <mergeCell ref="B50:B52"/>
    <mergeCell ref="B53:B55"/>
    <mergeCell ref="B56:B58"/>
    <mergeCell ref="D50:D51"/>
    <mergeCell ref="B67:D67"/>
    <mergeCell ref="D72:D74"/>
    <mergeCell ref="B72:B75"/>
    <mergeCell ref="D53:D54"/>
    <mergeCell ref="B71:D71"/>
    <mergeCell ref="B4:D4"/>
    <mergeCell ref="C7:D7"/>
    <mergeCell ref="C8:D8"/>
    <mergeCell ref="B11:D11"/>
    <mergeCell ref="B22:D22"/>
  </mergeCells>
  <pageMargins left="0.39370078740157483" right="0.39370078740157483" top="0.70866141732283472" bottom="0.70866141732283472" header="0.51181102362204722" footer="0.51181102362204722"/>
  <pageSetup paperSize="9" fitToHeight="0" orientation="portrait" horizontalDpi="300" verticalDpi="300" r:id="rId5"/>
  <headerFooter alignWithMargins="0">
    <oddHeader>&amp;R&amp;"Times New Roman,Normal"&amp;9Page : &amp;P/&amp;N</oddHead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A0155-350C-4C21-B7C0-A9548BA2F555}">
  <sheetPr>
    <pageSetUpPr fitToPage="1"/>
  </sheetPr>
  <dimension ref="A1:S59"/>
  <sheetViews>
    <sheetView showGridLines="0" showZeros="0" tabSelected="1" topLeftCell="B10" zoomScaleNormal="100" workbookViewId="0">
      <selection activeCell="F32" sqref="F32"/>
    </sheetView>
  </sheetViews>
  <sheetFormatPr baseColWidth="10" defaultColWidth="11.5703125" defaultRowHeight="12.75" x14ac:dyDescent="0.2"/>
  <cols>
    <col min="1" max="1" width="0.140625" style="2" hidden="1" customWidth="1"/>
    <col min="2" max="2" width="16.7109375" style="21" customWidth="1"/>
    <col min="3" max="3" width="45.7109375" style="22" customWidth="1"/>
    <col min="4" max="4" width="5.7109375" style="2" customWidth="1"/>
    <col min="5" max="6" width="13.7109375" style="21" customWidth="1"/>
    <col min="7" max="7" width="13.7109375" style="21" hidden="1" customWidth="1"/>
    <col min="8" max="8" width="21.140625" style="21" customWidth="1"/>
    <col min="9" max="19" width="11.5703125" style="2" hidden="1" customWidth="1"/>
    <col min="20" max="16384" width="11.5703125" style="2"/>
  </cols>
  <sheetData>
    <row r="1" spans="1:10" ht="15" x14ac:dyDescent="0.3">
      <c r="A1" s="2" t="s">
        <v>69</v>
      </c>
      <c r="B1" s="9"/>
      <c r="C1" s="3"/>
      <c r="D1" s="3"/>
      <c r="E1" s="3"/>
      <c r="F1" s="3"/>
      <c r="G1" s="3"/>
      <c r="H1" s="12" t="str">
        <f ca="1">"Edité le "&amp;TEXT(NOW(),"jj/mm/aa hh:mm:ss")</f>
        <v>Edité le 21/10/25 12:20:25</v>
      </c>
    </row>
    <row r="2" spans="1:10" ht="15" x14ac:dyDescent="0.2">
      <c r="A2" s="2" t="s">
        <v>70</v>
      </c>
      <c r="B2" s="9"/>
      <c r="C2" s="3"/>
      <c r="D2" s="3"/>
      <c r="E2" s="3"/>
      <c r="F2" s="13"/>
      <c r="G2" s="13"/>
      <c r="H2" s="7" t="s">
        <v>0</v>
      </c>
    </row>
    <row r="3" spans="1:10" x14ac:dyDescent="0.2">
      <c r="B3" s="9"/>
      <c r="C3" s="3"/>
      <c r="D3" s="3"/>
      <c r="E3" s="3"/>
      <c r="F3" s="14"/>
      <c r="G3" s="14"/>
      <c r="H3" s="11"/>
    </row>
    <row r="4" spans="1:10" ht="18.75" x14ac:dyDescent="0.3">
      <c r="B4" s="115" t="s">
        <v>71</v>
      </c>
      <c r="C4" s="115"/>
      <c r="D4" s="115"/>
      <c r="E4" s="115"/>
      <c r="F4" s="115"/>
      <c r="G4" s="115"/>
      <c r="H4" s="115"/>
    </row>
    <row r="5" spans="1:10" x14ac:dyDescent="0.2">
      <c r="B5" s="3"/>
      <c r="C5" s="3"/>
      <c r="D5" s="3"/>
      <c r="E5" s="3"/>
      <c r="F5" s="3"/>
      <c r="G5" s="3"/>
      <c r="H5" s="3"/>
    </row>
    <row r="6" spans="1:10" x14ac:dyDescent="0.2">
      <c r="B6" s="3"/>
      <c r="C6" s="3"/>
      <c r="D6" s="3"/>
      <c r="E6" s="3"/>
      <c r="F6" s="3"/>
      <c r="G6" s="3"/>
      <c r="H6" s="3"/>
    </row>
    <row r="7" spans="1:10" ht="15" customHeight="1" x14ac:dyDescent="0.2">
      <c r="B7" s="15" t="s">
        <v>2</v>
      </c>
      <c r="C7" s="116" t="s">
        <v>106</v>
      </c>
      <c r="D7" s="116"/>
      <c r="E7" s="116"/>
      <c r="F7" s="116"/>
      <c r="G7" s="116"/>
      <c r="H7" s="117"/>
    </row>
    <row r="8" spans="1:10" ht="15" x14ac:dyDescent="0.2">
      <c r="B8" s="25" t="s">
        <v>4</v>
      </c>
      <c r="C8" s="118" t="s">
        <v>5</v>
      </c>
      <c r="D8" s="118"/>
      <c r="E8" s="118"/>
      <c r="F8" s="118"/>
      <c r="G8" s="118"/>
      <c r="H8" s="119"/>
    </row>
    <row r="9" spans="1:10" ht="30" customHeight="1" x14ac:dyDescent="0.2">
      <c r="B9" s="144" t="s">
        <v>72</v>
      </c>
      <c r="C9" s="144"/>
      <c r="D9" s="144"/>
      <c r="E9" s="144"/>
      <c r="F9" s="144"/>
      <c r="G9" s="144"/>
      <c r="H9" s="144"/>
    </row>
    <row r="11" spans="1:10" s="1" customFormat="1" ht="28.5" customHeight="1" x14ac:dyDescent="0.2">
      <c r="B11" s="23" t="s">
        <v>6</v>
      </c>
      <c r="C11" s="23" t="s">
        <v>7</v>
      </c>
      <c r="D11" s="23" t="s">
        <v>73</v>
      </c>
      <c r="E11" s="23" t="s">
        <v>74</v>
      </c>
      <c r="F11" s="23" t="s">
        <v>8</v>
      </c>
      <c r="G11" s="23" t="s">
        <v>75</v>
      </c>
      <c r="H11" s="23" t="s">
        <v>76</v>
      </c>
      <c r="I11" s="1" t="s">
        <v>77</v>
      </c>
      <c r="J11" s="30">
        <v>0.2</v>
      </c>
    </row>
    <row r="12" spans="1:10" s="16" customFormat="1" ht="15" customHeight="1" x14ac:dyDescent="0.35">
      <c r="B12" s="120" t="s">
        <v>9</v>
      </c>
      <c r="C12" s="121"/>
      <c r="D12" s="121"/>
      <c r="E12" s="121"/>
      <c r="F12" s="121"/>
      <c r="G12" s="121"/>
      <c r="H12" s="122"/>
    </row>
    <row r="13" spans="1:10" s="16" customFormat="1" ht="30" x14ac:dyDescent="0.35">
      <c r="B13" s="33">
        <v>1.1000000000000001</v>
      </c>
      <c r="C13" s="35" t="s">
        <v>11</v>
      </c>
      <c r="D13" s="34" t="s">
        <v>78</v>
      </c>
      <c r="E13" s="65">
        <v>1</v>
      </c>
      <c r="F13" s="66"/>
      <c r="G13" s="67">
        <v>0</v>
      </c>
      <c r="H13" s="68">
        <f>IF(OR(E13="",F13=""),,ROUND(E13*F13+(E13*F13*G13/100),2))</f>
        <v>0</v>
      </c>
      <c r="I13" s="31">
        <v>0.2</v>
      </c>
      <c r="J13" s="32">
        <f>IF(I13=J11,H13,)</f>
        <v>0</v>
      </c>
    </row>
    <row r="14" spans="1:10" s="16" customFormat="1" ht="15" x14ac:dyDescent="0.35">
      <c r="B14" s="33">
        <v>1.2</v>
      </c>
      <c r="C14" s="35" t="s">
        <v>16</v>
      </c>
      <c r="D14" s="34" t="s">
        <v>78</v>
      </c>
      <c r="E14" s="65">
        <v>1</v>
      </c>
      <c r="F14" s="66"/>
      <c r="G14" s="67">
        <v>0</v>
      </c>
      <c r="H14" s="68">
        <f>IF(OR(E14="",F14=""),,ROUND(E14*F14+(E14*F14*G14/100),2))</f>
        <v>0</v>
      </c>
      <c r="I14" s="31">
        <v>0.2</v>
      </c>
      <c r="J14" s="32">
        <f>IF(I14=J11,H14,)</f>
        <v>0</v>
      </c>
    </row>
    <row r="15" spans="1:10" s="16" customFormat="1" ht="15" x14ac:dyDescent="0.35">
      <c r="B15" s="33">
        <v>1.3</v>
      </c>
      <c r="C15" s="35" t="s">
        <v>19</v>
      </c>
      <c r="D15" s="34" t="s">
        <v>78</v>
      </c>
      <c r="E15" s="65">
        <v>1</v>
      </c>
      <c r="F15" s="66"/>
      <c r="G15" s="67">
        <v>0</v>
      </c>
      <c r="H15" s="68">
        <f>IF(OR(E15="",F15=""),,ROUND(E15*F15+(E15*F15*G15/100),2))</f>
        <v>0</v>
      </c>
      <c r="I15" s="31">
        <v>0.2</v>
      </c>
      <c r="J15" s="32">
        <f>IF(I15=J11,H15,)</f>
        <v>0</v>
      </c>
    </row>
    <row r="16" spans="1:10" ht="15" x14ac:dyDescent="0.2">
      <c r="B16" s="138" t="s">
        <v>9</v>
      </c>
      <c r="C16" s="139"/>
      <c r="D16" s="139"/>
      <c r="E16" s="139"/>
      <c r="F16" s="69" t="s">
        <v>79</v>
      </c>
      <c r="H16" s="70">
        <f>ROUND(SUM(H13:H15),2)</f>
        <v>0</v>
      </c>
    </row>
    <row r="17" spans="2:10" ht="15" x14ac:dyDescent="0.2">
      <c r="B17" s="120" t="s">
        <v>21</v>
      </c>
      <c r="C17" s="121"/>
      <c r="D17" s="121"/>
      <c r="E17" s="121"/>
      <c r="F17" s="121"/>
      <c r="G17" s="121"/>
      <c r="H17" s="122"/>
    </row>
    <row r="18" spans="2:10" ht="15" x14ac:dyDescent="0.2">
      <c r="B18" s="33">
        <v>2.1</v>
      </c>
      <c r="C18" s="35" t="s">
        <v>80</v>
      </c>
      <c r="D18" s="34" t="s">
        <v>81</v>
      </c>
      <c r="E18" s="71">
        <v>4000</v>
      </c>
      <c r="F18" s="66"/>
      <c r="G18" s="67">
        <v>0</v>
      </c>
      <c r="H18" s="68">
        <f>IF(OR(E18="",F18=""),,ROUND(E18*F18+(E18*F18*G18/100),2))</f>
        <v>0</v>
      </c>
      <c r="I18" s="31">
        <v>0.2</v>
      </c>
      <c r="J18" s="32">
        <f>IF(I18=J11,H18,)</f>
        <v>0</v>
      </c>
    </row>
    <row r="19" spans="2:10" ht="15" x14ac:dyDescent="0.2">
      <c r="B19" s="33">
        <v>2.2000000000000002</v>
      </c>
      <c r="C19" s="35" t="s">
        <v>27</v>
      </c>
      <c r="D19" s="34" t="s">
        <v>78</v>
      </c>
      <c r="E19" s="72">
        <v>2</v>
      </c>
      <c r="F19" s="66"/>
      <c r="G19" s="67">
        <v>0</v>
      </c>
      <c r="H19" s="68">
        <f>IF(OR(E19="",F19=""),,ROUND(E19*F19+(E19*F19*G19/100),2))</f>
        <v>0</v>
      </c>
      <c r="I19" s="31">
        <v>0.2</v>
      </c>
      <c r="J19" s="32">
        <f>IF(I19=J11,H19,)</f>
        <v>0</v>
      </c>
    </row>
    <row r="20" spans="2:10" ht="15" customHeight="1" x14ac:dyDescent="0.2">
      <c r="B20" s="138" t="s">
        <v>21</v>
      </c>
      <c r="C20" s="139"/>
      <c r="D20" s="139"/>
      <c r="E20" s="139"/>
      <c r="F20" s="69" t="s">
        <v>79</v>
      </c>
      <c r="H20" s="70">
        <f>ROUND(SUM(H18:H19),2)</f>
        <v>0</v>
      </c>
    </row>
    <row r="21" spans="2:10" ht="15" x14ac:dyDescent="0.2">
      <c r="B21" s="120" t="s">
        <v>29</v>
      </c>
      <c r="C21" s="121"/>
      <c r="D21" s="121"/>
      <c r="E21" s="121"/>
      <c r="F21" s="121"/>
      <c r="G21" s="121"/>
      <c r="H21" s="122"/>
    </row>
    <row r="22" spans="2:10" ht="15" x14ac:dyDescent="0.2">
      <c r="B22" s="33">
        <v>3.1</v>
      </c>
      <c r="C22" s="35" t="s">
        <v>30</v>
      </c>
      <c r="D22" s="34" t="s">
        <v>81</v>
      </c>
      <c r="E22" s="71">
        <v>1500</v>
      </c>
      <c r="F22" s="66"/>
      <c r="G22" s="33"/>
      <c r="H22" s="68">
        <f>E22*F22</f>
        <v>0</v>
      </c>
    </row>
    <row r="23" spans="2:10" ht="60" customHeight="1" x14ac:dyDescent="0.2">
      <c r="B23" s="33">
        <v>3.2</v>
      </c>
      <c r="C23" s="45" t="s">
        <v>34</v>
      </c>
      <c r="D23" s="80" t="s">
        <v>81</v>
      </c>
      <c r="E23" s="81">
        <v>1500</v>
      </c>
      <c r="F23" s="82"/>
      <c r="G23" s="83"/>
      <c r="H23" s="84">
        <f>E23*F23</f>
        <v>0</v>
      </c>
    </row>
    <row r="24" spans="2:10" ht="15" customHeight="1" x14ac:dyDescent="0.2">
      <c r="B24" s="138" t="s">
        <v>82</v>
      </c>
      <c r="C24" s="139"/>
      <c r="D24" s="143"/>
      <c r="E24" s="143"/>
      <c r="F24" s="85" t="s">
        <v>79</v>
      </c>
      <c r="H24" s="84">
        <f>ROUND(SUM(H22:H23),2)</f>
        <v>0</v>
      </c>
    </row>
    <row r="25" spans="2:10" ht="15" customHeight="1" x14ac:dyDescent="0.2">
      <c r="B25" s="125" t="s">
        <v>38</v>
      </c>
      <c r="C25" s="126"/>
      <c r="D25" s="126"/>
      <c r="E25" s="126"/>
      <c r="F25" s="126"/>
      <c r="G25" s="126"/>
      <c r="H25" s="141"/>
    </row>
    <row r="26" spans="2:10" ht="15" x14ac:dyDescent="0.2">
      <c r="B26" s="43"/>
      <c r="C26" s="43" t="s">
        <v>91</v>
      </c>
      <c r="D26" s="44"/>
      <c r="E26" s="44"/>
      <c r="F26" s="44"/>
      <c r="G26" s="44"/>
      <c r="H26" s="44"/>
    </row>
    <row r="27" spans="2:10" ht="15" x14ac:dyDescent="0.2">
      <c r="B27" s="47">
        <v>4.0999999999999996</v>
      </c>
      <c r="C27" s="42" t="s">
        <v>39</v>
      </c>
      <c r="D27" s="98" t="s">
        <v>83</v>
      </c>
      <c r="E27" s="99">
        <v>3000</v>
      </c>
      <c r="F27" s="100"/>
      <c r="G27" s="101">
        <v>0</v>
      </c>
      <c r="H27" s="79">
        <f>IF(OR(E27="",F27=""),,ROUND(E27*F27+(E27*F27*G27/100),2))</f>
        <v>0</v>
      </c>
      <c r="I27" s="31">
        <v>0.2</v>
      </c>
      <c r="J27" s="32">
        <f>IF(I27=J11,H27,)</f>
        <v>0</v>
      </c>
    </row>
    <row r="28" spans="2:10" ht="60" customHeight="1" x14ac:dyDescent="0.2">
      <c r="B28" s="33">
        <v>4.2</v>
      </c>
      <c r="C28" s="97" t="s">
        <v>45</v>
      </c>
      <c r="D28" s="34" t="s">
        <v>83</v>
      </c>
      <c r="E28" s="71">
        <v>3000</v>
      </c>
      <c r="F28" s="66"/>
      <c r="G28" s="67">
        <v>0</v>
      </c>
      <c r="H28" s="68">
        <f>IF(OR(E28="",F28=""),,ROUND(E28*F28+(E28*F28*G28/100),2))</f>
        <v>0</v>
      </c>
      <c r="I28" s="31">
        <v>0.2</v>
      </c>
      <c r="J28" s="32">
        <f>IF(I28=J11,H28,)</f>
        <v>0</v>
      </c>
    </row>
    <row r="29" spans="2:10" ht="30" customHeight="1" x14ac:dyDescent="0.2">
      <c r="B29" s="33">
        <v>4.3</v>
      </c>
      <c r="C29" s="97" t="s">
        <v>96</v>
      </c>
      <c r="D29" s="34" t="s">
        <v>83</v>
      </c>
      <c r="E29" s="71">
        <v>3000</v>
      </c>
      <c r="F29" s="66"/>
      <c r="G29" s="67">
        <v>0</v>
      </c>
      <c r="H29" s="68">
        <f>IF(OR(E29="",F29=""),,ROUND(E29*F29+(E29*F29*G29/100),2))</f>
        <v>0</v>
      </c>
      <c r="I29" s="31">
        <v>0.2</v>
      </c>
      <c r="J29" s="32">
        <f>IF(I29=J11,H29,)</f>
        <v>0</v>
      </c>
    </row>
    <row r="30" spans="2:10" ht="15" x14ac:dyDescent="0.2">
      <c r="B30" s="33"/>
      <c r="C30" s="43" t="s">
        <v>92</v>
      </c>
      <c r="D30" s="34"/>
      <c r="E30" s="71"/>
      <c r="F30" s="66"/>
      <c r="G30" s="67"/>
      <c r="H30" s="68"/>
      <c r="I30" s="30"/>
      <c r="J30" s="103"/>
    </row>
    <row r="31" spans="2:10" ht="15" x14ac:dyDescent="0.2">
      <c r="B31" s="33">
        <v>4.4000000000000004</v>
      </c>
      <c r="C31" s="35" t="s">
        <v>115</v>
      </c>
      <c r="D31" s="34" t="s">
        <v>83</v>
      </c>
      <c r="E31" s="71">
        <v>750</v>
      </c>
      <c r="F31" s="66"/>
      <c r="G31" s="67"/>
      <c r="H31" s="68">
        <f t="shared" ref="H31:H33" si="0">IF(OR(E31="",F31=""),,ROUND(E31*F31+(E31*F31*G31/100),2))</f>
        <v>0</v>
      </c>
      <c r="I31" s="30"/>
      <c r="J31" s="103"/>
    </row>
    <row r="32" spans="2:10" ht="15" x14ac:dyDescent="0.2">
      <c r="B32" s="33">
        <v>4.5</v>
      </c>
      <c r="C32" s="97" t="s">
        <v>97</v>
      </c>
      <c r="D32" s="34" t="s">
        <v>83</v>
      </c>
      <c r="E32" s="71">
        <v>750</v>
      </c>
      <c r="F32" s="66"/>
      <c r="G32" s="67"/>
      <c r="H32" s="68">
        <f t="shared" si="0"/>
        <v>0</v>
      </c>
      <c r="I32" s="30"/>
      <c r="J32" s="103"/>
    </row>
    <row r="33" spans="2:10" ht="15" x14ac:dyDescent="0.2">
      <c r="B33" s="33">
        <v>4.5999999999999996</v>
      </c>
      <c r="C33" s="97" t="s">
        <v>93</v>
      </c>
      <c r="D33" s="34" t="s">
        <v>83</v>
      </c>
      <c r="E33" s="71">
        <v>750</v>
      </c>
      <c r="F33" s="66"/>
      <c r="G33" s="67"/>
      <c r="H33" s="68">
        <f t="shared" si="0"/>
        <v>0</v>
      </c>
      <c r="I33" s="30"/>
      <c r="J33" s="103"/>
    </row>
    <row r="34" spans="2:10" ht="15" x14ac:dyDescent="0.2">
      <c r="B34" s="33" t="s">
        <v>12</v>
      </c>
      <c r="C34" s="39" t="s">
        <v>50</v>
      </c>
      <c r="D34" s="33"/>
      <c r="E34" s="75"/>
      <c r="F34" s="73"/>
      <c r="G34" s="33"/>
      <c r="H34" s="74"/>
    </row>
    <row r="35" spans="2:10" ht="15" x14ac:dyDescent="0.2">
      <c r="B35" s="33">
        <v>4.7</v>
      </c>
      <c r="C35" s="97" t="s">
        <v>52</v>
      </c>
      <c r="D35" s="34" t="s">
        <v>84</v>
      </c>
      <c r="E35" s="65">
        <v>100</v>
      </c>
      <c r="F35" s="66"/>
      <c r="G35" s="67">
        <v>0</v>
      </c>
      <c r="H35" s="68">
        <f>IF(OR(E35="",F35=""),,ROUND(E35*F35+(E35*F35*G35/100),2))</f>
        <v>0</v>
      </c>
      <c r="I35" s="31">
        <v>0.2</v>
      </c>
      <c r="J35" s="32">
        <f>IF(I35=J11,H35,)</f>
        <v>0</v>
      </c>
    </row>
    <row r="36" spans="2:10" ht="15" x14ac:dyDescent="0.2">
      <c r="B36" s="40" t="s">
        <v>95</v>
      </c>
      <c r="C36" s="97" t="s">
        <v>54</v>
      </c>
      <c r="D36" s="34" t="s">
        <v>84</v>
      </c>
      <c r="E36" s="65">
        <v>100</v>
      </c>
      <c r="F36" s="66"/>
      <c r="G36" s="67">
        <v>0</v>
      </c>
      <c r="H36" s="68">
        <f>IF(OR(E36="",F36=""),,ROUND(E36*F36+(E36*F36*G36/100),2))</f>
        <v>0</v>
      </c>
      <c r="I36" s="31">
        <v>0.2</v>
      </c>
      <c r="J36" s="32">
        <f>IF(I36=J11,H36,)</f>
        <v>0</v>
      </c>
    </row>
    <row r="37" spans="2:10" ht="15" x14ac:dyDescent="0.2">
      <c r="B37" s="33">
        <v>4.9000000000000004</v>
      </c>
      <c r="C37" s="97" t="s">
        <v>55</v>
      </c>
      <c r="D37" s="34" t="s">
        <v>84</v>
      </c>
      <c r="E37" s="65">
        <v>100</v>
      </c>
      <c r="F37" s="66"/>
      <c r="G37" s="67">
        <v>0</v>
      </c>
      <c r="H37" s="68">
        <f>IF(OR(E37="",F37=""),,ROUND(E37*F37+(E37*F37*G37/100),2))</f>
        <v>0</v>
      </c>
      <c r="I37" s="31">
        <v>0.2</v>
      </c>
      <c r="J37" s="32">
        <f>IF(I37=J11,H37,)</f>
        <v>0</v>
      </c>
    </row>
    <row r="38" spans="2:10" ht="15" x14ac:dyDescent="0.2">
      <c r="B38" s="138" t="s">
        <v>38</v>
      </c>
      <c r="C38" s="139"/>
      <c r="D38" s="139"/>
      <c r="E38" s="139"/>
      <c r="F38" s="69" t="s">
        <v>79</v>
      </c>
      <c r="H38" s="70">
        <f>ROUND(SUM(H27:H37),2)</f>
        <v>0</v>
      </c>
    </row>
    <row r="39" spans="2:10" ht="15" x14ac:dyDescent="0.2">
      <c r="B39" s="125" t="s">
        <v>112</v>
      </c>
      <c r="C39" s="126"/>
      <c r="D39" s="126"/>
      <c r="E39" s="126"/>
      <c r="F39" s="126"/>
      <c r="G39" s="126"/>
      <c r="H39" s="145"/>
    </row>
    <row r="40" spans="2:10" ht="30" x14ac:dyDescent="0.2">
      <c r="B40" s="43">
        <v>5.0999999999999996</v>
      </c>
      <c r="C40" s="104" t="s">
        <v>111</v>
      </c>
      <c r="D40" s="80" t="s">
        <v>81</v>
      </c>
      <c r="E40" s="105">
        <v>150</v>
      </c>
      <c r="F40" s="82"/>
      <c r="G40" s="106">
        <v>0</v>
      </c>
      <c r="H40" s="84">
        <f>IF(OR(E40="",F40=""),,ROUND(E40*F40+(E40*F40*G40/100),2))</f>
        <v>0</v>
      </c>
    </row>
    <row r="41" spans="2:10" ht="15" x14ac:dyDescent="0.2">
      <c r="B41" s="142" t="s">
        <v>105</v>
      </c>
      <c r="C41" s="143"/>
      <c r="D41" s="143"/>
      <c r="E41" s="143"/>
      <c r="F41" s="85" t="s">
        <v>79</v>
      </c>
      <c r="H41" s="107">
        <f>H40</f>
        <v>0</v>
      </c>
    </row>
    <row r="42" spans="2:10" ht="15" x14ac:dyDescent="0.2">
      <c r="B42" s="120" t="s">
        <v>114</v>
      </c>
      <c r="C42" s="121"/>
      <c r="D42" s="121"/>
      <c r="E42" s="121"/>
      <c r="F42" s="121"/>
      <c r="G42" s="121"/>
      <c r="H42" s="122"/>
    </row>
    <row r="43" spans="2:10" ht="15" x14ac:dyDescent="0.2">
      <c r="B43" s="33">
        <v>6.1</v>
      </c>
      <c r="C43" s="35" t="s">
        <v>98</v>
      </c>
      <c r="D43" s="34" t="s">
        <v>78</v>
      </c>
      <c r="E43" s="71">
        <v>1</v>
      </c>
      <c r="F43" s="66"/>
      <c r="G43" s="33"/>
      <c r="H43" s="68">
        <f>E43*F43</f>
        <v>0</v>
      </c>
    </row>
    <row r="44" spans="2:10" ht="15" x14ac:dyDescent="0.2">
      <c r="B44" s="33">
        <v>6.2</v>
      </c>
      <c r="C44" s="35" t="s">
        <v>99</v>
      </c>
      <c r="D44" s="108" t="s">
        <v>100</v>
      </c>
      <c r="E44" s="81">
        <v>5</v>
      </c>
      <c r="F44" s="82"/>
      <c r="G44" s="109"/>
      <c r="H44" s="68">
        <f>E44*F44</f>
        <v>0</v>
      </c>
    </row>
    <row r="45" spans="2:10" ht="15" x14ac:dyDescent="0.2">
      <c r="B45" s="138" t="s">
        <v>82</v>
      </c>
      <c r="C45" s="139"/>
      <c r="D45" s="139"/>
      <c r="E45" s="143"/>
      <c r="F45" s="85" t="s">
        <v>79</v>
      </c>
      <c r="H45" s="70">
        <f>H43+H44</f>
        <v>0</v>
      </c>
    </row>
    <row r="46" spans="2:10" ht="15" x14ac:dyDescent="0.2">
      <c r="B46" s="120" t="s">
        <v>101</v>
      </c>
      <c r="C46" s="121"/>
      <c r="D46" s="121"/>
      <c r="E46" s="121"/>
      <c r="F46" s="121"/>
      <c r="G46" s="121"/>
      <c r="H46" s="122"/>
    </row>
    <row r="47" spans="2:10" ht="15" x14ac:dyDescent="0.2">
      <c r="B47" s="33" t="s">
        <v>12</v>
      </c>
      <c r="C47" s="39" t="s">
        <v>57</v>
      </c>
      <c r="D47" s="33"/>
      <c r="E47" s="33"/>
      <c r="F47" s="33"/>
      <c r="G47" s="33"/>
      <c r="H47" s="33"/>
    </row>
    <row r="48" spans="2:10" ht="15" x14ac:dyDescent="0.2">
      <c r="B48" s="33">
        <v>7.1</v>
      </c>
      <c r="C48" s="35" t="s">
        <v>58</v>
      </c>
      <c r="D48" s="34" t="s">
        <v>78</v>
      </c>
      <c r="E48" s="65">
        <v>2</v>
      </c>
      <c r="F48" s="66"/>
      <c r="G48" s="67">
        <v>0</v>
      </c>
      <c r="H48" s="68">
        <f>IF(OR(E48="",F48=""),,ROUND(E48*F48+(E48*F48*G48/100),2))</f>
        <v>0</v>
      </c>
      <c r="I48" s="31">
        <v>0.2</v>
      </c>
      <c r="J48" s="32">
        <f>IF(I48=J11,H48,)</f>
        <v>0</v>
      </c>
    </row>
    <row r="49" spans="2:10" ht="15" x14ac:dyDescent="0.2">
      <c r="B49" s="33">
        <v>7.2</v>
      </c>
      <c r="C49" s="35" t="s">
        <v>60</v>
      </c>
      <c r="D49" s="34" t="s">
        <v>85</v>
      </c>
      <c r="E49" s="76">
        <v>60</v>
      </c>
      <c r="F49" s="66"/>
      <c r="G49" s="67">
        <v>0</v>
      </c>
      <c r="H49" s="68">
        <f>IF(OR(E49="",F49=""),,ROUND(E49*F49+(E49*F49*G49/100),2))</f>
        <v>0</v>
      </c>
      <c r="I49" s="31">
        <v>0.2</v>
      </c>
      <c r="J49" s="32">
        <f>IF(I49=J11,H49,)</f>
        <v>0</v>
      </c>
    </row>
    <row r="50" spans="2:10" ht="15" x14ac:dyDescent="0.2">
      <c r="B50" s="138" t="s">
        <v>56</v>
      </c>
      <c r="C50" s="139"/>
      <c r="D50" s="139"/>
      <c r="E50" s="139"/>
      <c r="F50" s="69" t="s">
        <v>79</v>
      </c>
      <c r="H50" s="70">
        <f>ROUND(SUM(H47:H49),2)</f>
        <v>0</v>
      </c>
    </row>
    <row r="51" spans="2:10" ht="15" x14ac:dyDescent="0.2">
      <c r="B51" s="120" t="s">
        <v>102</v>
      </c>
      <c r="C51" s="121"/>
      <c r="D51" s="121"/>
      <c r="E51" s="121"/>
      <c r="F51" s="121"/>
      <c r="G51" s="121"/>
      <c r="H51" s="122"/>
    </row>
    <row r="52" spans="2:10" ht="15" x14ac:dyDescent="0.2">
      <c r="B52" s="33">
        <v>8.1</v>
      </c>
      <c r="C52" s="35" t="s">
        <v>64</v>
      </c>
      <c r="D52" s="34" t="s">
        <v>86</v>
      </c>
      <c r="E52" s="65">
        <v>5</v>
      </c>
      <c r="F52" s="66"/>
      <c r="G52" s="67">
        <v>0</v>
      </c>
      <c r="H52" s="68">
        <f>IF(OR(E52="",F52=""),,ROUND(E52*F52+(E52*F52*G52/100),2))</f>
        <v>0</v>
      </c>
      <c r="I52" s="31">
        <v>0.2</v>
      </c>
      <c r="J52" s="32">
        <f>IF(I52=J11,H52,)</f>
        <v>0</v>
      </c>
    </row>
    <row r="53" spans="2:10" ht="15" x14ac:dyDescent="0.2">
      <c r="B53" s="33">
        <v>8.1999999999999993</v>
      </c>
      <c r="C53" s="35" t="s">
        <v>67</v>
      </c>
      <c r="D53" s="34" t="s">
        <v>86</v>
      </c>
      <c r="E53" s="65">
        <v>5</v>
      </c>
      <c r="F53" s="66"/>
      <c r="G53" s="67">
        <v>0</v>
      </c>
      <c r="H53" s="68">
        <f>IF(OR(E53="",F53=""),,ROUND(E53*F53+(E53*F53*G53/100),2))</f>
        <v>0</v>
      </c>
      <c r="I53" s="31">
        <v>0.2</v>
      </c>
      <c r="J53" s="32">
        <f>IF(I53=J11,H53,)</f>
        <v>0</v>
      </c>
    </row>
    <row r="54" spans="2:10" ht="15" x14ac:dyDescent="0.2">
      <c r="B54" s="138" t="s">
        <v>63</v>
      </c>
      <c r="C54" s="139"/>
      <c r="D54" s="139"/>
      <c r="E54" s="139"/>
      <c r="F54" s="69" t="s">
        <v>79</v>
      </c>
      <c r="H54" s="70">
        <f>ROUND(SUM(H52:H53),2)</f>
        <v>0</v>
      </c>
    </row>
    <row r="55" spans="2:10" ht="15" x14ac:dyDescent="0.2">
      <c r="B55" s="140"/>
      <c r="C55" s="140"/>
      <c r="D55" s="140"/>
      <c r="E55" s="140"/>
      <c r="F55" s="140"/>
      <c r="G55" s="140"/>
      <c r="H55" s="140"/>
    </row>
    <row r="56" spans="2:10" ht="15" x14ac:dyDescent="0.2">
      <c r="B56" s="27" t="s">
        <v>87</v>
      </c>
      <c r="C56" s="28"/>
      <c r="D56" s="28"/>
      <c r="E56" s="28"/>
      <c r="F56" s="28"/>
      <c r="G56" s="28"/>
      <c r="H56" s="29"/>
    </row>
    <row r="57" spans="2:10" ht="15" x14ac:dyDescent="0.2">
      <c r="B57" s="17" t="s">
        <v>88</v>
      </c>
      <c r="C57" s="18"/>
      <c r="D57" s="18"/>
      <c r="E57" s="18"/>
      <c r="F57" s="18"/>
      <c r="G57" s="18"/>
      <c r="H57" s="36">
        <f>H16+H20+H24+H38+H41+H45+H50+H54</f>
        <v>0</v>
      </c>
    </row>
    <row r="58" spans="2:10" ht="15" x14ac:dyDescent="0.2">
      <c r="B58" s="77" t="s">
        <v>89</v>
      </c>
      <c r="C58" s="24"/>
      <c r="D58" s="24" t="s">
        <v>12</v>
      </c>
      <c r="E58" s="24" t="s">
        <v>12</v>
      </c>
      <c r="F58" s="78">
        <v>0.2</v>
      </c>
      <c r="G58" s="24"/>
      <c r="H58" s="79">
        <f>ROUND(SUM(J12:J55)*0.2,2)</f>
        <v>0</v>
      </c>
    </row>
    <row r="59" spans="2:10" ht="15" x14ac:dyDescent="0.2">
      <c r="B59" s="19" t="s">
        <v>90</v>
      </c>
      <c r="C59" s="20"/>
      <c r="D59" s="20"/>
      <c r="E59" s="20"/>
      <c r="F59" s="20"/>
      <c r="G59" s="20"/>
      <c r="H59" s="37">
        <f>SUM(H56:H58)</f>
        <v>0</v>
      </c>
    </row>
  </sheetData>
  <customSheetViews>
    <customSheetView guid="{0256584C-D506-4F27-AA67-FD796645420B}" showGridLines="0" zeroValues="0" fitToPage="1" hiddenColumns="1" topLeftCell="B25">
      <selection activeCell="T56" sqref="T56"/>
      <pageMargins left="0" right="0" top="0" bottom="0" header="0" footer="0"/>
      <pageSetup paperSize="9" scale="77" fitToHeight="0" orientation="portrait" horizontalDpi="300" verticalDpi="300" r:id="rId1"/>
      <headerFooter alignWithMargins="0">
        <oddFooter>&amp;RPage : &amp;P/&amp;N</oddFooter>
      </headerFooter>
    </customSheetView>
    <customSheetView guid="{1A82DD94-F60B-49A1-BE7B-F3275DF26AC8}" showGridLines="0" zeroValues="0" fitToPage="1" hiddenColumns="1" topLeftCell="B28">
      <selection activeCell="C50" sqref="C50"/>
      <pageMargins left="0" right="0" top="0" bottom="0" header="0" footer="0"/>
      <pageSetup paperSize="9" scale="77" fitToHeight="0" orientation="portrait" horizontalDpi="300" verticalDpi="300" r:id="rId2"/>
      <headerFooter alignWithMargins="0">
        <oddFooter>&amp;RPage : &amp;P/&amp;N</oddFooter>
      </headerFooter>
    </customSheetView>
    <customSheetView guid="{F7C2954A-E303-44E1-AA5F-D7B844E2337D}" fitToPage="1" hiddenColumns="1" topLeftCell="B13">
      <selection activeCell="U24" sqref="U24"/>
      <pageMargins left="0" right="0" top="0" bottom="0" header="0" footer="0"/>
      <pageSetup paperSize="9" scale="77" fitToHeight="0" orientation="portrait" horizontalDpi="300" verticalDpi="300" r:id="rId3"/>
      <headerFooter alignWithMargins="0">
        <oddFooter>&amp;RPage : &amp;P/&amp;N</oddFooter>
      </headerFooter>
    </customSheetView>
    <customSheetView guid="{93831A5F-712E-4072-94F7-5B82F2EFCE0E}" showGridLines="0" zeroValues="0" fitToPage="1" hiddenColumns="1" topLeftCell="B25">
      <selection activeCell="T56" sqref="T56"/>
      <pageMargins left="0" right="0" top="0" bottom="0" header="0" footer="0"/>
      <pageSetup paperSize="9" scale="77" fitToHeight="0" orientation="portrait" horizontalDpi="300" verticalDpi="300" r:id="rId4"/>
      <headerFooter alignWithMargins="0">
        <oddFooter>&amp;RPage : &amp;P/&amp;N</oddFooter>
      </headerFooter>
    </customSheetView>
  </customSheetViews>
  <mergeCells count="21">
    <mergeCell ref="B17:H17"/>
    <mergeCell ref="B20:E20"/>
    <mergeCell ref="B21:H21"/>
    <mergeCell ref="B24:E24"/>
    <mergeCell ref="B39:H39"/>
    <mergeCell ref="B4:H4"/>
    <mergeCell ref="C7:H7"/>
    <mergeCell ref="C8:H8"/>
    <mergeCell ref="B12:H12"/>
    <mergeCell ref="B16:E16"/>
    <mergeCell ref="B9:H9"/>
    <mergeCell ref="B50:E50"/>
    <mergeCell ref="B51:H51"/>
    <mergeCell ref="B54:E54"/>
    <mergeCell ref="B55:H55"/>
    <mergeCell ref="B25:H25"/>
    <mergeCell ref="B38:E38"/>
    <mergeCell ref="B41:E41"/>
    <mergeCell ref="B42:H42"/>
    <mergeCell ref="B45:E45"/>
    <mergeCell ref="B46:H46"/>
  </mergeCells>
  <pageMargins left="0.23622047244094491" right="0.23622047244094491" top="0.23622047244094491" bottom="0.51181102362204722" header="0.51181102362204722" footer="0.31496062992125984"/>
  <pageSetup paperSize="9" scale="77" fitToHeight="0" orientation="portrait" horizontalDpi="300" verticalDpi="300" r:id="rId5"/>
  <headerFooter alignWithMargins="0">
    <oddFooter>&amp;RPage : &amp;P/&amp;N</oddFooter>
  </headerFooter>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7E4FA9CBF1C00428DB6C918E2A21D8C" ma:contentTypeVersion="" ma:contentTypeDescription="Crée un document." ma:contentTypeScope="" ma:versionID="bdf8a065029debbd87ad516b87ec8a49">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8A903D-E955-4259-A942-17786820EFC8}">
  <ds:schemaRefs>
    <ds:schemaRef ds:uri="http://schemas.microsoft.com/office/infopath/2007/PartnerControls"/>
    <ds:schemaRef ds:uri="http://www.w3.org/XML/1998/namespace"/>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2232FB16-F212-494B-ADAF-DA51D868D146}">
  <ds:schemaRefs>
    <ds:schemaRef ds:uri="http://schemas.microsoft.com/sharepoint/v3/contenttype/forms"/>
  </ds:schemaRefs>
</ds:datastoreItem>
</file>

<file path=customXml/itemProps3.xml><?xml version="1.0" encoding="utf-8"?>
<ds:datastoreItem xmlns:ds="http://schemas.openxmlformats.org/officeDocument/2006/customXml" ds:itemID="{B46AD9AA-2981-4097-B872-C15F2C4B1E1E}">
  <ds:schemaRefs>
    <ds:schemaRef ds:uri="http://schemas.microsoft.com/office/2006/metadata/longProperties"/>
  </ds:schemaRefs>
</ds:datastoreItem>
</file>

<file path=customXml/itemProps4.xml><?xml version="1.0" encoding="utf-8"?>
<ds:datastoreItem xmlns:ds="http://schemas.openxmlformats.org/officeDocument/2006/customXml" ds:itemID="{EBD98B30-14F7-49AE-8A35-FABCEEFAB2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20</vt:i4>
      </vt:variant>
    </vt:vector>
  </HeadingPairs>
  <TitlesOfParts>
    <vt:vector size="22" baseType="lpstr">
      <vt:lpstr>BPU</vt:lpstr>
      <vt:lpstr>DQE</vt:lpstr>
      <vt:lpstr>BPU_Code_Consultation</vt:lpstr>
      <vt:lpstr>BPU_Code_Lot</vt:lpstr>
      <vt:lpstr>BPU_Libelle_Organisme</vt:lpstr>
      <vt:lpstr>BPU_Niveau1_Organisme</vt:lpstr>
      <vt:lpstr>BPU_Niveau2_Organisme</vt:lpstr>
      <vt:lpstr>BPU_Niveau3_Organisme</vt:lpstr>
      <vt:lpstr>BPU_Objet_Consultation</vt:lpstr>
      <vt:lpstr>DEBUT_DOC</vt:lpstr>
      <vt:lpstr>DQE_Code_Consultation</vt:lpstr>
      <vt:lpstr>DQE_Code_Lot</vt:lpstr>
      <vt:lpstr>DQE_Consultation</vt:lpstr>
      <vt:lpstr>DQE_Lot_traite</vt:lpstr>
      <vt:lpstr>DQE_Niveau1_Organisme</vt:lpstr>
      <vt:lpstr>DQE_Niveau2_Organisme</vt:lpstr>
      <vt:lpstr>DQE_Niveau3_Organisme</vt:lpstr>
      <vt:lpstr>Id_Consultation</vt:lpstr>
      <vt:lpstr>Id_Lot</vt:lpstr>
      <vt:lpstr>DQE!Impression_des_titres</vt:lpstr>
      <vt:lpstr>TITRE</vt:lpstr>
      <vt:lpstr>Type_DE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COMBEAU François, VNF/DT Strasbourg/STVE/Maintenance/Appui Maintenance</dc:creator>
  <cp:keywords/>
  <dc:description/>
  <cp:lastModifiedBy>BOUQUIER Eric</cp:lastModifiedBy>
  <cp:revision/>
  <dcterms:created xsi:type="dcterms:W3CDTF">2022-02-07T10:14:35Z</dcterms:created>
  <dcterms:modified xsi:type="dcterms:W3CDTF">2025-10-21T10:37:36Z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COMBEAU François, VNF/DT Strasbourg/STVE/Maintenance -</vt:lpwstr>
  </property>
  <property fmtid="{D5CDD505-2E9C-101B-9397-08002B2CF9AE}" pid="3" name="Order">
    <vt:lpwstr>100.000000000000</vt:lpwstr>
  </property>
  <property fmtid="{D5CDD505-2E9C-101B-9397-08002B2CF9AE}" pid="4" name="display_urn:schemas-microsoft-com:office:office#Author">
    <vt:lpwstr>COMBEAU François, VNF/DT Strasbourg/STVE/Maintenance/Appui Maintenance</vt:lpwstr>
  </property>
  <property fmtid="{D5CDD505-2E9C-101B-9397-08002B2CF9AE}" pid="5" name="MediaServiceImageTags">
    <vt:lpwstr/>
  </property>
  <property fmtid="{D5CDD505-2E9C-101B-9397-08002B2CF9AE}" pid="6" name="lcf76f155ced4ddcb4097134ff3c332f">
    <vt:lpwstr/>
  </property>
  <property fmtid="{D5CDD505-2E9C-101B-9397-08002B2CF9AE}" pid="7" name="TaxCatchAll">
    <vt:lpwstr/>
  </property>
  <property fmtid="{D5CDD505-2E9C-101B-9397-08002B2CF9AE}" pid="8" name="ContentTypeId">
    <vt:lpwstr>0x01010037E4FA9CBF1C00428DB6C918E2A21D8C</vt:lpwstr>
  </property>
</Properties>
</file>