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<sst xmlns="http://schemas.openxmlformats.org/spreadsheetml/2006/main" count="437" uniqueCount="225">
  <si>
    <t>Dossier</t>
  </si>
  <si>
    <t>Date</t>
  </si>
  <si>
    <t>Phase</t>
  </si>
  <si>
    <t>Indice</t>
  </si>
  <si>
    <t>MAITRE D'OUVRAGE
INRAE CENTRE GRAND EST COLMAR
28, Route d'Herrlisheim
68000 COLMAR</t>
  </si>
  <si>
    <t>ARCHITECTE : 
    ATELIER G5
    55 Rue Marc Seguin
    68200 MULHOUSE</t>
  </si>
  <si>
    <t>BE STRUCTURE : 
    SMAR't Ingénierie
    50 rue Pierre et Marie Curie
    68700 CERNAY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</si>
  <si>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</si>
  <si>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</si>
  <si>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</si>
  <si>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</si>
  <si>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</si>
  <si>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</si>
  <si>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</si>
  <si>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</si>
  <si>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</si>
  <si>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</si>
  <si>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</si>
  <si>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</si>
  <si>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</si>
  <si>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</si>
  <si>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</si>
  <si>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</si>
  <si>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</si>
  <si>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</si>
  <si>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</si>
  <si>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</si>
  <si>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</si>
  <si>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</si>
  <si>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</si>
  <si>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</si>
  <si>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</si>
  <si>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</si>
  <si>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</si>
  <si>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</si>
  <si>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</si>
  <si>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</si>
  <si>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</si>
  <si>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 xml:space="preserve">CURAGE - DEMOLITIONS - GROS OEUVRE </t>
  </si>
  <si>
    <t>2.T</t>
  </si>
  <si>
    <t>3.&amp;</t>
  </si>
  <si>
    <t>DESCRIPTION DES OUVRAGES</t>
  </si>
  <si>
    <t>3.1</t>
  </si>
  <si>
    <t>TRAVAUX PRELIMINAIRES ET INSTALLATIONS DE CHANTIER</t>
  </si>
  <si>
    <t>3.1.1</t>
  </si>
  <si>
    <t>Installations de chantier</t>
  </si>
  <si>
    <t>FT</t>
  </si>
  <si>
    <t>9.T</t>
  </si>
  <si>
    <t>9.M.Z</t>
  </si>
  <si>
    <t>9.&amp;</t>
  </si>
  <si>
    <t>3.1.2</t>
  </si>
  <si>
    <t>Clôture de chantier avec portail</t>
  </si>
  <si>
    <t>ML</t>
  </si>
  <si>
    <t>3.1.3</t>
  </si>
  <si>
    <t>Cantonnement intérieur vers Aile Sud</t>
  </si>
  <si>
    <t>9.L</t>
  </si>
  <si>
    <t>3.1.4</t>
  </si>
  <si>
    <t>Cantonnement intérieur vers Aile Nord</t>
  </si>
  <si>
    <t>3.1.5</t>
  </si>
  <si>
    <t>Dépose panorama lumineux</t>
  </si>
  <si>
    <t>4.&amp;</t>
  </si>
  <si>
    <t>3.2</t>
  </si>
  <si>
    <t>TRAVAUX SUR LE BATIMENT PRINCIPAL</t>
  </si>
  <si>
    <t>3.2.1</t>
  </si>
  <si>
    <t>CURAGE</t>
  </si>
  <si>
    <t>3.2.1.1</t>
  </si>
  <si>
    <t>Dépose de carrelage</t>
  </si>
  <si>
    <t>3.2.1.2</t>
  </si>
  <si>
    <t>Dépose de sol souple</t>
  </si>
  <si>
    <t>3.2.1.3</t>
  </si>
  <si>
    <t>Dépose de plinthes en carrelage</t>
  </si>
  <si>
    <t>3.2.1.4</t>
  </si>
  <si>
    <t>Dépose de plinthes en bois / PVC</t>
  </si>
  <si>
    <t>3.2.1.5</t>
  </si>
  <si>
    <t>Dépose de faïence</t>
  </si>
  <si>
    <t>3.2.1.6</t>
  </si>
  <si>
    <t>Dépose cadres de portes</t>
  </si>
  <si>
    <t>3.2.1.7</t>
  </si>
  <si>
    <t>Dépose de portes en verre</t>
  </si>
  <si>
    <t>3.2.1.8</t>
  </si>
  <si>
    <t>Dépose de la menuiserie Accueil</t>
  </si>
  <si>
    <t>3.2.1.9</t>
  </si>
  <si>
    <t>Dépose de claustras en bois 34 cm x 2 cm x ht. = 3.00 m</t>
  </si>
  <si>
    <t>3.2.1.10</t>
  </si>
  <si>
    <t xml:space="preserve">Dépose de claustras en bois 12 cm x 3 cm x ht. = 3.00 m </t>
  </si>
  <si>
    <t>3.2.1.11</t>
  </si>
  <si>
    <t>Dépose de frisettes</t>
  </si>
  <si>
    <t>3.2.1.12</t>
  </si>
  <si>
    <t>Dépose de  faux-plafond démontable</t>
  </si>
  <si>
    <t>3.2.1.13</t>
  </si>
  <si>
    <t>Dépose de  faux-plafond fixe</t>
  </si>
  <si>
    <t>3.2.1.14</t>
  </si>
  <si>
    <t>Dépose de cloisons non porteuses en plâtre</t>
  </si>
  <si>
    <t>3.2.1.15</t>
  </si>
  <si>
    <t>Dépose de menuiseries extérieures</t>
  </si>
  <si>
    <t>3.2.1.16</t>
  </si>
  <si>
    <t>Dépose soffite</t>
  </si>
  <si>
    <t>3.2.1.17</t>
  </si>
  <si>
    <t>Dépose gaine technique</t>
  </si>
  <si>
    <t>3.2.1.18</t>
  </si>
  <si>
    <t>Dépose d'un placard mural 2.95 x 0.40</t>
  </si>
  <si>
    <t>3.2.1.19</t>
  </si>
  <si>
    <t>Dépose de placards muraux 3.30 x 0.60</t>
  </si>
  <si>
    <t>5.&amp;</t>
  </si>
  <si>
    <t>3.2.2</t>
  </si>
  <si>
    <t>TRAVAUX SUR LA STRUCTURE</t>
  </si>
  <si>
    <t>3.2.2.1</t>
  </si>
  <si>
    <t>Création d'ouverture dans mur en béton - dimensions 0.80 m x 2.10 m</t>
  </si>
  <si>
    <t>3.2.2.2</t>
  </si>
  <si>
    <t>Création d'ouverture dans mur en béton - dimensions 0.90 m x 2.10 m</t>
  </si>
  <si>
    <t>3.2.2.3</t>
  </si>
  <si>
    <t>Création d'ouverture dans mur en béton - dimensions 1.50 m x 0.90 m</t>
  </si>
  <si>
    <t>3.2.2.4</t>
  </si>
  <si>
    <t>Création d'ouverture dans mur en béton - dimensions 0.75 m x 0.75 m</t>
  </si>
  <si>
    <t>3.2.2.5</t>
  </si>
  <si>
    <t>Création d'ouverture dans mur en béton - dimensions 2.90 m x 2.50 m</t>
  </si>
  <si>
    <t>3.2.2.6</t>
  </si>
  <si>
    <t>Démolition d'un mur non porteur en maçonnerie</t>
  </si>
  <si>
    <t>3.2.2.7</t>
  </si>
  <si>
    <t>Rebouchages en maçonnerie</t>
  </si>
  <si>
    <t>9.M.A</t>
  </si>
  <si>
    <t>9.M.B</t>
  </si>
  <si>
    <t>9.M.C</t>
  </si>
  <si>
    <t>9.M.D</t>
  </si>
  <si>
    <t>3.2.2.8</t>
  </si>
  <si>
    <t xml:space="preserve">Prélinteaux </t>
  </si>
  <si>
    <t>3.2.2.9</t>
  </si>
  <si>
    <t>Socles béton sous douches de sécurité</t>
  </si>
  <si>
    <t>3.2.2.10</t>
  </si>
  <si>
    <t>Carottage diamètre 200 mm</t>
  </si>
  <si>
    <t>3.2.2.11</t>
  </si>
  <si>
    <t>Carottage diamètre 125 mm</t>
  </si>
  <si>
    <t>3.3</t>
  </si>
  <si>
    <t>TRAVAUX SUR LE BATIMENT VIGNES ET VINS</t>
  </si>
  <si>
    <t>3.3.1</t>
  </si>
  <si>
    <t>3.3.1.1</t>
  </si>
  <si>
    <t>3.3.1.2</t>
  </si>
  <si>
    <t>3.3.1.3</t>
  </si>
  <si>
    <t>3.3.2</t>
  </si>
  <si>
    <t>3.3.2.1</t>
  </si>
  <si>
    <t>Création d'ouverture dans mur en béton - dimensions 2.15 m x 2.00 m</t>
  </si>
  <si>
    <t>Total H.T. :</t>
  </si>
  <si>
    <t>Total T.V.A. (10%) :</t>
  </si>
  <si>
    <t>Total T.T.C. :</t>
  </si>
  <si>
    <t xml:space="preserve">RECAPITULATIF
Lot n°01 CURAGE - DEMOLITIONS - GROS OEUVRE </t>
  </si>
  <si>
    <t>RECAPITULATIF DES CHAPITRES</t>
  </si>
  <si>
    <t>3 - DESCRIPTION DES OUVRAGES</t>
  </si>
  <si>
    <t>- 3.1 - TRAVAUX PRELIMINAIRES ET INSTALLATIONS DE CHANTIER</t>
  </si>
  <si>
    <t>- 3.2 - TRAVAUX SUR LE BATIMENT PRINCIPAL</t>
  </si>
  <si>
    <t>- 3.3 - TRAVAUX SUR LE BATIMENT VIGNES ET VINS</t>
  </si>
  <si>
    <t xml:space="preserve">Total du lot CURAGE - DEMOLITIONS - GROS OEUVRE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</si>
  <si>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</si>
  <si>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</si>
  <si>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</si>
  <si>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</si>
  <si>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</si>
  <si>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</si>
  <si>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</si>
  <si>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</si>
  <si>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</si>
  <si>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</si>
  <si>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</si>
  <si>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</si>
  <si>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</si>
  <si>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</si>
  <si>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</si>
  <si>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</si>
  <si>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</si>
  <si>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</si>
  <si>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</si>
  <si>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</si>
  <si>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</si>
  <si>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</si>
  <si>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</si>
  <si>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</si>
  <si>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</si>
  <si>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</si>
  <si>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</si>
  <si>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</si>
  <si>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</si>
  <si>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</si>
  <si>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</si>
  <si>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</si>
  <si>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</si>
  <si>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Réhabilitation de locaux - INRAE COLMAR</t>
  </si>
  <si>
    <t>24-252</t>
  </si>
  <si>
    <t>29/09/2025</t>
  </si>
  <si>
    <t>PRO DCE</t>
  </si>
  <si>
    <t>28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</si>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</sst>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5" formatCode="#,##0.00"/>
    <numFmt numFmtId="166" formatCode="0.00%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5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5" fontId="10" fillId="0" borderId="9" xfId="0" applyNumberFormat="1" applyFont="1" applyBorder="1" applyAlignment="1">
      <alignment vertical="top" wrapText="1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5" fontId="10" fillId="0" borderId="9" xfId="0" applyNumberFormat="1" applyFont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7" fontId="12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indent="1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indent="1" wrapText="1"/>
    </xf>
    <xf numFmtId="167" fontId="13" fillId="0" borderId="0" xfId="0" applyNumberFormat="1" applyFont="1" applyAlignment="1">
      <alignment horizontal="right"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1" fillId="0" borderId="17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8" xfId="0" applyNumberFormat="1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7" fontId="11" fillId="0" borderId="20" xfId="0" applyNumberFormat="1" applyFont="1" applyBorder="1" applyAlignment="1">
      <alignment vertical="top" wrapText="1"/>
    </xf>
    <xf numFmtId="167" fontId="1" fillId="0" borderId="20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3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vertical="top" wrapText="1"/>
      <protection locked="0"/>
    </xf>
    <xf numFmtId="168" fontId="6" fillId="0" borderId="24" xfId="0" applyNumberFormat="1" applyFont="1" applyBorder="1" applyAlignment="1" applyProtection="1">
      <alignment vertical="top" wrapText="1"/>
      <protection locked="0"/>
    </xf>
    <xf numFmtId="169" fontId="6" fillId="0" borderId="24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24" xfId="0" applyFont="1" applyBorder="1" applyAlignment="1" applyProtection="1">
      <alignment horizontal="left" vertical="top" wrapText="1"/>
      <protection locked="0"/>
    </xf>
    <xf numFmtId="0" fontId="6" fillId="0" borderId="24" xfId="0" applyFont="1" applyBorder="1" applyAlignment="1" applyProtection="1">
      <alignment horizontal="center" vertical="top" wrapText="1"/>
      <protection locked="0"/>
    </xf>
    <xf numFmtId="170" fontId="6" fillId="0" borderId="24" xfId="0" applyNumberFormat="1" applyFont="1" applyBorder="1" applyAlignment="1" applyProtection="1">
      <alignment horizontal="right" vertical="top" wrapText="1"/>
      <protection locked="0"/>
    </xf>
    <xf numFmtId="167" fontId="6" fillId="0" borderId="24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15" t="s">
        <v>6</v>
      </c>
      <c r="C71" s="6"/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15" t="s">
        <v>5</v>
      </c>
      <c r="C78" s="6"/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mergeCells count="18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B78:C84"/>
    <mergeCell ref="B71:C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41"/>
  <sheetViews>
    <sheetView showGridLines="0" tabSelected="1" workbookViewId="0">
      <pane ySplit="3" topLeftCell="A4" activePane="bottomLeft" state="frozen"/>
      <selection pane="bottomLeft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10.7109375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37.2075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 t="s">
        <v>39</v>
      </c>
    </row>
    <row r="6" spans="1:17" hidden="1">
      <c r="A6" s="7">
        <v>3</v>
      </c>
    </row>
    <row r="7" spans="1:17" hidden="1">
      <c r="A7" s="7" t="s">
        <v>40</v>
      </c>
    </row>
    <row r="8" spans="1:17" hidden="1">
      <c r="A8" s="7">
        <v>3</v>
      </c>
    </row>
    <row r="9" spans="1:17" hidden="1">
      <c r="A9" s="7" t="s">
        <v>40</v>
      </c>
    </row>
    <row r="10" spans="1:17" ht="18.6038" customHeight="1">
      <c r="A10" s="7">
        <v>3</v>
      </c>
      <c r="B10" s="29">
        <v>3</v>
      </c>
      <c r="C10" s="30" t="s">
        <v>41</v>
      </c>
      <c r="D10" s="30"/>
      <c r="E10" s="30"/>
      <c r="F10" s="30"/>
      <c r="G10" s="30"/>
      <c r="H10" s="30"/>
      <c r="I10" s="30"/>
      <c r="J10" s="31"/>
      <c r="K10" s="7"/>
    </row>
    <row r="11" spans="1:17" ht="29.425" customHeight="1">
      <c r="A11" s="7">
        <v>4</v>
      </c>
      <c r="B11" s="29" t="s">
        <v>42</v>
      </c>
      <c r="C11" s="32" t="s">
        <v>43</v>
      </c>
      <c r="D11" s="32"/>
      <c r="E11" s="32"/>
      <c r="F11" s="32"/>
      <c r="G11" s="32"/>
      <c r="H11" s="32"/>
      <c r="I11" s="32"/>
      <c r="J11" s="33"/>
      <c r="K11" s="7"/>
    </row>
    <row r="12" spans="1:17">
      <c r="A12" s="7">
        <v>9</v>
      </c>
      <c r="B12" s="34" t="s">
        <v>44</v>
      </c>
      <c r="C12" s="35" t="s">
        <v>45</v>
      </c>
      <c r="D12" s="36"/>
      <c r="E12" s="36"/>
      <c r="F12" s="37" t="s">
        <v>46</v>
      </c>
      <c r="G12" s="38">
        <v>1</v>
      </c>
      <c r="H12" s="38"/>
      <c r="I12" s="39"/>
      <c r="J12" s="40">
        <f>IF(AND(G12= "",H12= ""), 0, ROUND(ROUND(I12, 2) * ROUND(IF(H12="",G12,H12),  0), 2))</f>
        <v/>
      </c>
      <c r="K12" s="7"/>
      <c r="M12" s="41">
        <v>0.1</v>
      </c>
      <c r="Q12" s="7">
        <v>76</v>
      </c>
    </row>
    <row r="13" spans="1:17" hidden="1">
      <c r="A13" s="7" t="s">
        <v>47</v>
      </c>
    </row>
    <row r="14" spans="1:17" hidden="1">
      <c r="A14" s="7" t="s">
        <v>47</v>
      </c>
    </row>
    <row r="15" spans="1:17" hidden="1">
      <c r="A15" s="7" t="s">
        <v>48</v>
      </c>
    </row>
    <row r="16" spans="1:17" hidden="1">
      <c r="A16" s="7" t="s">
        <v>49</v>
      </c>
    </row>
    <row r="17" spans="1:17">
      <c r="A17" s="7">
        <v>9</v>
      </c>
      <c r="B17" s="34" t="s">
        <v>50</v>
      </c>
      <c r="C17" s="35" t="s">
        <v>51</v>
      </c>
      <c r="D17" s="36"/>
      <c r="E17" s="36"/>
      <c r="F17" s="37" t="s">
        <v>52</v>
      </c>
      <c r="G17" s="42">
        <v>80</v>
      </c>
      <c r="H17" s="42"/>
      <c r="I17" s="39"/>
      <c r="J17" s="40">
        <f>IF(AND(G17= "",H17= ""), 0, ROUND(ROUND(I17, 2) * ROUND(IF(H17="",G17,H17),  2), 2))</f>
        <v/>
      </c>
      <c r="K17" s="7"/>
      <c r="M17" s="41">
        <v>0.1</v>
      </c>
      <c r="Q17" s="7">
        <v>76</v>
      </c>
    </row>
    <row r="18" spans="1:17" hidden="1">
      <c r="A18" s="7" t="s">
        <v>47</v>
      </c>
    </row>
    <row r="19" spans="1:17" hidden="1">
      <c r="A19" s="7" t="s">
        <v>48</v>
      </c>
    </row>
    <row r="20" spans="1:17" hidden="1">
      <c r="A20" s="7" t="s">
        <v>49</v>
      </c>
    </row>
    <row r="21" spans="1:17">
      <c r="A21" s="7">
        <v>9</v>
      </c>
      <c r="B21" s="34" t="s">
        <v>53</v>
      </c>
      <c r="C21" s="35" t="s">
        <v>54</v>
      </c>
      <c r="D21" s="36"/>
      <c r="E21" s="36"/>
      <c r="F21" s="37" t="s">
        <v>12</v>
      </c>
      <c r="G21" s="38">
        <v>1</v>
      </c>
      <c r="H21" s="38"/>
      <c r="I21" s="39"/>
      <c r="J21" s="40">
        <f>IF(AND(G21= "",H21= ""), 0, ROUND(ROUND(I21, 2) * ROUND(IF(H21="",G21,H21),  0), 2))</f>
        <v/>
      </c>
      <c r="K21" s="7"/>
      <c r="M21" s="41">
        <v>0.1</v>
      </c>
      <c r="Q21" s="7">
        <v>76</v>
      </c>
    </row>
    <row r="22" spans="1:17" hidden="1">
      <c r="A22" s="7" t="s">
        <v>47</v>
      </c>
    </row>
    <row r="23" spans="1:17" hidden="1">
      <c r="A23" s="7" t="s">
        <v>55</v>
      </c>
    </row>
    <row r="24" spans="1:17" hidden="1">
      <c r="A24" s="7" t="s">
        <v>48</v>
      </c>
    </row>
    <row r="25" spans="1:17" hidden="1">
      <c r="A25" s="7" t="s">
        <v>49</v>
      </c>
    </row>
    <row r="26" spans="1:17">
      <c r="A26" s="7">
        <v>9</v>
      </c>
      <c r="B26" s="34" t="s">
        <v>56</v>
      </c>
      <c r="C26" s="35" t="s">
        <v>57</v>
      </c>
      <c r="D26" s="36"/>
      <c r="E26" s="36"/>
      <c r="F26" s="37" t="s">
        <v>12</v>
      </c>
      <c r="G26" s="38">
        <v>1</v>
      </c>
      <c r="H26" s="38"/>
      <c r="I26" s="39"/>
      <c r="J26" s="40">
        <f>IF(AND(G26= "",H26= ""), 0, ROUND(ROUND(I26, 2) * ROUND(IF(H26="",G26,H26),  0), 2))</f>
        <v/>
      </c>
      <c r="K26" s="7"/>
      <c r="M26" s="41">
        <v>0.1</v>
      </c>
      <c r="Q26" s="7">
        <v>76</v>
      </c>
    </row>
    <row r="27" spans="1:17" hidden="1">
      <c r="A27" s="7" t="s">
        <v>47</v>
      </c>
    </row>
    <row r="28" spans="1:17" hidden="1">
      <c r="A28" s="7" t="s">
        <v>55</v>
      </c>
    </row>
    <row r="29" spans="1:17" hidden="1">
      <c r="A29" s="7" t="s">
        <v>48</v>
      </c>
    </row>
    <row r="30" spans="1:17" hidden="1">
      <c r="A30" s="7" t="s">
        <v>49</v>
      </c>
    </row>
    <row r="31" spans="1:17">
      <c r="A31" s="7">
        <v>9</v>
      </c>
      <c r="B31" s="34" t="s">
        <v>58</v>
      </c>
      <c r="C31" s="35" t="s">
        <v>59</v>
      </c>
      <c r="D31" s="36"/>
      <c r="E31" s="36"/>
      <c r="F31" s="37" t="s">
        <v>46</v>
      </c>
      <c r="G31" s="38">
        <v>1</v>
      </c>
      <c r="H31" s="38"/>
      <c r="I31" s="39"/>
      <c r="J31" s="40">
        <f>IF(AND(G31= "",H31= ""), 0, ROUND(ROUND(I31, 2) * ROUND(IF(H31="",G31,H31),  0), 2))</f>
        <v/>
      </c>
      <c r="K31" s="7"/>
      <c r="M31" s="41">
        <v>0.1</v>
      </c>
      <c r="Q31" s="7">
        <v>76</v>
      </c>
    </row>
    <row r="32" spans="1:17" hidden="1">
      <c r="A32" s="7" t="s">
        <v>47</v>
      </c>
    </row>
    <row r="33" spans="1:17" hidden="1">
      <c r="A33" s="7" t="s">
        <v>48</v>
      </c>
    </row>
    <row r="34" spans="1:17" hidden="1">
      <c r="A34" s="7" t="s">
        <v>49</v>
      </c>
    </row>
    <row r="35" spans="1:17" hidden="1">
      <c r="A35" s="7" t="s">
        <v>60</v>
      </c>
    </row>
    <row r="36" spans="1:17" ht="29.425" customHeight="1">
      <c r="A36" s="7">
        <v>4</v>
      </c>
      <c r="B36" s="29" t="s">
        <v>61</v>
      </c>
      <c r="C36" s="32" t="s">
        <v>62</v>
      </c>
      <c r="D36" s="32"/>
      <c r="E36" s="32"/>
      <c r="F36" s="32"/>
      <c r="G36" s="32"/>
      <c r="H36" s="32"/>
      <c r="I36" s="32"/>
      <c r="J36" s="33"/>
      <c r="K36" s="7"/>
    </row>
    <row r="37" spans="1:17">
      <c r="A37" s="7">
        <v>5</v>
      </c>
      <c r="B37" s="29" t="s">
        <v>63</v>
      </c>
      <c r="C37" s="43" t="s">
        <v>64</v>
      </c>
      <c r="D37" s="43"/>
      <c r="E37" s="43"/>
      <c r="F37" s="43"/>
      <c r="G37" s="43"/>
      <c r="H37" s="43"/>
      <c r="I37" s="43"/>
      <c r="J37" s="44"/>
      <c r="K37" s="7"/>
    </row>
    <row r="38" spans="1:17">
      <c r="A38" s="7">
        <v>9</v>
      </c>
      <c r="B38" s="34" t="s">
        <v>65</v>
      </c>
      <c r="C38" s="35" t="s">
        <v>66</v>
      </c>
      <c r="D38" s="36"/>
      <c r="E38" s="36"/>
      <c r="F38" s="37" t="s">
        <v>11</v>
      </c>
      <c r="G38" s="42">
        <v>85.78</v>
      </c>
      <c r="H38" s="42"/>
      <c r="I38" s="39"/>
      <c r="J38" s="40">
        <f>IF(AND(G38= "",H38= ""), 0, ROUND(ROUND(I38, 2) * ROUND(IF(H38="",G38,H38),  2), 2))</f>
        <v/>
      </c>
      <c r="K38" s="7"/>
      <c r="M38" s="41">
        <v>0.1</v>
      </c>
      <c r="Q38" s="7">
        <v>76</v>
      </c>
    </row>
    <row r="39" spans="1:17" hidden="1">
      <c r="A39" s="7" t="s">
        <v>47</v>
      </c>
    </row>
    <row r="40" spans="1:17" hidden="1">
      <c r="A40" s="7" t="s">
        <v>55</v>
      </c>
    </row>
    <row r="41" spans="1:17" hidden="1">
      <c r="A41" s="7" t="s">
        <v>48</v>
      </c>
    </row>
    <row r="42" spans="1:17" hidden="1">
      <c r="A42" s="7" t="s">
        <v>49</v>
      </c>
    </row>
    <row r="43" spans="1:17">
      <c r="A43" s="7">
        <v>9</v>
      </c>
      <c r="B43" s="34" t="s">
        <v>67</v>
      </c>
      <c r="C43" s="35" t="s">
        <v>68</v>
      </c>
      <c r="D43" s="36"/>
      <c r="E43" s="36"/>
      <c r="F43" s="37" t="s">
        <v>11</v>
      </c>
      <c r="G43" s="42">
        <v>133.83</v>
      </c>
      <c r="H43" s="42"/>
      <c r="I43" s="39"/>
      <c r="J43" s="40">
        <f>IF(AND(G43= "",H43= ""), 0, ROUND(ROUND(I43, 2) * ROUND(IF(H43="",G43,H43),  2), 2))</f>
        <v/>
      </c>
      <c r="K43" s="7"/>
      <c r="M43" s="41">
        <v>0.1</v>
      </c>
      <c r="Q43" s="7">
        <v>76</v>
      </c>
    </row>
    <row r="44" spans="1:17" hidden="1">
      <c r="A44" s="7" t="s">
        <v>47</v>
      </c>
    </row>
    <row r="45" spans="1:17" hidden="1">
      <c r="A45" s="7" t="s">
        <v>55</v>
      </c>
    </row>
    <row r="46" spans="1:17" hidden="1">
      <c r="A46" s="7" t="s">
        <v>48</v>
      </c>
    </row>
    <row r="47" spans="1:17" hidden="1">
      <c r="A47" s="7" t="s">
        <v>49</v>
      </c>
    </row>
    <row r="48" spans="1:17">
      <c r="A48" s="7">
        <v>9</v>
      </c>
      <c r="B48" s="34" t="s">
        <v>69</v>
      </c>
      <c r="C48" s="35" t="s">
        <v>70</v>
      </c>
      <c r="D48" s="36"/>
      <c r="E48" s="36"/>
      <c r="F48" s="37" t="s">
        <v>52</v>
      </c>
      <c r="G48" s="42">
        <v>136.34</v>
      </c>
      <c r="H48" s="42"/>
      <c r="I48" s="39"/>
      <c r="J48" s="40">
        <f>IF(AND(G48= "",H48= ""), 0, ROUND(ROUND(I48, 2) * ROUND(IF(H48="",G48,H48),  2), 2))</f>
        <v/>
      </c>
      <c r="K48" s="7"/>
      <c r="M48" s="41">
        <v>0.1</v>
      </c>
      <c r="Q48" s="7">
        <v>76</v>
      </c>
    </row>
    <row r="49" spans="1:17" hidden="1">
      <c r="A49" s="7" t="s">
        <v>47</v>
      </c>
    </row>
    <row r="50" spans="1:17" hidden="1">
      <c r="A50" s="7" t="s">
        <v>55</v>
      </c>
    </row>
    <row r="51" spans="1:17" hidden="1">
      <c r="A51" s="7" t="s">
        <v>48</v>
      </c>
    </row>
    <row r="52" spans="1:17" hidden="1">
      <c r="A52" s="7" t="s">
        <v>49</v>
      </c>
    </row>
    <row r="53" spans="1:17">
      <c r="A53" s="7">
        <v>9</v>
      </c>
      <c r="B53" s="34" t="s">
        <v>71</v>
      </c>
      <c r="C53" s="35" t="s">
        <v>72</v>
      </c>
      <c r="D53" s="36"/>
      <c r="E53" s="36"/>
      <c r="F53" s="37" t="s">
        <v>52</v>
      </c>
      <c r="G53" s="42">
        <v>126.81</v>
      </c>
      <c r="H53" s="42"/>
      <c r="I53" s="39"/>
      <c r="J53" s="40">
        <f>IF(AND(G53= "",H53= ""), 0, ROUND(ROUND(I53, 2) * ROUND(IF(H53="",G53,H53),  2), 2))</f>
        <v/>
      </c>
      <c r="K53" s="7"/>
      <c r="M53" s="41">
        <v>0.1</v>
      </c>
      <c r="Q53" s="7">
        <v>76</v>
      </c>
    </row>
    <row r="54" spans="1:17" hidden="1">
      <c r="A54" s="7" t="s">
        <v>47</v>
      </c>
    </row>
    <row r="55" spans="1:17" hidden="1">
      <c r="A55" s="7" t="s">
        <v>55</v>
      </c>
    </row>
    <row r="56" spans="1:17" hidden="1">
      <c r="A56" s="7" t="s">
        <v>48</v>
      </c>
    </row>
    <row r="57" spans="1:17" hidden="1">
      <c r="A57" s="7" t="s">
        <v>49</v>
      </c>
    </row>
    <row r="58" spans="1:17">
      <c r="A58" s="7">
        <v>9</v>
      </c>
      <c r="B58" s="34" t="s">
        <v>73</v>
      </c>
      <c r="C58" s="35" t="s">
        <v>74</v>
      </c>
      <c r="D58" s="36"/>
      <c r="E58" s="36"/>
      <c r="F58" s="37" t="s">
        <v>11</v>
      </c>
      <c r="G58" s="42">
        <v>52.12</v>
      </c>
      <c r="H58" s="42"/>
      <c r="I58" s="39"/>
      <c r="J58" s="40">
        <f>IF(AND(G58= "",H58= ""), 0, ROUND(ROUND(I58, 2) * ROUND(IF(H58="",G58,H58),  2), 2))</f>
        <v/>
      </c>
      <c r="K58" s="7"/>
      <c r="M58" s="41">
        <v>0.1</v>
      </c>
      <c r="Q58" s="7">
        <v>76</v>
      </c>
    </row>
    <row r="59" spans="1:17" hidden="1">
      <c r="A59" s="7" t="s">
        <v>47</v>
      </c>
    </row>
    <row r="60" spans="1:17" hidden="1">
      <c r="A60" s="7" t="s">
        <v>55</v>
      </c>
    </row>
    <row r="61" spans="1:17" hidden="1">
      <c r="A61" s="7" t="s">
        <v>48</v>
      </c>
    </row>
    <row r="62" spans="1:17" hidden="1">
      <c r="A62" s="7" t="s">
        <v>49</v>
      </c>
    </row>
    <row r="63" spans="1:17">
      <c r="A63" s="7">
        <v>9</v>
      </c>
      <c r="B63" s="34" t="s">
        <v>75</v>
      </c>
      <c r="C63" s="35" t="s">
        <v>76</v>
      </c>
      <c r="D63" s="36"/>
      <c r="E63" s="36"/>
      <c r="F63" s="37" t="s">
        <v>12</v>
      </c>
      <c r="G63" s="38">
        <v>7</v>
      </c>
      <c r="H63" s="38"/>
      <c r="I63" s="39"/>
      <c r="J63" s="40">
        <f>IF(AND(G63= "",H63= ""), 0, ROUND(ROUND(I63, 2) * ROUND(IF(H63="",G63,H63),  0), 2))</f>
        <v/>
      </c>
      <c r="K63" s="7"/>
      <c r="M63" s="41">
        <v>0.1</v>
      </c>
      <c r="Q63" s="7">
        <v>76</v>
      </c>
    </row>
    <row r="64" spans="1:17" hidden="1">
      <c r="A64" s="7" t="s">
        <v>47</v>
      </c>
    </row>
    <row r="65" spans="1:17" hidden="1">
      <c r="A65" s="7" t="s">
        <v>55</v>
      </c>
    </row>
    <row r="66" spans="1:17" hidden="1">
      <c r="A66" s="7" t="s">
        <v>48</v>
      </c>
    </row>
    <row r="67" spans="1:17" hidden="1">
      <c r="A67" s="7" t="s">
        <v>49</v>
      </c>
    </row>
    <row r="68" spans="1:17">
      <c r="A68" s="7">
        <v>9</v>
      </c>
      <c r="B68" s="34" t="s">
        <v>77</v>
      </c>
      <c r="C68" s="35" t="s">
        <v>78</v>
      </c>
      <c r="D68" s="36"/>
      <c r="E68" s="36"/>
      <c r="F68" s="37" t="s">
        <v>12</v>
      </c>
      <c r="G68" s="38">
        <v>8</v>
      </c>
      <c r="H68" s="38"/>
      <c r="I68" s="39"/>
      <c r="J68" s="40">
        <f>IF(AND(G68= "",H68= ""), 0, ROUND(ROUND(I68, 2) * ROUND(IF(H68="",G68,H68),  0), 2))</f>
        <v/>
      </c>
      <c r="K68" s="7"/>
      <c r="M68" s="41">
        <v>0.1</v>
      </c>
      <c r="Q68" s="7">
        <v>76</v>
      </c>
    </row>
    <row r="69" spans="1:17" hidden="1">
      <c r="A69" s="7" t="s">
        <v>47</v>
      </c>
    </row>
    <row r="70" spans="1:17" hidden="1">
      <c r="A70" s="7" t="s">
        <v>55</v>
      </c>
    </row>
    <row r="71" spans="1:17" hidden="1">
      <c r="A71" s="7" t="s">
        <v>48</v>
      </c>
    </row>
    <row r="72" spans="1:17" hidden="1">
      <c r="A72" s="7" t="s">
        <v>49</v>
      </c>
    </row>
    <row r="73" spans="1:17">
      <c r="A73" s="7">
        <v>9</v>
      </c>
      <c r="B73" s="34" t="s">
        <v>79</v>
      </c>
      <c r="C73" s="35" t="s">
        <v>80</v>
      </c>
      <c r="D73" s="36"/>
      <c r="E73" s="36"/>
      <c r="F73" s="37" t="s">
        <v>11</v>
      </c>
      <c r="G73" s="42">
        <v>21.66</v>
      </c>
      <c r="H73" s="42"/>
      <c r="I73" s="39"/>
      <c r="J73" s="40">
        <f>IF(AND(G73= "",H73= ""), 0, ROUND(ROUND(I73, 2) * ROUND(IF(H73="",G73,H73),  2), 2))</f>
        <v/>
      </c>
      <c r="K73" s="7"/>
      <c r="M73" s="41">
        <v>0.1</v>
      </c>
      <c r="Q73" s="7">
        <v>76</v>
      </c>
    </row>
    <row r="74" spans="1:17" hidden="1">
      <c r="A74" s="7" t="s">
        <v>47</v>
      </c>
    </row>
    <row r="75" spans="1:17" hidden="1">
      <c r="A75" s="7" t="s">
        <v>48</v>
      </c>
    </row>
    <row r="76" spans="1:17" hidden="1">
      <c r="A76" s="7" t="s">
        <v>49</v>
      </c>
    </row>
    <row r="77" spans="1:17" ht="27.225" customHeight="1">
      <c r="A77" s="7">
        <v>9</v>
      </c>
      <c r="B77" s="34" t="s">
        <v>81</v>
      </c>
      <c r="C77" s="35" t="s">
        <v>82</v>
      </c>
      <c r="D77" s="36"/>
      <c r="E77" s="36"/>
      <c r="F77" s="37" t="s">
        <v>12</v>
      </c>
      <c r="G77" s="38">
        <v>7</v>
      </c>
      <c r="H77" s="38"/>
      <c r="I77" s="39"/>
      <c r="J77" s="40">
        <f>IF(AND(G77= "",H77= ""), 0, ROUND(ROUND(I77, 2) * ROUND(IF(H77="",G77,H77),  0), 2))</f>
        <v/>
      </c>
      <c r="K77" s="7"/>
      <c r="M77" s="41">
        <v>0.1</v>
      </c>
      <c r="Q77" s="7">
        <v>76</v>
      </c>
    </row>
    <row r="78" spans="1:17" hidden="1">
      <c r="A78" s="7" t="s">
        <v>47</v>
      </c>
    </row>
    <row r="79" spans="1:17" hidden="1">
      <c r="A79" s="7" t="s">
        <v>48</v>
      </c>
    </row>
    <row r="80" spans="1:17" hidden="1">
      <c r="A80" s="7" t="s">
        <v>49</v>
      </c>
    </row>
    <row r="81" spans="1:17" ht="27.225" customHeight="1">
      <c r="A81" s="7">
        <v>9</v>
      </c>
      <c r="B81" s="34" t="s">
        <v>83</v>
      </c>
      <c r="C81" s="35" t="s">
        <v>84</v>
      </c>
      <c r="D81" s="36"/>
      <c r="E81" s="36"/>
      <c r="F81" s="37" t="s">
        <v>12</v>
      </c>
      <c r="G81" s="38">
        <v>20</v>
      </c>
      <c r="H81" s="38"/>
      <c r="I81" s="39"/>
      <c r="J81" s="40">
        <f>IF(AND(G81= "",H81= ""), 0, ROUND(ROUND(I81, 2) * ROUND(IF(H81="",G81,H81),  0), 2))</f>
        <v/>
      </c>
      <c r="K81" s="7"/>
      <c r="M81" s="41">
        <v>0.1</v>
      </c>
      <c r="Q81" s="7">
        <v>76</v>
      </c>
    </row>
    <row r="82" spans="1:17" hidden="1">
      <c r="A82" s="7" t="s">
        <v>47</v>
      </c>
    </row>
    <row r="83" spans="1:17" hidden="1">
      <c r="A83" s="7" t="s">
        <v>48</v>
      </c>
    </row>
    <row r="84" spans="1:17" hidden="1">
      <c r="A84" s="7" t="s">
        <v>49</v>
      </c>
    </row>
    <row r="85" spans="1:17">
      <c r="A85" s="7">
        <v>9</v>
      </c>
      <c r="B85" s="34" t="s">
        <v>85</v>
      </c>
      <c r="C85" s="35" t="s">
        <v>86</v>
      </c>
      <c r="D85" s="36"/>
      <c r="E85" s="36"/>
      <c r="F85" s="37" t="s">
        <v>11</v>
      </c>
      <c r="G85" s="42">
        <v>10.61</v>
      </c>
      <c r="H85" s="42"/>
      <c r="I85" s="39"/>
      <c r="J85" s="40">
        <f>IF(AND(G85= "",H85= ""), 0, ROUND(ROUND(I85, 2) * ROUND(IF(H85="",G85,H85),  2), 2))</f>
        <v/>
      </c>
      <c r="K85" s="7"/>
      <c r="M85" s="41">
        <v>0.1</v>
      </c>
      <c r="Q85" s="7">
        <v>76</v>
      </c>
    </row>
    <row r="86" spans="1:17" hidden="1">
      <c r="A86" s="7" t="s">
        <v>47</v>
      </c>
    </row>
    <row r="87" spans="1:17" hidden="1">
      <c r="A87" s="7" t="s">
        <v>48</v>
      </c>
    </row>
    <row r="88" spans="1:17" hidden="1">
      <c r="A88" s="7" t="s">
        <v>49</v>
      </c>
    </row>
    <row r="89" spans="1:17">
      <c r="A89" s="7">
        <v>9</v>
      </c>
      <c r="B89" s="34" t="s">
        <v>87</v>
      </c>
      <c r="C89" s="35" t="s">
        <v>88</v>
      </c>
      <c r="D89" s="36"/>
      <c r="E89" s="36"/>
      <c r="F89" s="37" t="s">
        <v>11</v>
      </c>
      <c r="G89" s="42">
        <v>76.61</v>
      </c>
      <c r="H89" s="42"/>
      <c r="I89" s="39"/>
      <c r="J89" s="40">
        <f>IF(AND(G89= "",H89= ""), 0, ROUND(ROUND(I89, 2) * ROUND(IF(H89="",G89,H89),  2), 2))</f>
        <v/>
      </c>
      <c r="K89" s="7"/>
      <c r="M89" s="41">
        <v>0.1</v>
      </c>
      <c r="Q89" s="7">
        <v>76</v>
      </c>
    </row>
    <row r="90" spans="1:17" hidden="1">
      <c r="A90" s="7" t="s">
        <v>47</v>
      </c>
    </row>
    <row r="91" spans="1:17" hidden="1">
      <c r="A91" s="7" t="s">
        <v>55</v>
      </c>
    </row>
    <row r="92" spans="1:17" hidden="1">
      <c r="A92" s="7" t="s">
        <v>48</v>
      </c>
    </row>
    <row r="93" spans="1:17" hidden="1">
      <c r="A93" s="7" t="s">
        <v>49</v>
      </c>
    </row>
    <row r="94" spans="1:17">
      <c r="A94" s="7">
        <v>9</v>
      </c>
      <c r="B94" s="34" t="s">
        <v>89</v>
      </c>
      <c r="C94" s="35" t="s">
        <v>90</v>
      </c>
      <c r="D94" s="36"/>
      <c r="E94" s="36"/>
      <c r="F94" s="37" t="s">
        <v>11</v>
      </c>
      <c r="G94" s="42">
        <v>5</v>
      </c>
      <c r="H94" s="42"/>
      <c r="I94" s="39"/>
      <c r="J94" s="40">
        <f>IF(AND(G94= "",H94= ""), 0, ROUND(ROUND(I94, 2) * ROUND(IF(H94="",G94,H94),  2), 2))</f>
        <v/>
      </c>
      <c r="K94" s="7"/>
      <c r="M94" s="41">
        <v>0.1</v>
      </c>
      <c r="Q94" s="7">
        <v>76</v>
      </c>
    </row>
    <row r="95" spans="1:17" hidden="1">
      <c r="A95" s="7" t="s">
        <v>47</v>
      </c>
    </row>
    <row r="96" spans="1:17" hidden="1">
      <c r="A96" s="7" t="s">
        <v>55</v>
      </c>
    </row>
    <row r="97" spans="1:17" hidden="1">
      <c r="A97" s="7" t="s">
        <v>48</v>
      </c>
    </row>
    <row r="98" spans="1:17" hidden="1">
      <c r="A98" s="7" t="s">
        <v>49</v>
      </c>
    </row>
    <row r="99" spans="1:17">
      <c r="A99" s="7">
        <v>9</v>
      </c>
      <c r="B99" s="34" t="s">
        <v>91</v>
      </c>
      <c r="C99" s="35" t="s">
        <v>92</v>
      </c>
      <c r="D99" s="36"/>
      <c r="E99" s="36"/>
      <c r="F99" s="37" t="s">
        <v>11</v>
      </c>
      <c r="G99" s="42">
        <v>149</v>
      </c>
      <c r="H99" s="42"/>
      <c r="I99" s="39"/>
      <c r="J99" s="40">
        <f>IF(AND(G99= "",H99= ""), 0, ROUND(ROUND(I99, 2) * ROUND(IF(H99="",G99,H99),  2), 2))</f>
        <v/>
      </c>
      <c r="K99" s="7"/>
      <c r="M99" s="41">
        <v>0.1</v>
      </c>
      <c r="Q99" s="7">
        <v>76</v>
      </c>
    </row>
    <row r="100" spans="1:17" hidden="1">
      <c r="A100" s="7" t="s">
        <v>47</v>
      </c>
    </row>
    <row r="101" spans="1:17" hidden="1">
      <c r="A101" s="7" t="s">
        <v>55</v>
      </c>
    </row>
    <row r="102" spans="1:17" hidden="1">
      <c r="A102" s="7" t="s">
        <v>48</v>
      </c>
    </row>
    <row r="103" spans="1:17" hidden="1">
      <c r="A103" s="7" t="s">
        <v>49</v>
      </c>
    </row>
    <row r="104" spans="1:17">
      <c r="A104" s="7">
        <v>9</v>
      </c>
      <c r="B104" s="34" t="s">
        <v>93</v>
      </c>
      <c r="C104" s="35" t="s">
        <v>94</v>
      </c>
      <c r="D104" s="36"/>
      <c r="E104" s="36"/>
      <c r="F104" s="37" t="s">
        <v>11</v>
      </c>
      <c r="G104" s="42">
        <v>64.34999999999999</v>
      </c>
      <c r="H104" s="42"/>
      <c r="I104" s="39"/>
      <c r="J104" s="40">
        <f>IF(AND(G104= "",H104= ""), 0, ROUND(ROUND(I104, 2) * ROUND(IF(H104="",G104,H104),  2), 2))</f>
        <v/>
      </c>
      <c r="K104" s="7"/>
      <c r="M104" s="41">
        <v>0.1</v>
      </c>
      <c r="Q104" s="7">
        <v>76</v>
      </c>
    </row>
    <row r="105" spans="1:17" hidden="1">
      <c r="A105" s="7" t="s">
        <v>47</v>
      </c>
    </row>
    <row r="106" spans="1:17" hidden="1">
      <c r="A106" s="7" t="s">
        <v>48</v>
      </c>
    </row>
    <row r="107" spans="1:17" hidden="1">
      <c r="A107" s="7" t="s">
        <v>49</v>
      </c>
    </row>
    <row r="108" spans="1:17">
      <c r="A108" s="7">
        <v>9</v>
      </c>
      <c r="B108" s="34" t="s">
        <v>95</v>
      </c>
      <c r="C108" s="35" t="s">
        <v>96</v>
      </c>
      <c r="D108" s="36"/>
      <c r="E108" s="36"/>
      <c r="F108" s="37" t="s">
        <v>52</v>
      </c>
      <c r="G108" s="42">
        <v>8.199999999999999</v>
      </c>
      <c r="H108" s="42"/>
      <c r="I108" s="39"/>
      <c r="J108" s="40">
        <f>IF(AND(G108= "",H108= ""), 0, ROUND(ROUND(I108, 2) * ROUND(IF(H108="",G108,H108),  2), 2))</f>
        <v/>
      </c>
      <c r="K108" s="7"/>
      <c r="M108" s="41">
        <v>0.1</v>
      </c>
      <c r="Q108" s="7">
        <v>76</v>
      </c>
    </row>
    <row r="109" spans="1:17" hidden="1">
      <c r="A109" s="7" t="s">
        <v>47</v>
      </c>
    </row>
    <row r="110" spans="1:17" hidden="1">
      <c r="A110" s="7" t="s">
        <v>55</v>
      </c>
    </row>
    <row r="111" spans="1:17" hidden="1">
      <c r="A111" s="7" t="s">
        <v>48</v>
      </c>
    </row>
    <row r="112" spans="1:17" hidden="1">
      <c r="A112" s="7" t="s">
        <v>49</v>
      </c>
    </row>
    <row r="113" spans="1:17">
      <c r="A113" s="7">
        <v>9</v>
      </c>
      <c r="B113" s="34" t="s">
        <v>97</v>
      </c>
      <c r="C113" s="35" t="s">
        <v>98</v>
      </c>
      <c r="D113" s="36"/>
      <c r="E113" s="36"/>
      <c r="F113" s="37" t="s">
        <v>12</v>
      </c>
      <c r="G113" s="38">
        <v>1</v>
      </c>
      <c r="H113" s="38"/>
      <c r="I113" s="39"/>
      <c r="J113" s="40">
        <f>IF(AND(G113= "",H113= ""), 0, ROUND(ROUND(I113, 2) * ROUND(IF(H113="",G113,H113),  0), 2))</f>
        <v/>
      </c>
      <c r="K113" s="7"/>
      <c r="M113" s="41">
        <v>0.1</v>
      </c>
      <c r="Q113" s="7">
        <v>76</v>
      </c>
    </row>
    <row r="114" spans="1:17" hidden="1">
      <c r="A114" s="7" t="s">
        <v>47</v>
      </c>
    </row>
    <row r="115" spans="1:17" hidden="1">
      <c r="A115" s="7" t="s">
        <v>55</v>
      </c>
    </row>
    <row r="116" spans="1:17" hidden="1">
      <c r="A116" s="7" t="s">
        <v>48</v>
      </c>
    </row>
    <row r="117" spans="1:17" hidden="1">
      <c r="A117" s="7" t="s">
        <v>49</v>
      </c>
    </row>
    <row r="118" spans="1:17">
      <c r="A118" s="7">
        <v>9</v>
      </c>
      <c r="B118" s="34" t="s">
        <v>99</v>
      </c>
      <c r="C118" s="35" t="s">
        <v>100</v>
      </c>
      <c r="D118" s="36"/>
      <c r="E118" s="36"/>
      <c r="F118" s="37" t="s">
        <v>12</v>
      </c>
      <c r="G118" s="38">
        <v>1</v>
      </c>
      <c r="H118" s="38"/>
      <c r="I118" s="39"/>
      <c r="J118" s="40">
        <f>IF(AND(G118= "",H118= ""), 0, ROUND(ROUND(I118, 2) * ROUND(IF(H118="",G118,H118),  0), 2))</f>
        <v/>
      </c>
      <c r="K118" s="7"/>
      <c r="M118" s="41">
        <v>0.1</v>
      </c>
      <c r="Q118" s="7">
        <v>76</v>
      </c>
    </row>
    <row r="119" spans="1:17" hidden="1">
      <c r="A119" s="7" t="s">
        <v>47</v>
      </c>
    </row>
    <row r="120" spans="1:17" hidden="1">
      <c r="A120" s="7" t="s">
        <v>55</v>
      </c>
    </row>
    <row r="121" spans="1:17" hidden="1">
      <c r="A121" s="7" t="s">
        <v>48</v>
      </c>
    </row>
    <row r="122" spans="1:17" hidden="1">
      <c r="A122" s="7" t="s">
        <v>49</v>
      </c>
    </row>
    <row r="123" spans="1:17">
      <c r="A123" s="7">
        <v>9</v>
      </c>
      <c r="B123" s="34" t="s">
        <v>101</v>
      </c>
      <c r="C123" s="35" t="s">
        <v>102</v>
      </c>
      <c r="D123" s="36"/>
      <c r="E123" s="36"/>
      <c r="F123" s="37" t="s">
        <v>12</v>
      </c>
      <c r="G123" s="38">
        <v>2</v>
      </c>
      <c r="H123" s="38"/>
      <c r="I123" s="39"/>
      <c r="J123" s="40">
        <f>IF(AND(G123= "",H123= ""), 0, ROUND(ROUND(I123, 2) * ROUND(IF(H123="",G123,H123),  0), 2))</f>
        <v/>
      </c>
      <c r="K123" s="7"/>
      <c r="M123" s="41">
        <v>0.1</v>
      </c>
      <c r="Q123" s="7">
        <v>76</v>
      </c>
    </row>
    <row r="124" spans="1:17" hidden="1">
      <c r="A124" s="7" t="s">
        <v>47</v>
      </c>
    </row>
    <row r="125" spans="1:17" hidden="1">
      <c r="A125" s="7" t="s">
        <v>55</v>
      </c>
    </row>
    <row r="126" spans="1:17" hidden="1">
      <c r="A126" s="7" t="s">
        <v>48</v>
      </c>
    </row>
    <row r="127" spans="1:17" hidden="1">
      <c r="A127" s="7" t="s">
        <v>49</v>
      </c>
    </row>
    <row r="128" spans="1:17" hidden="1">
      <c r="A128" s="7" t="s">
        <v>103</v>
      </c>
    </row>
    <row r="129" spans="1:17">
      <c r="A129" s="7">
        <v>5</v>
      </c>
      <c r="B129" s="29" t="s">
        <v>104</v>
      </c>
      <c r="C129" s="43" t="s">
        <v>105</v>
      </c>
      <c r="D129" s="43"/>
      <c r="E129" s="43"/>
      <c r="F129" s="43"/>
      <c r="G129" s="43"/>
      <c r="H129" s="43"/>
      <c r="I129" s="43"/>
      <c r="J129" s="44"/>
      <c r="K129" s="7"/>
    </row>
    <row r="130" spans="1:17" ht="22.825" customHeight="1">
      <c r="A130" s="7">
        <v>9</v>
      </c>
      <c r="B130" s="34" t="s">
        <v>106</v>
      </c>
      <c r="C130" s="35" t="s">
        <v>107</v>
      </c>
      <c r="D130" s="36"/>
      <c r="E130" s="36"/>
      <c r="F130" s="37" t="s">
        <v>12</v>
      </c>
      <c r="G130" s="38">
        <v>4</v>
      </c>
      <c r="H130" s="38"/>
      <c r="I130" s="39"/>
      <c r="J130" s="40">
        <f>IF(AND(G130= "",H130= ""), 0, ROUND(ROUND(I130, 2) * ROUND(IF(H130="",G130,H130),  0), 2))</f>
        <v/>
      </c>
      <c r="K130" s="7"/>
      <c r="M130" s="41">
        <v>0.1</v>
      </c>
      <c r="Q130" s="7">
        <v>76</v>
      </c>
    </row>
    <row r="131" spans="1:17" hidden="1">
      <c r="A131" s="7" t="s">
        <v>47</v>
      </c>
    </row>
    <row r="132" spans="1:17" hidden="1">
      <c r="A132" s="7" t="s">
        <v>55</v>
      </c>
    </row>
    <row r="133" spans="1:17" hidden="1">
      <c r="A133" s="7" t="s">
        <v>48</v>
      </c>
    </row>
    <row r="134" spans="1:17" hidden="1">
      <c r="A134" s="7" t="s">
        <v>49</v>
      </c>
    </row>
    <row r="135" spans="1:17" ht="22.825" customHeight="1">
      <c r="A135" s="7">
        <v>9</v>
      </c>
      <c r="B135" s="34" t="s">
        <v>108</v>
      </c>
      <c r="C135" s="35" t="s">
        <v>109</v>
      </c>
      <c r="D135" s="36"/>
      <c r="E135" s="36"/>
      <c r="F135" s="37" t="s">
        <v>12</v>
      </c>
      <c r="G135" s="38">
        <v>2</v>
      </c>
      <c r="H135" s="38"/>
      <c r="I135" s="39"/>
      <c r="J135" s="40">
        <f>IF(AND(G135= "",H135= ""), 0, ROUND(ROUND(I135, 2) * ROUND(IF(H135="",G135,H135),  0), 2))</f>
        <v/>
      </c>
      <c r="K135" s="7"/>
      <c r="M135" s="41">
        <v>0.1</v>
      </c>
      <c r="Q135" s="7">
        <v>76</v>
      </c>
    </row>
    <row r="136" spans="1:17" hidden="1">
      <c r="A136" s="7" t="s">
        <v>47</v>
      </c>
    </row>
    <row r="137" spans="1:17" hidden="1">
      <c r="A137" s="7" t="s">
        <v>55</v>
      </c>
    </row>
    <row r="138" spans="1:17" hidden="1">
      <c r="A138" s="7" t="s">
        <v>48</v>
      </c>
    </row>
    <row r="139" spans="1:17" hidden="1">
      <c r="A139" s="7" t="s">
        <v>49</v>
      </c>
    </row>
    <row r="140" spans="1:17" ht="22.825" customHeight="1">
      <c r="A140" s="7">
        <v>9</v>
      </c>
      <c r="B140" s="34" t="s">
        <v>110</v>
      </c>
      <c r="C140" s="35" t="s">
        <v>111</v>
      </c>
      <c r="D140" s="36"/>
      <c r="E140" s="36"/>
      <c r="F140" s="37" t="s">
        <v>12</v>
      </c>
      <c r="G140" s="38">
        <v>4</v>
      </c>
      <c r="H140" s="38"/>
      <c r="I140" s="39"/>
      <c r="J140" s="40">
        <f>IF(AND(G140= "",H140= ""), 0, ROUND(ROUND(I140, 2) * ROUND(IF(H140="",G140,H140),  0), 2))</f>
        <v/>
      </c>
      <c r="K140" s="7"/>
      <c r="M140" s="41">
        <v>0.1</v>
      </c>
      <c r="Q140" s="7">
        <v>76</v>
      </c>
    </row>
    <row r="141" spans="1:17" hidden="1">
      <c r="A141" s="7" t="s">
        <v>47</v>
      </c>
    </row>
    <row r="142" spans="1:17" hidden="1">
      <c r="A142" s="7" t="s">
        <v>55</v>
      </c>
    </row>
    <row r="143" spans="1:17" hidden="1">
      <c r="A143" s="7" t="s">
        <v>48</v>
      </c>
    </row>
    <row r="144" spans="1:17" hidden="1">
      <c r="A144" s="7" t="s">
        <v>49</v>
      </c>
    </row>
    <row r="145" spans="1:17" ht="22.825" customHeight="1">
      <c r="A145" s="7">
        <v>9</v>
      </c>
      <c r="B145" s="34" t="s">
        <v>112</v>
      </c>
      <c r="C145" s="35" t="s">
        <v>113</v>
      </c>
      <c r="D145" s="36"/>
      <c r="E145" s="36"/>
      <c r="F145" s="37" t="s">
        <v>12</v>
      </c>
      <c r="G145" s="38">
        <v>1</v>
      </c>
      <c r="H145" s="38"/>
      <c r="I145" s="39"/>
      <c r="J145" s="40">
        <f>IF(AND(G145= "",H145= ""), 0, ROUND(ROUND(I145, 2) * ROUND(IF(H145="",G145,H145),  0), 2))</f>
        <v/>
      </c>
      <c r="K145" s="7"/>
      <c r="M145" s="41">
        <v>0.1</v>
      </c>
      <c r="Q145" s="7">
        <v>76</v>
      </c>
    </row>
    <row r="146" spans="1:17" hidden="1">
      <c r="A146" s="7" t="s">
        <v>47</v>
      </c>
    </row>
    <row r="147" spans="1:17" hidden="1">
      <c r="A147" s="7" t="s">
        <v>55</v>
      </c>
    </row>
    <row r="148" spans="1:17" hidden="1">
      <c r="A148" s="7" t="s">
        <v>48</v>
      </c>
    </row>
    <row r="149" spans="1:17" hidden="1">
      <c r="A149" s="7" t="s">
        <v>49</v>
      </c>
    </row>
    <row r="150" spans="1:17" ht="22.825" customHeight="1">
      <c r="A150" s="7">
        <v>9</v>
      </c>
      <c r="B150" s="34" t="s">
        <v>114</v>
      </c>
      <c r="C150" s="35" t="s">
        <v>115</v>
      </c>
      <c r="D150" s="36"/>
      <c r="E150" s="36"/>
      <c r="F150" s="37" t="s">
        <v>12</v>
      </c>
      <c r="G150" s="38">
        <v>1</v>
      </c>
      <c r="H150" s="38"/>
      <c r="I150" s="39"/>
      <c r="J150" s="40">
        <f>IF(AND(G150= "",H150= ""), 0, ROUND(ROUND(I150, 2) * ROUND(IF(H150="",G150,H150),  0), 2))</f>
        <v/>
      </c>
      <c r="K150" s="7"/>
      <c r="M150" s="41">
        <v>0.1</v>
      </c>
      <c r="Q150" s="7">
        <v>76</v>
      </c>
    </row>
    <row r="151" spans="1:17" hidden="1">
      <c r="A151" s="7" t="s">
        <v>47</v>
      </c>
    </row>
    <row r="152" spans="1:17" hidden="1">
      <c r="A152" s="7" t="s">
        <v>55</v>
      </c>
    </row>
    <row r="153" spans="1:17" hidden="1">
      <c r="A153" s="7" t="s">
        <v>48</v>
      </c>
    </row>
    <row r="154" spans="1:17" hidden="1">
      <c r="A154" s="7" t="s">
        <v>49</v>
      </c>
    </row>
    <row r="155" spans="1:17">
      <c r="A155" s="7">
        <v>9</v>
      </c>
      <c r="B155" s="34" t="s">
        <v>116</v>
      </c>
      <c r="C155" s="35" t="s">
        <v>117</v>
      </c>
      <c r="D155" s="36"/>
      <c r="E155" s="36"/>
      <c r="F155" s="37" t="s">
        <v>11</v>
      </c>
      <c r="G155" s="42">
        <v>38</v>
      </c>
      <c r="H155" s="42"/>
      <c r="I155" s="39"/>
      <c r="J155" s="40">
        <f>IF(AND(G155= "",H155= ""), 0, ROUND(ROUND(I155, 2) * ROUND(IF(H155="",G155,H155),  2), 2))</f>
        <v/>
      </c>
      <c r="K155" s="7"/>
      <c r="M155" s="41">
        <v>0.1</v>
      </c>
      <c r="Q155" s="7">
        <v>76</v>
      </c>
    </row>
    <row r="156" spans="1:17" hidden="1">
      <c r="A156" s="7" t="s">
        <v>47</v>
      </c>
    </row>
    <row r="157" spans="1:17" hidden="1">
      <c r="A157" s="7" t="s">
        <v>55</v>
      </c>
    </row>
    <row r="158" spans="1:17" hidden="1">
      <c r="A158" s="7" t="s">
        <v>48</v>
      </c>
    </row>
    <row r="159" spans="1:17" hidden="1">
      <c r="A159" s="7" t="s">
        <v>49</v>
      </c>
    </row>
    <row r="160" spans="1:17">
      <c r="A160" s="7">
        <v>9</v>
      </c>
      <c r="B160" s="34" t="s">
        <v>118</v>
      </c>
      <c r="C160" s="35" t="s">
        <v>119</v>
      </c>
      <c r="D160" s="36"/>
      <c r="E160" s="36"/>
      <c r="F160" s="37" t="s">
        <v>11</v>
      </c>
      <c r="G160" s="42">
        <v>43</v>
      </c>
      <c r="H160" s="42"/>
      <c r="I160" s="39"/>
      <c r="J160" s="40">
        <f>IF(AND(G160= "",H160= ""), 0, ROUND(ROUND(I160, 2) * ROUND(IF(H160="",G160,H160),  2), 2))</f>
        <v/>
      </c>
      <c r="K160" s="7"/>
      <c r="M160" s="41">
        <v>0.1</v>
      </c>
      <c r="Q160" s="7">
        <v>76</v>
      </c>
    </row>
    <row r="161" spans="1:17" hidden="1">
      <c r="A161" s="7" t="s">
        <v>47</v>
      </c>
    </row>
    <row r="162" spans="1:17" hidden="1">
      <c r="A162" s="7" t="s">
        <v>55</v>
      </c>
    </row>
    <row r="163" spans="1:17" hidden="1">
      <c r="A163" s="7" t="s">
        <v>120</v>
      </c>
    </row>
    <row r="164" spans="1:17" hidden="1">
      <c r="A164" s="7" t="s">
        <v>121</v>
      </c>
    </row>
    <row r="165" spans="1:17" hidden="1">
      <c r="A165" s="7" t="s">
        <v>122</v>
      </c>
    </row>
    <row r="166" spans="1:17" hidden="1">
      <c r="A166" s="7" t="s">
        <v>123</v>
      </c>
    </row>
    <row r="167" spans="1:17" hidden="1">
      <c r="A167" s="7" t="s">
        <v>48</v>
      </c>
    </row>
    <row r="168" spans="1:17" hidden="1">
      <c r="A168" s="7" t="s">
        <v>49</v>
      </c>
    </row>
    <row r="169" spans="1:17">
      <c r="A169" s="7">
        <v>9</v>
      </c>
      <c r="B169" s="34" t="s">
        <v>124</v>
      </c>
      <c r="C169" s="35" t="s">
        <v>125</v>
      </c>
      <c r="D169" s="36"/>
      <c r="E169" s="36"/>
      <c r="F169" s="37" t="s">
        <v>52</v>
      </c>
      <c r="G169" s="42">
        <v>4</v>
      </c>
      <c r="H169" s="42"/>
      <c r="I169" s="39"/>
      <c r="J169" s="40">
        <f>IF(AND(G169= "",H169= ""), 0, ROUND(ROUND(I169, 2) * ROUND(IF(H169="",G169,H169),  2), 2))</f>
        <v/>
      </c>
      <c r="K169" s="7"/>
      <c r="M169" s="41">
        <v>0.1</v>
      </c>
      <c r="Q169" s="7">
        <v>76</v>
      </c>
    </row>
    <row r="170" spans="1:17" hidden="1">
      <c r="A170" s="7" t="s">
        <v>47</v>
      </c>
    </row>
    <row r="171" spans="1:17" hidden="1">
      <c r="A171" s="7" t="s">
        <v>55</v>
      </c>
    </row>
    <row r="172" spans="1:17" hidden="1">
      <c r="A172" s="7" t="s">
        <v>48</v>
      </c>
    </row>
    <row r="173" spans="1:17" hidden="1">
      <c r="A173" s="7" t="s">
        <v>49</v>
      </c>
    </row>
    <row r="174" spans="1:17">
      <c r="A174" s="7">
        <v>9</v>
      </c>
      <c r="B174" s="34" t="s">
        <v>126</v>
      </c>
      <c r="C174" s="35" t="s">
        <v>127</v>
      </c>
      <c r="D174" s="36"/>
      <c r="E174" s="36"/>
      <c r="F174" s="37" t="s">
        <v>12</v>
      </c>
      <c r="G174" s="38">
        <v>3</v>
      </c>
      <c r="H174" s="38"/>
      <c r="I174" s="39"/>
      <c r="J174" s="40">
        <f>IF(AND(G174= "",H174= ""), 0, ROUND(ROUND(I174, 2) * ROUND(IF(H174="",G174,H174),  0), 2))</f>
        <v/>
      </c>
      <c r="K174" s="7"/>
      <c r="M174" s="41">
        <v>0.1</v>
      </c>
      <c r="Q174" s="7">
        <v>76</v>
      </c>
    </row>
    <row r="175" spans="1:17" hidden="1">
      <c r="A175" s="7" t="s">
        <v>47</v>
      </c>
    </row>
    <row r="176" spans="1:17" hidden="1">
      <c r="A176" s="7" t="s">
        <v>48</v>
      </c>
    </row>
    <row r="177" spans="1:17" hidden="1">
      <c r="A177" s="7" t="s">
        <v>49</v>
      </c>
    </row>
    <row r="178" spans="1:17">
      <c r="A178" s="7">
        <v>9</v>
      </c>
      <c r="B178" s="34" t="s">
        <v>128</v>
      </c>
      <c r="C178" s="35" t="s">
        <v>129</v>
      </c>
      <c r="D178" s="36"/>
      <c r="E178" s="36"/>
      <c r="F178" s="37" t="s">
        <v>12</v>
      </c>
      <c r="G178" s="38">
        <v>1</v>
      </c>
      <c r="H178" s="38"/>
      <c r="I178" s="39"/>
      <c r="J178" s="40">
        <f>IF(AND(G178= "",H178= ""), 0, ROUND(ROUND(I178, 2) * ROUND(IF(H178="",G178,H178),  0), 2))</f>
        <v/>
      </c>
      <c r="K178" s="7"/>
      <c r="M178" s="41">
        <v>0.1</v>
      </c>
      <c r="Q178" s="7">
        <v>76</v>
      </c>
    </row>
    <row r="179" spans="1:17" hidden="1">
      <c r="A179" s="7" t="s">
        <v>47</v>
      </c>
    </row>
    <row r="180" spans="1:17" hidden="1">
      <c r="A180" s="7" t="s">
        <v>55</v>
      </c>
    </row>
    <row r="181" spans="1:17" hidden="1">
      <c r="A181" s="7" t="s">
        <v>48</v>
      </c>
    </row>
    <row r="182" spans="1:17" hidden="1">
      <c r="A182" s="7" t="s">
        <v>49</v>
      </c>
    </row>
    <row r="183" spans="1:17">
      <c r="A183" s="7">
        <v>9</v>
      </c>
      <c r="B183" s="34" t="s">
        <v>130</v>
      </c>
      <c r="C183" s="35" t="s">
        <v>131</v>
      </c>
      <c r="D183" s="36"/>
      <c r="E183" s="36"/>
      <c r="F183" s="37" t="s">
        <v>12</v>
      </c>
      <c r="G183" s="38">
        <v>1</v>
      </c>
      <c r="H183" s="38"/>
      <c r="I183" s="39"/>
      <c r="J183" s="40">
        <f>IF(AND(G183= "",H183= ""), 0, ROUND(ROUND(I183, 2) * ROUND(IF(H183="",G183,H183),  0), 2))</f>
        <v/>
      </c>
      <c r="K183" s="7"/>
      <c r="M183" s="41">
        <v>0.1</v>
      </c>
      <c r="Q183" s="7">
        <v>76</v>
      </c>
    </row>
    <row r="184" spans="1:17" hidden="1">
      <c r="A184" s="7" t="s">
        <v>47</v>
      </c>
    </row>
    <row r="185" spans="1:17" hidden="1">
      <c r="A185" s="7" t="s">
        <v>55</v>
      </c>
    </row>
    <row r="186" spans="1:17" hidden="1">
      <c r="A186" s="7" t="s">
        <v>48</v>
      </c>
    </row>
    <row r="187" spans="1:17" hidden="1">
      <c r="A187" s="7" t="s">
        <v>49</v>
      </c>
    </row>
    <row r="188" spans="1:17" hidden="1">
      <c r="A188" s="7" t="s">
        <v>103</v>
      </c>
    </row>
    <row r="189" spans="1:17" hidden="1">
      <c r="A189" s="7" t="s">
        <v>60</v>
      </c>
    </row>
    <row r="190" spans="1:17" ht="29.425" customHeight="1">
      <c r="A190" s="7">
        <v>4</v>
      </c>
      <c r="B190" s="29" t="s">
        <v>132</v>
      </c>
      <c r="C190" s="32" t="s">
        <v>133</v>
      </c>
      <c r="D190" s="32"/>
      <c r="E190" s="32"/>
      <c r="F190" s="32"/>
      <c r="G190" s="32"/>
      <c r="H190" s="32"/>
      <c r="I190" s="32"/>
      <c r="J190" s="33"/>
      <c r="K190" s="7"/>
    </row>
    <row r="191" spans="1:17">
      <c r="A191" s="7">
        <v>5</v>
      </c>
      <c r="B191" s="29" t="s">
        <v>134</v>
      </c>
      <c r="C191" s="43" t="s">
        <v>64</v>
      </c>
      <c r="D191" s="43"/>
      <c r="E191" s="43"/>
      <c r="F191" s="43"/>
      <c r="G191" s="43"/>
      <c r="H191" s="43"/>
      <c r="I191" s="43"/>
      <c r="J191" s="44"/>
      <c r="K191" s="7"/>
    </row>
    <row r="192" spans="1:17">
      <c r="A192" s="7">
        <v>9</v>
      </c>
      <c r="B192" s="34" t="s">
        <v>135</v>
      </c>
      <c r="C192" s="35" t="s">
        <v>68</v>
      </c>
      <c r="D192" s="36"/>
      <c r="E192" s="36"/>
      <c r="F192" s="37" t="s">
        <v>11</v>
      </c>
      <c r="G192" s="42">
        <v>17.55</v>
      </c>
      <c r="H192" s="42"/>
      <c r="I192" s="39"/>
      <c r="J192" s="40">
        <f>IF(AND(G192= "",H192= ""), 0, ROUND(ROUND(I192, 2) * ROUND(IF(H192="",G192,H192),  2), 2))</f>
        <v/>
      </c>
      <c r="K192" s="7"/>
      <c r="M192" s="41">
        <v>0.1</v>
      </c>
      <c r="Q192" s="7">
        <v>76</v>
      </c>
    </row>
    <row r="193" spans="1:17" hidden="1">
      <c r="A193" s="7" t="s">
        <v>47</v>
      </c>
    </row>
    <row r="194" spans="1:17" hidden="1">
      <c r="A194" s="7" t="s">
        <v>55</v>
      </c>
    </row>
    <row r="195" spans="1:17" hidden="1">
      <c r="A195" s="7" t="s">
        <v>48</v>
      </c>
    </row>
    <row r="196" spans="1:17" hidden="1">
      <c r="A196" s="7" t="s">
        <v>49</v>
      </c>
    </row>
    <row r="197" spans="1:17">
      <c r="A197" s="7">
        <v>9</v>
      </c>
      <c r="B197" s="34" t="s">
        <v>136</v>
      </c>
      <c r="C197" s="35" t="s">
        <v>72</v>
      </c>
      <c r="D197" s="36"/>
      <c r="E197" s="36"/>
      <c r="F197" s="37" t="s">
        <v>52</v>
      </c>
      <c r="G197" s="42">
        <v>16.15</v>
      </c>
      <c r="H197" s="42"/>
      <c r="I197" s="39"/>
      <c r="J197" s="40">
        <f>IF(AND(G197= "",H197= ""), 0, ROUND(ROUND(I197, 2) * ROUND(IF(H197="",G197,H197),  2), 2))</f>
        <v/>
      </c>
      <c r="K197" s="7"/>
      <c r="M197" s="41">
        <v>0.1</v>
      </c>
      <c r="Q197" s="7">
        <v>76</v>
      </c>
    </row>
    <row r="198" spans="1:17" hidden="1">
      <c r="A198" s="7" t="s">
        <v>47</v>
      </c>
    </row>
    <row r="199" spans="1:17" hidden="1">
      <c r="A199" s="7" t="s">
        <v>55</v>
      </c>
    </row>
    <row r="200" spans="1:17" hidden="1">
      <c r="A200" s="7" t="s">
        <v>48</v>
      </c>
    </row>
    <row r="201" spans="1:17" hidden="1">
      <c r="A201" s="7" t="s">
        <v>49</v>
      </c>
    </row>
    <row r="202" spans="1:17">
      <c r="A202" s="7">
        <v>9</v>
      </c>
      <c r="B202" s="34" t="s">
        <v>137</v>
      </c>
      <c r="C202" s="35" t="s">
        <v>88</v>
      </c>
      <c r="D202" s="36"/>
      <c r="E202" s="36"/>
      <c r="F202" s="37" t="s">
        <v>11</v>
      </c>
      <c r="G202" s="42">
        <v>17.55</v>
      </c>
      <c r="H202" s="42"/>
      <c r="I202" s="39"/>
      <c r="J202" s="40">
        <f>IF(AND(G202= "",H202= ""), 0, ROUND(ROUND(I202, 2) * ROUND(IF(H202="",G202,H202),  2), 2))</f>
        <v/>
      </c>
      <c r="K202" s="7"/>
      <c r="M202" s="41">
        <v>0.1</v>
      </c>
      <c r="Q202" s="7">
        <v>76</v>
      </c>
    </row>
    <row r="203" spans="1:17" hidden="1">
      <c r="A203" s="7" t="s">
        <v>47</v>
      </c>
    </row>
    <row r="204" spans="1:17" hidden="1">
      <c r="A204" s="7" t="s">
        <v>55</v>
      </c>
    </row>
    <row r="205" spans="1:17" hidden="1">
      <c r="A205" s="7" t="s">
        <v>48</v>
      </c>
    </row>
    <row r="206" spans="1:17" hidden="1">
      <c r="A206" s="7" t="s">
        <v>49</v>
      </c>
    </row>
    <row r="207" spans="1:17" hidden="1">
      <c r="A207" s="7" t="s">
        <v>103</v>
      </c>
    </row>
    <row r="208" spans="1:17">
      <c r="A208" s="7">
        <v>5</v>
      </c>
      <c r="B208" s="29" t="s">
        <v>138</v>
      </c>
      <c r="C208" s="43" t="s">
        <v>105</v>
      </c>
      <c r="D208" s="43"/>
      <c r="E208" s="43"/>
      <c r="F208" s="43"/>
      <c r="G208" s="43"/>
      <c r="H208" s="43"/>
      <c r="I208" s="43"/>
      <c r="J208" s="44"/>
      <c r="K208" s="7"/>
    </row>
    <row r="209" spans="1:17" ht="22.825" customHeight="1">
      <c r="A209" s="7">
        <v>9</v>
      </c>
      <c r="B209" s="34" t="s">
        <v>139</v>
      </c>
      <c r="C209" s="35" t="s">
        <v>140</v>
      </c>
      <c r="D209" s="36"/>
      <c r="E209" s="36"/>
      <c r="F209" s="37" t="s">
        <v>12</v>
      </c>
      <c r="G209" s="38">
        <v>1</v>
      </c>
      <c r="H209" s="38"/>
      <c r="I209" s="39"/>
      <c r="J209" s="40">
        <f>IF(AND(G209= "",H209= ""), 0, ROUND(ROUND(I209, 2) * ROUND(IF(H209="",G209,H209),  0), 2))</f>
        <v/>
      </c>
      <c r="K209" s="7"/>
      <c r="M209" s="41">
        <v>0.1</v>
      </c>
      <c r="Q209" s="7">
        <v>76</v>
      </c>
    </row>
    <row r="210" spans="1:17" hidden="1">
      <c r="A210" s="7" t="s">
        <v>47</v>
      </c>
    </row>
    <row r="211" spans="1:17" hidden="1">
      <c r="A211" s="7" t="s">
        <v>55</v>
      </c>
    </row>
    <row r="212" spans="1:17" hidden="1">
      <c r="A212" s="7" t="s">
        <v>48</v>
      </c>
    </row>
    <row r="213" spans="1:17" hidden="1">
      <c r="A213" s="7" t="s">
        <v>49</v>
      </c>
    </row>
    <row r="214" spans="1:17" hidden="1">
      <c r="A214" s="7" t="s">
        <v>103</v>
      </c>
    </row>
    <row r="215" spans="1:17" hidden="1">
      <c r="A215" s="7" t="s">
        <v>60</v>
      </c>
    </row>
    <row r="216" spans="1:17">
      <c r="A216" s="7" t="s">
        <v>40</v>
      </c>
      <c r="B216" s="36"/>
      <c r="J216" s="36"/>
    </row>
    <row r="217" spans="1:17">
      <c r="B217" s="36"/>
      <c r="C217" s="45" t="s">
        <v>41</v>
      </c>
      <c r="D217" s="46"/>
      <c r="E217" s="46"/>
      <c r="F217" s="47"/>
      <c r="G217" s="47"/>
      <c r="H217" s="47"/>
      <c r="I217" s="47"/>
      <c r="J217" s="48"/>
    </row>
    <row r="218" spans="1:17">
      <c r="B218" s="36"/>
      <c r="C218" s="49"/>
      <c r="D218" s="7"/>
      <c r="E218" s="7"/>
      <c r="F218" s="7"/>
      <c r="G218" s="7"/>
      <c r="H218" s="7"/>
      <c r="I218" s="7"/>
      <c r="J218" s="8"/>
    </row>
    <row r="219" spans="1:17">
      <c r="B219" s="36"/>
      <c r="C219" s="50" t="s">
        <v>141</v>
      </c>
      <c r="D219" s="43"/>
      <c r="E219" s="43"/>
      <c r="F219" s="51">
        <f>SUMIF(K11:K216, IF(K10="","",K10), J11:J216)</f>
        <v/>
      </c>
      <c r="G219" s="51"/>
      <c r="H219" s="51"/>
      <c r="I219" s="51"/>
      <c r="J219" s="52"/>
    </row>
    <row r="220" spans="1:17" ht="16.9125" customHeight="1">
      <c r="B220" s="36"/>
      <c r="C220" s="50" t="s">
        <v>142</v>
      </c>
      <c r="D220" s="43"/>
      <c r="E220" s="43"/>
      <c r="F220" s="51">
        <f>ROUND(SUMIF(K11:K216, IF(K10="","",K10), J11:J216) * 0.1, 2)</f>
        <v/>
      </c>
      <c r="G220" s="51"/>
      <c r="H220" s="51"/>
      <c r="I220" s="51"/>
      <c r="J220" s="52"/>
    </row>
    <row r="221" spans="1:17">
      <c r="B221" s="36"/>
      <c r="C221" s="53" t="s">
        <v>143</v>
      </c>
      <c r="D221" s="54"/>
      <c r="E221" s="54"/>
      <c r="F221" s="55">
        <f>SUM(F219:F220)</f>
        <v/>
      </c>
      <c r="G221" s="55"/>
      <c r="H221" s="55"/>
      <c r="I221" s="55"/>
      <c r="J221" s="56"/>
    </row>
    <row r="222" spans="1:17" ht="37.2075" customHeight="1">
      <c r="B222" s="3"/>
      <c r="C222" s="57" t="s">
        <v>144</v>
      </c>
      <c r="D222" s="57"/>
      <c r="E222" s="57"/>
      <c r="F222" s="57"/>
      <c r="G222" s="57"/>
      <c r="H222" s="57"/>
      <c r="I222" s="57"/>
      <c r="J222" s="57"/>
    </row>
    <row r="224" spans="1:17">
      <c r="C224" s="58" t="s">
        <v>145</v>
      </c>
      <c r="D224" s="58"/>
      <c r="E224" s="58"/>
      <c r="F224" s="58"/>
      <c r="G224" s="58"/>
      <c r="H224" s="58"/>
      <c r="I224" s="58"/>
      <c r="J224" s="58"/>
    </row>
    <row r="225" spans="1:10" ht="16.9125" customHeight="1">
      <c r="C225" s="59" t="s">
        <v>146</v>
      </c>
      <c r="D225" s="60"/>
      <c r="E225" s="60"/>
      <c r="F225" s="61">
        <f>SUMIF(K12:K209, "", J12:J209)</f>
        <v/>
      </c>
      <c r="G225" s="61"/>
      <c r="H225" s="61"/>
      <c r="I225" s="61"/>
      <c r="J225" s="61"/>
    </row>
    <row r="226" spans="1:10" ht="26.75" customHeight="1">
      <c r="C226" s="62" t="s">
        <v>147</v>
      </c>
      <c r="D226" s="63"/>
      <c r="E226" s="63"/>
      <c r="F226" s="64">
        <f>SUMIF(K12:K31, "", J12:J31)</f>
        <v/>
      </c>
      <c r="G226" s="65"/>
      <c r="H226" s="65"/>
      <c r="I226" s="65"/>
      <c r="J226" s="65"/>
    </row>
    <row r="227" spans="1:10" ht="26.75" customHeight="1">
      <c r="C227" s="62" t="s">
        <v>148</v>
      </c>
      <c r="D227" s="63"/>
      <c r="E227" s="63"/>
      <c r="F227" s="64">
        <f>SUMIF(K38:K183, "", J38:J183)</f>
        <v/>
      </c>
      <c r="G227" s="65"/>
      <c r="H227" s="65"/>
      <c r="I227" s="65"/>
      <c r="J227" s="65"/>
    </row>
    <row r="228" spans="1:10" ht="26.75" customHeight="1">
      <c r="C228" s="62" t="s">
        <v>149</v>
      </c>
      <c r="D228" s="63"/>
      <c r="E228" s="63"/>
      <c r="F228" s="64">
        <f>SUMIF(K192:K209, "", J192:J209)</f>
        <v/>
      </c>
      <c r="G228" s="65"/>
      <c r="H228" s="65"/>
      <c r="I228" s="65"/>
      <c r="J228" s="65"/>
    </row>
    <row r="229" spans="1:10" ht="25.025" customHeight="1">
      <c r="C229" s="66" t="s">
        <v>150</v>
      </c>
      <c r="D229" s="67"/>
      <c r="E229" s="67"/>
      <c r="F229" s="68"/>
      <c r="G229" s="68"/>
      <c r="H229" s="68"/>
      <c r="I229" s="68"/>
      <c r="J229" s="69"/>
    </row>
    <row r="230" spans="1:10">
      <c r="C230" s="70"/>
      <c r="D230" s="3"/>
      <c r="E230" s="3"/>
      <c r="F230" s="3"/>
      <c r="G230" s="3"/>
      <c r="H230" s="3"/>
      <c r="I230" s="3"/>
      <c r="J230" s="71"/>
    </row>
    <row r="231" spans="1:10">
      <c r="A231" s="72"/>
      <c r="C231" s="73" t="s">
        <v>141</v>
      </c>
      <c r="D231" s="7"/>
      <c r="E231" s="7"/>
      <c r="F231" s="74">
        <f>SUMIF(K5:K222, IF(K4="","",K4), J5:J222)</f>
        <v/>
      </c>
      <c r="G231" s="75"/>
      <c r="H231" s="75"/>
      <c r="I231" s="75"/>
      <c r="J231" s="76"/>
    </row>
    <row r="232" spans="1:10">
      <c r="A232" s="72"/>
      <c r="C232" s="73" t="s">
        <v>142</v>
      </c>
      <c r="D232" s="7"/>
      <c r="E232" s="7"/>
      <c r="F232" s="74">
        <f>ROUND(SUMIF(K5:K222, IF(K4="","",K4), J5:J222) * 0.1, 2)</f>
        <v/>
      </c>
      <c r="G232" s="75"/>
      <c r="H232" s="75"/>
      <c r="I232" s="75"/>
      <c r="J232" s="76"/>
    </row>
    <row r="233" spans="1:10">
      <c r="C233" s="77" t="s">
        <v>143</v>
      </c>
      <c r="D233" s="78"/>
      <c r="E233" s="78"/>
      <c r="F233" s="79">
        <f>SUM(F231:F232)</f>
        <v/>
      </c>
      <c r="G233" s="80"/>
      <c r="H233" s="80"/>
      <c r="I233" s="80"/>
      <c r="J233" s="81"/>
    </row>
    <row r="234" spans="1:10">
      <c r="C234" s="82"/>
    </row>
    <row r="235" spans="1:10">
      <c r="C235" s="83" t="s">
        <v>151</v>
      </c>
    </row>
    <row r="236" spans="1:10">
      <c r="C236" s="78">
        <f>IF('Paramètres'!AA2&lt;&gt;"",'Paramètres'!AA2,"")</f>
        <v/>
      </c>
      <c r="D236" s="78"/>
      <c r="E236" s="78"/>
      <c r="F236" s="78"/>
      <c r="G236" s="78"/>
      <c r="H236" s="78"/>
      <c r="I236" s="78"/>
      <c r="J236" s="78"/>
    </row>
    <row r="237" spans="1:10">
      <c r="C237" s="78"/>
      <c r="D237" s="78"/>
      <c r="E237" s="78"/>
      <c r="F237" s="78"/>
      <c r="G237" s="78"/>
      <c r="H237" s="78"/>
      <c r="I237" s="78"/>
      <c r="J237" s="78"/>
    </row>
    <row r="238" spans="1:10" ht="56.7" customHeight="1">
      <c r="F238" s="84" t="s">
        <v>152</v>
      </c>
      <c r="G238" s="84"/>
      <c r="H238" s="84"/>
      <c r="I238" s="84"/>
      <c r="J238" s="84"/>
    </row>
    <row r="240" spans="1:10" ht="85.05" customHeight="1">
      <c r="C240" s="85" t="s">
        <v>153</v>
      </c>
      <c r="D240" s="85"/>
      <c r="F240" s="85" t="s">
        <v>154</v>
      </c>
      <c r="G240" s="85"/>
      <c r="H240" s="85"/>
      <c r="I240" s="85"/>
      <c r="J240" s="85"/>
    </row>
    <row r="241" spans="3:10">
      <c r="C241" s="86" t="s">
        <v>155</v>
      </c>
      <c r="D241" s="86"/>
      <c r="E241" s="86"/>
      <c r="F241" s="86"/>
      <c r="G241" s="86"/>
      <c r="H241" s="86"/>
      <c r="I241" s="86"/>
      <c r="J241" s="86"/>
    </row>
  </sheetData>
  <mergeCells count="86">
    <mergeCell ref="C3:E3"/>
    <mergeCell ref="C4:E4"/>
    <mergeCell ref="C10:E10"/>
    <mergeCell ref="C11:E11"/>
    <mergeCell ref="C12:E12"/>
    <mergeCell ref="C17:E17"/>
    <mergeCell ref="C21:E21"/>
    <mergeCell ref="C26:E26"/>
    <mergeCell ref="C31:E31"/>
    <mergeCell ref="C36:E36"/>
    <mergeCell ref="C37:E37"/>
    <mergeCell ref="C38:E38"/>
    <mergeCell ref="C43:E43"/>
    <mergeCell ref="C48:E48"/>
    <mergeCell ref="C53:E53"/>
    <mergeCell ref="C58:E58"/>
    <mergeCell ref="C63:E63"/>
    <mergeCell ref="C68:E68"/>
    <mergeCell ref="C73:E73"/>
    <mergeCell ref="C77:E77"/>
    <mergeCell ref="C81:E81"/>
    <mergeCell ref="C85:E85"/>
    <mergeCell ref="C89:E89"/>
    <mergeCell ref="C94:E94"/>
    <mergeCell ref="C99:E99"/>
    <mergeCell ref="C104:E104"/>
    <mergeCell ref="C108:E108"/>
    <mergeCell ref="C113:E113"/>
    <mergeCell ref="C118:E118"/>
    <mergeCell ref="C123:E123"/>
    <mergeCell ref="C129:E129"/>
    <mergeCell ref="C130:E130"/>
    <mergeCell ref="C135:E135"/>
    <mergeCell ref="C140:E140"/>
    <mergeCell ref="C145:E145"/>
    <mergeCell ref="C150:E150"/>
    <mergeCell ref="C155:E155"/>
    <mergeCell ref="C160:E160"/>
    <mergeCell ref="C169:E169"/>
    <mergeCell ref="C174:E174"/>
    <mergeCell ref="C178:E178"/>
    <mergeCell ref="C183:E183"/>
    <mergeCell ref="C190:E190"/>
    <mergeCell ref="C191:E191"/>
    <mergeCell ref="C192:E192"/>
    <mergeCell ref="C197:E197"/>
    <mergeCell ref="C202:E202"/>
    <mergeCell ref="C208:E208"/>
    <mergeCell ref="C209:E209"/>
    <mergeCell ref="C216:E216"/>
    <mergeCell ref="F217:J217"/>
    <mergeCell ref="C217:E217"/>
    <mergeCell ref="F218:J218"/>
    <mergeCell ref="C218:E218"/>
    <mergeCell ref="F219:J219"/>
    <mergeCell ref="C219:E219"/>
    <mergeCell ref="F220:J220"/>
    <mergeCell ref="C220:E220"/>
    <mergeCell ref="F221:J221"/>
    <mergeCell ref="C221:E221"/>
    <mergeCell ref="C222:J222"/>
    <mergeCell ref="C224:J224"/>
    <mergeCell ref="F225:J225"/>
    <mergeCell ref="C225:E225"/>
    <mergeCell ref="F226:J226"/>
    <mergeCell ref="C226:E226"/>
    <mergeCell ref="F227:J227"/>
    <mergeCell ref="C227:E227"/>
    <mergeCell ref="F228:J228"/>
    <mergeCell ref="C228:E228"/>
    <mergeCell ref="C229:E229"/>
    <mergeCell ref="C230:J230"/>
    <mergeCell ref="C231:E231"/>
    <mergeCell ref="F231:J231"/>
    <mergeCell ref="C232:E232"/>
    <mergeCell ref="F232:J232"/>
    <mergeCell ref="C233:E233"/>
    <mergeCell ref="F233:J233"/>
    <mergeCell ref="C234:J234"/>
    <mergeCell ref="C235:J235"/>
    <mergeCell ref="C236:J236"/>
    <mergeCell ref="C237:J237"/>
    <mergeCell ref="F238:J238"/>
    <mergeCell ref="C240:D240"/>
    <mergeCell ref="F240:J240"/>
    <mergeCell ref="C241:J241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&amp;L24-252 - Réhabilitation de locaux - INRAE COLMAR
28 Route d'Herrlisheim - 68000 COLMAR
DPGF - Lot n°01 - CURAGE - DEMOLITIONS - GROS OEUVRE  &amp;R
PRO DCE - </oddHeader>
    <oddFooter>&amp;LSMAR't Ingénierie&amp;CEdition du 29/09/2025&amp;RPage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43" t="s">
        <v>156</v>
      </c>
      <c r="AA1" s="7">
        <f>IF('DPGF'!F233&lt;&gt;"",'DPGF'!F233,"0")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7" t="s">
        <v>157</v>
      </c>
      <c r="B3" s="84" t="s">
        <v>158</v>
      </c>
      <c r="C3" s="88" t="s">
        <v>183</v>
      </c>
      <c r="D3" s="88"/>
      <c r="E3" s="88"/>
      <c r="F3" s="88"/>
      <c r="G3" s="88"/>
      <c r="H3" s="88"/>
      <c r="I3" s="88"/>
      <c r="J3" s="8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7" t="s">
        <v>159</v>
      </c>
      <c r="B5" s="84" t="s">
        <v>160</v>
      </c>
      <c r="C5" s="88" t="s">
        <v>184</v>
      </c>
      <c r="D5" s="88"/>
      <c r="E5" s="88"/>
      <c r="F5" s="88"/>
      <c r="G5" s="88"/>
      <c r="H5" s="88"/>
      <c r="I5" s="88"/>
      <c r="J5" s="8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7" t="s">
        <v>169</v>
      </c>
      <c r="B7" s="84" t="s">
        <v>170</v>
      </c>
      <c r="C7" s="88" t="s">
        <v>185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7" t="s">
        <v>171</v>
      </c>
      <c r="B9" s="84" t="s">
        <v>172</v>
      </c>
      <c r="C9" s="88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7" t="s">
        <v>161</v>
      </c>
      <c r="B11" s="84" t="s">
        <v>162</v>
      </c>
      <c r="C11" s="88" t="s">
        <v>38</v>
      </c>
      <c r="D11" s="88"/>
      <c r="E11" s="88"/>
      <c r="F11" s="88"/>
      <c r="G11" s="88"/>
      <c r="H11" s="88"/>
      <c r="I11" s="88"/>
      <c r="J11" s="8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7" t="s">
        <v>173</v>
      </c>
      <c r="B13" s="84" t="s">
        <v>174</v>
      </c>
      <c r="C13" s="88" t="s">
        <v>186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7" t="s">
        <v>175</v>
      </c>
      <c r="B15" s="84" t="s">
        <v>176</v>
      </c>
      <c r="C15" s="88" t="s">
        <v>187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7" t="s">
        <v>177</v>
      </c>
      <c r="B17" s="84" t="s">
        <v>178</v>
      </c>
      <c r="C17" s="88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89">
        <v>0.2</v>
      </c>
      <c r="E19" s="90" t="s">
        <v>179</v>
      </c>
      <c r="AA19" s="7">
        <f>INT((AA5-AA18*100)/10)</f>
        <v/>
      </c>
    </row>
    <row r="20" spans="1:27" ht="12.75" customHeight="1">
      <c r="C20" s="91">
        <v>0.055</v>
      </c>
      <c r="E20" s="90" t="s">
        <v>180</v>
      </c>
      <c r="AA20" s="7">
        <f>AA5-AA18*100-AA19*10</f>
        <v/>
      </c>
    </row>
    <row r="21" spans="1:27" ht="12.75" customHeight="1">
      <c r="C21" s="91">
        <f>0.1</f>
        <v/>
      </c>
      <c r="E21" s="90" t="s">
        <v>181</v>
      </c>
      <c r="AA21" s="7">
        <f>INT(AA6/10)</f>
        <v/>
      </c>
    </row>
    <row r="22" spans="1:27" ht="12.75" customHeight="1">
      <c r="C22" s="92">
        <v>0</v>
      </c>
      <c r="E22" s="90" t="s">
        <v>182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7" t="s">
        <v>163</v>
      </c>
      <c r="B24" s="84" t="s">
        <v>164</v>
      </c>
      <c r="C24" s="88" t="s">
        <v>188</v>
      </c>
      <c r="D24" s="88"/>
      <c r="E24" s="88"/>
      <c r="F24" s="88"/>
      <c r="G24" s="88"/>
      <c r="H24" s="88"/>
      <c r="I24" s="88"/>
      <c r="J24" s="8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7" t="s">
        <v>165</v>
      </c>
      <c r="B26" s="84" t="s">
        <v>166</v>
      </c>
      <c r="C26" s="88" t="s">
        <v>189</v>
      </c>
      <c r="D26" s="88"/>
      <c r="E26" s="88"/>
      <c r="F26" s="88"/>
      <c r="G26" s="88"/>
      <c r="H26" s="88"/>
      <c r="I26" s="88"/>
      <c r="J26" s="8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7" t="s">
        <v>167</v>
      </c>
      <c r="B28" s="84" t="s">
        <v>168</v>
      </c>
      <c r="C28" s="88"/>
      <c r="D28" s="88"/>
      <c r="E28" s="88"/>
      <c r="F28" s="88"/>
      <c r="G28" s="88"/>
      <c r="H28" s="88"/>
      <c r="I28" s="88"/>
      <c r="J28" s="8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190</v>
      </c>
      <c r="B1" s="7" t="s">
        <v>191</v>
      </c>
    </row>
    <row r="2" spans="1:3">
      <c r="A2" s="7" t="s">
        <v>192</v>
      </c>
      <c r="B2" s="7" t="s">
        <v>183</v>
      </c>
    </row>
    <row r="3" spans="1:3">
      <c r="A3" s="7" t="s">
        <v>193</v>
      </c>
      <c r="B3" s="7">
        <v>1</v>
      </c>
    </row>
    <row r="4" spans="1:3">
      <c r="A4" s="7" t="s">
        <v>194</v>
      </c>
      <c r="B4" s="7">
        <v>0</v>
      </c>
    </row>
    <row r="5" spans="1:3">
      <c r="A5" s="7" t="s">
        <v>195</v>
      </c>
      <c r="B5" s="7">
        <v>0</v>
      </c>
    </row>
    <row r="6" spans="1:3">
      <c r="A6" s="7" t="s">
        <v>196</v>
      </c>
      <c r="B6" s="7">
        <v>1</v>
      </c>
    </row>
    <row r="7" spans="1:3">
      <c r="A7" s="7" t="s">
        <v>197</v>
      </c>
      <c r="B7" s="7">
        <v>1</v>
      </c>
    </row>
    <row r="8" spans="1:3">
      <c r="A8" s="7" t="s">
        <v>198</v>
      </c>
      <c r="B8" s="7">
        <v>0</v>
      </c>
    </row>
    <row r="9" spans="1:3">
      <c r="A9" s="7" t="s">
        <v>199</v>
      </c>
      <c r="B9" s="7">
        <v>0</v>
      </c>
    </row>
    <row r="10" spans="1:3">
      <c r="A10" s="7" t="s">
        <v>200</v>
      </c>
      <c r="C10" s="7" t="s">
        <v>201</v>
      </c>
    </row>
    <row r="11" spans="1:3">
      <c r="A11" s="7" t="s">
        <v>202</v>
      </c>
      <c r="B11" s="7">
        <v>0</v>
      </c>
    </row>
    <row r="12" spans="1:3">
      <c r="A12" s="7" t="s">
        <v>203</v>
      </c>
      <c r="B12" s="7" t="s">
        <v>204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3" t="s">
        <v>205</v>
      </c>
      <c r="C2" s="93"/>
      <c r="D2" s="93"/>
      <c r="E2" s="93"/>
      <c r="F2" s="93"/>
      <c r="G2" s="93"/>
      <c r="H2" s="93"/>
      <c r="I2" s="93"/>
      <c r="J2" s="93"/>
    </row>
    <row r="4" spans="1:10" ht="12.75" customHeight="1">
      <c r="A4" s="87" t="s">
        <v>157</v>
      </c>
      <c r="B4" s="84" t="s">
        <v>206</v>
      </c>
      <c r="C4" s="94"/>
      <c r="D4" s="94"/>
      <c r="E4" s="94"/>
      <c r="F4" s="94"/>
      <c r="G4" s="94"/>
      <c r="H4" s="94"/>
      <c r="I4" s="94"/>
      <c r="J4" s="94"/>
    </row>
    <row r="6" spans="1:10" ht="12.75" customHeight="1">
      <c r="A6" s="87" t="s">
        <v>159</v>
      </c>
      <c r="B6" s="84" t="s">
        <v>207</v>
      </c>
      <c r="C6" s="94"/>
      <c r="D6" s="94"/>
      <c r="E6" s="94"/>
      <c r="F6" s="94"/>
      <c r="G6" s="94"/>
      <c r="H6" s="94"/>
      <c r="I6" s="94"/>
      <c r="J6" s="94"/>
    </row>
    <row r="8" spans="1:10" ht="12.75" customHeight="1">
      <c r="A8" s="87" t="s">
        <v>169</v>
      </c>
      <c r="B8" s="84" t="s">
        <v>208</v>
      </c>
      <c r="C8" s="94"/>
      <c r="D8" s="94"/>
      <c r="E8" s="94"/>
      <c r="F8" s="94"/>
      <c r="G8" s="94"/>
      <c r="H8" s="94"/>
      <c r="I8" s="94"/>
      <c r="J8" s="94"/>
    </row>
    <row r="10" spans="1:10" ht="12.75" customHeight="1">
      <c r="A10" s="87" t="s">
        <v>171</v>
      </c>
      <c r="B10" s="84" t="s">
        <v>209</v>
      </c>
      <c r="C10" s="95"/>
      <c r="D10" s="95"/>
      <c r="E10" s="95"/>
      <c r="F10" s="95"/>
      <c r="G10" s="95"/>
      <c r="H10" s="95"/>
      <c r="I10" s="95"/>
      <c r="J10" s="95"/>
    </row>
    <row r="12" spans="1:10" ht="12.75" customHeight="1">
      <c r="A12" s="87" t="s">
        <v>161</v>
      </c>
      <c r="B12" s="84" t="s">
        <v>210</v>
      </c>
      <c r="C12" s="94"/>
      <c r="D12" s="94"/>
      <c r="E12" s="94"/>
      <c r="F12" s="94"/>
      <c r="G12" s="94"/>
      <c r="H12" s="94"/>
      <c r="I12" s="94"/>
      <c r="J12" s="94"/>
    </row>
    <row r="14" spans="1:10" ht="12.75" customHeight="1">
      <c r="A14" s="87" t="s">
        <v>173</v>
      </c>
      <c r="B14" s="84" t="s">
        <v>211</v>
      </c>
      <c r="C14" s="94"/>
      <c r="D14" s="94"/>
      <c r="E14" s="94"/>
      <c r="F14" s="94"/>
      <c r="G14" s="94"/>
      <c r="H14" s="94"/>
      <c r="I14" s="94"/>
      <c r="J14" s="94"/>
    </row>
    <row r="16" spans="1:10" ht="12.75" customHeight="1">
      <c r="A16" s="87" t="s">
        <v>175</v>
      </c>
      <c r="B16" s="84" t="s">
        <v>212</v>
      </c>
      <c r="C16" s="94"/>
      <c r="D16" s="94"/>
      <c r="E16" s="94"/>
      <c r="F16" s="94"/>
      <c r="G16" s="94"/>
      <c r="H16" s="94"/>
      <c r="I16" s="94"/>
      <c r="J16" s="94"/>
    </row>
    <row r="18" spans="1:10" ht="12.75" customHeight="1">
      <c r="A18" s="87" t="s">
        <v>177</v>
      </c>
      <c r="B18" s="84" t="s">
        <v>213</v>
      </c>
      <c r="C18" s="96"/>
      <c r="D18" s="96"/>
      <c r="E18" s="96"/>
      <c r="F18" s="96"/>
      <c r="G18" s="96"/>
      <c r="H18" s="96"/>
      <c r="I18" s="96"/>
      <c r="J18" s="96"/>
    </row>
    <row r="20" spans="1:10" ht="12.75" customHeight="1">
      <c r="A20" s="87" t="s">
        <v>214</v>
      </c>
      <c r="B20" s="84" t="s">
        <v>215</v>
      </c>
      <c r="C20" s="96"/>
      <c r="D20" s="96"/>
      <c r="E20" s="96"/>
      <c r="F20" s="96"/>
      <c r="G20" s="96"/>
      <c r="H20" s="96"/>
      <c r="I20" s="96"/>
      <c r="J20" s="96"/>
    </row>
    <row r="22" spans="1:10" ht="12.75" customHeight="1">
      <c r="A22" s="87" t="s">
        <v>163</v>
      </c>
      <c r="B22" s="84" t="s">
        <v>216</v>
      </c>
      <c r="C22" s="96"/>
      <c r="D22" s="96"/>
      <c r="E22" s="96"/>
      <c r="F22" s="96"/>
      <c r="G22" s="96"/>
      <c r="H22" s="96"/>
      <c r="I22" s="96"/>
      <c r="J22" s="96"/>
    </row>
    <row r="24" spans="1:10" ht="12.75" customHeight="1">
      <c r="A24" s="87" t="s">
        <v>165</v>
      </c>
      <c r="B24" s="84" t="s">
        <v>217</v>
      </c>
      <c r="C24" s="94"/>
      <c r="D24" s="94"/>
      <c r="E24" s="94"/>
      <c r="F24" s="94"/>
      <c r="G24" s="94"/>
      <c r="H24" s="94"/>
      <c r="I24" s="94"/>
      <c r="J24" s="94"/>
    </row>
    <row r="28" spans="1:10" ht="60" customHeight="1">
      <c r="A28" s="87" t="s">
        <v>167</v>
      </c>
      <c r="B28" s="84" t="s">
        <v>218</v>
      </c>
      <c r="C28" s="94"/>
      <c r="D28" s="94"/>
      <c r="E28" s="94"/>
      <c r="F28" s="94"/>
      <c r="G28" s="94"/>
      <c r="H28" s="94"/>
      <c r="I28" s="94"/>
      <c r="J28" s="94"/>
    </row>
  </sheetData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97" t="s">
        <v>219</v>
      </c>
      <c r="C2" s="97"/>
      <c r="D2" s="97"/>
      <c r="E2" s="97"/>
      <c r="F2" s="97"/>
    </row>
    <row r="4" spans="2:6" ht="12.75" customHeight="1">
      <c r="B4" s="98" t="s">
        <v>220</v>
      </c>
      <c r="C4" s="98" t="s">
        <v>221</v>
      </c>
      <c r="D4" s="98" t="s">
        <v>222</v>
      </c>
      <c r="E4" s="98" t="s">
        <v>223</v>
      </c>
      <c r="F4" s="98" t="s">
        <v>224</v>
      </c>
    </row>
    <row r="6" spans="2:6" ht="12.75" customHeight="1">
      <c r="B6" s="99"/>
      <c r="C6" s="100"/>
      <c r="D6" s="101"/>
      <c r="E6" s="102"/>
      <c r="F6" s="103">
        <f>IF(AND(E6= "",D6= ""), "", ROUND(ROUND(E6, 2) * ROUND(D6, 3), 2))</f>
        <v/>
      </c>
    </row>
    <row r="8" spans="2:6" ht="12.75" customHeight="1">
      <c r="B8" s="99"/>
      <c r="C8" s="100"/>
      <c r="D8" s="101"/>
      <c r="E8" s="102"/>
      <c r="F8" s="103">
        <f>IF(AND(E8= "",D8= ""), "", ROUND(ROUND(E8, 2) * ROUND(D8, 3), 2))</f>
        <v/>
      </c>
    </row>
    <row r="10" spans="2:6" ht="12.75" customHeight="1">
      <c r="B10" s="99"/>
      <c r="C10" s="100"/>
      <c r="D10" s="101"/>
      <c r="E10" s="102"/>
      <c r="F10" s="103">
        <f>IF(AND(E10= "",D10= ""), "", ROUND(ROUND(E10, 2) * ROUND(D10, 3), 2))</f>
        <v/>
      </c>
    </row>
    <row r="12" spans="2:6" ht="12.75" customHeight="1">
      <c r="B12" s="99"/>
      <c r="C12" s="100"/>
      <c r="D12" s="101"/>
      <c r="E12" s="102"/>
      <c r="F12" s="103">
        <f>IF(AND(E12= "",D12= ""), "", ROUND(ROUND(E12, 2) * ROUND(D12, 3), 2))</f>
        <v/>
      </c>
    </row>
    <row r="14" spans="2:6" ht="12.75" customHeight="1">
      <c r="B14" s="99"/>
      <c r="C14" s="100"/>
      <c r="D14" s="101"/>
      <c r="E14" s="102"/>
      <c r="F14" s="103">
        <f>IF(AND(E14= "",D14= ""), "", ROUND(ROUND(E14, 2) * ROUND(D14, 3), 2))</f>
        <v/>
      </c>
    </row>
    <row r="16" spans="2:6" ht="12.75" customHeight="1">
      <c r="B16" s="99"/>
      <c r="C16" s="100"/>
      <c r="D16" s="101"/>
      <c r="E16" s="102"/>
      <c r="F16" s="103">
        <f>IF(AND(E16= "",D16= ""), "", ROUND(ROUND(E16, 2) * ROUND(D16, 3), 2))</f>
        <v/>
      </c>
    </row>
    <row r="18" spans="2:6" ht="12.75" customHeight="1">
      <c r="B18" s="99"/>
      <c r="C18" s="100"/>
      <c r="D18" s="101"/>
      <c r="E18" s="102"/>
      <c r="F18" s="103">
        <f>IF(AND(E18= "",D18= ""), "", ROUND(ROUND(E18, 2) * ROUND(D18, 3), 2))</f>
        <v/>
      </c>
    </row>
    <row r="20" spans="2:6" ht="12.75" customHeight="1">
      <c r="B20" s="99"/>
      <c r="C20" s="100"/>
      <c r="D20" s="101"/>
      <c r="E20" s="102"/>
      <c r="F20" s="103">
        <f>IF(AND(E20= "",D20= ""), "", ROUND(ROUND(E20, 2) * ROUND(D20, 3), 2))</f>
        <v/>
      </c>
    </row>
    <row r="22" spans="2:6" ht="12.75" customHeight="1">
      <c r="B22" s="99"/>
      <c r="C22" s="100"/>
      <c r="D22" s="101"/>
      <c r="E22" s="102"/>
      <c r="F22" s="103">
        <f>IF(AND(E22= "",D22= ""), "", ROUND(ROUND(E22, 2) * ROUND(D22, 3), 2))</f>
        <v/>
      </c>
    </row>
    <row r="24" spans="2:6" ht="12.75" customHeight="1">
      <c r="B24" s="99"/>
      <c r="C24" s="100"/>
      <c r="D24" s="101"/>
      <c r="E24" s="102"/>
      <c r="F24" s="103">
        <f>IF(AND(E24= "",D24= ""), "", ROUND(ROUND(E24, 2) * ROUND(D24, 3), 2))</f>
        <v/>
      </c>
    </row>
    <row r="26" spans="2:6" ht="12.75" customHeight="1">
      <c r="B26" s="99"/>
      <c r="C26" s="100"/>
      <c r="D26" s="101"/>
      <c r="E26" s="102"/>
      <c r="F26" s="103">
        <f>IF(AND(E26= "",D26= ""), "", ROUND(ROUND(E26, 2) * ROUND(D26, 3), 2))</f>
        <v/>
      </c>
    </row>
    <row r="28" spans="2:6" ht="12.75" customHeight="1">
      <c r="B28" s="99"/>
      <c r="C28" s="100"/>
      <c r="D28" s="101"/>
      <c r="E28" s="102"/>
      <c r="F28" s="103">
        <f>IF(AND(E28= "",D28= ""), "", ROUND(ROUND(E28, 2) * ROUND(D28, 3), 2))</f>
        <v/>
      </c>
    </row>
    <row r="30" spans="2:6" ht="12.75" customHeight="1">
      <c r="B30" s="99"/>
      <c r="C30" s="100"/>
      <c r="D30" s="101"/>
      <c r="E30" s="102"/>
      <c r="F30" s="103">
        <f>IF(AND(E30= "",D30= ""), "", ROUND(ROUND(E30, 2) * ROUND(D30, 3), 2))</f>
        <v/>
      </c>
    </row>
    <row r="32" spans="2:6" ht="12.75" customHeight="1">
      <c r="B32" s="99"/>
      <c r="C32" s="100"/>
      <c r="D32" s="101"/>
      <c r="E32" s="102"/>
      <c r="F32" s="103">
        <f>IF(AND(E32= "",D32= ""), "", ROUND(ROUND(E32, 2) * ROUND(D32, 3), 2))</f>
        <v/>
      </c>
    </row>
    <row r="34" spans="2:6" ht="12.75" customHeight="1">
      <c r="B34" s="99"/>
      <c r="C34" s="100"/>
      <c r="D34" s="101"/>
      <c r="E34" s="102"/>
      <c r="F34" s="103">
        <f>IF(AND(E34= "",D34= ""), "", ROUND(ROUND(E34, 2) * ROUND(D34, 3), 2))</f>
        <v/>
      </c>
    </row>
    <row r="36" spans="2:6" ht="12.75" customHeight="1">
      <c r="B36" s="99"/>
      <c r="C36" s="100"/>
      <c r="D36" s="101"/>
      <c r="E36" s="102"/>
      <c r="F36" s="103">
        <f>IF(AND(E36= "",D36= ""), "", ROUND(ROUND(E36, 2) * ROUND(D36, 3), 2))</f>
        <v/>
      </c>
    </row>
    <row r="38" spans="2:6" ht="12.75" customHeight="1">
      <c r="B38" s="99"/>
      <c r="C38" s="100"/>
      <c r="D38" s="101"/>
      <c r="E38" s="102"/>
      <c r="F38" s="103">
        <f>IF(AND(E38= "",D38= ""), "", ROUND(ROUND(E38, 2) * ROUND(D38, 3), 2))</f>
        <v/>
      </c>
    </row>
    <row r="40" spans="2:6" ht="12.75" customHeight="1">
      <c r="B40" s="99"/>
      <c r="C40" s="100"/>
      <c r="D40" s="101"/>
      <c r="E40" s="102"/>
      <c r="F40" s="103">
        <f>IF(AND(E40= "",D40= ""), "", ROUND(ROUND(E40, 2) * ROUND(D40, 3), 2))</f>
        <v/>
      </c>
    </row>
    <row r="42" spans="2:6" ht="12.75" customHeight="1">
      <c r="B42" s="99"/>
      <c r="C42" s="100"/>
      <c r="D42" s="101"/>
      <c r="E42" s="102"/>
      <c r="F42" s="103">
        <f>IF(AND(E42= "",D42= ""), "", ROUND(ROUND(E42, 2) * ROUND(D42, 3), 2))</f>
        <v/>
      </c>
    </row>
    <row r="44" spans="2:6" ht="12.75" customHeight="1">
      <c r="B44" s="99"/>
      <c r="C44" s="100"/>
      <c r="D44" s="101"/>
      <c r="E44" s="102"/>
      <c r="F44" s="103">
        <f>IF(AND(E44= "",D44= ""), "", ROUND(ROUND(E44, 2) * ROUND(D44, 3), 2))</f>
        <v/>
      </c>
    </row>
    <row r="46" spans="2:6" ht="12.75" customHeight="1">
      <c r="B46" s="99"/>
      <c r="C46" s="100"/>
      <c r="D46" s="101"/>
      <c r="E46" s="102"/>
      <c r="F46" s="103">
        <f>IF(AND(E46= "",D46= ""), "", ROUND(ROUND(E46, 2) * ROUND(D46, 3), 2))</f>
        <v/>
      </c>
    </row>
    <row r="48" spans="2:6" ht="12.75" customHeight="1">
      <c r="B48" s="99"/>
      <c r="C48" s="100"/>
      <c r="D48" s="101"/>
      <c r="E48" s="102"/>
      <c r="F48" s="103">
        <f>IF(AND(E48= "",D48= ""), "", ROUND(ROUND(E48, 2) * ROUND(D48, 3), 2))</f>
        <v/>
      </c>
    </row>
    <row r="50" spans="2:6" ht="12.75" customHeight="1">
      <c r="B50" s="99"/>
      <c r="C50" s="100"/>
      <c r="D50" s="101"/>
      <c r="E50" s="102"/>
      <c r="F50" s="103">
        <f>IF(AND(E50= "",D50= ""), "", ROUND(ROUND(E50, 2) * ROUND(D50, 3), 2))</f>
        <v/>
      </c>
    </row>
    <row r="52" spans="2:6" ht="12.75" customHeight="1">
      <c r="B52" s="99"/>
      <c r="C52" s="100"/>
      <c r="D52" s="101"/>
      <c r="E52" s="102"/>
      <c r="F52" s="103">
        <f>IF(AND(E52= "",D52= ""), "", ROUND(ROUND(E52, 2) * ROUND(D52, 3), 2))</f>
        <v/>
      </c>
    </row>
    <row r="54" spans="2:6" ht="12.75" customHeight="1">
      <c r="B54" s="99"/>
      <c r="C54" s="100"/>
      <c r="D54" s="101"/>
      <c r="E54" s="102"/>
      <c r="F54" s="103">
        <f>IF(AND(E54= "",D54= ""), "", ROUND(ROUND(E54, 2) * ROUND(D54, 3), 2))</f>
        <v/>
      </c>
    </row>
  </sheetData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7F3038775EAE4390644D5190C979BA" ma:contentTypeVersion="13" ma:contentTypeDescription="Crée un document." ma:contentTypeScope="" ma:versionID="e18475f0e01790ce2b3e5a86f07a1b74">
  <xsd:schema xmlns:xsd="http://www.w3.org/2001/XMLSchema" xmlns:xs="http://www.w3.org/2001/XMLSchema" xmlns:p="http://schemas.microsoft.com/office/2006/metadata/properties" xmlns:ns2="62d95700-2ece-42f4-ab15-fb87bf89fae6" xmlns:ns3="911b6539-f841-4346-8ddc-9d48d7289253" targetNamespace="http://schemas.microsoft.com/office/2006/metadata/properties" ma:root="true" ma:fieldsID="611c583bb1ab1d62c5828887ab555f2d" ns2:_="" ns3:_="">
    <xsd:import namespace="62d95700-2ece-42f4-ab15-fb87bf89fae6"/>
    <xsd:import namespace="911b6539-f841-4346-8ddc-9d48d72892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95700-2ece-42f4-ab15-fb87bf89fa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e3b3f19-4e6d-4b3a-b7df-70b3aab932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1b6539-f841-4346-8ddc-9d48d728925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b947292-7295-4c83-b478-bf84f0d7532c}" ma:internalName="TaxCatchAll" ma:showField="CatchAllData" ma:web="911b6539-f841-4346-8ddc-9d48d72892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1b6539-f841-4346-8ddc-9d48d7289253" xsi:nil="true"/>
    <lcf76f155ced4ddcb4097134ff3c332f xmlns="62d95700-2ece-42f4-ab15-fb87bf89fa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8978B7-8694-432D-A192-EE74F528241D}"/>
</file>

<file path=customXml/itemProps2.xml><?xml version="1.0" encoding="utf-8"?>
<ds:datastoreItem xmlns:ds="http://schemas.openxmlformats.org/officeDocument/2006/customXml" ds:itemID="{6A14FDDC-4D66-4D95-A9E9-EFA11E3D58D0}"/>
</file>

<file path=customXml/itemProps3.xml><?xml version="1.0" encoding="utf-8"?>
<ds:datastoreItem xmlns:ds="http://schemas.openxmlformats.org/officeDocument/2006/customXml" ds:itemID="{431C76D7-896B-4294-8B21-2713A13258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2025-09-29T09:46:13Z</dcterms:created>
  <dcterms:modified xsi:type="dcterms:W3CDTF">2025-09-29T09:46:13Z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0x0101005B7F3038775EAE4390644D5190C979BA</vt:lpwstr>
  </property>
</Properties>
</file>