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.206\Partage NAS\1-Affaires\COLMAR - INRAE - 24M14\05. DCE-AO\2. PIECES ECRITES G5\Pièces écrites 26.09.2025\"/>
    </mc:Choice>
  </mc:AlternateContent>
  <xr:revisionPtr revIDLastSave="0" documentId="13_ncr:1_{E937866B-F652-412E-B9C2-1F91367CFA49}" xr6:coauthVersionLast="47" xr6:coauthVersionMax="47" xr10:uidLastSave="{00000000-0000-0000-0000-000000000000}"/>
  <bookViews>
    <workbookView xWindow="28680" yWindow="-45" windowWidth="29040" windowHeight="15720" activeTab="4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97" i="3" l="1"/>
  <c r="AA8" i="3"/>
  <c r="F261" i="2"/>
  <c r="F259" i="2"/>
  <c r="F258" i="2"/>
  <c r="F252" i="2"/>
  <c r="F251" i="2"/>
  <c r="F250" i="2"/>
  <c r="J232" i="2"/>
  <c r="F262" i="2" s="1"/>
  <c r="J226" i="2"/>
  <c r="J221" i="2"/>
  <c r="J218" i="2"/>
  <c r="J213" i="2"/>
  <c r="F260" i="2" s="1"/>
  <c r="J195" i="2"/>
  <c r="J183" i="2"/>
  <c r="J167" i="2"/>
  <c r="J163" i="2"/>
  <c r="J148" i="2"/>
  <c r="J120" i="2"/>
  <c r="F257" i="2" s="1"/>
  <c r="J89" i="2"/>
  <c r="J56" i="2"/>
  <c r="F256" i="2" s="1"/>
  <c r="J47" i="2"/>
  <c r="J42" i="2"/>
  <c r="F254" i="2" s="1"/>
  <c r="J34" i="2"/>
  <c r="F266" i="2" s="1"/>
  <c r="J30" i="2"/>
  <c r="J22" i="2"/>
  <c r="J9" i="2"/>
  <c r="G84" i="1"/>
  <c r="G82" i="1"/>
  <c r="G80" i="1"/>
  <c r="G78" i="1"/>
  <c r="E70" i="1"/>
  <c r="E63" i="1"/>
  <c r="E60" i="1"/>
  <c r="E20" i="1"/>
  <c r="E11" i="1"/>
  <c r="F265" i="2" l="1"/>
  <c r="F267" i="2" s="1"/>
  <c r="AA1" i="3" s="1"/>
  <c r="F253" i="2"/>
  <c r="F255" i="2"/>
  <c r="AA3" i="3" l="1"/>
  <c r="AA37" i="3"/>
  <c r="AA33" i="3"/>
  <c r="AA27" i="3" l="1"/>
  <c r="AA13" i="3"/>
  <c r="AA7" i="3"/>
  <c r="AA14" i="3"/>
  <c r="AA12" i="3"/>
  <c r="AA42" i="3"/>
  <c r="AA4" i="3"/>
  <c r="AA5" i="3"/>
  <c r="AA18" i="3" l="1"/>
  <c r="AA43" i="3"/>
  <c r="AA57" i="3"/>
  <c r="AA45" i="3"/>
  <c r="AA26" i="3" s="1"/>
  <c r="AA73" i="3"/>
  <c r="AA25" i="3"/>
  <c r="AA93" i="3"/>
  <c r="AA89" i="3"/>
  <c r="AA85" i="3" s="1"/>
  <c r="AA80" i="3" s="1"/>
  <c r="AA72" i="3" s="1"/>
  <c r="AA64" i="3" s="1"/>
  <c r="AA56" i="3" s="1"/>
  <c r="AA44" i="3" s="1"/>
  <c r="AA65" i="3"/>
  <c r="AA15" i="3"/>
  <c r="AA9" i="3"/>
  <c r="AA32" i="3"/>
  <c r="AA16" i="3"/>
  <c r="AA17" i="3" s="1"/>
  <c r="AA6" i="3"/>
  <c r="AA24" i="3"/>
  <c r="AA23" i="3"/>
  <c r="AA20" i="3" l="1"/>
  <c r="AA34" i="3"/>
  <c r="AA50" i="3"/>
  <c r="AA10" i="3"/>
  <c r="AA21" i="3"/>
  <c r="AA38" i="3"/>
  <c r="AA11" i="3"/>
  <c r="AA41" i="3"/>
  <c r="AA19" i="3"/>
  <c r="AA47" i="3"/>
  <c r="AA75" i="3"/>
  <c r="AA67" i="3" s="1"/>
  <c r="AA59" i="3" s="1"/>
  <c r="AA49" i="3" s="1"/>
  <c r="AA31" i="3" s="1"/>
  <c r="AA94" i="3"/>
  <c r="AA82" i="3"/>
  <c r="AA90" i="3"/>
  <c r="AA86" i="3" s="1"/>
  <c r="AA81" i="3" s="1"/>
  <c r="AA74" i="3" s="1"/>
  <c r="AA66" i="3" s="1"/>
  <c r="AA58" i="3" s="1"/>
  <c r="AA48" i="3" s="1"/>
  <c r="AA30" i="3"/>
  <c r="AA46" i="3"/>
  <c r="AA29" i="3"/>
  <c r="AA28" i="3"/>
  <c r="AA51" i="3" l="1"/>
  <c r="AA69" i="3"/>
  <c r="AA61" i="3" s="1"/>
  <c r="AA53" i="3" s="1"/>
  <c r="AA36" i="3" s="1"/>
  <c r="AA95" i="3"/>
  <c r="AA91" i="3" s="1"/>
  <c r="AA77" i="3"/>
  <c r="AA88" i="3"/>
  <c r="AA84" i="3" s="1"/>
  <c r="AA78" i="3" s="1"/>
  <c r="AA70" i="3" s="1"/>
  <c r="AA62" i="3" s="1"/>
  <c r="AA54" i="3" s="1"/>
  <c r="AA39" i="3"/>
  <c r="AA96" i="3"/>
  <c r="AA92" i="3"/>
  <c r="AA22" i="3"/>
  <c r="AA79" i="3" s="1"/>
  <c r="AA87" i="3" l="1"/>
  <c r="AA83" i="3" s="1"/>
  <c r="AA76" i="3" s="1"/>
  <c r="AA68" i="3" s="1"/>
  <c r="AA60" i="3" s="1"/>
  <c r="AA52" i="3" s="1"/>
  <c r="AA35" i="3"/>
  <c r="AA98" i="3" s="1"/>
  <c r="AA2" i="3" s="1"/>
  <c r="C270" i="2" s="1"/>
  <c r="AA71" i="3"/>
  <c r="AA63" i="3" s="1"/>
  <c r="AA55" i="3" s="1"/>
  <c r="AA40" i="3" s="1"/>
</calcChain>
</file>

<file path=xl/sharedStrings.xml><?xml version="1.0" encoding="utf-8"?>
<sst xmlns="http://schemas.openxmlformats.org/spreadsheetml/2006/main" count="444" uniqueCount="201">
  <si>
    <t>Dossier</t>
  </si>
  <si>
    <t>Date</t>
  </si>
  <si>
    <t>Phase</t>
  </si>
  <si>
    <t>Indice</t>
  </si>
  <si>
    <t>MAITRE D'OUVRAGE
INRAE CENTRE GRAND EST COLMAR
28, route de Herrlisheim
68000 COLMAR</t>
  </si>
  <si>
    <t>ECONOMISTE DE LA CONSTRUCTION : 
    ATELIER G5
    55 rue Kléber
    68800 THANN
    Tél : 03 89 33 15 70
    Mél : contact@atelierg5architecture.fr</t>
  </si>
  <si>
    <t>BE STRUCTURE : 
    SMAR'T
    Pôle ENR, rue Pierre et Marie Curie
    68700 CERNAY
    Tél : 06 24 14 76 57
    Mél : m.schmitt@smart-ingenierie.com</t>
  </si>
  <si>
    <t>BE FLUIDES : 
    NR THERM
    rue du Pâquis
    90400 SEVENANS
    Mél : nrtherm@gmail.com</t>
  </si>
  <si>
    <t>ARCHITECTE : 
    ATELIER G5
    55 rue Kléber
    68800 THANN
    Tél : 03 89 33 15 70
    Mél : contact@atelierg5architecture.fr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</si>
  <si>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</si>
  <si>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</si>
  <si>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</si>
  <si>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</si>
  <si>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</si>
  <si>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</si>
  <si>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</si>
  <si>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</si>
  <si>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</si>
  <si>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</si>
  <si>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</si>
  <si>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</si>
  <si>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</si>
  <si>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</si>
  <si>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</si>
  <si>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</si>
  <si>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</si>
  <si>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</si>
  <si>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</si>
  <si>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</si>
  <si>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</si>
  <si>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</si>
  <si>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</si>
  <si>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</si>
  <si>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</si>
  <si>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</si>
  <si>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</si>
  <si>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</si>
  <si>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</si>
  <si>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</si>
  <si>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n°8</t>
  </si>
  <si>
    <t>PEINTURE INTERIEURE / EXTERIEURE / NETTOYAGE</t>
  </si>
  <si>
    <t>3.&amp;</t>
  </si>
  <si>
    <t>8.2</t>
  </si>
  <si>
    <t>BATIMENT VIGNES ET VINS</t>
  </si>
  <si>
    <t>8.2.1</t>
  </si>
  <si>
    <t>PREPARATION DES SUPPORTS</t>
  </si>
  <si>
    <t>8.2.1.1</t>
  </si>
  <si>
    <t xml:space="preserve">Supports anciens </t>
  </si>
  <si>
    <t>9.T</t>
  </si>
  <si>
    <t>9.L</t>
  </si>
  <si>
    <t>Localisation : Hall d'entrée + Accueil</t>
  </si>
  <si>
    <t>9.M.Z</t>
  </si>
  <si>
    <t>9.&amp;</t>
  </si>
  <si>
    <t>4.&amp;</t>
  </si>
  <si>
    <t>8.2.2</t>
  </si>
  <si>
    <t>PEINTURES</t>
  </si>
  <si>
    <t>8.2.2.1</t>
  </si>
  <si>
    <t>Revêtement mural fibre de verre + 2 couches de peinture</t>
  </si>
  <si>
    <t>8.2.3</t>
  </si>
  <si>
    <t>PEINTURE SUR BOISERIES NEUVES</t>
  </si>
  <si>
    <t>4.T</t>
  </si>
  <si>
    <t>8.2.3.1</t>
  </si>
  <si>
    <t xml:space="preserve">Plinthes en bois </t>
  </si>
  <si>
    <t xml:space="preserve">Localisation : Hall d'entrée + accueil
</t>
  </si>
  <si>
    <t>8.2.3.2</t>
  </si>
  <si>
    <t xml:space="preserve">Encadrement de fenêtre </t>
  </si>
  <si>
    <t>Localisation : Nouveau cadre de fenêtre et porte de l'accueil</t>
  </si>
  <si>
    <t>8.2.4</t>
  </si>
  <si>
    <t>PEINTURE SUR BOISERIES ANCIENNES</t>
  </si>
  <si>
    <t>8.2.4.1</t>
  </si>
  <si>
    <t>Portes</t>
  </si>
  <si>
    <t>Localisation : Porte de l'accueil</t>
  </si>
  <si>
    <t>8.2.4.2</t>
  </si>
  <si>
    <t>Encadrement de portes</t>
  </si>
  <si>
    <t>8.3</t>
  </si>
  <si>
    <t>BATIMENT PRINCIPAL</t>
  </si>
  <si>
    <t>8.3.1</t>
  </si>
  <si>
    <t>8.3.1.1</t>
  </si>
  <si>
    <t>Supports ANCIENS</t>
  </si>
  <si>
    <t>8.3.1.2</t>
  </si>
  <si>
    <t>Supports NEUFS plaques de plâtre</t>
  </si>
  <si>
    <t>8.3.2</t>
  </si>
  <si>
    <t>8.3.2.1</t>
  </si>
  <si>
    <t>8.3.2.2</t>
  </si>
  <si>
    <t>Peinture acrylique lisse</t>
  </si>
  <si>
    <t xml:space="preserve">Localisation : Sous face escalier </t>
  </si>
  <si>
    <t>8.3.3</t>
  </si>
  <si>
    <t>8.3.3.1</t>
  </si>
  <si>
    <t>Plinthes</t>
  </si>
  <si>
    <t>ML</t>
  </si>
  <si>
    <t>8.3.3.2</t>
  </si>
  <si>
    <t>Localisation : ETAGE</t>
  </si>
  <si>
    <t>8.3.4</t>
  </si>
  <si>
    <t>8.3.4.1</t>
  </si>
  <si>
    <t>8.3.4.2</t>
  </si>
  <si>
    <t>8.3.5</t>
  </si>
  <si>
    <t>PEINTURE SUR OUVRAGES METALLIQUES</t>
  </si>
  <si>
    <t>8.3.5.1</t>
  </si>
  <si>
    <t>Tuyauteries diverses</t>
  </si>
  <si>
    <t>FT</t>
  </si>
  <si>
    <t>8.3.6</t>
  </si>
  <si>
    <t>NETTOYAGE</t>
  </si>
  <si>
    <t>8.3.6.1</t>
  </si>
  <si>
    <t>Nettoyage de chantier avant OPR</t>
  </si>
  <si>
    <t>8.3.6.2</t>
  </si>
  <si>
    <t>Nettoyage de chantier avant livraison</t>
  </si>
  <si>
    <t>8.3.7</t>
  </si>
  <si>
    <t>PEINTURE EXTERIEURE</t>
  </si>
  <si>
    <t>8.3.7.1</t>
  </si>
  <si>
    <t xml:space="preserve">Nettoyage haute pression </t>
  </si>
  <si>
    <t xml:space="preserve">Localisation : Ensemble des façades modifiées </t>
  </si>
  <si>
    <t>8.3.7.2</t>
  </si>
  <si>
    <t>Entoilage, enduit et finition</t>
  </si>
  <si>
    <t>RECAPITULATIF
Lot n°8 PEINTURE INTERIEURE / EXTERIEURE / NETTOYAGE</t>
  </si>
  <si>
    <t>RECAPITULATIF DES CHAPITRES</t>
  </si>
  <si>
    <t>8.2 - BATIMENT VIGNES ET VINS</t>
  </si>
  <si>
    <t>- 8.2.1 - PREPARATION DES SUPPORTS</t>
  </si>
  <si>
    <t>- 8.2.2 - PEINTURES</t>
  </si>
  <si>
    <t>- 8.2.3 - PEINTURE SUR BOISERIES NEUVES</t>
  </si>
  <si>
    <t>- 8.2.4 - PEINTURE SUR BOISERIES ANCIENNES</t>
  </si>
  <si>
    <t>8.3 - BATIMENT PRINCIPAL</t>
  </si>
  <si>
    <t>- 8.3.1 - PREPARATION DES SUPPORTS</t>
  </si>
  <si>
    <t>- 8.3.2 - PEINTURES</t>
  </si>
  <si>
    <t>- 8.3.3 - PEINTURE SUR BOISERIES NEUVES</t>
  </si>
  <si>
    <t>- 8.3.4 - PEINTURE SUR BOISERIES ANCIENNES</t>
  </si>
  <si>
    <t>- 8.3.5 - PEINTURE SUR OUVRAGES METALLIQUES</t>
  </si>
  <si>
    <t>- 8.3.6 - NETTOYAGE</t>
  </si>
  <si>
    <t>- 8.3.7 - PEINTURE EXTERIEURE</t>
  </si>
  <si>
    <t>Total du lot PEINTURE INTERIEURE / EXTERIEURE / NETTOYAGE</t>
  </si>
  <si>
    <t>Total H.T. :</t>
  </si>
  <si>
    <t>Total T.V.A. (20%) :</t>
  </si>
  <si>
    <t>Total T.T.C. :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</si>
  <si>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</si>
  <si>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</si>
  <si>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</si>
  <si>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</si>
  <si>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</si>
  <si>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</si>
  <si>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</si>
  <si>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</si>
  <si>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</si>
  <si>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</si>
  <si>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</si>
  <si>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</si>
  <si>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</si>
  <si>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</si>
  <si>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</si>
  <si>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</si>
  <si>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</si>
  <si>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</si>
  <si>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</si>
  <si>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</si>
  <si>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</si>
  <si>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</si>
  <si>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</si>
  <si>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</si>
  <si>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</si>
  <si>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</si>
  <si>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</si>
  <si>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</si>
  <si>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</si>
  <si>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</si>
  <si>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</si>
  <si>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</si>
  <si>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</si>
  <si>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 xml:space="preserve">Réhabilitation de locaux - INRAE COLMAR </t>
  </si>
  <si>
    <t>24M14</t>
  </si>
  <si>
    <t>26/09/2025</t>
  </si>
  <si>
    <t>DCE</t>
  </si>
  <si>
    <t>A</t>
  </si>
  <si>
    <t>28, route d'Herrlisheim</t>
  </si>
  <si>
    <t>68000 COLMAR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</si>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</sst>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];[Red]\-#,##0.00\ [$€]"/>
    <numFmt numFmtId="165" formatCode="00000"/>
    <numFmt numFmtId="166" formatCode="0#&quot; &quot;##&quot; &quot;##&quot; &quot;##&quot; &quot;##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sz val="7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4" fontId="10" fillId="0" borderId="9" xfId="0" applyNumberFormat="1" applyFont="1" applyBorder="1" applyAlignment="1">
      <alignment horizontal="right" vertical="top" wrapText="1"/>
    </xf>
    <xf numFmtId="4" fontId="10" fillId="0" borderId="12" xfId="0" applyNumberFormat="1" applyFont="1" applyBorder="1" applyAlignment="1" applyProtection="1">
      <alignment horizontal="right" vertical="top" wrapText="1"/>
      <protection locked="0"/>
    </xf>
    <xf numFmtId="4" fontId="10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4" fillId="0" borderId="0" xfId="0" applyNumberFormat="1" applyFont="1" applyAlignment="1">
      <alignment horizontal="right" vertical="top" wrapText="1"/>
    </xf>
    <xf numFmtId="0" fontId="11" fillId="0" borderId="11" xfId="0" applyFont="1" applyBorder="1" applyAlignment="1">
      <alignment vertical="top" wrapText="1"/>
    </xf>
    <xf numFmtId="3" fontId="10" fillId="0" borderId="9" xfId="0" applyNumberFormat="1" applyFont="1" applyBorder="1" applyAlignment="1">
      <alignment horizontal="right" vertical="top" wrapText="1"/>
    </xf>
    <xf numFmtId="3" fontId="10" fillId="0" borderId="12" xfId="0" applyNumberFormat="1" applyFont="1" applyBorder="1" applyAlignment="1" applyProtection="1">
      <alignment horizontal="right" vertical="top" wrapText="1"/>
      <protection locked="0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14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164" fontId="12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 wrapText="1"/>
    </xf>
    <xf numFmtId="164" fontId="13" fillId="0" borderId="0" xfId="0" applyNumberFormat="1" applyFont="1" applyAlignment="1">
      <alignment horizontal="right" vertical="top" wrapText="1" inden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 indent="1"/>
    </xf>
    <xf numFmtId="0" fontId="13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4" fillId="0" borderId="18" xfId="0" applyFont="1" applyBorder="1" applyAlignment="1">
      <alignment vertical="top" wrapText="1"/>
    </xf>
    <xf numFmtId="164" fontId="14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14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14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0" fillId="0" borderId="0" xfId="0"/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14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5" fontId="6" fillId="0" borderId="12" xfId="0" applyNumberFormat="1" applyFont="1" applyBorder="1" applyAlignment="1" applyProtection="1">
      <alignment vertical="top" wrapText="1"/>
      <protection locked="0"/>
    </xf>
    <xf numFmtId="166" fontId="6" fillId="0" borderId="12" xfId="0" applyNumberFormat="1" applyFont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42"/>
      <c r="F2" s="42"/>
      <c r="G2" s="42"/>
      <c r="H2" s="42"/>
      <c r="I2" s="8"/>
    </row>
    <row r="3" spans="2:9" ht="9" customHeight="1" x14ac:dyDescent="0.25">
      <c r="B3" s="5"/>
      <c r="C3" s="6"/>
      <c r="D3" s="7"/>
      <c r="E3" s="42"/>
      <c r="F3" s="42"/>
      <c r="G3" s="42"/>
      <c r="H3" s="42"/>
      <c r="I3" s="8"/>
    </row>
    <row r="4" spans="2:9" ht="9" customHeight="1" x14ac:dyDescent="0.25">
      <c r="B4" s="5"/>
      <c r="C4" s="6"/>
      <c r="D4" s="7"/>
      <c r="E4" s="42"/>
      <c r="F4" s="42"/>
      <c r="G4" s="42"/>
      <c r="H4" s="42"/>
      <c r="I4" s="8"/>
    </row>
    <row r="5" spans="2:9" ht="9" customHeight="1" x14ac:dyDescent="0.25">
      <c r="B5" s="5"/>
      <c r="C5" s="6"/>
      <c r="D5" s="7"/>
      <c r="E5" s="42"/>
      <c r="F5" s="42"/>
      <c r="G5" s="42"/>
      <c r="H5" s="42"/>
      <c r="I5" s="8"/>
    </row>
    <row r="6" spans="2:9" ht="9" customHeight="1" x14ac:dyDescent="0.25">
      <c r="B6" s="5"/>
      <c r="C6" s="6"/>
      <c r="D6" s="7"/>
      <c r="E6" s="42"/>
      <c r="F6" s="42"/>
      <c r="G6" s="42"/>
      <c r="H6" s="42"/>
      <c r="I6" s="8"/>
    </row>
    <row r="7" spans="2:9" ht="9" customHeight="1" x14ac:dyDescent="0.25">
      <c r="B7" s="5"/>
      <c r="C7" s="6"/>
      <c r="D7" s="7"/>
      <c r="E7" s="42"/>
      <c r="F7" s="42"/>
      <c r="G7" s="42"/>
      <c r="H7" s="42"/>
      <c r="I7" s="8"/>
    </row>
    <row r="8" spans="2:9" ht="9" customHeight="1" x14ac:dyDescent="0.25">
      <c r="B8" s="5"/>
      <c r="C8" s="6"/>
      <c r="D8" s="7"/>
      <c r="E8" s="42"/>
      <c r="F8" s="42"/>
      <c r="G8" s="42"/>
      <c r="H8" s="42"/>
      <c r="I8" s="8"/>
    </row>
    <row r="9" spans="2:9" ht="9" customHeight="1" x14ac:dyDescent="0.25">
      <c r="B9" s="5"/>
      <c r="C9" s="6"/>
      <c r="D9" s="7"/>
      <c r="E9" s="42"/>
      <c r="F9" s="42"/>
      <c r="G9" s="42"/>
      <c r="H9" s="42"/>
      <c r="I9" s="8"/>
    </row>
    <row r="10" spans="2:9" ht="9" customHeight="1" x14ac:dyDescent="0.25">
      <c r="B10" s="5"/>
      <c r="C10" s="6"/>
      <c r="D10" s="7"/>
      <c r="E10" s="42"/>
      <c r="F10" s="42"/>
      <c r="G10" s="42"/>
      <c r="H10" s="42"/>
      <c r="I10" s="8"/>
    </row>
    <row r="11" spans="2:9" ht="9" customHeight="1" x14ac:dyDescent="0.25">
      <c r="B11" s="5"/>
      <c r="C11" s="6"/>
      <c r="D11" s="7"/>
      <c r="E11" s="43" t="str">
        <f>IF(Paramètres!C5&lt;&gt;"",Paramètres!C5,"")</f>
        <v xml:space="preserve">Réhabilitation de locaux - INRAE COLMAR </v>
      </c>
      <c r="F11" s="43"/>
      <c r="G11" s="43"/>
      <c r="H11" s="43"/>
      <c r="I11" s="8"/>
    </row>
    <row r="12" spans="2:9" ht="9" customHeight="1" x14ac:dyDescent="0.25">
      <c r="B12" s="5"/>
      <c r="C12" s="6"/>
      <c r="D12" s="7"/>
      <c r="E12" s="43"/>
      <c r="F12" s="43"/>
      <c r="G12" s="43"/>
      <c r="H12" s="43"/>
      <c r="I12" s="8"/>
    </row>
    <row r="13" spans="2:9" ht="9" customHeight="1" x14ac:dyDescent="0.25">
      <c r="B13" s="5"/>
      <c r="C13" s="6"/>
      <c r="D13" s="7"/>
      <c r="E13" s="43"/>
      <c r="F13" s="43"/>
      <c r="G13" s="43"/>
      <c r="H13" s="43"/>
      <c r="I13" s="8"/>
    </row>
    <row r="14" spans="2:9" ht="9" customHeight="1" x14ac:dyDescent="0.25">
      <c r="B14" s="5"/>
      <c r="C14" s="6"/>
      <c r="D14" s="7"/>
      <c r="E14" s="43"/>
      <c r="F14" s="43"/>
      <c r="G14" s="43"/>
      <c r="H14" s="43"/>
      <c r="I14" s="8"/>
    </row>
    <row r="15" spans="2:9" ht="9" customHeight="1" x14ac:dyDescent="0.25">
      <c r="B15" s="5"/>
      <c r="C15" s="6"/>
      <c r="D15" s="7"/>
      <c r="E15" s="43"/>
      <c r="F15" s="43"/>
      <c r="G15" s="43"/>
      <c r="H15" s="43"/>
      <c r="I15" s="8"/>
    </row>
    <row r="16" spans="2:9" ht="9" customHeight="1" x14ac:dyDescent="0.25">
      <c r="B16" s="5"/>
      <c r="C16" s="6"/>
      <c r="D16" s="7"/>
      <c r="E16" s="43"/>
      <c r="F16" s="43"/>
      <c r="G16" s="43"/>
      <c r="H16" s="43"/>
      <c r="I16" s="8"/>
    </row>
    <row r="17" spans="2:9" ht="9" customHeight="1" x14ac:dyDescent="0.25">
      <c r="B17" s="5"/>
      <c r="C17" s="6"/>
      <c r="D17" s="7"/>
      <c r="E17" s="43"/>
      <c r="F17" s="43"/>
      <c r="G17" s="43"/>
      <c r="H17" s="43"/>
      <c r="I17" s="8"/>
    </row>
    <row r="18" spans="2:9" ht="9" customHeight="1" x14ac:dyDescent="0.25">
      <c r="B18" s="5"/>
      <c r="C18" s="6"/>
      <c r="D18" s="7"/>
      <c r="E18" s="43"/>
      <c r="F18" s="43"/>
      <c r="G18" s="43"/>
      <c r="H18" s="43"/>
      <c r="I18" s="8"/>
    </row>
    <row r="19" spans="2:9" ht="9" customHeight="1" x14ac:dyDescent="0.25">
      <c r="B19" s="5"/>
      <c r="C19" s="6"/>
      <c r="D19" s="7"/>
      <c r="E19" s="43"/>
      <c r="F19" s="43"/>
      <c r="G19" s="43"/>
      <c r="H19" s="43"/>
      <c r="I19" s="8"/>
    </row>
    <row r="20" spans="2:9" ht="9" customHeight="1" x14ac:dyDescent="0.25">
      <c r="B20" s="5"/>
      <c r="C20" s="6"/>
      <c r="D20" s="7"/>
      <c r="E20" s="43" t="str">
        <f>IF(Paramètres!C24&lt;&gt;"",Paramètres!C24,"") &amp; CHAR(10) &amp; IF(Paramètres!C26&lt;&gt;"",Paramètres!C26,"") &amp; CHAR(10) &amp; IF(Paramètres!C28&lt;&gt;"",Paramètres!C28,"")</f>
        <v xml:space="preserve">28, route d'Herrlisheim
68000 COLMAR
</v>
      </c>
      <c r="F20" s="43"/>
      <c r="G20" s="43"/>
      <c r="H20" s="43"/>
      <c r="I20" s="8"/>
    </row>
    <row r="21" spans="2:9" ht="9" customHeight="1" x14ac:dyDescent="0.25">
      <c r="B21" s="5"/>
      <c r="C21" s="6"/>
      <c r="D21" s="7"/>
      <c r="E21" s="43"/>
      <c r="F21" s="43"/>
      <c r="G21" s="43"/>
      <c r="H21" s="43"/>
      <c r="I21" s="8"/>
    </row>
    <row r="22" spans="2:9" ht="9" customHeight="1" x14ac:dyDescent="0.25">
      <c r="B22" s="5"/>
      <c r="C22" s="6"/>
      <c r="D22" s="7"/>
      <c r="E22" s="43"/>
      <c r="F22" s="43"/>
      <c r="G22" s="43"/>
      <c r="H22" s="43"/>
      <c r="I22" s="8"/>
    </row>
    <row r="23" spans="2:9" ht="9" customHeight="1" x14ac:dyDescent="0.25">
      <c r="B23" s="5"/>
      <c r="C23" s="6"/>
      <c r="D23" s="7"/>
      <c r="E23" s="43"/>
      <c r="F23" s="43"/>
      <c r="G23" s="43"/>
      <c r="H23" s="43"/>
      <c r="I23" s="8"/>
    </row>
    <row r="24" spans="2:9" ht="9" customHeight="1" x14ac:dyDescent="0.25">
      <c r="B24" s="5"/>
      <c r="C24" s="6"/>
      <c r="D24" s="7"/>
      <c r="E24" s="43"/>
      <c r="F24" s="43"/>
      <c r="G24" s="43"/>
      <c r="H24" s="43"/>
      <c r="I24" s="8"/>
    </row>
    <row r="25" spans="2:9" ht="9" customHeight="1" x14ac:dyDescent="0.25">
      <c r="B25" s="5"/>
      <c r="C25" s="6"/>
      <c r="D25" s="7"/>
      <c r="E25" s="43"/>
      <c r="F25" s="43"/>
      <c r="G25" s="43"/>
      <c r="H25" s="43"/>
      <c r="I25" s="8"/>
    </row>
    <row r="26" spans="2:9" ht="9" customHeight="1" x14ac:dyDescent="0.25">
      <c r="B26" s="5"/>
      <c r="C26" s="6"/>
      <c r="D26" s="7"/>
      <c r="E26" s="43"/>
      <c r="F26" s="43"/>
      <c r="G26" s="43"/>
      <c r="H26" s="43"/>
      <c r="I26" s="8"/>
    </row>
    <row r="27" spans="2:9" ht="9" customHeight="1" x14ac:dyDescent="0.25">
      <c r="B27" s="5"/>
      <c r="C27" s="6"/>
      <c r="D27" s="7"/>
      <c r="E27" s="43"/>
      <c r="F27" s="43"/>
      <c r="G27" s="43"/>
      <c r="H27" s="43"/>
      <c r="I27" s="8"/>
    </row>
    <row r="28" spans="2:9" ht="9" customHeight="1" x14ac:dyDescent="0.25">
      <c r="B28" s="5"/>
      <c r="C28" s="6"/>
      <c r="D28" s="7"/>
      <c r="E28" s="42"/>
      <c r="F28" s="42"/>
      <c r="G28" s="42"/>
      <c r="H28" s="42"/>
      <c r="I28" s="8"/>
    </row>
    <row r="29" spans="2:9" ht="9" customHeight="1" x14ac:dyDescent="0.25">
      <c r="B29" s="5"/>
      <c r="C29" s="6"/>
      <c r="D29" s="7"/>
      <c r="E29" s="42"/>
      <c r="F29" s="42"/>
      <c r="G29" s="42"/>
      <c r="H29" s="42"/>
      <c r="I29" s="8"/>
    </row>
    <row r="30" spans="2:9" ht="9" customHeight="1" x14ac:dyDescent="0.25">
      <c r="B30" s="5"/>
      <c r="C30" s="6"/>
      <c r="D30" s="7"/>
      <c r="E30" s="42"/>
      <c r="F30" s="42"/>
      <c r="G30" s="42"/>
      <c r="H30" s="42"/>
      <c r="I30" s="8"/>
    </row>
    <row r="31" spans="2:9" ht="9" customHeight="1" x14ac:dyDescent="0.25">
      <c r="B31" s="5"/>
      <c r="C31" s="6"/>
      <c r="D31" s="7"/>
      <c r="E31" s="42"/>
      <c r="F31" s="42"/>
      <c r="G31" s="42"/>
      <c r="H31" s="42"/>
      <c r="I31" s="8"/>
    </row>
    <row r="32" spans="2:9" ht="9" customHeight="1" x14ac:dyDescent="0.25">
      <c r="B32" s="5"/>
      <c r="C32" s="6"/>
      <c r="D32" s="7"/>
      <c r="E32" s="42"/>
      <c r="F32" s="42"/>
      <c r="G32" s="42"/>
      <c r="H32" s="42"/>
      <c r="I32" s="8"/>
    </row>
    <row r="33" spans="2:9" ht="9" customHeight="1" x14ac:dyDescent="0.25">
      <c r="B33" s="5"/>
      <c r="C33" s="6"/>
      <c r="D33" s="7"/>
      <c r="E33" s="42"/>
      <c r="F33" s="42"/>
      <c r="G33" s="42"/>
      <c r="H33" s="42"/>
      <c r="I33" s="8"/>
    </row>
    <row r="34" spans="2:9" ht="9" customHeight="1" x14ac:dyDescent="0.25">
      <c r="B34" s="5"/>
      <c r="C34" s="6"/>
      <c r="D34" s="7"/>
      <c r="E34" s="42"/>
      <c r="F34" s="42"/>
      <c r="G34" s="42"/>
      <c r="H34" s="42"/>
      <c r="I34" s="8"/>
    </row>
    <row r="35" spans="2:9" ht="9" customHeight="1" x14ac:dyDescent="0.25">
      <c r="B35" s="5"/>
      <c r="C35" s="6"/>
      <c r="D35" s="7"/>
      <c r="E35" s="42"/>
      <c r="F35" s="42"/>
      <c r="G35" s="42"/>
      <c r="H35" s="42"/>
      <c r="I35" s="8"/>
    </row>
    <row r="36" spans="2:9" ht="9" customHeight="1" x14ac:dyDescent="0.25">
      <c r="B36" s="5"/>
      <c r="C36" s="6"/>
      <c r="D36" s="7"/>
      <c r="E36" s="42"/>
      <c r="F36" s="42"/>
      <c r="G36" s="42"/>
      <c r="H36" s="42"/>
      <c r="I36" s="8"/>
    </row>
    <row r="37" spans="2:9" ht="9" customHeight="1" x14ac:dyDescent="0.25">
      <c r="B37" s="5"/>
      <c r="C37" s="6"/>
      <c r="D37" s="7"/>
      <c r="E37" s="42"/>
      <c r="F37" s="42"/>
      <c r="G37" s="42"/>
      <c r="H37" s="42"/>
      <c r="I37" s="8"/>
    </row>
    <row r="38" spans="2:9" ht="9" customHeight="1" x14ac:dyDescent="0.25">
      <c r="B38" s="5"/>
      <c r="C38" s="6"/>
      <c r="D38" s="7"/>
      <c r="E38" s="42"/>
      <c r="F38" s="42"/>
      <c r="G38" s="42"/>
      <c r="H38" s="42"/>
      <c r="I38" s="8"/>
    </row>
    <row r="39" spans="2:9" ht="9" customHeight="1" x14ac:dyDescent="0.25">
      <c r="B39" s="5"/>
      <c r="C39" s="6"/>
      <c r="D39" s="7"/>
      <c r="E39" s="42"/>
      <c r="F39" s="42"/>
      <c r="G39" s="42"/>
      <c r="H39" s="42"/>
      <c r="I39" s="8"/>
    </row>
    <row r="40" spans="2:9" ht="9" customHeight="1" x14ac:dyDescent="0.25">
      <c r="B40" s="5"/>
      <c r="C40" s="6"/>
      <c r="D40" s="7"/>
      <c r="E40" s="42"/>
      <c r="F40" s="42"/>
      <c r="G40" s="42"/>
      <c r="H40" s="42"/>
      <c r="I40" s="8"/>
    </row>
    <row r="41" spans="2:9" ht="9" customHeight="1" x14ac:dyDescent="0.25">
      <c r="B41" s="5"/>
      <c r="C41" s="6"/>
      <c r="D41" s="7"/>
      <c r="E41" s="42"/>
      <c r="F41" s="42"/>
      <c r="G41" s="42"/>
      <c r="H41" s="42"/>
      <c r="I41" s="8"/>
    </row>
    <row r="42" spans="2:9" ht="9" customHeight="1" x14ac:dyDescent="0.25">
      <c r="B42" s="5"/>
      <c r="C42" s="6"/>
      <c r="D42" s="7"/>
      <c r="E42" s="42"/>
      <c r="F42" s="42"/>
      <c r="G42" s="42"/>
      <c r="H42" s="42"/>
      <c r="I42" s="8"/>
    </row>
    <row r="43" spans="2:9" ht="9" customHeight="1" x14ac:dyDescent="0.25">
      <c r="B43" s="5"/>
      <c r="C43" s="6"/>
      <c r="D43" s="7"/>
      <c r="E43" s="42"/>
      <c r="F43" s="42"/>
      <c r="G43" s="42"/>
      <c r="H43" s="42"/>
      <c r="I43" s="8"/>
    </row>
    <row r="44" spans="2:9" ht="9" customHeight="1" x14ac:dyDescent="0.25">
      <c r="B44" s="5"/>
      <c r="C44" s="6"/>
      <c r="D44" s="7"/>
      <c r="E44" s="42"/>
      <c r="F44" s="42"/>
      <c r="G44" s="42"/>
      <c r="H44" s="42"/>
      <c r="I44" s="8"/>
    </row>
    <row r="45" spans="2:9" ht="9" customHeight="1" x14ac:dyDescent="0.25">
      <c r="B45" s="5"/>
      <c r="C45" s="6"/>
      <c r="D45" s="7"/>
      <c r="E45" s="42"/>
      <c r="F45" s="42"/>
      <c r="G45" s="42"/>
      <c r="H45" s="42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54" t="s">
        <v>4</v>
      </c>
      <c r="F47" s="42"/>
      <c r="G47" s="42"/>
      <c r="H47" s="42"/>
      <c r="I47" s="8"/>
    </row>
    <row r="48" spans="2:9" ht="9" customHeight="1" x14ac:dyDescent="0.25">
      <c r="B48" s="5"/>
      <c r="C48" s="6"/>
      <c r="D48" s="7"/>
      <c r="E48" s="42"/>
      <c r="F48" s="42"/>
      <c r="G48" s="42"/>
      <c r="H48" s="42"/>
      <c r="I48" s="8"/>
    </row>
    <row r="49" spans="2:9" ht="9" customHeight="1" x14ac:dyDescent="0.25">
      <c r="B49" s="5"/>
      <c r="C49" s="6"/>
      <c r="D49" s="7"/>
      <c r="E49" s="42"/>
      <c r="F49" s="42"/>
      <c r="G49" s="42"/>
      <c r="H49" s="42"/>
      <c r="I49" s="8"/>
    </row>
    <row r="50" spans="2:9" ht="9" customHeight="1" x14ac:dyDescent="0.25">
      <c r="B50" s="5"/>
      <c r="C50" s="6"/>
      <c r="D50" s="7"/>
      <c r="E50" s="42"/>
      <c r="F50" s="42"/>
      <c r="G50" s="42"/>
      <c r="H50" s="42"/>
      <c r="I50" s="8"/>
    </row>
    <row r="51" spans="2:9" ht="9" customHeight="1" x14ac:dyDescent="0.25">
      <c r="B51" s="5"/>
      <c r="C51" s="6"/>
      <c r="D51" s="7"/>
      <c r="E51" s="42"/>
      <c r="F51" s="42"/>
      <c r="G51" s="42"/>
      <c r="H51" s="42"/>
      <c r="I51" s="8"/>
    </row>
    <row r="52" spans="2:9" ht="9" customHeight="1" x14ac:dyDescent="0.25">
      <c r="B52" s="5"/>
      <c r="C52" s="6"/>
      <c r="D52" s="7"/>
      <c r="E52" s="42"/>
      <c r="F52" s="42"/>
      <c r="G52" s="42"/>
      <c r="H52" s="42"/>
      <c r="I52" s="8"/>
    </row>
    <row r="53" spans="2:9" ht="9" customHeight="1" x14ac:dyDescent="0.25">
      <c r="B53" s="5"/>
      <c r="C53" s="6"/>
      <c r="D53" s="7"/>
      <c r="E53" s="42"/>
      <c r="F53" s="42"/>
      <c r="G53" s="42"/>
      <c r="H53" s="42"/>
      <c r="I53" s="8"/>
    </row>
    <row r="54" spans="2:9" ht="9" customHeight="1" x14ac:dyDescent="0.25">
      <c r="B54" s="5"/>
      <c r="C54" s="6"/>
      <c r="D54" s="7"/>
      <c r="E54" s="42"/>
      <c r="F54" s="42"/>
      <c r="G54" s="42"/>
      <c r="H54" s="42"/>
      <c r="I54" s="8"/>
    </row>
    <row r="55" spans="2:9" ht="9" customHeight="1" x14ac:dyDescent="0.25">
      <c r="B55" s="5"/>
      <c r="C55" s="6"/>
      <c r="D55" s="7"/>
      <c r="E55" s="42"/>
      <c r="F55" s="42"/>
      <c r="G55" s="42"/>
      <c r="H55" s="42"/>
      <c r="I55" s="8"/>
    </row>
    <row r="56" spans="2:9" ht="9" customHeight="1" x14ac:dyDescent="0.25">
      <c r="B56" s="5"/>
      <c r="C56" s="6"/>
      <c r="D56" s="7"/>
      <c r="E56" s="42"/>
      <c r="F56" s="42"/>
      <c r="G56" s="42"/>
      <c r="H56" s="42"/>
      <c r="I56" s="8"/>
    </row>
    <row r="57" spans="2:9" ht="9" customHeight="1" x14ac:dyDescent="0.25">
      <c r="B57" s="55" t="s">
        <v>8</v>
      </c>
      <c r="C57" s="56"/>
      <c r="D57" s="7"/>
      <c r="E57" s="42"/>
      <c r="F57" s="42"/>
      <c r="G57" s="42"/>
      <c r="H57" s="42"/>
      <c r="I57" s="8"/>
    </row>
    <row r="58" spans="2:9" ht="9" customHeight="1" x14ac:dyDescent="0.25">
      <c r="B58" s="57"/>
      <c r="C58" s="56"/>
      <c r="D58" s="7"/>
      <c r="E58" s="42"/>
      <c r="F58" s="42"/>
      <c r="G58" s="42"/>
      <c r="H58" s="42"/>
      <c r="I58" s="8"/>
    </row>
    <row r="59" spans="2:9" ht="9" customHeight="1" x14ac:dyDescent="0.25">
      <c r="B59" s="57"/>
      <c r="C59" s="56"/>
      <c r="D59" s="7"/>
      <c r="E59" s="7"/>
      <c r="F59" s="7"/>
      <c r="G59" s="7"/>
      <c r="H59" s="7"/>
      <c r="I59" s="8"/>
    </row>
    <row r="60" spans="2:9" ht="9" customHeight="1" x14ac:dyDescent="0.25">
      <c r="B60" s="57"/>
      <c r="C60" s="56"/>
      <c r="D60" s="7"/>
      <c r="E60" s="44" t="str">
        <f>IF(Paramètres!C9&lt;&gt;"",Paramètres!C9,"")</f>
        <v>Lot n°8</v>
      </c>
      <c r="F60" s="44"/>
      <c r="G60" s="44"/>
      <c r="H60" s="44"/>
      <c r="I60" s="8"/>
    </row>
    <row r="61" spans="2:9" ht="9" customHeight="1" x14ac:dyDescent="0.25">
      <c r="B61" s="57"/>
      <c r="C61" s="56"/>
      <c r="D61" s="7"/>
      <c r="E61" s="44"/>
      <c r="F61" s="44"/>
      <c r="G61" s="44"/>
      <c r="H61" s="44"/>
      <c r="I61" s="8"/>
    </row>
    <row r="62" spans="2:9" ht="9" customHeight="1" x14ac:dyDescent="0.25">
      <c r="B62" s="57"/>
      <c r="C62" s="56"/>
      <c r="D62" s="7"/>
      <c r="E62" s="44"/>
      <c r="F62" s="44"/>
      <c r="G62" s="44"/>
      <c r="H62" s="44"/>
      <c r="I62" s="8"/>
    </row>
    <row r="63" spans="2:9" ht="9" customHeight="1" x14ac:dyDescent="0.25">
      <c r="B63" s="57"/>
      <c r="C63" s="56"/>
      <c r="D63" s="7"/>
      <c r="E63" s="44" t="str">
        <f>IF(Paramètres!C11&lt;&gt;"",Paramètres!C11,"")</f>
        <v>PEINTURE INTERIEURE / EXTERIEURE / NETTOYAGE</v>
      </c>
      <c r="F63" s="44"/>
      <c r="G63" s="44"/>
      <c r="H63" s="44"/>
      <c r="I63" s="8"/>
    </row>
    <row r="64" spans="2:9" ht="9" customHeight="1" x14ac:dyDescent="0.25">
      <c r="B64" s="55" t="s">
        <v>7</v>
      </c>
      <c r="C64" s="56"/>
      <c r="D64" s="7"/>
      <c r="E64" s="44"/>
      <c r="F64" s="44"/>
      <c r="G64" s="44"/>
      <c r="H64" s="44"/>
      <c r="I64" s="8"/>
    </row>
    <row r="65" spans="2:9" ht="9" customHeight="1" x14ac:dyDescent="0.25">
      <c r="B65" s="57"/>
      <c r="C65" s="56"/>
      <c r="D65" s="7"/>
      <c r="E65" s="44"/>
      <c r="F65" s="44"/>
      <c r="G65" s="44"/>
      <c r="H65" s="44"/>
      <c r="I65" s="8"/>
    </row>
    <row r="66" spans="2:9" ht="9" customHeight="1" x14ac:dyDescent="0.25">
      <c r="B66" s="57"/>
      <c r="C66" s="56"/>
      <c r="D66" s="7"/>
      <c r="E66" s="44"/>
      <c r="F66" s="44"/>
      <c r="G66" s="44"/>
      <c r="H66" s="44"/>
      <c r="I66" s="8"/>
    </row>
    <row r="67" spans="2:9" ht="9" customHeight="1" x14ac:dyDescent="0.25">
      <c r="B67" s="57"/>
      <c r="C67" s="56"/>
      <c r="D67" s="7"/>
      <c r="E67" s="44"/>
      <c r="F67" s="44"/>
      <c r="G67" s="44"/>
      <c r="H67" s="44"/>
      <c r="I67" s="8"/>
    </row>
    <row r="68" spans="2:9" ht="9" customHeight="1" x14ac:dyDescent="0.25">
      <c r="B68" s="57"/>
      <c r="C68" s="56"/>
      <c r="D68" s="7"/>
      <c r="E68" s="44"/>
      <c r="F68" s="44"/>
      <c r="G68" s="44"/>
      <c r="H68" s="44"/>
      <c r="I68" s="8"/>
    </row>
    <row r="69" spans="2:9" ht="9" customHeight="1" x14ac:dyDescent="0.25">
      <c r="B69" s="57"/>
      <c r="C69" s="56"/>
      <c r="D69" s="7"/>
      <c r="E69" s="44"/>
      <c r="F69" s="44"/>
      <c r="G69" s="44"/>
      <c r="H69" s="44"/>
      <c r="I69" s="8"/>
    </row>
    <row r="70" spans="2:9" ht="9" customHeight="1" x14ac:dyDescent="0.25">
      <c r="B70" s="57"/>
      <c r="C70" s="56"/>
      <c r="D70" s="7"/>
      <c r="E70" s="45" t="str">
        <f>IF(Paramètres!C3&lt;&gt;"",Paramètres!C3,"")</f>
        <v>DPGF</v>
      </c>
      <c r="F70" s="46"/>
      <c r="G70" s="46"/>
      <c r="H70" s="47"/>
      <c r="I70" s="8"/>
    </row>
    <row r="71" spans="2:9" ht="9" customHeight="1" x14ac:dyDescent="0.25">
      <c r="B71" s="55" t="s">
        <v>6</v>
      </c>
      <c r="C71" s="56"/>
      <c r="D71" s="7"/>
      <c r="E71" s="48"/>
      <c r="F71" s="43"/>
      <c r="G71" s="43"/>
      <c r="H71" s="49"/>
      <c r="I71" s="8"/>
    </row>
    <row r="72" spans="2:9" ht="9" customHeight="1" x14ac:dyDescent="0.25">
      <c r="B72" s="57"/>
      <c r="C72" s="56"/>
      <c r="D72" s="7"/>
      <c r="E72" s="48"/>
      <c r="F72" s="43"/>
      <c r="G72" s="43"/>
      <c r="H72" s="49"/>
      <c r="I72" s="8"/>
    </row>
    <row r="73" spans="2:9" ht="9" customHeight="1" x14ac:dyDescent="0.25">
      <c r="B73" s="57"/>
      <c r="C73" s="56"/>
      <c r="D73" s="7"/>
      <c r="E73" s="48"/>
      <c r="F73" s="43"/>
      <c r="G73" s="43"/>
      <c r="H73" s="49"/>
      <c r="I73" s="8"/>
    </row>
    <row r="74" spans="2:9" ht="9" customHeight="1" x14ac:dyDescent="0.25">
      <c r="B74" s="57"/>
      <c r="C74" s="56"/>
      <c r="D74" s="7"/>
      <c r="E74" s="48"/>
      <c r="F74" s="43"/>
      <c r="G74" s="43"/>
      <c r="H74" s="49"/>
      <c r="I74" s="8"/>
    </row>
    <row r="75" spans="2:9" ht="9" customHeight="1" x14ac:dyDescent="0.25">
      <c r="B75" s="57"/>
      <c r="C75" s="56"/>
      <c r="D75" s="7"/>
      <c r="E75" s="48"/>
      <c r="F75" s="43"/>
      <c r="G75" s="43"/>
      <c r="H75" s="49"/>
      <c r="I75" s="8"/>
    </row>
    <row r="76" spans="2:9" ht="9" customHeight="1" x14ac:dyDescent="0.25">
      <c r="B76" s="57"/>
      <c r="C76" s="56"/>
      <c r="D76" s="7"/>
      <c r="E76" s="50"/>
      <c r="F76" s="51"/>
      <c r="G76" s="51"/>
      <c r="H76" s="52"/>
      <c r="I76" s="8"/>
    </row>
    <row r="77" spans="2:9" ht="9" customHeight="1" x14ac:dyDescent="0.25">
      <c r="B77" s="57"/>
      <c r="C77" s="56"/>
      <c r="D77" s="7"/>
      <c r="E77" s="7"/>
      <c r="F77" s="7"/>
      <c r="G77" s="7"/>
      <c r="H77" s="7"/>
      <c r="I77" s="8"/>
    </row>
    <row r="78" spans="2:9" ht="9" customHeight="1" x14ac:dyDescent="0.25">
      <c r="B78" s="55" t="s">
        <v>5</v>
      </c>
      <c r="C78" s="56"/>
      <c r="D78" s="7"/>
      <c r="E78" s="7"/>
      <c r="F78" s="53" t="s">
        <v>0</v>
      </c>
      <c r="G78" s="53" t="str">
        <f>IF(Paramètres!C7&lt;&gt;"",Paramètres!C7,"")</f>
        <v>24M14</v>
      </c>
      <c r="H78" s="7"/>
      <c r="I78" s="8"/>
    </row>
    <row r="79" spans="2:9" ht="9" customHeight="1" x14ac:dyDescent="0.25">
      <c r="B79" s="57"/>
      <c r="C79" s="56"/>
      <c r="D79" s="7"/>
      <c r="E79" s="7"/>
      <c r="F79" s="53"/>
      <c r="G79" s="53"/>
      <c r="H79" s="7"/>
      <c r="I79" s="8"/>
    </row>
    <row r="80" spans="2:9" ht="9" customHeight="1" x14ac:dyDescent="0.25">
      <c r="B80" s="57"/>
      <c r="C80" s="56"/>
      <c r="D80" s="7"/>
      <c r="E80" s="7"/>
      <c r="F80" s="53" t="s">
        <v>1</v>
      </c>
      <c r="G80" s="53" t="str">
        <f>IF(Paramètres!C13&lt;&gt;"",Paramètres!C13,"")</f>
        <v>26/09/2025</v>
      </c>
      <c r="H80" s="7"/>
      <c r="I80" s="8"/>
    </row>
    <row r="81" spans="2:9" ht="9" customHeight="1" x14ac:dyDescent="0.25">
      <c r="B81" s="57"/>
      <c r="C81" s="56"/>
      <c r="D81" s="7"/>
      <c r="E81" s="7"/>
      <c r="F81" s="53"/>
      <c r="G81" s="53"/>
      <c r="H81" s="7"/>
      <c r="I81" s="8"/>
    </row>
    <row r="82" spans="2:9" ht="9" customHeight="1" x14ac:dyDescent="0.25">
      <c r="B82" s="57"/>
      <c r="C82" s="56"/>
      <c r="D82" s="7"/>
      <c r="E82" s="7"/>
      <c r="F82" s="53" t="s">
        <v>2</v>
      </c>
      <c r="G82" s="53" t="str">
        <f>IF(Paramètres!C15&lt;&gt;"",Paramètres!C15,"")</f>
        <v>DCE</v>
      </c>
      <c r="H82" s="7"/>
      <c r="I82" s="8"/>
    </row>
    <row r="83" spans="2:9" ht="9" customHeight="1" x14ac:dyDescent="0.25">
      <c r="B83" s="57"/>
      <c r="C83" s="56"/>
      <c r="D83" s="7"/>
      <c r="E83" s="7"/>
      <c r="F83" s="53"/>
      <c r="G83" s="53"/>
      <c r="H83" s="7"/>
      <c r="I83" s="8"/>
    </row>
    <row r="84" spans="2:9" ht="9" customHeight="1" x14ac:dyDescent="0.25">
      <c r="B84" s="57"/>
      <c r="C84" s="56"/>
      <c r="D84" s="7"/>
      <c r="E84" s="7"/>
      <c r="F84" s="53" t="s">
        <v>3</v>
      </c>
      <c r="G84" s="53" t="str">
        <f>IF(Paramètres!C17&lt;&gt;"",Paramètres!C17,"")</f>
        <v>A</v>
      </c>
      <c r="H84" s="7"/>
      <c r="I84" s="8"/>
    </row>
    <row r="85" spans="2:9" ht="9" customHeight="1" x14ac:dyDescent="0.25">
      <c r="B85" s="5"/>
      <c r="C85" s="6"/>
      <c r="D85" s="7"/>
      <c r="E85" s="7"/>
      <c r="F85" s="53"/>
      <c r="G85" s="53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20">
    <mergeCell ref="B78:C84"/>
    <mergeCell ref="B71:C77"/>
    <mergeCell ref="B64:C70"/>
    <mergeCell ref="B57:C63"/>
    <mergeCell ref="F82:F83"/>
    <mergeCell ref="G82:G83"/>
    <mergeCell ref="F84:F85"/>
    <mergeCell ref="G84:G85"/>
    <mergeCell ref="E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275"/>
  <sheetViews>
    <sheetView showGridLines="0" workbookViewId="0">
      <pane ySplit="3" topLeftCell="A4" activePane="bottomLeft" state="frozen"/>
      <selection pane="bottomLeft" activeCell="H9" sqref="H9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28.5703125" customWidth="1"/>
    <col min="4" max="8" width="8.140625" customWidth="1"/>
    <col min="9" max="10" width="12.5703125" customWidth="1"/>
    <col min="11" max="17" width="0" hidden="1" customWidth="1"/>
    <col min="18" max="69" width="10.7109375" customWidth="1"/>
  </cols>
  <sheetData>
    <row r="1" spans="1:17" hidden="1" x14ac:dyDescent="0.25">
      <c r="A1" s="7" t="s">
        <v>9</v>
      </c>
      <c r="B1" s="7" t="s">
        <v>10</v>
      </c>
      <c r="C1" s="7" t="s">
        <v>11</v>
      </c>
      <c r="D1" s="7" t="s">
        <v>12</v>
      </c>
      <c r="E1" s="7" t="s">
        <v>13</v>
      </c>
      <c r="F1" s="7" t="s">
        <v>14</v>
      </c>
      <c r="G1" s="7" t="s">
        <v>15</v>
      </c>
      <c r="H1" s="7" t="s">
        <v>16</v>
      </c>
      <c r="I1" s="7" t="s">
        <v>17</v>
      </c>
      <c r="J1" s="7" t="s">
        <v>18</v>
      </c>
      <c r="K1" s="7" t="s">
        <v>19</v>
      </c>
      <c r="M1" s="7" t="s">
        <v>20</v>
      </c>
      <c r="N1" s="7" t="s">
        <v>21</v>
      </c>
      <c r="O1" s="7" t="s">
        <v>22</v>
      </c>
      <c r="P1" s="7" t="s">
        <v>23</v>
      </c>
      <c r="Q1" s="7" t="s">
        <v>24</v>
      </c>
    </row>
    <row r="3" spans="1:17" ht="22.5" x14ac:dyDescent="0.25">
      <c r="A3" s="7" t="s">
        <v>25</v>
      </c>
      <c r="B3" s="13" t="s">
        <v>26</v>
      </c>
      <c r="C3" s="58" t="s">
        <v>27</v>
      </c>
      <c r="D3" s="58"/>
      <c r="E3" s="58"/>
      <c r="F3" s="13" t="s">
        <v>14</v>
      </c>
      <c r="G3" s="13" t="s">
        <v>28</v>
      </c>
      <c r="H3" s="13" t="s">
        <v>29</v>
      </c>
      <c r="I3" s="13" t="s">
        <v>30</v>
      </c>
      <c r="J3" s="13" t="s">
        <v>31</v>
      </c>
      <c r="K3" s="13" t="s">
        <v>32</v>
      </c>
      <c r="L3" s="13" t="s">
        <v>33</v>
      </c>
      <c r="M3" s="13" t="s">
        <v>34</v>
      </c>
      <c r="N3" s="13" t="s">
        <v>35</v>
      </c>
      <c r="O3" s="13" t="s">
        <v>36</v>
      </c>
      <c r="P3" s="13" t="s">
        <v>37</v>
      </c>
      <c r="Q3" s="13" t="s">
        <v>38</v>
      </c>
    </row>
    <row r="4" spans="1:17" ht="37.15" customHeight="1" x14ac:dyDescent="0.25">
      <c r="A4" s="7">
        <v>2</v>
      </c>
      <c r="B4" s="14" t="s">
        <v>39</v>
      </c>
      <c r="C4" s="59" t="s">
        <v>40</v>
      </c>
      <c r="D4" s="59"/>
      <c r="E4" s="59"/>
      <c r="F4" s="15"/>
      <c r="G4" s="15"/>
      <c r="H4" s="15"/>
      <c r="I4" s="15"/>
      <c r="J4" s="14"/>
      <c r="K4" s="7"/>
    </row>
    <row r="5" spans="1:17" hidden="1" x14ac:dyDescent="0.25">
      <c r="A5" s="7">
        <v>3</v>
      </c>
    </row>
    <row r="6" spans="1:17" hidden="1" x14ac:dyDescent="0.25">
      <c r="A6" s="7" t="s">
        <v>41</v>
      </c>
    </row>
    <row r="7" spans="1:17" ht="18.600000000000001" customHeight="1" x14ac:dyDescent="0.25">
      <c r="A7" s="7">
        <v>3</v>
      </c>
      <c r="B7" s="16" t="s">
        <v>42</v>
      </c>
      <c r="C7" s="60" t="s">
        <v>43</v>
      </c>
      <c r="D7" s="60"/>
      <c r="E7" s="60"/>
      <c r="F7" s="17"/>
      <c r="G7" s="17"/>
      <c r="H7" s="17"/>
      <c r="I7" s="17"/>
      <c r="J7" s="18"/>
      <c r="K7" s="7"/>
    </row>
    <row r="8" spans="1:17" x14ac:dyDescent="0.25">
      <c r="A8" s="7">
        <v>4</v>
      </c>
      <c r="B8" s="16" t="s">
        <v>44</v>
      </c>
      <c r="C8" s="61" t="s">
        <v>45</v>
      </c>
      <c r="D8" s="61"/>
      <c r="E8" s="61"/>
      <c r="F8" s="19"/>
      <c r="G8" s="19"/>
      <c r="H8" s="19"/>
      <c r="I8" s="19"/>
      <c r="J8" s="20"/>
      <c r="K8" s="7"/>
    </row>
    <row r="9" spans="1:17" x14ac:dyDescent="0.25">
      <c r="A9" s="7">
        <v>9</v>
      </c>
      <c r="B9" s="21" t="s">
        <v>46</v>
      </c>
      <c r="C9" s="62" t="s">
        <v>47</v>
      </c>
      <c r="D9" s="63"/>
      <c r="E9" s="63"/>
      <c r="F9" s="22" t="s">
        <v>13</v>
      </c>
      <c r="G9" s="23">
        <v>49.34</v>
      </c>
      <c r="H9" s="24"/>
      <c r="I9" s="25"/>
      <c r="J9" s="26">
        <f>IF(AND(G9= "",H9= ""), 0, ROUND(ROUND(I9, 2) * ROUND(IF(H9="",G9,H9),  2), 2))</f>
        <v>0</v>
      </c>
      <c r="K9" s="7"/>
      <c r="M9" s="27">
        <v>0.2</v>
      </c>
      <c r="Q9" s="7">
        <v>26</v>
      </c>
    </row>
    <row r="10" spans="1:17" hidden="1" x14ac:dyDescent="0.25">
      <c r="A10" s="7" t="s">
        <v>48</v>
      </c>
    </row>
    <row r="11" spans="1:17" hidden="1" x14ac:dyDescent="0.25">
      <c r="A11" s="7" t="s">
        <v>48</v>
      </c>
    </row>
    <row r="12" spans="1:17" hidden="1" x14ac:dyDescent="0.25">
      <c r="A12" s="7" t="s">
        <v>48</v>
      </c>
    </row>
    <row r="13" spans="1:17" hidden="1" x14ac:dyDescent="0.25">
      <c r="A13" s="7" t="s">
        <v>48</v>
      </c>
    </row>
    <row r="14" spans="1:17" x14ac:dyDescent="0.25">
      <c r="A14" s="7" t="s">
        <v>49</v>
      </c>
      <c r="B14" s="28"/>
      <c r="C14" s="64" t="s">
        <v>50</v>
      </c>
      <c r="D14" s="64"/>
      <c r="E14" s="64"/>
      <c r="F14" s="64"/>
      <c r="G14" s="64"/>
      <c r="H14" s="64"/>
      <c r="I14" s="64"/>
      <c r="J14" s="28"/>
    </row>
    <row r="15" spans="1:17" hidden="1" x14ac:dyDescent="0.25">
      <c r="A15" s="7" t="s">
        <v>51</v>
      </c>
    </row>
    <row r="16" spans="1:17" hidden="1" x14ac:dyDescent="0.25">
      <c r="A16" s="7" t="s">
        <v>51</v>
      </c>
    </row>
    <row r="17" spans="1:17" hidden="1" x14ac:dyDescent="0.25">
      <c r="A17" s="7" t="s">
        <v>51</v>
      </c>
    </row>
    <row r="18" spans="1:17" hidden="1" x14ac:dyDescent="0.25">
      <c r="A18" s="7" t="s">
        <v>51</v>
      </c>
    </row>
    <row r="19" spans="1:17" hidden="1" x14ac:dyDescent="0.25">
      <c r="A19" s="7" t="s">
        <v>52</v>
      </c>
    </row>
    <row r="20" spans="1:17" hidden="1" x14ac:dyDescent="0.25">
      <c r="A20" s="7" t="s">
        <v>53</v>
      </c>
    </row>
    <row r="21" spans="1:17" x14ac:dyDescent="0.25">
      <c r="A21" s="7">
        <v>4</v>
      </c>
      <c r="B21" s="16" t="s">
        <v>54</v>
      </c>
      <c r="C21" s="61" t="s">
        <v>55</v>
      </c>
      <c r="D21" s="61"/>
      <c r="E21" s="61"/>
      <c r="F21" s="19"/>
      <c r="G21" s="19"/>
      <c r="H21" s="19"/>
      <c r="I21" s="19"/>
      <c r="J21" s="20"/>
      <c r="K21" s="7"/>
    </row>
    <row r="22" spans="1:17" ht="27.2" customHeight="1" x14ac:dyDescent="0.25">
      <c r="A22" s="7">
        <v>9</v>
      </c>
      <c r="B22" s="21" t="s">
        <v>56</v>
      </c>
      <c r="C22" s="62" t="s">
        <v>57</v>
      </c>
      <c r="D22" s="63"/>
      <c r="E22" s="63"/>
      <c r="F22" s="22" t="s">
        <v>13</v>
      </c>
      <c r="G22" s="23">
        <v>49.34</v>
      </c>
      <c r="H22" s="24"/>
      <c r="I22" s="25"/>
      <c r="J22" s="26">
        <f>IF(AND(G22= "",H22= ""), 0, ROUND(ROUND(I22, 2) * ROUND(IF(H22="",G22,H22),  2), 2))</f>
        <v>0</v>
      </c>
      <c r="K22" s="7"/>
      <c r="M22" s="27">
        <v>0.2</v>
      </c>
      <c r="Q22" s="7">
        <v>26</v>
      </c>
    </row>
    <row r="23" spans="1:17" hidden="1" x14ac:dyDescent="0.25">
      <c r="A23" s="7" t="s">
        <v>48</v>
      </c>
    </row>
    <row r="24" spans="1:17" x14ac:dyDescent="0.25">
      <c r="A24" s="7" t="s">
        <v>49</v>
      </c>
      <c r="B24" s="28"/>
      <c r="C24" s="64" t="s">
        <v>50</v>
      </c>
      <c r="D24" s="64"/>
      <c r="E24" s="64"/>
      <c r="F24" s="64"/>
      <c r="G24" s="64"/>
      <c r="H24" s="64"/>
      <c r="I24" s="64"/>
      <c r="J24" s="28"/>
    </row>
    <row r="25" spans="1:17" hidden="1" x14ac:dyDescent="0.25">
      <c r="A25" s="7" t="s">
        <v>51</v>
      </c>
    </row>
    <row r="26" spans="1:17" hidden="1" x14ac:dyDescent="0.25">
      <c r="A26" s="7" t="s">
        <v>52</v>
      </c>
    </row>
    <row r="27" spans="1:17" hidden="1" x14ac:dyDescent="0.25">
      <c r="A27" s="7" t="s">
        <v>53</v>
      </c>
    </row>
    <row r="28" spans="1:17" x14ac:dyDescent="0.25">
      <c r="A28" s="7">
        <v>4</v>
      </c>
      <c r="B28" s="16" t="s">
        <v>58</v>
      </c>
      <c r="C28" s="61" t="s">
        <v>59</v>
      </c>
      <c r="D28" s="61"/>
      <c r="E28" s="61"/>
      <c r="F28" s="19"/>
      <c r="G28" s="19"/>
      <c r="H28" s="19"/>
      <c r="I28" s="19"/>
      <c r="J28" s="20"/>
      <c r="K28" s="7"/>
    </row>
    <row r="29" spans="1:17" hidden="1" x14ac:dyDescent="0.25">
      <c r="A29" s="7" t="s">
        <v>60</v>
      </c>
    </row>
    <row r="30" spans="1:17" x14ac:dyDescent="0.25">
      <c r="A30" s="7">
        <v>9</v>
      </c>
      <c r="B30" s="21" t="s">
        <v>61</v>
      </c>
      <c r="C30" s="62" t="s">
        <v>62</v>
      </c>
      <c r="D30" s="63"/>
      <c r="E30" s="63"/>
      <c r="F30" s="22" t="s">
        <v>13</v>
      </c>
      <c r="G30" s="23">
        <v>14.66</v>
      </c>
      <c r="H30" s="24"/>
      <c r="I30" s="25"/>
      <c r="J30" s="26">
        <f>IF(AND(G30= "",H30= ""), 0, ROUND(ROUND(I30, 2) * ROUND(IF(H30="",G30,H30),  2), 2))</f>
        <v>0</v>
      </c>
      <c r="K30" s="7"/>
      <c r="M30" s="27">
        <v>0.2</v>
      </c>
      <c r="Q30" s="7">
        <v>26</v>
      </c>
    </row>
    <row r="31" spans="1:17" ht="20.85" customHeight="1" x14ac:dyDescent="0.25">
      <c r="A31" s="7" t="s">
        <v>49</v>
      </c>
      <c r="B31" s="28"/>
      <c r="C31" s="64" t="s">
        <v>63</v>
      </c>
      <c r="D31" s="64"/>
      <c r="E31" s="64"/>
      <c r="F31" s="64"/>
      <c r="G31" s="64"/>
      <c r="H31" s="64"/>
      <c r="I31" s="64"/>
      <c r="J31" s="28"/>
    </row>
    <row r="32" spans="1:17" hidden="1" x14ac:dyDescent="0.25">
      <c r="A32" s="7" t="s">
        <v>51</v>
      </c>
    </row>
    <row r="33" spans="1:17" hidden="1" x14ac:dyDescent="0.25">
      <c r="A33" s="7" t="s">
        <v>52</v>
      </c>
    </row>
    <row r="34" spans="1:17" x14ac:dyDescent="0.25">
      <c r="A34" s="7">
        <v>9</v>
      </c>
      <c r="B34" s="21" t="s">
        <v>64</v>
      </c>
      <c r="C34" s="62" t="s">
        <v>65</v>
      </c>
      <c r="D34" s="63"/>
      <c r="E34" s="63"/>
      <c r="F34" s="22" t="s">
        <v>13</v>
      </c>
      <c r="G34" s="23">
        <v>9.39</v>
      </c>
      <c r="H34" s="24"/>
      <c r="I34" s="25"/>
      <c r="J34" s="26">
        <f>IF(AND(G34= "",H34= ""), 0, ROUND(ROUND(I34, 2) * ROUND(IF(H34="",G34,H34),  2), 2))</f>
        <v>0</v>
      </c>
      <c r="K34" s="7"/>
      <c r="M34" s="27">
        <v>0.2</v>
      </c>
      <c r="Q34" s="7">
        <v>26</v>
      </c>
    </row>
    <row r="35" spans="1:17" hidden="1" x14ac:dyDescent="0.25">
      <c r="A35" s="7" t="s">
        <v>48</v>
      </c>
    </row>
    <row r="36" spans="1:17" x14ac:dyDescent="0.25">
      <c r="A36" s="7" t="s">
        <v>49</v>
      </c>
      <c r="B36" s="28"/>
      <c r="C36" s="64" t="s">
        <v>66</v>
      </c>
      <c r="D36" s="64"/>
      <c r="E36" s="64"/>
      <c r="F36" s="64"/>
      <c r="G36" s="64"/>
      <c r="H36" s="64"/>
      <c r="I36" s="64"/>
      <c r="J36" s="28"/>
    </row>
    <row r="37" spans="1:17" hidden="1" x14ac:dyDescent="0.25">
      <c r="A37" s="7" t="s">
        <v>51</v>
      </c>
    </row>
    <row r="38" spans="1:17" hidden="1" x14ac:dyDescent="0.25">
      <c r="A38" s="7" t="s">
        <v>52</v>
      </c>
    </row>
    <row r="39" spans="1:17" hidden="1" x14ac:dyDescent="0.25">
      <c r="A39" s="7" t="s">
        <v>53</v>
      </c>
    </row>
    <row r="40" spans="1:17" x14ac:dyDescent="0.25">
      <c r="A40" s="7">
        <v>4</v>
      </c>
      <c r="B40" s="16" t="s">
        <v>67</v>
      </c>
      <c r="C40" s="61" t="s">
        <v>68</v>
      </c>
      <c r="D40" s="61"/>
      <c r="E40" s="61"/>
      <c r="F40" s="19"/>
      <c r="G40" s="19"/>
      <c r="H40" s="19"/>
      <c r="I40" s="19"/>
      <c r="J40" s="20"/>
      <c r="K40" s="7"/>
    </row>
    <row r="41" spans="1:17" hidden="1" x14ac:dyDescent="0.25">
      <c r="A41" s="7" t="s">
        <v>60</v>
      </c>
    </row>
    <row r="42" spans="1:17" x14ac:dyDescent="0.25">
      <c r="A42" s="7">
        <v>9</v>
      </c>
      <c r="B42" s="21" t="s">
        <v>69</v>
      </c>
      <c r="C42" s="62" t="s">
        <v>70</v>
      </c>
      <c r="D42" s="63"/>
      <c r="E42" s="63"/>
      <c r="F42" s="22" t="s">
        <v>13</v>
      </c>
      <c r="G42" s="23">
        <v>4.0199999999999996</v>
      </c>
      <c r="H42" s="24"/>
      <c r="I42" s="25"/>
      <c r="J42" s="26">
        <f>IF(AND(G42= "",H42= ""), 0, ROUND(ROUND(I42, 2) * ROUND(IF(H42="",G42,H42),  2), 2))</f>
        <v>0</v>
      </c>
      <c r="K42" s="7"/>
      <c r="M42" s="27">
        <v>0.2</v>
      </c>
      <c r="Q42" s="7">
        <v>26</v>
      </c>
    </row>
    <row r="43" spans="1:17" hidden="1" x14ac:dyDescent="0.25">
      <c r="A43" s="7" t="s">
        <v>48</v>
      </c>
    </row>
    <row r="44" spans="1:17" x14ac:dyDescent="0.25">
      <c r="A44" s="7" t="s">
        <v>49</v>
      </c>
      <c r="B44" s="28"/>
      <c r="C44" s="64" t="s">
        <v>71</v>
      </c>
      <c r="D44" s="64"/>
      <c r="E44" s="64"/>
      <c r="F44" s="64"/>
      <c r="G44" s="64"/>
      <c r="H44" s="64"/>
      <c r="I44" s="64"/>
      <c r="J44" s="28"/>
    </row>
    <row r="45" spans="1:17" hidden="1" x14ac:dyDescent="0.25">
      <c r="A45" s="7" t="s">
        <v>51</v>
      </c>
    </row>
    <row r="46" spans="1:17" hidden="1" x14ac:dyDescent="0.25">
      <c r="A46" s="7" t="s">
        <v>52</v>
      </c>
    </row>
    <row r="47" spans="1:17" x14ac:dyDescent="0.25">
      <c r="A47" s="7">
        <v>9</v>
      </c>
      <c r="B47" s="21" t="s">
        <v>72</v>
      </c>
      <c r="C47" s="62" t="s">
        <v>73</v>
      </c>
      <c r="D47" s="63"/>
      <c r="E47" s="63"/>
      <c r="F47" s="22" t="s">
        <v>13</v>
      </c>
      <c r="G47" s="23">
        <v>1.64</v>
      </c>
      <c r="H47" s="24"/>
      <c r="I47" s="25"/>
      <c r="J47" s="26">
        <f>IF(AND(G47= "",H47= ""), 0, ROUND(ROUND(I47, 2) * ROUND(IF(H47="",G47,H47),  2), 2))</f>
        <v>0</v>
      </c>
      <c r="K47" s="7"/>
      <c r="M47" s="27">
        <v>0.2</v>
      </c>
      <c r="Q47" s="7">
        <v>26</v>
      </c>
    </row>
    <row r="48" spans="1:17" hidden="1" x14ac:dyDescent="0.25">
      <c r="A48" s="7" t="s">
        <v>48</v>
      </c>
    </row>
    <row r="49" spans="1:17" x14ac:dyDescent="0.25">
      <c r="A49" s="7" t="s">
        <v>49</v>
      </c>
      <c r="B49" s="28"/>
      <c r="C49" s="64" t="s">
        <v>71</v>
      </c>
      <c r="D49" s="64"/>
      <c r="E49" s="64"/>
      <c r="F49" s="64"/>
      <c r="G49" s="64"/>
      <c r="H49" s="64"/>
      <c r="I49" s="64"/>
      <c r="J49" s="28"/>
    </row>
    <row r="50" spans="1:17" hidden="1" x14ac:dyDescent="0.25">
      <c r="A50" s="7" t="s">
        <v>51</v>
      </c>
    </row>
    <row r="51" spans="1:17" hidden="1" x14ac:dyDescent="0.25">
      <c r="A51" s="7" t="s">
        <v>52</v>
      </c>
    </row>
    <row r="52" spans="1:17" hidden="1" x14ac:dyDescent="0.25">
      <c r="A52" s="7" t="s">
        <v>53</v>
      </c>
    </row>
    <row r="53" spans="1:17" hidden="1" x14ac:dyDescent="0.25">
      <c r="A53" s="7" t="s">
        <v>41</v>
      </c>
    </row>
    <row r="54" spans="1:17" ht="18.600000000000001" customHeight="1" x14ac:dyDescent="0.25">
      <c r="A54" s="7">
        <v>3</v>
      </c>
      <c r="B54" s="16" t="s">
        <v>74</v>
      </c>
      <c r="C54" s="60" t="s">
        <v>75</v>
      </c>
      <c r="D54" s="60"/>
      <c r="E54" s="60"/>
      <c r="F54" s="17"/>
      <c r="G54" s="17"/>
      <c r="H54" s="17"/>
      <c r="I54" s="17"/>
      <c r="J54" s="18"/>
      <c r="K54" s="7"/>
    </row>
    <row r="55" spans="1:17" x14ac:dyDescent="0.25">
      <c r="A55" s="7">
        <v>4</v>
      </c>
      <c r="B55" s="16" t="s">
        <v>76</v>
      </c>
      <c r="C55" s="61" t="s">
        <v>45</v>
      </c>
      <c r="D55" s="61"/>
      <c r="E55" s="61"/>
      <c r="F55" s="19"/>
      <c r="G55" s="19"/>
      <c r="H55" s="19"/>
      <c r="I55" s="19"/>
      <c r="J55" s="20"/>
      <c r="K55" s="7"/>
    </row>
    <row r="56" spans="1:17" x14ac:dyDescent="0.25">
      <c r="A56" s="7">
        <v>9</v>
      </c>
      <c r="B56" s="21" t="s">
        <v>77</v>
      </c>
      <c r="C56" s="62" t="s">
        <v>78</v>
      </c>
      <c r="D56" s="63"/>
      <c r="E56" s="63"/>
      <c r="F56" s="22" t="s">
        <v>13</v>
      </c>
      <c r="G56" s="23">
        <v>715.77</v>
      </c>
      <c r="H56" s="24"/>
      <c r="I56" s="25"/>
      <c r="J56" s="26">
        <f>IF(AND(G56= "",H56= ""), 0, ROUND(ROUND(I56, 2) * ROUND(IF(H56="",G56,H56),  2), 2))</f>
        <v>0</v>
      </c>
      <c r="K56" s="7"/>
      <c r="M56" s="27">
        <v>0.2</v>
      </c>
      <c r="Q56" s="7">
        <v>26</v>
      </c>
    </row>
    <row r="57" spans="1:17" hidden="1" x14ac:dyDescent="0.25">
      <c r="A57" s="7" t="s">
        <v>48</v>
      </c>
    </row>
    <row r="58" spans="1:17" hidden="1" x14ac:dyDescent="0.25">
      <c r="A58" s="7" t="s">
        <v>48</v>
      </c>
    </row>
    <row r="59" spans="1:17" hidden="1" x14ac:dyDescent="0.25">
      <c r="A59" s="7" t="s">
        <v>48</v>
      </c>
    </row>
    <row r="60" spans="1:17" hidden="1" x14ac:dyDescent="0.25">
      <c r="A60" s="7" t="s">
        <v>48</v>
      </c>
    </row>
    <row r="61" spans="1:17" hidden="1" x14ac:dyDescent="0.25">
      <c r="A61" s="7" t="s">
        <v>51</v>
      </c>
    </row>
    <row r="62" spans="1:17" hidden="1" x14ac:dyDescent="0.25">
      <c r="A62" s="7" t="s">
        <v>51</v>
      </c>
    </row>
    <row r="63" spans="1:17" hidden="1" x14ac:dyDescent="0.25">
      <c r="A63" s="7" t="s">
        <v>51</v>
      </c>
    </row>
    <row r="64" spans="1:17" hidden="1" x14ac:dyDescent="0.25">
      <c r="A64" s="7" t="s">
        <v>51</v>
      </c>
    </row>
    <row r="65" spans="1:1" hidden="1" x14ac:dyDescent="0.25">
      <c r="A65" s="7" t="s">
        <v>51</v>
      </c>
    </row>
    <row r="66" spans="1:1" hidden="1" x14ac:dyDescent="0.25">
      <c r="A66" s="7" t="s">
        <v>51</v>
      </c>
    </row>
    <row r="67" spans="1:1" hidden="1" x14ac:dyDescent="0.25">
      <c r="A67" s="7" t="s">
        <v>51</v>
      </c>
    </row>
    <row r="68" spans="1:1" hidden="1" x14ac:dyDescent="0.25">
      <c r="A68" s="7" t="s">
        <v>51</v>
      </c>
    </row>
    <row r="69" spans="1:1" hidden="1" x14ac:dyDescent="0.25">
      <c r="A69" s="7" t="s">
        <v>51</v>
      </c>
    </row>
    <row r="70" spans="1:1" hidden="1" x14ac:dyDescent="0.25">
      <c r="A70" s="7" t="s">
        <v>51</v>
      </c>
    </row>
    <row r="71" spans="1:1" hidden="1" x14ac:dyDescent="0.25">
      <c r="A71" s="7" t="s">
        <v>51</v>
      </c>
    </row>
    <row r="72" spans="1:1" hidden="1" x14ac:dyDescent="0.25">
      <c r="A72" s="7" t="s">
        <v>51</v>
      </c>
    </row>
    <row r="73" spans="1:1" hidden="1" x14ac:dyDescent="0.25">
      <c r="A73" s="7" t="s">
        <v>51</v>
      </c>
    </row>
    <row r="74" spans="1:1" hidden="1" x14ac:dyDescent="0.25">
      <c r="A74" s="7" t="s">
        <v>51</v>
      </c>
    </row>
    <row r="75" spans="1:1" hidden="1" x14ac:dyDescent="0.25">
      <c r="A75" s="7" t="s">
        <v>51</v>
      </c>
    </row>
    <row r="76" spans="1:1" hidden="1" x14ac:dyDescent="0.25">
      <c r="A76" s="7" t="s">
        <v>51</v>
      </c>
    </row>
    <row r="77" spans="1:1" hidden="1" x14ac:dyDescent="0.25">
      <c r="A77" s="7" t="s">
        <v>51</v>
      </c>
    </row>
    <row r="78" spans="1:1" hidden="1" x14ac:dyDescent="0.25">
      <c r="A78" s="7" t="s">
        <v>51</v>
      </c>
    </row>
    <row r="79" spans="1:1" hidden="1" x14ac:dyDescent="0.25">
      <c r="A79" s="7" t="s">
        <v>51</v>
      </c>
    </row>
    <row r="80" spans="1:1" hidden="1" x14ac:dyDescent="0.25">
      <c r="A80" s="7" t="s">
        <v>51</v>
      </c>
    </row>
    <row r="81" spans="1:17" hidden="1" x14ac:dyDescent="0.25">
      <c r="A81" s="7" t="s">
        <v>51</v>
      </c>
    </row>
    <row r="82" spans="1:17" hidden="1" x14ac:dyDescent="0.25">
      <c r="A82" s="7" t="s">
        <v>51</v>
      </c>
    </row>
    <row r="83" spans="1:17" hidden="1" x14ac:dyDescent="0.25">
      <c r="A83" s="7" t="s">
        <v>51</v>
      </c>
    </row>
    <row r="84" spans="1:17" hidden="1" x14ac:dyDescent="0.25">
      <c r="A84" s="7" t="s">
        <v>51</v>
      </c>
    </row>
    <row r="85" spans="1:17" hidden="1" x14ac:dyDescent="0.25">
      <c r="A85" s="7" t="s">
        <v>51</v>
      </c>
    </row>
    <row r="86" spans="1:17" hidden="1" x14ac:dyDescent="0.25">
      <c r="A86" s="7" t="s">
        <v>51</v>
      </c>
    </row>
    <row r="87" spans="1:17" hidden="1" x14ac:dyDescent="0.25">
      <c r="A87" s="7" t="s">
        <v>51</v>
      </c>
    </row>
    <row r="88" spans="1:17" hidden="1" x14ac:dyDescent="0.25">
      <c r="A88" s="7" t="s">
        <v>52</v>
      </c>
    </row>
    <row r="89" spans="1:17" x14ac:dyDescent="0.25">
      <c r="A89" s="7">
        <v>9</v>
      </c>
      <c r="B89" s="21" t="s">
        <v>79</v>
      </c>
      <c r="C89" s="62" t="s">
        <v>80</v>
      </c>
      <c r="D89" s="63"/>
      <c r="E89" s="63"/>
      <c r="F89" s="22" t="s">
        <v>13</v>
      </c>
      <c r="G89" s="23">
        <v>409.75</v>
      </c>
      <c r="H89" s="24"/>
      <c r="I89" s="25"/>
      <c r="J89" s="26">
        <f>IF(AND(G89= "",H89= ""), 0, ROUND(ROUND(I89, 2) * ROUND(IF(H89="",G89,H89),  2), 2))</f>
        <v>0</v>
      </c>
      <c r="K89" s="7"/>
      <c r="M89" s="27">
        <v>0.2</v>
      </c>
      <c r="Q89" s="7">
        <v>26</v>
      </c>
    </row>
    <row r="90" spans="1:17" hidden="1" x14ac:dyDescent="0.25">
      <c r="A90" s="7" t="s">
        <v>48</v>
      </c>
    </row>
    <row r="91" spans="1:17" hidden="1" x14ac:dyDescent="0.25">
      <c r="A91" s="7" t="s">
        <v>51</v>
      </c>
    </row>
    <row r="92" spans="1:17" hidden="1" x14ac:dyDescent="0.25">
      <c r="A92" s="7" t="s">
        <v>51</v>
      </c>
    </row>
    <row r="93" spans="1:17" hidden="1" x14ac:dyDescent="0.25">
      <c r="A93" s="7" t="s">
        <v>51</v>
      </c>
    </row>
    <row r="94" spans="1:17" hidden="1" x14ac:dyDescent="0.25">
      <c r="A94" s="7" t="s">
        <v>51</v>
      </c>
    </row>
    <row r="95" spans="1:17" hidden="1" x14ac:dyDescent="0.25">
      <c r="A95" s="7" t="s">
        <v>51</v>
      </c>
    </row>
    <row r="96" spans="1:17" hidden="1" x14ac:dyDescent="0.25">
      <c r="A96" s="7" t="s">
        <v>51</v>
      </c>
    </row>
    <row r="97" spans="1:1" hidden="1" x14ac:dyDescent="0.25">
      <c r="A97" s="7" t="s">
        <v>51</v>
      </c>
    </row>
    <row r="98" spans="1:1" hidden="1" x14ac:dyDescent="0.25">
      <c r="A98" s="7" t="s">
        <v>51</v>
      </c>
    </row>
    <row r="99" spans="1:1" hidden="1" x14ac:dyDescent="0.25">
      <c r="A99" s="7" t="s">
        <v>51</v>
      </c>
    </row>
    <row r="100" spans="1:1" hidden="1" x14ac:dyDescent="0.25">
      <c r="A100" s="7" t="s">
        <v>51</v>
      </c>
    </row>
    <row r="101" spans="1:1" hidden="1" x14ac:dyDescent="0.25">
      <c r="A101" s="7" t="s">
        <v>51</v>
      </c>
    </row>
    <row r="102" spans="1:1" hidden="1" x14ac:dyDescent="0.25">
      <c r="A102" s="7" t="s">
        <v>51</v>
      </c>
    </row>
    <row r="103" spans="1:1" hidden="1" x14ac:dyDescent="0.25">
      <c r="A103" s="7" t="s">
        <v>51</v>
      </c>
    </row>
    <row r="104" spans="1:1" hidden="1" x14ac:dyDescent="0.25">
      <c r="A104" s="7" t="s">
        <v>51</v>
      </c>
    </row>
    <row r="105" spans="1:1" hidden="1" x14ac:dyDescent="0.25">
      <c r="A105" s="7" t="s">
        <v>51</v>
      </c>
    </row>
    <row r="106" spans="1:1" hidden="1" x14ac:dyDescent="0.25">
      <c r="A106" s="7" t="s">
        <v>51</v>
      </c>
    </row>
    <row r="107" spans="1:1" hidden="1" x14ac:dyDescent="0.25">
      <c r="A107" s="7" t="s">
        <v>51</v>
      </c>
    </row>
    <row r="108" spans="1:1" hidden="1" x14ac:dyDescent="0.25">
      <c r="A108" s="7" t="s">
        <v>51</v>
      </c>
    </row>
    <row r="109" spans="1:1" hidden="1" x14ac:dyDescent="0.25">
      <c r="A109" s="7" t="s">
        <v>51</v>
      </c>
    </row>
    <row r="110" spans="1:1" hidden="1" x14ac:dyDescent="0.25">
      <c r="A110" s="7" t="s">
        <v>51</v>
      </c>
    </row>
    <row r="111" spans="1:1" hidden="1" x14ac:dyDescent="0.25">
      <c r="A111" s="7" t="s">
        <v>51</v>
      </c>
    </row>
    <row r="112" spans="1:1" hidden="1" x14ac:dyDescent="0.25">
      <c r="A112" s="7" t="s">
        <v>51</v>
      </c>
    </row>
    <row r="113" spans="1:17" hidden="1" x14ac:dyDescent="0.25">
      <c r="A113" s="7" t="s">
        <v>51</v>
      </c>
    </row>
    <row r="114" spans="1:17" hidden="1" x14ac:dyDescent="0.25">
      <c r="A114" s="7" t="s">
        <v>51</v>
      </c>
    </row>
    <row r="115" spans="1:17" hidden="1" x14ac:dyDescent="0.25">
      <c r="A115" s="7" t="s">
        <v>51</v>
      </c>
    </row>
    <row r="116" spans="1:17" hidden="1" x14ac:dyDescent="0.25">
      <c r="A116" s="7" t="s">
        <v>51</v>
      </c>
    </row>
    <row r="117" spans="1:17" hidden="1" x14ac:dyDescent="0.25">
      <c r="A117" s="7" t="s">
        <v>52</v>
      </c>
    </row>
    <row r="118" spans="1:17" hidden="1" x14ac:dyDescent="0.25">
      <c r="A118" s="7" t="s">
        <v>53</v>
      </c>
    </row>
    <row r="119" spans="1:17" x14ac:dyDescent="0.25">
      <c r="A119" s="7">
        <v>4</v>
      </c>
      <c r="B119" s="16" t="s">
        <v>81</v>
      </c>
      <c r="C119" s="61" t="s">
        <v>55</v>
      </c>
      <c r="D119" s="61"/>
      <c r="E119" s="61"/>
      <c r="F119" s="19"/>
      <c r="G119" s="19"/>
      <c r="H119" s="19"/>
      <c r="I119" s="19"/>
      <c r="J119" s="20"/>
      <c r="K119" s="7"/>
    </row>
    <row r="120" spans="1:17" ht="27.2" customHeight="1" x14ac:dyDescent="0.25">
      <c r="A120" s="7">
        <v>9</v>
      </c>
      <c r="B120" s="21" t="s">
        <v>82</v>
      </c>
      <c r="C120" s="62" t="s">
        <v>57</v>
      </c>
      <c r="D120" s="63"/>
      <c r="E120" s="63"/>
      <c r="F120" s="22" t="s">
        <v>13</v>
      </c>
      <c r="G120" s="23">
        <v>963.39</v>
      </c>
      <c r="H120" s="24"/>
      <c r="I120" s="25"/>
      <c r="J120" s="26">
        <f>IF(AND(G120= "",H120= ""), 0, ROUND(ROUND(I120, 2) * ROUND(IF(H120="",G120,H120),  2), 2))</f>
        <v>0</v>
      </c>
      <c r="K120" s="7"/>
      <c r="M120" s="27">
        <v>0.2</v>
      </c>
      <c r="Q120" s="7">
        <v>26</v>
      </c>
    </row>
    <row r="121" spans="1:17" hidden="1" x14ac:dyDescent="0.25">
      <c r="A121" s="7" t="s">
        <v>48</v>
      </c>
    </row>
    <row r="122" spans="1:17" hidden="1" x14ac:dyDescent="0.25">
      <c r="A122" s="7" t="s">
        <v>51</v>
      </c>
    </row>
    <row r="123" spans="1:17" hidden="1" x14ac:dyDescent="0.25">
      <c r="A123" s="7" t="s">
        <v>51</v>
      </c>
    </row>
    <row r="124" spans="1:17" hidden="1" x14ac:dyDescent="0.25">
      <c r="A124" s="7" t="s">
        <v>51</v>
      </c>
    </row>
    <row r="125" spans="1:17" hidden="1" x14ac:dyDescent="0.25">
      <c r="A125" s="7" t="s">
        <v>51</v>
      </c>
    </row>
    <row r="126" spans="1:17" hidden="1" x14ac:dyDescent="0.25">
      <c r="A126" s="7" t="s">
        <v>51</v>
      </c>
    </row>
    <row r="127" spans="1:17" hidden="1" x14ac:dyDescent="0.25">
      <c r="A127" s="7" t="s">
        <v>51</v>
      </c>
    </row>
    <row r="128" spans="1:17" hidden="1" x14ac:dyDescent="0.25">
      <c r="A128" s="7" t="s">
        <v>51</v>
      </c>
    </row>
    <row r="129" spans="1:1" hidden="1" x14ac:dyDescent="0.25">
      <c r="A129" s="7" t="s">
        <v>51</v>
      </c>
    </row>
    <row r="130" spans="1:1" hidden="1" x14ac:dyDescent="0.25">
      <c r="A130" s="7" t="s">
        <v>51</v>
      </c>
    </row>
    <row r="131" spans="1:1" hidden="1" x14ac:dyDescent="0.25">
      <c r="A131" s="7" t="s">
        <v>51</v>
      </c>
    </row>
    <row r="132" spans="1:1" hidden="1" x14ac:dyDescent="0.25">
      <c r="A132" s="7" t="s">
        <v>51</v>
      </c>
    </row>
    <row r="133" spans="1:1" hidden="1" x14ac:dyDescent="0.25">
      <c r="A133" s="7" t="s">
        <v>51</v>
      </c>
    </row>
    <row r="134" spans="1:1" hidden="1" x14ac:dyDescent="0.25">
      <c r="A134" s="7" t="s">
        <v>51</v>
      </c>
    </row>
    <row r="135" spans="1:1" hidden="1" x14ac:dyDescent="0.25">
      <c r="A135" s="7" t="s">
        <v>51</v>
      </c>
    </row>
    <row r="136" spans="1:1" hidden="1" x14ac:dyDescent="0.25">
      <c r="A136" s="7" t="s">
        <v>51</v>
      </c>
    </row>
    <row r="137" spans="1:1" hidden="1" x14ac:dyDescent="0.25">
      <c r="A137" s="7" t="s">
        <v>51</v>
      </c>
    </row>
    <row r="138" spans="1:1" hidden="1" x14ac:dyDescent="0.25">
      <c r="A138" s="7" t="s">
        <v>51</v>
      </c>
    </row>
    <row r="139" spans="1:1" hidden="1" x14ac:dyDescent="0.25">
      <c r="A139" s="7" t="s">
        <v>51</v>
      </c>
    </row>
    <row r="140" spans="1:1" hidden="1" x14ac:dyDescent="0.25">
      <c r="A140" s="7" t="s">
        <v>51</v>
      </c>
    </row>
    <row r="141" spans="1:1" hidden="1" x14ac:dyDescent="0.25">
      <c r="A141" s="7" t="s">
        <v>51</v>
      </c>
    </row>
    <row r="142" spans="1:1" hidden="1" x14ac:dyDescent="0.25">
      <c r="A142" s="7" t="s">
        <v>51</v>
      </c>
    </row>
    <row r="143" spans="1:1" hidden="1" x14ac:dyDescent="0.25">
      <c r="A143" s="7" t="s">
        <v>51</v>
      </c>
    </row>
    <row r="144" spans="1:1" hidden="1" x14ac:dyDescent="0.25">
      <c r="A144" s="7" t="s">
        <v>51</v>
      </c>
    </row>
    <row r="145" spans="1:17" hidden="1" x14ac:dyDescent="0.25">
      <c r="A145" s="7" t="s">
        <v>51</v>
      </c>
    </row>
    <row r="146" spans="1:17" hidden="1" x14ac:dyDescent="0.25">
      <c r="A146" s="7" t="s">
        <v>51</v>
      </c>
    </row>
    <row r="147" spans="1:17" hidden="1" x14ac:dyDescent="0.25">
      <c r="A147" s="7" t="s">
        <v>52</v>
      </c>
    </row>
    <row r="148" spans="1:17" x14ac:dyDescent="0.25">
      <c r="A148" s="7">
        <v>9</v>
      </c>
      <c r="B148" s="21" t="s">
        <v>83</v>
      </c>
      <c r="C148" s="62" t="s">
        <v>84</v>
      </c>
      <c r="D148" s="63"/>
      <c r="E148" s="63"/>
      <c r="F148" s="22" t="s">
        <v>13</v>
      </c>
      <c r="G148" s="23">
        <v>193</v>
      </c>
      <c r="H148" s="24"/>
      <c r="I148" s="25"/>
      <c r="J148" s="26">
        <f>IF(AND(G148= "",H148= ""), 0, ROUND(ROUND(I148, 2) * ROUND(IF(H148="",G148,H148),  2), 2))</f>
        <v>0</v>
      </c>
      <c r="K148" s="7"/>
      <c r="M148" s="27">
        <v>0.2</v>
      </c>
      <c r="Q148" s="7">
        <v>26</v>
      </c>
    </row>
    <row r="149" spans="1:17" hidden="1" x14ac:dyDescent="0.25">
      <c r="A149" s="7" t="s">
        <v>48</v>
      </c>
    </row>
    <row r="150" spans="1:17" x14ac:dyDescent="0.25">
      <c r="A150" s="7" t="s">
        <v>49</v>
      </c>
      <c r="B150" s="28"/>
      <c r="C150" s="64" t="s">
        <v>85</v>
      </c>
      <c r="D150" s="64"/>
      <c r="E150" s="64"/>
      <c r="F150" s="64"/>
      <c r="G150" s="64"/>
      <c r="H150" s="64"/>
      <c r="I150" s="64"/>
      <c r="J150" s="28"/>
    </row>
    <row r="151" spans="1:17" hidden="1" x14ac:dyDescent="0.25">
      <c r="A151" s="7" t="s">
        <v>51</v>
      </c>
    </row>
    <row r="152" spans="1:17" hidden="1" x14ac:dyDescent="0.25">
      <c r="A152" s="7" t="s">
        <v>51</v>
      </c>
    </row>
    <row r="153" spans="1:17" hidden="1" x14ac:dyDescent="0.25">
      <c r="A153" s="7" t="s">
        <v>51</v>
      </c>
    </row>
    <row r="154" spans="1:17" hidden="1" x14ac:dyDescent="0.25">
      <c r="A154" s="7" t="s">
        <v>51</v>
      </c>
    </row>
    <row r="155" spans="1:17" hidden="1" x14ac:dyDescent="0.25">
      <c r="A155" s="7" t="s">
        <v>51</v>
      </c>
    </row>
    <row r="156" spans="1:17" hidden="1" x14ac:dyDescent="0.25">
      <c r="A156" s="7" t="s">
        <v>51</v>
      </c>
    </row>
    <row r="157" spans="1:17" hidden="1" x14ac:dyDescent="0.25">
      <c r="A157" s="7" t="s">
        <v>51</v>
      </c>
    </row>
    <row r="158" spans="1:17" hidden="1" x14ac:dyDescent="0.25">
      <c r="A158" s="7" t="s">
        <v>51</v>
      </c>
    </row>
    <row r="159" spans="1:17" hidden="1" x14ac:dyDescent="0.25">
      <c r="A159" s="7" t="s">
        <v>52</v>
      </c>
    </row>
    <row r="160" spans="1:17" hidden="1" x14ac:dyDescent="0.25">
      <c r="A160" s="7" t="s">
        <v>53</v>
      </c>
    </row>
    <row r="161" spans="1:17" x14ac:dyDescent="0.25">
      <c r="A161" s="7">
        <v>4</v>
      </c>
      <c r="B161" s="16" t="s">
        <v>86</v>
      </c>
      <c r="C161" s="61" t="s">
        <v>59</v>
      </c>
      <c r="D161" s="61"/>
      <c r="E161" s="61"/>
      <c r="F161" s="19"/>
      <c r="G161" s="19"/>
      <c r="H161" s="19"/>
      <c r="I161" s="19"/>
      <c r="J161" s="20"/>
      <c r="K161" s="7"/>
    </row>
    <row r="162" spans="1:17" hidden="1" x14ac:dyDescent="0.25">
      <c r="A162" s="7" t="s">
        <v>60</v>
      </c>
    </row>
    <row r="163" spans="1:17" x14ac:dyDescent="0.25">
      <c r="A163" s="7">
        <v>9</v>
      </c>
      <c r="B163" s="21" t="s">
        <v>87</v>
      </c>
      <c r="C163" s="62" t="s">
        <v>88</v>
      </c>
      <c r="D163" s="63"/>
      <c r="E163" s="63"/>
      <c r="F163" s="22" t="s">
        <v>89</v>
      </c>
      <c r="G163" s="23">
        <v>348.28</v>
      </c>
      <c r="H163" s="24"/>
      <c r="I163" s="25"/>
      <c r="J163" s="26">
        <f>IF(AND(G163= "",H163= ""), 0, ROUND(ROUND(I163, 2) * ROUND(IF(H163="",G163,H163),  2), 2))</f>
        <v>0</v>
      </c>
      <c r="K163" s="7"/>
      <c r="M163" s="27">
        <v>0.2</v>
      </c>
      <c r="Q163" s="7">
        <v>26</v>
      </c>
    </row>
    <row r="164" spans="1:17" hidden="1" x14ac:dyDescent="0.25">
      <c r="A164" s="7" t="s">
        <v>48</v>
      </c>
    </row>
    <row r="165" spans="1:17" hidden="1" x14ac:dyDescent="0.25">
      <c r="A165" s="7" t="s">
        <v>51</v>
      </c>
    </row>
    <row r="166" spans="1:17" hidden="1" x14ac:dyDescent="0.25">
      <c r="A166" s="7" t="s">
        <v>52</v>
      </c>
    </row>
    <row r="167" spans="1:17" x14ac:dyDescent="0.25">
      <c r="A167" s="7">
        <v>9</v>
      </c>
      <c r="B167" s="21" t="s">
        <v>90</v>
      </c>
      <c r="C167" s="62" t="s">
        <v>73</v>
      </c>
      <c r="D167" s="63"/>
      <c r="E167" s="63"/>
      <c r="F167" s="22" t="s">
        <v>13</v>
      </c>
      <c r="G167" s="23">
        <v>63.69</v>
      </c>
      <c r="H167" s="24"/>
      <c r="I167" s="25"/>
      <c r="J167" s="26">
        <f>IF(AND(G167= "",H167= ""), 0, ROUND(ROUND(I167, 2) * ROUND(IF(H167="",G167,H167),  2), 2))</f>
        <v>0</v>
      </c>
      <c r="K167" s="7"/>
      <c r="M167" s="27">
        <v>0.2</v>
      </c>
      <c r="Q167" s="7">
        <v>26</v>
      </c>
    </row>
    <row r="168" spans="1:17" hidden="1" x14ac:dyDescent="0.25">
      <c r="A168" s="7" t="s">
        <v>48</v>
      </c>
    </row>
    <row r="169" spans="1:17" hidden="1" x14ac:dyDescent="0.25">
      <c r="A169" s="7" t="s">
        <v>51</v>
      </c>
    </row>
    <row r="170" spans="1:17" hidden="1" x14ac:dyDescent="0.25">
      <c r="A170" s="7" t="s">
        <v>51</v>
      </c>
    </row>
    <row r="171" spans="1:17" hidden="1" x14ac:dyDescent="0.25">
      <c r="A171" s="7" t="s">
        <v>51</v>
      </c>
    </row>
    <row r="172" spans="1:17" hidden="1" x14ac:dyDescent="0.25">
      <c r="A172" s="7" t="s">
        <v>51</v>
      </c>
    </row>
    <row r="173" spans="1:17" hidden="1" x14ac:dyDescent="0.25">
      <c r="A173" s="7" t="s">
        <v>51</v>
      </c>
    </row>
    <row r="174" spans="1:17" hidden="1" x14ac:dyDescent="0.25">
      <c r="A174" s="7" t="s">
        <v>51</v>
      </c>
    </row>
    <row r="175" spans="1:17" x14ac:dyDescent="0.25">
      <c r="A175" s="7" t="s">
        <v>49</v>
      </c>
      <c r="B175" s="28"/>
      <c r="C175" s="64" t="s">
        <v>91</v>
      </c>
      <c r="D175" s="64"/>
      <c r="E175" s="64"/>
      <c r="F175" s="64"/>
      <c r="G175" s="64"/>
      <c r="H175" s="64"/>
      <c r="I175" s="64"/>
      <c r="J175" s="28"/>
    </row>
    <row r="176" spans="1:17" hidden="1" x14ac:dyDescent="0.25">
      <c r="A176" s="7" t="s">
        <v>51</v>
      </c>
    </row>
    <row r="177" spans="1:17" hidden="1" x14ac:dyDescent="0.25">
      <c r="A177" s="7" t="s">
        <v>51</v>
      </c>
    </row>
    <row r="178" spans="1:17" hidden="1" x14ac:dyDescent="0.25">
      <c r="A178" s="7" t="s">
        <v>51</v>
      </c>
    </row>
    <row r="179" spans="1:17" hidden="1" x14ac:dyDescent="0.25">
      <c r="A179" s="7" t="s">
        <v>52</v>
      </c>
    </row>
    <row r="180" spans="1:17" hidden="1" x14ac:dyDescent="0.25">
      <c r="A180" s="7" t="s">
        <v>53</v>
      </c>
    </row>
    <row r="181" spans="1:17" x14ac:dyDescent="0.25">
      <c r="A181" s="7">
        <v>4</v>
      </c>
      <c r="B181" s="16" t="s">
        <v>92</v>
      </c>
      <c r="C181" s="61" t="s">
        <v>68</v>
      </c>
      <c r="D181" s="61"/>
      <c r="E181" s="61"/>
      <c r="F181" s="19"/>
      <c r="G181" s="19"/>
      <c r="H181" s="19"/>
      <c r="I181" s="19"/>
      <c r="J181" s="20"/>
      <c r="K181" s="7"/>
    </row>
    <row r="182" spans="1:17" hidden="1" x14ac:dyDescent="0.25">
      <c r="A182" s="7" t="s">
        <v>60</v>
      </c>
    </row>
    <row r="183" spans="1:17" x14ac:dyDescent="0.25">
      <c r="A183" s="7">
        <v>9</v>
      </c>
      <c r="B183" s="21" t="s">
        <v>93</v>
      </c>
      <c r="C183" s="62" t="s">
        <v>70</v>
      </c>
      <c r="D183" s="63"/>
      <c r="E183" s="63"/>
      <c r="F183" s="22" t="s">
        <v>13</v>
      </c>
      <c r="G183" s="23">
        <v>60.05</v>
      </c>
      <c r="H183" s="24"/>
      <c r="I183" s="25"/>
      <c r="J183" s="26">
        <f>IF(AND(G183= "",H183= ""), 0, ROUND(ROUND(I183, 2) * ROUND(IF(H183="",G183,H183),  2), 2))</f>
        <v>0</v>
      </c>
      <c r="K183" s="7"/>
      <c r="M183" s="27">
        <v>0.2</v>
      </c>
      <c r="Q183" s="7">
        <v>26</v>
      </c>
    </row>
    <row r="184" spans="1:17" hidden="1" x14ac:dyDescent="0.25">
      <c r="A184" s="7" t="s">
        <v>48</v>
      </c>
    </row>
    <row r="185" spans="1:17" hidden="1" x14ac:dyDescent="0.25">
      <c r="A185" s="7" t="s">
        <v>51</v>
      </c>
    </row>
    <row r="186" spans="1:17" hidden="1" x14ac:dyDescent="0.25">
      <c r="A186" s="7" t="s">
        <v>51</v>
      </c>
    </row>
    <row r="187" spans="1:17" hidden="1" x14ac:dyDescent="0.25">
      <c r="A187" s="7" t="s">
        <v>51</v>
      </c>
    </row>
    <row r="188" spans="1:17" hidden="1" x14ac:dyDescent="0.25">
      <c r="A188" s="7" t="s">
        <v>51</v>
      </c>
    </row>
    <row r="189" spans="1:17" hidden="1" x14ac:dyDescent="0.25">
      <c r="A189" s="7" t="s">
        <v>51</v>
      </c>
    </row>
    <row r="190" spans="1:17" hidden="1" x14ac:dyDescent="0.25">
      <c r="A190" s="7" t="s">
        <v>51</v>
      </c>
    </row>
    <row r="191" spans="1:17" hidden="1" x14ac:dyDescent="0.25">
      <c r="A191" s="7" t="s">
        <v>51</v>
      </c>
    </row>
    <row r="192" spans="1:17" hidden="1" x14ac:dyDescent="0.25">
      <c r="A192" s="7" t="s">
        <v>51</v>
      </c>
    </row>
    <row r="193" spans="1:17" hidden="1" x14ac:dyDescent="0.25">
      <c r="A193" s="7" t="s">
        <v>51</v>
      </c>
    </row>
    <row r="194" spans="1:17" hidden="1" x14ac:dyDescent="0.25">
      <c r="A194" s="7" t="s">
        <v>52</v>
      </c>
    </row>
    <row r="195" spans="1:17" x14ac:dyDescent="0.25">
      <c r="A195" s="7">
        <v>9</v>
      </c>
      <c r="B195" s="21" t="s">
        <v>94</v>
      </c>
      <c r="C195" s="62" t="s">
        <v>73</v>
      </c>
      <c r="D195" s="63"/>
      <c r="E195" s="63"/>
      <c r="F195" s="22" t="s">
        <v>13</v>
      </c>
      <c r="G195" s="23">
        <v>54.83</v>
      </c>
      <c r="H195" s="24"/>
      <c r="I195" s="25"/>
      <c r="J195" s="26">
        <f>IF(AND(G195= "",H195= ""), 0, ROUND(ROUND(I195, 2) * ROUND(IF(H195="",G195,H195),  2), 2))</f>
        <v>0</v>
      </c>
      <c r="K195" s="7"/>
      <c r="M195" s="27">
        <v>0.2</v>
      </c>
      <c r="Q195" s="7">
        <v>26</v>
      </c>
    </row>
    <row r="196" spans="1:17" hidden="1" x14ac:dyDescent="0.25">
      <c r="A196" s="7" t="s">
        <v>48</v>
      </c>
    </row>
    <row r="197" spans="1:17" hidden="1" x14ac:dyDescent="0.25">
      <c r="A197" s="7" t="s">
        <v>51</v>
      </c>
    </row>
    <row r="198" spans="1:17" hidden="1" x14ac:dyDescent="0.25">
      <c r="A198" s="7" t="s">
        <v>51</v>
      </c>
    </row>
    <row r="199" spans="1:17" hidden="1" x14ac:dyDescent="0.25">
      <c r="A199" s="7" t="s">
        <v>51</v>
      </c>
    </row>
    <row r="200" spans="1:17" hidden="1" x14ac:dyDescent="0.25">
      <c r="A200" s="7" t="s">
        <v>51</v>
      </c>
    </row>
    <row r="201" spans="1:17" hidden="1" x14ac:dyDescent="0.25">
      <c r="A201" s="7" t="s">
        <v>51</v>
      </c>
    </row>
    <row r="202" spans="1:17" hidden="1" x14ac:dyDescent="0.25">
      <c r="A202" s="7" t="s">
        <v>51</v>
      </c>
    </row>
    <row r="203" spans="1:17" hidden="1" x14ac:dyDescent="0.25">
      <c r="A203" s="7" t="s">
        <v>51</v>
      </c>
    </row>
    <row r="204" spans="1:17" hidden="1" x14ac:dyDescent="0.25">
      <c r="A204" s="7" t="s">
        <v>51</v>
      </c>
    </row>
    <row r="205" spans="1:17" hidden="1" x14ac:dyDescent="0.25">
      <c r="A205" s="7" t="s">
        <v>51</v>
      </c>
    </row>
    <row r="206" spans="1:17" hidden="1" x14ac:dyDescent="0.25">
      <c r="A206" s="7" t="s">
        <v>51</v>
      </c>
    </row>
    <row r="207" spans="1:17" hidden="1" x14ac:dyDescent="0.25">
      <c r="A207" s="7" t="s">
        <v>51</v>
      </c>
    </row>
    <row r="208" spans="1:17" hidden="1" x14ac:dyDescent="0.25">
      <c r="A208" s="7" t="s">
        <v>51</v>
      </c>
    </row>
    <row r="209" spans="1:17" hidden="1" x14ac:dyDescent="0.25">
      <c r="A209" s="7" t="s">
        <v>52</v>
      </c>
    </row>
    <row r="210" spans="1:17" hidden="1" x14ac:dyDescent="0.25">
      <c r="A210" s="7" t="s">
        <v>53</v>
      </c>
    </row>
    <row r="211" spans="1:17" ht="31.7" customHeight="1" x14ac:dyDescent="0.25">
      <c r="A211" s="7">
        <v>4</v>
      </c>
      <c r="B211" s="16" t="s">
        <v>95</v>
      </c>
      <c r="C211" s="61" t="s">
        <v>96</v>
      </c>
      <c r="D211" s="61"/>
      <c r="E211" s="61"/>
      <c r="F211" s="19"/>
      <c r="G211" s="19"/>
      <c r="H211" s="19"/>
      <c r="I211" s="19"/>
      <c r="J211" s="20"/>
      <c r="K211" s="7"/>
    </row>
    <row r="212" spans="1:17" hidden="1" x14ac:dyDescent="0.25">
      <c r="A212" s="7" t="s">
        <v>60</v>
      </c>
    </row>
    <row r="213" spans="1:17" x14ac:dyDescent="0.25">
      <c r="A213" s="7">
        <v>9</v>
      </c>
      <c r="B213" s="21" t="s">
        <v>97</v>
      </c>
      <c r="C213" s="62" t="s">
        <v>98</v>
      </c>
      <c r="D213" s="63"/>
      <c r="E213" s="63"/>
      <c r="F213" s="22" t="s">
        <v>99</v>
      </c>
      <c r="G213" s="29">
        <v>1</v>
      </c>
      <c r="H213" s="30"/>
      <c r="I213" s="25"/>
      <c r="J213" s="26">
        <f>IF(AND(G213= "",H213= ""), 0, ROUND(ROUND(I213, 2) * ROUND(IF(H213="",G213,H213),  0), 2))</f>
        <v>0</v>
      </c>
      <c r="K213" s="7"/>
      <c r="M213" s="27">
        <v>0.2</v>
      </c>
      <c r="Q213" s="7">
        <v>26</v>
      </c>
    </row>
    <row r="214" spans="1:17" hidden="1" x14ac:dyDescent="0.25">
      <c r="A214" s="7" t="s">
        <v>48</v>
      </c>
    </row>
    <row r="215" spans="1:17" hidden="1" x14ac:dyDescent="0.25">
      <c r="A215" s="7" t="s">
        <v>52</v>
      </c>
    </row>
    <row r="216" spans="1:17" hidden="1" x14ac:dyDescent="0.25">
      <c r="A216" s="7" t="s">
        <v>53</v>
      </c>
    </row>
    <row r="217" spans="1:17" x14ac:dyDescent="0.25">
      <c r="A217" s="7">
        <v>4</v>
      </c>
      <c r="B217" s="16" t="s">
        <v>100</v>
      </c>
      <c r="C217" s="61" t="s">
        <v>101</v>
      </c>
      <c r="D217" s="61"/>
      <c r="E217" s="61"/>
      <c r="F217" s="19"/>
      <c r="G217" s="19"/>
      <c r="H217" s="19"/>
      <c r="I217" s="19"/>
      <c r="J217" s="20"/>
      <c r="K217" s="7"/>
    </row>
    <row r="218" spans="1:17" x14ac:dyDescent="0.25">
      <c r="A218" s="7">
        <v>9</v>
      </c>
      <c r="B218" s="21" t="s">
        <v>102</v>
      </c>
      <c r="C218" s="62" t="s">
        <v>103</v>
      </c>
      <c r="D218" s="63"/>
      <c r="E218" s="63"/>
      <c r="F218" s="22" t="s">
        <v>99</v>
      </c>
      <c r="G218" s="29">
        <v>1</v>
      </c>
      <c r="H218" s="30"/>
      <c r="I218" s="25"/>
      <c r="J218" s="26">
        <f>IF(AND(G218= "",H218= ""), 0, ROUND(ROUND(I218, 2) * ROUND(IF(H218="",G218,H218),  0), 2))</f>
        <v>0</v>
      </c>
      <c r="K218" s="7"/>
      <c r="M218" s="27">
        <v>0.2</v>
      </c>
      <c r="Q218" s="7">
        <v>26</v>
      </c>
    </row>
    <row r="219" spans="1:17" hidden="1" x14ac:dyDescent="0.25">
      <c r="A219" s="7" t="s">
        <v>48</v>
      </c>
    </row>
    <row r="220" spans="1:17" hidden="1" x14ac:dyDescent="0.25">
      <c r="A220" s="7" t="s">
        <v>52</v>
      </c>
    </row>
    <row r="221" spans="1:17" x14ac:dyDescent="0.25">
      <c r="A221" s="7">
        <v>9</v>
      </c>
      <c r="B221" s="21" t="s">
        <v>104</v>
      </c>
      <c r="C221" s="62" t="s">
        <v>105</v>
      </c>
      <c r="D221" s="63"/>
      <c r="E221" s="63"/>
      <c r="F221" s="22" t="s">
        <v>99</v>
      </c>
      <c r="G221" s="29">
        <v>1</v>
      </c>
      <c r="H221" s="30"/>
      <c r="I221" s="25"/>
      <c r="J221" s="26">
        <f>IF(AND(G221= "",H221= ""), 0, ROUND(ROUND(I221, 2) * ROUND(IF(H221="",G221,H221),  0), 2))</f>
        <v>0</v>
      </c>
      <c r="K221" s="7"/>
      <c r="M221" s="27">
        <v>0.2</v>
      </c>
      <c r="Q221" s="7">
        <v>26</v>
      </c>
    </row>
    <row r="222" spans="1:17" hidden="1" x14ac:dyDescent="0.25">
      <c r="A222" s="7" t="s">
        <v>48</v>
      </c>
    </row>
    <row r="223" spans="1:17" hidden="1" x14ac:dyDescent="0.25">
      <c r="A223" s="7" t="s">
        <v>52</v>
      </c>
    </row>
    <row r="224" spans="1:17" hidden="1" x14ac:dyDescent="0.25">
      <c r="A224" s="7" t="s">
        <v>53</v>
      </c>
    </row>
    <row r="225" spans="1:17" x14ac:dyDescent="0.25">
      <c r="A225" s="7">
        <v>4</v>
      </c>
      <c r="B225" s="16" t="s">
        <v>106</v>
      </c>
      <c r="C225" s="61" t="s">
        <v>107</v>
      </c>
      <c r="D225" s="61"/>
      <c r="E225" s="61"/>
      <c r="F225" s="19"/>
      <c r="G225" s="19"/>
      <c r="H225" s="19"/>
      <c r="I225" s="19"/>
      <c r="J225" s="20"/>
      <c r="K225" s="7"/>
    </row>
    <row r="226" spans="1:17" x14ac:dyDescent="0.25">
      <c r="A226" s="7">
        <v>9</v>
      </c>
      <c r="B226" s="21" t="s">
        <v>108</v>
      </c>
      <c r="C226" s="62" t="s">
        <v>109</v>
      </c>
      <c r="D226" s="63"/>
      <c r="E226" s="63"/>
      <c r="F226" s="22" t="s">
        <v>13</v>
      </c>
      <c r="G226" s="23">
        <v>84.08</v>
      </c>
      <c r="H226" s="24"/>
      <c r="I226" s="25"/>
      <c r="J226" s="26">
        <f>IF(AND(G226= "",H226= ""), 0, ROUND(ROUND(I226, 2) * ROUND(IF(H226="",G226,H226),  2), 2))</f>
        <v>0</v>
      </c>
      <c r="K226" s="7"/>
      <c r="M226" s="27">
        <v>0.2</v>
      </c>
      <c r="Q226" s="7">
        <v>26</v>
      </c>
    </row>
    <row r="227" spans="1:17" hidden="1" x14ac:dyDescent="0.25">
      <c r="A227" s="7" t="s">
        <v>48</v>
      </c>
    </row>
    <row r="228" spans="1:17" x14ac:dyDescent="0.25">
      <c r="A228" s="7" t="s">
        <v>49</v>
      </c>
      <c r="B228" s="28"/>
      <c r="C228" s="64" t="s">
        <v>110</v>
      </c>
      <c r="D228" s="64"/>
      <c r="E228" s="64"/>
      <c r="F228" s="64"/>
      <c r="G228" s="64"/>
      <c r="H228" s="64"/>
      <c r="I228" s="64"/>
      <c r="J228" s="28"/>
    </row>
    <row r="229" spans="1:17" hidden="1" x14ac:dyDescent="0.25">
      <c r="A229" s="7" t="s">
        <v>51</v>
      </c>
    </row>
    <row r="230" spans="1:17" hidden="1" x14ac:dyDescent="0.25">
      <c r="A230" s="7" t="s">
        <v>51</v>
      </c>
    </row>
    <row r="231" spans="1:17" hidden="1" x14ac:dyDescent="0.25">
      <c r="A231" s="7" t="s">
        <v>52</v>
      </c>
    </row>
    <row r="232" spans="1:17" x14ac:dyDescent="0.25">
      <c r="A232" s="7">
        <v>9</v>
      </c>
      <c r="B232" s="21" t="s">
        <v>111</v>
      </c>
      <c r="C232" s="62" t="s">
        <v>112</v>
      </c>
      <c r="D232" s="63"/>
      <c r="E232" s="63"/>
      <c r="F232" s="22" t="s">
        <v>13</v>
      </c>
      <c r="G232" s="23">
        <v>101.27</v>
      </c>
      <c r="H232" s="24"/>
      <c r="I232" s="25"/>
      <c r="J232" s="26">
        <f>IF(AND(G232= "",H232= ""), 0, ROUND(ROUND(I232, 2) * ROUND(IF(H232="",G232,H232),  2), 2))</f>
        <v>0</v>
      </c>
      <c r="K232" s="7"/>
      <c r="M232" s="27">
        <v>0.2</v>
      </c>
      <c r="Q232" s="7">
        <v>26</v>
      </c>
    </row>
    <row r="233" spans="1:17" hidden="1" x14ac:dyDescent="0.25">
      <c r="A233" s="7" t="s">
        <v>48</v>
      </c>
    </row>
    <row r="234" spans="1:17" hidden="1" x14ac:dyDescent="0.25">
      <c r="A234" s="7" t="s">
        <v>51</v>
      </c>
    </row>
    <row r="235" spans="1:17" hidden="1" x14ac:dyDescent="0.25">
      <c r="A235" s="7" t="s">
        <v>51</v>
      </c>
    </row>
    <row r="236" spans="1:17" hidden="1" x14ac:dyDescent="0.25">
      <c r="A236" s="7" t="s">
        <v>51</v>
      </c>
    </row>
    <row r="237" spans="1:17" hidden="1" x14ac:dyDescent="0.25">
      <c r="A237" s="7" t="s">
        <v>51</v>
      </c>
    </row>
    <row r="238" spans="1:17" hidden="1" x14ac:dyDescent="0.25">
      <c r="A238" s="7" t="s">
        <v>51</v>
      </c>
    </row>
    <row r="239" spans="1:17" hidden="1" x14ac:dyDescent="0.25">
      <c r="A239" s="7" t="s">
        <v>51</v>
      </c>
    </row>
    <row r="240" spans="1:17" hidden="1" x14ac:dyDescent="0.25">
      <c r="A240" s="7" t="s">
        <v>51</v>
      </c>
    </row>
    <row r="241" spans="1:10" hidden="1" x14ac:dyDescent="0.25">
      <c r="A241" s="7" t="s">
        <v>51</v>
      </c>
    </row>
    <row r="242" spans="1:10" hidden="1" x14ac:dyDescent="0.25">
      <c r="A242" s="7" t="s">
        <v>52</v>
      </c>
    </row>
    <row r="243" spans="1:10" hidden="1" x14ac:dyDescent="0.25">
      <c r="A243" s="7" t="s">
        <v>53</v>
      </c>
    </row>
    <row r="244" spans="1:10" hidden="1" x14ac:dyDescent="0.25">
      <c r="A244" s="7" t="s">
        <v>41</v>
      </c>
    </row>
    <row r="245" spans="1:10" hidden="1" x14ac:dyDescent="0.25">
      <c r="A245" s="7">
        <v>9</v>
      </c>
    </row>
    <row r="246" spans="1:10" hidden="1" x14ac:dyDescent="0.25">
      <c r="A246" s="7" t="s">
        <v>52</v>
      </c>
    </row>
    <row r="247" spans="1:10" ht="37.15" customHeight="1" x14ac:dyDescent="0.25">
      <c r="B247" s="3"/>
      <c r="C247" s="65" t="s">
        <v>113</v>
      </c>
      <c r="D247" s="65"/>
      <c r="E247" s="65"/>
      <c r="F247" s="65"/>
      <c r="G247" s="65"/>
      <c r="H247" s="65"/>
      <c r="I247" s="65"/>
      <c r="J247" s="65"/>
    </row>
    <row r="249" spans="1:10" ht="15.75" x14ac:dyDescent="0.25">
      <c r="C249" s="66" t="s">
        <v>114</v>
      </c>
      <c r="D249" s="66"/>
      <c r="E249" s="66"/>
      <c r="F249" s="66"/>
      <c r="G249" s="66"/>
      <c r="H249" s="66"/>
      <c r="I249" s="66"/>
      <c r="J249" s="66"/>
    </row>
    <row r="250" spans="1:10" ht="16.899999999999999" customHeight="1" x14ac:dyDescent="0.25">
      <c r="C250" s="68" t="s">
        <v>115</v>
      </c>
      <c r="D250" s="69"/>
      <c r="E250" s="69"/>
      <c r="F250" s="67">
        <f>SUMIF(K9:K47, "", J9:J47)</f>
        <v>0</v>
      </c>
      <c r="G250" s="67"/>
      <c r="H250" s="67"/>
      <c r="I250" s="67"/>
      <c r="J250" s="67"/>
    </row>
    <row r="251" spans="1:10" x14ac:dyDescent="0.25">
      <c r="C251" s="72" t="s">
        <v>116</v>
      </c>
      <c r="D251" s="73"/>
      <c r="E251" s="73"/>
      <c r="F251" s="70">
        <f>SUMIF(K9:K9, "", J9:J9)</f>
        <v>0</v>
      </c>
      <c r="G251" s="71"/>
      <c r="H251" s="71"/>
      <c r="I251" s="71"/>
      <c r="J251" s="71"/>
    </row>
    <row r="252" spans="1:10" x14ac:dyDescent="0.25">
      <c r="C252" s="72" t="s">
        <v>117</v>
      </c>
      <c r="D252" s="73"/>
      <c r="E252" s="73"/>
      <c r="F252" s="70">
        <f>SUMIF(K22:K22, "", J22:J22)</f>
        <v>0</v>
      </c>
      <c r="G252" s="71"/>
      <c r="H252" s="71"/>
      <c r="I252" s="71"/>
      <c r="J252" s="71"/>
    </row>
    <row r="253" spans="1:10" ht="26.85" customHeight="1" x14ac:dyDescent="0.25">
      <c r="C253" s="72" t="s">
        <v>118</v>
      </c>
      <c r="D253" s="73"/>
      <c r="E253" s="73"/>
      <c r="F253" s="70">
        <f>SUMIF(K30:K34, "", J30:J34)</f>
        <v>0</v>
      </c>
      <c r="G253" s="71"/>
      <c r="H253" s="71"/>
      <c r="I253" s="71"/>
      <c r="J253" s="71"/>
    </row>
    <row r="254" spans="1:10" ht="26.85" customHeight="1" x14ac:dyDescent="0.25">
      <c r="C254" s="72" t="s">
        <v>119</v>
      </c>
      <c r="D254" s="73"/>
      <c r="E254" s="73"/>
      <c r="F254" s="70">
        <f>SUMIF(K42:K47, "", J42:J47)</f>
        <v>0</v>
      </c>
      <c r="G254" s="71"/>
      <c r="H254" s="71"/>
      <c r="I254" s="71"/>
      <c r="J254" s="71"/>
    </row>
    <row r="255" spans="1:10" ht="16.899999999999999" customHeight="1" x14ac:dyDescent="0.25">
      <c r="C255" s="68" t="s">
        <v>120</v>
      </c>
      <c r="D255" s="69"/>
      <c r="E255" s="69"/>
      <c r="F255" s="67">
        <f>SUMIF(K56:K232, "", J56:J232)</f>
        <v>0</v>
      </c>
      <c r="G255" s="67"/>
      <c r="H255" s="67"/>
      <c r="I255" s="67"/>
      <c r="J255" s="67"/>
    </row>
    <row r="256" spans="1:10" x14ac:dyDescent="0.25">
      <c r="C256" s="72" t="s">
        <v>121</v>
      </c>
      <c r="D256" s="73"/>
      <c r="E256" s="73"/>
      <c r="F256" s="70">
        <f>SUMIF(K56:K89, "", J56:J89)</f>
        <v>0</v>
      </c>
      <c r="G256" s="71"/>
      <c r="H256" s="71"/>
      <c r="I256" s="71"/>
      <c r="J256" s="71"/>
    </row>
    <row r="257" spans="1:10" x14ac:dyDescent="0.25">
      <c r="C257" s="72" t="s">
        <v>122</v>
      </c>
      <c r="D257" s="73"/>
      <c r="E257" s="73"/>
      <c r="F257" s="70">
        <f>SUMIF(K120:K148, "", J120:J148)</f>
        <v>0</v>
      </c>
      <c r="G257" s="71"/>
      <c r="H257" s="71"/>
      <c r="I257" s="71"/>
      <c r="J257" s="71"/>
    </row>
    <row r="258" spans="1:10" ht="26.85" customHeight="1" x14ac:dyDescent="0.25">
      <c r="C258" s="72" t="s">
        <v>123</v>
      </c>
      <c r="D258" s="73"/>
      <c r="E258" s="73"/>
      <c r="F258" s="70">
        <f>SUMIF(K163:K167, "", J163:J167)</f>
        <v>0</v>
      </c>
      <c r="G258" s="71"/>
      <c r="H258" s="71"/>
      <c r="I258" s="71"/>
      <c r="J258" s="71"/>
    </row>
    <row r="259" spans="1:10" ht="26.85" customHeight="1" x14ac:dyDescent="0.25">
      <c r="C259" s="72" t="s">
        <v>124</v>
      </c>
      <c r="D259" s="73"/>
      <c r="E259" s="73"/>
      <c r="F259" s="70">
        <f>SUMIF(K183:K195, "", J183:J195)</f>
        <v>0</v>
      </c>
      <c r="G259" s="71"/>
      <c r="H259" s="71"/>
      <c r="I259" s="71"/>
      <c r="J259" s="71"/>
    </row>
    <row r="260" spans="1:10" ht="28.7" customHeight="1" x14ac:dyDescent="0.25">
      <c r="C260" s="72" t="s">
        <v>125</v>
      </c>
      <c r="D260" s="73"/>
      <c r="E260" s="73"/>
      <c r="F260" s="70">
        <f>SUMIF(K213:K213, "", J213:J213)</f>
        <v>0</v>
      </c>
      <c r="G260" s="71"/>
      <c r="H260" s="71"/>
      <c r="I260" s="71"/>
      <c r="J260" s="71"/>
    </row>
    <row r="261" spans="1:10" x14ac:dyDescent="0.25">
      <c r="C261" s="72" t="s">
        <v>126</v>
      </c>
      <c r="D261" s="73"/>
      <c r="E261" s="73"/>
      <c r="F261" s="70">
        <f>SUMIF(K218:K221, "", J218:J221)</f>
        <v>0</v>
      </c>
      <c r="G261" s="71"/>
      <c r="H261" s="71"/>
      <c r="I261" s="71"/>
      <c r="J261" s="71"/>
    </row>
    <row r="262" spans="1:10" x14ac:dyDescent="0.25">
      <c r="C262" s="72" t="s">
        <v>127</v>
      </c>
      <c r="D262" s="73"/>
      <c r="E262" s="73"/>
      <c r="F262" s="70">
        <f>SUMIF(K226:K232, "", J226:J232)</f>
        <v>0</v>
      </c>
      <c r="G262" s="71"/>
      <c r="H262" s="71"/>
      <c r="I262" s="71"/>
      <c r="J262" s="71"/>
    </row>
    <row r="263" spans="1:10" ht="24.95" customHeight="1" x14ac:dyDescent="0.25">
      <c r="C263" s="74" t="s">
        <v>128</v>
      </c>
      <c r="D263" s="75"/>
      <c r="E263" s="75"/>
      <c r="F263" s="31"/>
      <c r="G263" s="31"/>
      <c r="H263" s="31"/>
      <c r="I263" s="31"/>
      <c r="J263" s="32"/>
    </row>
    <row r="264" spans="1:10" x14ac:dyDescent="0.25">
      <c r="C264" s="76"/>
      <c r="D264" s="77"/>
      <c r="E264" s="77"/>
      <c r="F264" s="77"/>
      <c r="G264" s="77"/>
      <c r="H264" s="77"/>
      <c r="I264" s="77"/>
      <c r="J264" s="78"/>
    </row>
    <row r="265" spans="1:10" x14ac:dyDescent="0.25">
      <c r="A265" s="33"/>
      <c r="C265" s="79" t="s">
        <v>129</v>
      </c>
      <c r="D265" s="42"/>
      <c r="E265" s="42"/>
      <c r="F265" s="80">
        <f>SUMIF(K5:K247, IF(K4="","",K4), J5:J247)</f>
        <v>0</v>
      </c>
      <c r="G265" s="81"/>
      <c r="H265" s="81"/>
      <c r="I265" s="81"/>
      <c r="J265" s="82"/>
    </row>
    <row r="266" spans="1:10" x14ac:dyDescent="0.25">
      <c r="A266" s="33"/>
      <c r="C266" s="79" t="s">
        <v>130</v>
      </c>
      <c r="D266" s="42"/>
      <c r="E266" s="42"/>
      <c r="F266" s="80">
        <f>ROUND(SUMIF(K5:K247, IF(K4="","",K4), J5:J247) * 0.2, 2)</f>
        <v>0</v>
      </c>
      <c r="G266" s="81"/>
      <c r="H266" s="81"/>
      <c r="I266" s="81"/>
      <c r="J266" s="82"/>
    </row>
    <row r="267" spans="1:10" x14ac:dyDescent="0.25">
      <c r="C267" s="83" t="s">
        <v>131</v>
      </c>
      <c r="D267" s="84"/>
      <c r="E267" s="84"/>
      <c r="F267" s="85">
        <f>SUM(F265:F266)</f>
        <v>0</v>
      </c>
      <c r="G267" s="86"/>
      <c r="H267" s="86"/>
      <c r="I267" s="86"/>
      <c r="J267" s="87"/>
    </row>
    <row r="268" spans="1:10" x14ac:dyDescent="0.25">
      <c r="C268" s="88"/>
      <c r="D268" s="89"/>
      <c r="E268" s="89"/>
      <c r="F268" s="89"/>
      <c r="G268" s="89"/>
      <c r="H268" s="89"/>
      <c r="I268" s="89"/>
      <c r="J268" s="89"/>
    </row>
    <row r="269" spans="1:10" x14ac:dyDescent="0.25">
      <c r="C269" s="90" t="s">
        <v>132</v>
      </c>
      <c r="D269" s="89"/>
      <c r="E269" s="89"/>
      <c r="F269" s="89"/>
      <c r="G269" s="89"/>
      <c r="H269" s="89"/>
      <c r="I269" s="89"/>
      <c r="J269" s="89"/>
    </row>
    <row r="270" spans="1:10" x14ac:dyDescent="0.25">
      <c r="C270" s="84" t="str">
        <f>IF(Paramètres!AA2&lt;&gt;"",Paramètres!AA2,"")</f>
        <v xml:space="preserve">Zéro euro </v>
      </c>
      <c r="D270" s="84"/>
      <c r="E270" s="84"/>
      <c r="F270" s="84"/>
      <c r="G270" s="84"/>
      <c r="H270" s="84"/>
      <c r="I270" s="84"/>
      <c r="J270" s="84"/>
    </row>
    <row r="271" spans="1:10" x14ac:dyDescent="0.25">
      <c r="C271" s="84"/>
      <c r="D271" s="84"/>
      <c r="E271" s="84"/>
      <c r="F271" s="84"/>
      <c r="G271" s="84"/>
      <c r="H271" s="84"/>
      <c r="I271" s="84"/>
      <c r="J271" s="84"/>
    </row>
    <row r="272" spans="1:10" ht="56.65" customHeight="1" x14ac:dyDescent="0.25">
      <c r="F272" s="91" t="s">
        <v>133</v>
      </c>
      <c r="G272" s="91"/>
      <c r="H272" s="91"/>
      <c r="I272" s="91"/>
      <c r="J272" s="91"/>
    </row>
    <row r="274" spans="3:10" ht="85.15" customHeight="1" x14ac:dyDescent="0.25">
      <c r="C274" s="92" t="s">
        <v>134</v>
      </c>
      <c r="D274" s="92"/>
      <c r="F274" s="92" t="s">
        <v>135</v>
      </c>
      <c r="G274" s="92"/>
      <c r="H274" s="92"/>
      <c r="I274" s="92"/>
      <c r="J274" s="92"/>
    </row>
    <row r="275" spans="3:10" x14ac:dyDescent="0.25">
      <c r="C275" s="93" t="s">
        <v>136</v>
      </c>
      <c r="D275" s="93"/>
      <c r="E275" s="93"/>
      <c r="F275" s="93"/>
      <c r="G275" s="93"/>
      <c r="H275" s="93"/>
      <c r="I275" s="93"/>
      <c r="J275" s="93"/>
    </row>
  </sheetData>
  <sheetProtection password="E95E" sheet="1" objects="1" selectLockedCells="1"/>
  <mergeCells count="87">
    <mergeCell ref="C275:J275"/>
    <mergeCell ref="C269:J269"/>
    <mergeCell ref="C270:J270"/>
    <mergeCell ref="C271:J271"/>
    <mergeCell ref="F272:J272"/>
    <mergeCell ref="C274:D274"/>
    <mergeCell ref="F274:J274"/>
    <mergeCell ref="C266:E266"/>
    <mergeCell ref="F266:J266"/>
    <mergeCell ref="C267:E267"/>
    <mergeCell ref="F267:J267"/>
    <mergeCell ref="C268:J268"/>
    <mergeCell ref="F262:J262"/>
    <mergeCell ref="C262:E262"/>
    <mergeCell ref="C263:E263"/>
    <mergeCell ref="C264:J264"/>
    <mergeCell ref="C265:E265"/>
    <mergeCell ref="F265:J265"/>
    <mergeCell ref="F259:J259"/>
    <mergeCell ref="C259:E259"/>
    <mergeCell ref="F260:J260"/>
    <mergeCell ref="C260:E260"/>
    <mergeCell ref="F261:J261"/>
    <mergeCell ref="C261:E261"/>
    <mergeCell ref="F256:J256"/>
    <mergeCell ref="C256:E256"/>
    <mergeCell ref="F257:J257"/>
    <mergeCell ref="C257:E257"/>
    <mergeCell ref="F258:J258"/>
    <mergeCell ref="C258:E258"/>
    <mergeCell ref="F253:J253"/>
    <mergeCell ref="C253:E253"/>
    <mergeCell ref="F254:J254"/>
    <mergeCell ref="C254:E254"/>
    <mergeCell ref="F255:J255"/>
    <mergeCell ref="C255:E255"/>
    <mergeCell ref="F250:J250"/>
    <mergeCell ref="C250:E250"/>
    <mergeCell ref="F251:J251"/>
    <mergeCell ref="C251:E251"/>
    <mergeCell ref="F252:J252"/>
    <mergeCell ref="C252:E252"/>
    <mergeCell ref="C226:E226"/>
    <mergeCell ref="C228:I228"/>
    <mergeCell ref="C232:E232"/>
    <mergeCell ref="C247:J247"/>
    <mergeCell ref="C249:J249"/>
    <mergeCell ref="C213:E213"/>
    <mergeCell ref="C217:E217"/>
    <mergeCell ref="C218:E218"/>
    <mergeCell ref="C221:E221"/>
    <mergeCell ref="C225:E225"/>
    <mergeCell ref="C175:I175"/>
    <mergeCell ref="C181:E181"/>
    <mergeCell ref="C183:E183"/>
    <mergeCell ref="C195:E195"/>
    <mergeCell ref="C211:E211"/>
    <mergeCell ref="C148:E148"/>
    <mergeCell ref="C150:I150"/>
    <mergeCell ref="C161:E161"/>
    <mergeCell ref="C163:E163"/>
    <mergeCell ref="C167:E167"/>
    <mergeCell ref="C55:E55"/>
    <mergeCell ref="C56:E56"/>
    <mergeCell ref="C89:E89"/>
    <mergeCell ref="C119:E119"/>
    <mergeCell ref="C120:E120"/>
    <mergeCell ref="C42:E42"/>
    <mergeCell ref="C44:I44"/>
    <mergeCell ref="C47:E47"/>
    <mergeCell ref="C49:I49"/>
    <mergeCell ref="C54:E54"/>
    <mergeCell ref="C30:E30"/>
    <mergeCell ref="C31:I31"/>
    <mergeCell ref="C34:E34"/>
    <mergeCell ref="C36:I36"/>
    <mergeCell ref="C40:E40"/>
    <mergeCell ref="C14:I14"/>
    <mergeCell ref="C21:E21"/>
    <mergeCell ref="C22:E22"/>
    <mergeCell ref="C24:I24"/>
    <mergeCell ref="C28:E28"/>
    <mergeCell ref="C3:E3"/>
    <mergeCell ref="C4:E4"/>
    <mergeCell ref="C7:E7"/>
    <mergeCell ref="C8:E8"/>
    <mergeCell ref="C9:E9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&amp;L24M14 - Réhabilitation de locaux - INRAE COLMAR 
28, route d'Herrlisheim - 68000 COLMAR&amp;RDPGF - Lot n°8 PEINTURE INTERIEURE / EXTERIEURE / NETTOYAGE 
DCE - Edition du 26/09/2025</oddHeader>
    <oddFooter>&amp;CEdition du 26/09/2025&amp;RPage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35" t="s">
        <v>137</v>
      </c>
      <c r="AA1" s="7">
        <f>IF(DPGF!F267&lt;&gt;"",DPGF!F267,"0")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6" t="s">
        <v>138</v>
      </c>
      <c r="B3" s="34" t="s">
        <v>139</v>
      </c>
      <c r="C3" s="94" t="s">
        <v>164</v>
      </c>
      <c r="D3" s="94"/>
      <c r="E3" s="94"/>
      <c r="F3" s="94"/>
      <c r="G3" s="94"/>
      <c r="H3" s="94"/>
      <c r="I3" s="94"/>
      <c r="J3" s="94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6" t="s">
        <v>140</v>
      </c>
      <c r="B5" s="34" t="s">
        <v>141</v>
      </c>
      <c r="C5" s="94" t="s">
        <v>165</v>
      </c>
      <c r="D5" s="94"/>
      <c r="E5" s="94"/>
      <c r="F5" s="94"/>
      <c r="G5" s="94"/>
      <c r="H5" s="94"/>
      <c r="I5" s="94"/>
      <c r="J5" s="94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6" t="s">
        <v>150</v>
      </c>
      <c r="B7" s="34" t="s">
        <v>151</v>
      </c>
      <c r="C7" s="37" t="s">
        <v>166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6" t="s">
        <v>152</v>
      </c>
      <c r="B9" s="34" t="s">
        <v>153</v>
      </c>
      <c r="C9" s="37" t="s">
        <v>39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6" t="s">
        <v>142</v>
      </c>
      <c r="B11" s="34" t="s">
        <v>143</v>
      </c>
      <c r="C11" s="94" t="s">
        <v>40</v>
      </c>
      <c r="D11" s="94"/>
      <c r="E11" s="94"/>
      <c r="F11" s="94"/>
      <c r="G11" s="94"/>
      <c r="H11" s="94"/>
      <c r="I11" s="94"/>
      <c r="J11" s="94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6" t="s">
        <v>154</v>
      </c>
      <c r="B13" s="34" t="s">
        <v>155</v>
      </c>
      <c r="C13" s="37" t="s">
        <v>167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6" t="s">
        <v>156</v>
      </c>
      <c r="B15" s="34" t="s">
        <v>157</v>
      </c>
      <c r="C15" s="37" t="s">
        <v>168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6" t="s">
        <v>158</v>
      </c>
      <c r="B17" s="34" t="s">
        <v>159</v>
      </c>
      <c r="C17" s="37" t="s">
        <v>169</v>
      </c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38">
        <v>0.2</v>
      </c>
      <c r="E19" s="39" t="s">
        <v>160</v>
      </c>
      <c r="AA19" s="7">
        <f>INT((AA5-AA18*100)/10)</f>
        <v>0</v>
      </c>
    </row>
    <row r="20" spans="1:27" ht="12.75" customHeight="1" x14ac:dyDescent="0.25">
      <c r="C20" s="40">
        <v>5.5E-2</v>
      </c>
      <c r="E20" s="39" t="s">
        <v>161</v>
      </c>
      <c r="AA20" s="7">
        <f>AA5-AA18*100-AA19*10</f>
        <v>0</v>
      </c>
    </row>
    <row r="21" spans="1:27" ht="12.75" customHeight="1" x14ac:dyDescent="0.25">
      <c r="C21" s="40">
        <v>0</v>
      </c>
      <c r="E21" s="39" t="s">
        <v>162</v>
      </c>
      <c r="AA21" s="7">
        <f>INT(AA6/10)</f>
        <v>0</v>
      </c>
    </row>
    <row r="22" spans="1:27" ht="12.75" customHeight="1" x14ac:dyDescent="0.25">
      <c r="C22" s="41">
        <v>0</v>
      </c>
      <c r="E22" s="39" t="s">
        <v>163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6" t="s">
        <v>144</v>
      </c>
      <c r="B24" s="34" t="s">
        <v>145</v>
      </c>
      <c r="C24" s="94" t="s">
        <v>170</v>
      </c>
      <c r="D24" s="94"/>
      <c r="E24" s="94"/>
      <c r="F24" s="94"/>
      <c r="G24" s="94"/>
      <c r="H24" s="94"/>
      <c r="I24" s="94"/>
      <c r="J24" s="94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6" t="s">
        <v>146</v>
      </c>
      <c r="B26" s="34" t="s">
        <v>147</v>
      </c>
      <c r="C26" s="94" t="s">
        <v>171</v>
      </c>
      <c r="D26" s="94"/>
      <c r="E26" s="94"/>
      <c r="F26" s="94"/>
      <c r="G26" s="94"/>
      <c r="H26" s="94"/>
      <c r="I26" s="94"/>
      <c r="J26" s="94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6" t="s">
        <v>148</v>
      </c>
      <c r="B28" s="34" t="s">
        <v>149</v>
      </c>
      <c r="C28" s="94"/>
      <c r="D28" s="94"/>
      <c r="E28" s="94"/>
      <c r="F28" s="94"/>
      <c r="G28" s="94"/>
      <c r="H28" s="94"/>
      <c r="I28" s="94"/>
      <c r="J28" s="94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172</v>
      </c>
      <c r="B1" s="7" t="s">
        <v>173</v>
      </c>
    </row>
    <row r="2" spans="1:3" x14ac:dyDescent="0.25">
      <c r="A2" s="7" t="s">
        <v>174</v>
      </c>
      <c r="B2" s="7" t="s">
        <v>164</v>
      </c>
    </row>
    <row r="3" spans="1:3" x14ac:dyDescent="0.25">
      <c r="A3" s="7" t="s">
        <v>175</v>
      </c>
      <c r="B3" s="7">
        <v>1</v>
      </c>
    </row>
    <row r="4" spans="1:3" x14ac:dyDescent="0.25">
      <c r="A4" s="7" t="s">
        <v>176</v>
      </c>
      <c r="B4" s="7">
        <v>0</v>
      </c>
    </row>
    <row r="5" spans="1:3" x14ac:dyDescent="0.25">
      <c r="A5" s="7" t="s">
        <v>177</v>
      </c>
      <c r="B5" s="7">
        <v>0</v>
      </c>
    </row>
    <row r="6" spans="1:3" x14ac:dyDescent="0.25">
      <c r="A6" s="7" t="s">
        <v>178</v>
      </c>
      <c r="B6" s="7">
        <v>1</v>
      </c>
    </row>
    <row r="7" spans="1:3" x14ac:dyDescent="0.25">
      <c r="A7" s="7" t="s">
        <v>179</v>
      </c>
      <c r="B7" s="7">
        <v>1</v>
      </c>
    </row>
    <row r="8" spans="1:3" x14ac:dyDescent="0.25">
      <c r="A8" s="7" t="s">
        <v>180</v>
      </c>
      <c r="B8" s="7">
        <v>0</v>
      </c>
    </row>
    <row r="9" spans="1:3" x14ac:dyDescent="0.25">
      <c r="A9" s="7" t="s">
        <v>181</v>
      </c>
      <c r="B9" s="7">
        <v>0</v>
      </c>
    </row>
    <row r="10" spans="1:3" x14ac:dyDescent="0.25">
      <c r="A10" s="7" t="s">
        <v>182</v>
      </c>
      <c r="C10" s="7" t="s">
        <v>183</v>
      </c>
    </row>
    <row r="11" spans="1:3" x14ac:dyDescent="0.25">
      <c r="A11" s="7" t="s">
        <v>184</v>
      </c>
      <c r="B11" s="7">
        <v>0</v>
      </c>
    </row>
    <row r="12" spans="1:3" x14ac:dyDescent="0.25">
      <c r="A12" s="7" t="s">
        <v>185</v>
      </c>
      <c r="B12" s="7" t="s">
        <v>186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tabSelected="1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95" t="s">
        <v>187</v>
      </c>
      <c r="C2" s="95"/>
      <c r="D2" s="95"/>
      <c r="E2" s="95"/>
      <c r="F2" s="95"/>
      <c r="G2" s="95"/>
      <c r="H2" s="95"/>
      <c r="I2" s="95"/>
      <c r="J2" s="95"/>
    </row>
    <row r="4" spans="1:10" ht="12.75" customHeight="1" x14ac:dyDescent="0.25">
      <c r="A4" s="36" t="s">
        <v>138</v>
      </c>
      <c r="B4" s="34" t="s">
        <v>188</v>
      </c>
      <c r="C4" s="96"/>
      <c r="D4" s="96"/>
      <c r="E4" s="96"/>
      <c r="F4" s="96"/>
      <c r="G4" s="96"/>
      <c r="H4" s="96"/>
      <c r="I4" s="96"/>
      <c r="J4" s="96"/>
    </row>
    <row r="6" spans="1:10" ht="12.75" customHeight="1" x14ac:dyDescent="0.25">
      <c r="A6" s="36" t="s">
        <v>140</v>
      </c>
      <c r="B6" s="34" t="s">
        <v>189</v>
      </c>
      <c r="C6" s="96"/>
      <c r="D6" s="96"/>
      <c r="E6" s="96"/>
      <c r="F6" s="96"/>
      <c r="G6" s="96"/>
      <c r="H6" s="96"/>
      <c r="I6" s="96"/>
      <c r="J6" s="96"/>
    </row>
    <row r="8" spans="1:10" ht="12.75" customHeight="1" x14ac:dyDescent="0.25">
      <c r="A8" s="36" t="s">
        <v>150</v>
      </c>
      <c r="B8" s="34" t="s">
        <v>190</v>
      </c>
      <c r="C8" s="96"/>
      <c r="D8" s="96"/>
      <c r="E8" s="96"/>
      <c r="F8" s="96"/>
      <c r="G8" s="96"/>
      <c r="H8" s="96"/>
      <c r="I8" s="96"/>
      <c r="J8" s="96"/>
    </row>
    <row r="10" spans="1:10" ht="12.75" customHeight="1" x14ac:dyDescent="0.25">
      <c r="A10" s="36" t="s">
        <v>152</v>
      </c>
      <c r="B10" s="34" t="s">
        <v>191</v>
      </c>
      <c r="C10" s="97"/>
      <c r="D10" s="97"/>
      <c r="E10" s="97"/>
      <c r="F10" s="97"/>
      <c r="G10" s="97"/>
      <c r="H10" s="97"/>
      <c r="I10" s="97"/>
      <c r="J10" s="97"/>
    </row>
    <row r="12" spans="1:10" ht="12.75" customHeight="1" x14ac:dyDescent="0.25">
      <c r="A12" s="36" t="s">
        <v>142</v>
      </c>
      <c r="B12" s="34" t="s">
        <v>192</v>
      </c>
      <c r="C12" s="96"/>
      <c r="D12" s="96"/>
      <c r="E12" s="96"/>
      <c r="F12" s="96"/>
      <c r="G12" s="96"/>
      <c r="H12" s="96"/>
      <c r="I12" s="96"/>
      <c r="J12" s="96"/>
    </row>
    <row r="14" spans="1:10" ht="12.75" customHeight="1" x14ac:dyDescent="0.25">
      <c r="A14" s="36" t="s">
        <v>154</v>
      </c>
      <c r="B14" s="34" t="s">
        <v>193</v>
      </c>
      <c r="C14" s="96"/>
      <c r="D14" s="96"/>
      <c r="E14" s="96"/>
      <c r="F14" s="96"/>
      <c r="G14" s="96"/>
      <c r="H14" s="96"/>
      <c r="I14" s="96"/>
      <c r="J14" s="96"/>
    </row>
    <row r="16" spans="1:10" ht="12.75" customHeight="1" x14ac:dyDescent="0.25">
      <c r="A16" s="36" t="s">
        <v>156</v>
      </c>
      <c r="B16" s="34" t="s">
        <v>194</v>
      </c>
      <c r="C16" s="96"/>
      <c r="D16" s="96"/>
      <c r="E16" s="96"/>
      <c r="F16" s="96"/>
      <c r="G16" s="96"/>
      <c r="H16" s="96"/>
      <c r="I16" s="96"/>
      <c r="J16" s="96"/>
    </row>
    <row r="18" spans="1:10" ht="12.75" customHeight="1" x14ac:dyDescent="0.25">
      <c r="A18" s="36" t="s">
        <v>158</v>
      </c>
      <c r="B18" s="34" t="s">
        <v>195</v>
      </c>
      <c r="C18" s="98"/>
      <c r="D18" s="98"/>
      <c r="E18" s="98"/>
      <c r="F18" s="98"/>
      <c r="G18" s="98"/>
      <c r="H18" s="98"/>
      <c r="I18" s="98"/>
      <c r="J18" s="98"/>
    </row>
    <row r="20" spans="1:10" ht="12.75" customHeight="1" x14ac:dyDescent="0.25">
      <c r="A20" s="36" t="s">
        <v>196</v>
      </c>
      <c r="B20" s="34" t="s">
        <v>197</v>
      </c>
      <c r="C20" s="98"/>
      <c r="D20" s="98"/>
      <c r="E20" s="98"/>
      <c r="F20" s="98"/>
      <c r="G20" s="98"/>
      <c r="H20" s="98"/>
      <c r="I20" s="98"/>
      <c r="J20" s="98"/>
    </row>
    <row r="22" spans="1:10" ht="12.75" customHeight="1" x14ac:dyDescent="0.25">
      <c r="A22" s="36" t="s">
        <v>144</v>
      </c>
      <c r="B22" s="34" t="s">
        <v>198</v>
      </c>
      <c r="C22" s="98"/>
      <c r="D22" s="98"/>
      <c r="E22" s="98"/>
      <c r="F22" s="98"/>
      <c r="G22" s="98"/>
      <c r="H22" s="98"/>
      <c r="I22" s="98"/>
      <c r="J22" s="98"/>
    </row>
    <row r="24" spans="1:10" ht="12.75" customHeight="1" x14ac:dyDescent="0.25">
      <c r="A24" s="36" t="s">
        <v>146</v>
      </c>
      <c r="B24" s="34" t="s">
        <v>199</v>
      </c>
      <c r="C24" s="96"/>
      <c r="D24" s="96"/>
      <c r="E24" s="96"/>
      <c r="F24" s="96"/>
      <c r="G24" s="96"/>
      <c r="H24" s="96"/>
      <c r="I24" s="96"/>
      <c r="J24" s="96"/>
    </row>
    <row r="28" spans="1:10" ht="60" customHeight="1" x14ac:dyDescent="0.25">
      <c r="A28" s="36" t="s">
        <v>148</v>
      </c>
      <c r="B28" s="34" t="s">
        <v>200</v>
      </c>
      <c r="C28" s="96"/>
      <c r="D28" s="96"/>
      <c r="E28" s="96"/>
      <c r="F28" s="96"/>
      <c r="G28" s="96"/>
      <c r="H28" s="96"/>
      <c r="I28" s="96"/>
      <c r="J28" s="96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28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Christine PALCZEWSKI</cp:lastModifiedBy>
  <dcterms:created xsi:type="dcterms:W3CDTF">2025-09-22T06:50:25Z</dcterms:created>
  <dcterms:modified xsi:type="dcterms:W3CDTF">2025-10-08T12:57:19Z</dcterms:modified>
</cp:coreProperties>
</file>