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06\Partage NAS\1-Affaires\COLMAR - INRAE - 24M14\05. DCE-AO\2. PIECES ECRITES G5\Pièces écrites 26.09.2025\"/>
    </mc:Choice>
  </mc:AlternateContent>
  <xr:revisionPtr revIDLastSave="0" documentId="13_ncr:1_{38DA8908-C21F-4CCA-858D-8AC41BF1CEB2}" xr6:coauthVersionLast="47" xr6:coauthVersionMax="47" xr10:uidLastSave="{00000000-0000-0000-0000-000000000000}"/>
  <bookViews>
    <workbookView xWindow="28680" yWindow="-45" windowWidth="29040" windowHeight="15720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192" i="2"/>
  <c r="F191" i="2"/>
  <c r="F187" i="2"/>
  <c r="F186" i="2"/>
  <c r="F185" i="2"/>
  <c r="J172" i="2"/>
  <c r="J169" i="2"/>
  <c r="J162" i="2"/>
  <c r="J157" i="2"/>
  <c r="J150" i="2"/>
  <c r="J144" i="2"/>
  <c r="J140" i="2"/>
  <c r="J133" i="2"/>
  <c r="J129" i="2"/>
  <c r="J120" i="2"/>
  <c r="F190" i="2" s="1"/>
  <c r="J97" i="2"/>
  <c r="F189" i="2" s="1"/>
  <c r="J90" i="2"/>
  <c r="J86" i="2"/>
  <c r="J82" i="2"/>
  <c r="J78" i="2"/>
  <c r="J74" i="2"/>
  <c r="F188" i="2" s="1"/>
  <c r="J67" i="2"/>
  <c r="J63" i="2"/>
  <c r="J59" i="2"/>
  <c r="J55" i="2"/>
  <c r="J49" i="2"/>
  <c r="J40" i="2"/>
  <c r="F184" i="2" s="1"/>
  <c r="J30" i="2"/>
  <c r="J25" i="2"/>
  <c r="F196" i="2" s="1"/>
  <c r="J18" i="2"/>
  <c r="J11" i="2"/>
  <c r="F195" i="2" s="1"/>
  <c r="F197" i="2" s="1"/>
  <c r="AA1" i="3" s="1"/>
  <c r="G84" i="1"/>
  <c r="G82" i="1"/>
  <c r="G80" i="1"/>
  <c r="G78" i="1"/>
  <c r="E70" i="1"/>
  <c r="E63" i="1"/>
  <c r="E60" i="1"/>
  <c r="E20" i="1"/>
  <c r="E11" i="1"/>
  <c r="AA3" i="3" l="1"/>
  <c r="AA37" i="3"/>
  <c r="AA33" i="3"/>
  <c r="AA5" i="3"/>
  <c r="AA4" i="3"/>
  <c r="F183" i="2"/>
  <c r="F182" i="2"/>
  <c r="AA18" i="3" l="1"/>
  <c r="AA15" i="3"/>
  <c r="AA9" i="3" s="1"/>
  <c r="AA32" i="3"/>
  <c r="AA16" i="3"/>
  <c r="AA17" i="3" s="1"/>
  <c r="AA6" i="3"/>
  <c r="AA27" i="3"/>
  <c r="AA12" i="3"/>
  <c r="AA13" i="3" s="1"/>
  <c r="AA42" i="3"/>
  <c r="AA67" i="3" l="1"/>
  <c r="AA59" i="3" s="1"/>
  <c r="AA49" i="3" s="1"/>
  <c r="AA31" i="3" s="1"/>
  <c r="AA47" i="3"/>
  <c r="AA50" i="3"/>
  <c r="AA34" i="3"/>
  <c r="AA75" i="3"/>
  <c r="AA94" i="3"/>
  <c r="AA82" i="3"/>
  <c r="AA90" i="3"/>
  <c r="AA86" i="3" s="1"/>
  <c r="AA81" i="3" s="1"/>
  <c r="AA74" i="3" s="1"/>
  <c r="AA66" i="3" s="1"/>
  <c r="AA58" i="3" s="1"/>
  <c r="AA48" i="3" s="1"/>
  <c r="AA30" i="3"/>
  <c r="AA46" i="3"/>
  <c r="AA29" i="3"/>
  <c r="AA28" i="3"/>
  <c r="AA7" i="3"/>
  <c r="AA93" i="3" s="1"/>
  <c r="AA89" i="3" s="1"/>
  <c r="AA25" i="3" s="1"/>
  <c r="AA38" i="3"/>
  <c r="AA21" i="3"/>
  <c r="AA41" i="3"/>
  <c r="AA11" i="3"/>
  <c r="AA24" i="3"/>
  <c r="AA23" i="3"/>
  <c r="AA19" i="3"/>
  <c r="AA14" i="3"/>
  <c r="AA73" i="3" s="1"/>
  <c r="AA10" i="3"/>
  <c r="AA65" i="3" l="1"/>
  <c r="AA95" i="3"/>
  <c r="AA91" i="3" s="1"/>
  <c r="AA20" i="3"/>
  <c r="AA69" i="3" s="1"/>
  <c r="AA61" i="3" s="1"/>
  <c r="AA53" i="3" s="1"/>
  <c r="AA36" i="3" s="1"/>
  <c r="AA96" i="3"/>
  <c r="AA92" i="3" s="1"/>
  <c r="AA22" i="3"/>
  <c r="AA71" i="3" s="1"/>
  <c r="AA63" i="3" s="1"/>
  <c r="AA55" i="3" s="1"/>
  <c r="AA40" i="3" s="1"/>
  <c r="AA85" i="3"/>
  <c r="AA57" i="3"/>
  <c r="AA45" i="3" s="1"/>
  <c r="AA26" i="3" s="1"/>
  <c r="AA43" i="3"/>
  <c r="AA80" i="3"/>
  <c r="AA72" i="3" s="1"/>
  <c r="AA64" i="3" s="1"/>
  <c r="AA56" i="3" s="1"/>
  <c r="AA44" i="3" s="1"/>
  <c r="AA51" i="3"/>
  <c r="AA39" i="3" l="1"/>
  <c r="AA88" i="3"/>
  <c r="AA84" i="3" s="1"/>
  <c r="AA78" i="3" s="1"/>
  <c r="AA70" i="3" s="1"/>
  <c r="AA62" i="3" s="1"/>
  <c r="AA54" i="3" s="1"/>
  <c r="AA35" i="3"/>
  <c r="AA98" i="3" s="1"/>
  <c r="AA2" i="3" s="1"/>
  <c r="C200" i="2" s="1"/>
  <c r="AA87" i="3"/>
  <c r="AA83" i="3" s="1"/>
  <c r="AA76" i="3" s="1"/>
  <c r="AA68" i="3" s="1"/>
  <c r="AA60" i="3" s="1"/>
  <c r="AA52" i="3" s="1"/>
  <c r="AA79" i="3"/>
  <c r="AA77" i="3"/>
</calcChain>
</file>

<file path=xl/sharedStrings.xml><?xml version="1.0" encoding="utf-8"?>
<sst xmlns="http://schemas.openxmlformats.org/spreadsheetml/2006/main" count="408" uniqueCount="240">
  <si>
    <t>Dossier</t>
  </si>
  <si>
    <t>Date</t>
  </si>
  <si>
    <t>Phase</t>
  </si>
  <si>
    <t>Indice</t>
  </si>
  <si>
    <t>MAITRE D'OUVRAGE
INRAE CENTRE GRAND EST COLMAR
28, route de Herrlisheim
68000 COLMAR</t>
  </si>
  <si>
    <t>ECONOMISTE DE LA CONSTRUCTION : 
    ATELIER G5
    55 rue Kléber
    68800 THANN
    Tél : 03 89 33 15 70
    Mél : contact@atelierg5architecture.fr</t>
  </si>
  <si>
    <t>BE STRUCTURE : 
    SMAR'T
    Pôle ENR, rue Pierre et Marie Curie
    68700 CERNAY
    Tél : 06 24 14 76 57
    Mél : m.schmitt@smart-ingenierie.com</t>
  </si>
  <si>
    <t>BE FLUIDES : 
    NR THERM
    rue du Pâquis
    90400 SEVENANS
    Mél : nrtherm@gmail.com</t>
  </si>
  <si>
    <t>ARCHITECTE : 
    ATELIER G5
    55 rue Kléber
    68800 THANN
    Tél : 03 89 33 15 70
    Mél : contact@atelierg5architecture.fr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</si>
  <si>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</si>
  <si>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</si>
  <si>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</si>
  <si>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</si>
  <si>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</si>
  <si>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</si>
  <si>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</si>
  <si>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</si>
  <si>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</si>
  <si>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</si>
  <si>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</si>
  <si>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</si>
  <si>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</si>
  <si>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</si>
  <si>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</si>
  <si>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</si>
  <si>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</si>
  <si>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</si>
  <si>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</si>
  <si>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</si>
  <si>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</si>
  <si>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</si>
  <si>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</si>
  <si>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</si>
  <si>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</si>
  <si>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</si>
  <si>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</si>
  <si>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</si>
  <si>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</si>
  <si>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</si>
  <si>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n°7</t>
  </si>
  <si>
    <t>MENUISERIE INTERIEURE BOIS</t>
  </si>
  <si>
    <t>3.&amp;</t>
  </si>
  <si>
    <t>7.2</t>
  </si>
  <si>
    <t>BATIMENT VIGNE ET VIN</t>
  </si>
  <si>
    <t>7.2.1</t>
  </si>
  <si>
    <t>MOBILIER</t>
  </si>
  <si>
    <t>7.2.1.1</t>
  </si>
  <si>
    <t>FACADE PLACARD STRATIFIE</t>
  </si>
  <si>
    <t>5.T</t>
  </si>
  <si>
    <t>7.2.1.1.1</t>
  </si>
  <si>
    <t xml:space="preserve">Façade de placard dimensions 1.30 m x 2.50 m </t>
  </si>
  <si>
    <t>9.T</t>
  </si>
  <si>
    <t>9.L</t>
  </si>
  <si>
    <t>Localisation : Nouvel accueil</t>
  </si>
  <si>
    <t>9.&amp;</t>
  </si>
  <si>
    <t>5.&amp;</t>
  </si>
  <si>
    <t>7.2.1.2</t>
  </si>
  <si>
    <t>AMENAGEMENT INTERIEUR DE PLACARD</t>
  </si>
  <si>
    <t>7.2.1.2.1</t>
  </si>
  <si>
    <t xml:space="preserve">Rayonnage pour placard dimensions 1.30 m x 2.50 m x 0.60 m </t>
  </si>
  <si>
    <t>7.2.1.3</t>
  </si>
  <si>
    <t>MEUBLE BAS</t>
  </si>
  <si>
    <t>7.2.1.3.1</t>
  </si>
  <si>
    <t>Meuble bas dimensions 2.00 x 0.90 x 0.50 m</t>
  </si>
  <si>
    <t>7.2.1.4</t>
  </si>
  <si>
    <t>BANQUE ACCUEIL</t>
  </si>
  <si>
    <t>7.2.1.4.1</t>
  </si>
  <si>
    <t>Bureau d'accueil droite avec casiers traversants</t>
  </si>
  <si>
    <t>9.U.IMAGE</t>
  </si>
  <si>
    <t>4.&amp;</t>
  </si>
  <si>
    <t>7.2.2</t>
  </si>
  <si>
    <t>PLINTHES BOIS A PEINDRE</t>
  </si>
  <si>
    <t>4.T</t>
  </si>
  <si>
    <t>7.2.2.1</t>
  </si>
  <si>
    <t>Plinthes pose droites</t>
  </si>
  <si>
    <t>ML</t>
  </si>
  <si>
    <t>9.M.Z</t>
  </si>
  <si>
    <t>7.3</t>
  </si>
  <si>
    <t>BATIMENT PRINCIPAL</t>
  </si>
  <si>
    <t>7.3.1</t>
  </si>
  <si>
    <t>BLOC PORTE COUPE-FEU 1/2H A PEINDRE</t>
  </si>
  <si>
    <t>7.3.1.1</t>
  </si>
  <si>
    <t>Ensemble de 0.80 m x 2.10 m pour murs ép. 20 cm - CF 1/2H + FP</t>
  </si>
  <si>
    <t>Localisation : Local ménage et rangement rez-de-chaussée + rangement étage</t>
  </si>
  <si>
    <t>7.3.2</t>
  </si>
  <si>
    <t xml:space="preserve">BLOC PORTE PARE-FLAMME 1/2H - STRATIFIE - 35 dB </t>
  </si>
  <si>
    <t>7.3.2.1</t>
  </si>
  <si>
    <t>Ensemble de 0.81 m x 2.10 m - PF 1/2 h - 35 dB - pour cloisons ép. 10 cm</t>
  </si>
  <si>
    <t>Localisation : Box visio, bureaux 4 et 5</t>
  </si>
  <si>
    <t>7.3.2.2</t>
  </si>
  <si>
    <t>Ensemble de 0.90 m x 2.10 m - PF 1/2 h - 35 dB - pour cloisons ép. 10 cm</t>
  </si>
  <si>
    <t>Localisation : Repro, bureaux 1 et 2</t>
  </si>
  <si>
    <t>7.3.2.3</t>
  </si>
  <si>
    <t xml:space="preserve">Ensemble de 0.90 m x 2.10 m - PF 1/2 h - 35 dB - pour murs ép. 25 cm </t>
  </si>
  <si>
    <t>Localisation : Bureau 3</t>
  </si>
  <si>
    <t>7.3.2.4</t>
  </si>
  <si>
    <t xml:space="preserve">Ensemble de 0.79 m x 2.10 m - PF 1/2 h - 35 dB - pour murs ép. 20 cm </t>
  </si>
  <si>
    <t>Localisation : Bureaux 6, 7, 8 et 9</t>
  </si>
  <si>
    <t>7.3.3</t>
  </si>
  <si>
    <t>BLOC PORTE PARE-FLAMME 1/2H - STRATIFIE</t>
  </si>
  <si>
    <t>7.3.3.1</t>
  </si>
  <si>
    <t xml:space="preserve">Ensemble de 0.80 m x 2.10 m - PF 1/2 h - pour murs ép. 20 cm </t>
  </si>
  <si>
    <t>Localisation : Sanitaires H et F rez-de-chaussée</t>
  </si>
  <si>
    <t>7.3.3.2</t>
  </si>
  <si>
    <t>Ensemble de 0.90 m x 2.10 m - PF 1/2 h - pour murs ép. 20 cm</t>
  </si>
  <si>
    <t>Localisation : WC PMR rez-de-chaussée</t>
  </si>
  <si>
    <t>7.3.3.3</t>
  </si>
  <si>
    <t xml:space="preserve">Ensemble de 0.90 m x 2.10 m - PF 1/2 h - pour cloisons ép. 10 cm </t>
  </si>
  <si>
    <t>Localisation : WC PMR étage</t>
  </si>
  <si>
    <t>7.3.3.4</t>
  </si>
  <si>
    <t>Ensemble de 0.80 m x 2.10 m - PF 1/2 h - pour cloisons ép. 10 cm</t>
  </si>
  <si>
    <t>Localisation : WC étage</t>
  </si>
  <si>
    <t>7.3.3.5</t>
  </si>
  <si>
    <t xml:space="preserve">Ensemble de 3.30 m x 2.10 m - PF 1/2 h - pour cloisons ép. 10 cm </t>
  </si>
  <si>
    <t>Localisation : SAS thermique</t>
  </si>
  <si>
    <t>7.3.4</t>
  </si>
  <si>
    <t>7.3.4.1</t>
  </si>
  <si>
    <t>Localisation : Ensemble des locaux réhabilités sauf sanitaires et local ménage</t>
  </si>
  <si>
    <t>7.3.5</t>
  </si>
  <si>
    <t>HABILLAGE MURAL ACOUSTIQUE BOIS</t>
  </si>
  <si>
    <t>7.3.5.1</t>
  </si>
  <si>
    <t>Habillage mural en panneaux bois acoustiques</t>
  </si>
  <si>
    <t>Localisation : Espace de convivialité - 1er étage</t>
  </si>
  <si>
    <t>7.3.6</t>
  </si>
  <si>
    <t>7.3.6.1</t>
  </si>
  <si>
    <t>7.3.6.1.1</t>
  </si>
  <si>
    <t xml:space="preserve">Façade de placard dimensions 1.20 m x 2.70 m </t>
  </si>
  <si>
    <t>Localisation : Bureaux 1, 2, 3, 4, 6, 7, 8, et 9</t>
  </si>
  <si>
    <t>7.3.6.1.2</t>
  </si>
  <si>
    <t xml:space="preserve">Façade de placard dimensions 2.40 m x 2.70 m  </t>
  </si>
  <si>
    <t>Localisation : Bureaux 4 et 5</t>
  </si>
  <si>
    <t>7.3.6.2</t>
  </si>
  <si>
    <t>7.3.6.2.1</t>
  </si>
  <si>
    <t xml:space="preserve">Rayonnage pour placard dimensions 1.20 m x 2.70 m x 0.60 m </t>
  </si>
  <si>
    <t>7.3.6.2.2</t>
  </si>
  <si>
    <t xml:space="preserve">Rayonnage pour placard dimensions 2.40 m x 2.70 m x 0.60 m </t>
  </si>
  <si>
    <t>7.3.6.3</t>
  </si>
  <si>
    <t>KITCHENETTE</t>
  </si>
  <si>
    <t>7.3.6.3.1</t>
  </si>
  <si>
    <t>Ensemble meuble kitchenette</t>
  </si>
  <si>
    <t>Localisation : Kitchenette</t>
  </si>
  <si>
    <t>7.3.7</t>
  </si>
  <si>
    <t>DIVERS</t>
  </si>
  <si>
    <t>7.3.7.1</t>
  </si>
  <si>
    <t>Tablettes de fenêtres intérieur</t>
  </si>
  <si>
    <t>Localisation : Bureaux 6 à 9 + fenêtre galerie de liaison</t>
  </si>
  <si>
    <t>7.3.7.2</t>
  </si>
  <si>
    <t>Cornières de protection d'angles</t>
  </si>
  <si>
    <t>Localisation : Ensemble des angles saillants</t>
  </si>
  <si>
    <t>7.3.7.3</t>
  </si>
  <si>
    <t>Caisson cache tuyau</t>
  </si>
  <si>
    <t>7.3.7.4</t>
  </si>
  <si>
    <t>Cylindres à combinaison selon organigramme</t>
  </si>
  <si>
    <t>FT</t>
  </si>
  <si>
    <t>RECAPITULATIF
Lot n°7 MENUISERIE INTERIEURE BOIS</t>
  </si>
  <si>
    <t>RECAPITULATIF DES CHAPITRES</t>
  </si>
  <si>
    <t>7.2 - BATIMENT VIGNE ET VIN</t>
  </si>
  <si>
    <t>- 7.2.1 - MOBILIER</t>
  </si>
  <si>
    <t>- 7.2.2 - PLINTHES BOIS A PEINDRE</t>
  </si>
  <si>
    <t>7.3 - BATIMENT PRINCIPAL</t>
  </si>
  <si>
    <t>- 7.3.1 - BLOC PORTE COUPE-FEU 1/2H A PEINDRE</t>
  </si>
  <si>
    <t>- 7.3.2 - BLOC PORTE PARE-FLAMME 1/2H - STRATIFIE - 35 dB</t>
  </si>
  <si>
    <t>- 7.3.3 - BLOC PORTE PARE-FLAMME 1/2H - STRATIFIE</t>
  </si>
  <si>
    <t>- 7.3.4 - PLINTHES BOIS A PEINDRE</t>
  </si>
  <si>
    <t>- 7.3.5 - HABILLAGE MURAL ACOUSTIQUE BOIS</t>
  </si>
  <si>
    <t>- 7.3.6 - MOBILIER</t>
  </si>
  <si>
    <t>- 7.3.7 - DIVERS</t>
  </si>
  <si>
    <t>Total du lot MENUISERIE INTERIEURE BOIS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</si>
  <si>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</si>
  <si>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</si>
  <si>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</si>
  <si>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</si>
  <si>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</si>
  <si>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</si>
  <si>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</si>
  <si>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</si>
  <si>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</si>
  <si>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</si>
  <si>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</si>
  <si>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</si>
  <si>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</si>
  <si>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</si>
  <si>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</si>
  <si>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</si>
  <si>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</si>
  <si>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</si>
  <si>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</si>
  <si>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</si>
  <si>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</si>
  <si>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</si>
  <si>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</si>
  <si>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</si>
  <si>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</si>
  <si>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</si>
  <si>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</si>
  <si>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</si>
  <si>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</si>
  <si>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</si>
  <si>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</si>
  <si>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</si>
  <si>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</si>
  <si>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</si>
  <si>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</si>
  <si>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</si>
  <si>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Réhabilitation de locaux - INRAE COLMAR </t>
  </si>
  <si>
    <t>24M14</t>
  </si>
  <si>
    <t>26/09/2025</t>
  </si>
  <si>
    <t>DCE</t>
  </si>
  <si>
    <t>A</t>
  </si>
  <si>
    <t>28, route d'Herrlisheim</t>
  </si>
  <si>
    <t>68000 COLMAR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</si>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</sst>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3" fontId="11" fillId="0" borderId="12" xfId="0" applyNumberFormat="1" applyFont="1" applyBorder="1" applyAlignment="1" applyProtection="1">
      <alignment horizontal="right" vertical="top" wrapText="1"/>
      <protection locked="0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4" fontId="11" fillId="0" borderId="9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14" fillId="0" borderId="0" xfId="0" applyNumberFormat="1" applyFont="1" applyAlignment="1">
      <alignment horizontal="right" vertical="top" wrapText="1" indent="1"/>
    </xf>
    <xf numFmtId="164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5" fontId="6" fillId="0" borderId="12" xfId="0" applyNumberFormat="1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3"/>
      <c r="F2" s="43"/>
      <c r="G2" s="43"/>
      <c r="H2" s="43"/>
      <c r="I2" s="8"/>
    </row>
    <row r="3" spans="2:9" ht="9" customHeight="1" x14ac:dyDescent="0.25">
      <c r="B3" s="5"/>
      <c r="C3" s="6"/>
      <c r="D3" s="7"/>
      <c r="E3" s="43"/>
      <c r="F3" s="43"/>
      <c r="G3" s="43"/>
      <c r="H3" s="43"/>
      <c r="I3" s="8"/>
    </row>
    <row r="4" spans="2:9" ht="9" customHeight="1" x14ac:dyDescent="0.25">
      <c r="B4" s="5"/>
      <c r="C4" s="6"/>
      <c r="D4" s="7"/>
      <c r="E4" s="43"/>
      <c r="F4" s="43"/>
      <c r="G4" s="43"/>
      <c r="H4" s="43"/>
      <c r="I4" s="8"/>
    </row>
    <row r="5" spans="2:9" ht="9" customHeight="1" x14ac:dyDescent="0.25">
      <c r="B5" s="5"/>
      <c r="C5" s="6"/>
      <c r="D5" s="7"/>
      <c r="E5" s="43"/>
      <c r="F5" s="43"/>
      <c r="G5" s="43"/>
      <c r="H5" s="43"/>
      <c r="I5" s="8"/>
    </row>
    <row r="6" spans="2:9" ht="9" customHeight="1" x14ac:dyDescent="0.25">
      <c r="B6" s="5"/>
      <c r="C6" s="6"/>
      <c r="D6" s="7"/>
      <c r="E6" s="43"/>
      <c r="F6" s="43"/>
      <c r="G6" s="43"/>
      <c r="H6" s="43"/>
      <c r="I6" s="8"/>
    </row>
    <row r="7" spans="2:9" ht="9" customHeight="1" x14ac:dyDescent="0.25">
      <c r="B7" s="5"/>
      <c r="C7" s="6"/>
      <c r="D7" s="7"/>
      <c r="E7" s="43"/>
      <c r="F7" s="43"/>
      <c r="G7" s="43"/>
      <c r="H7" s="43"/>
      <c r="I7" s="8"/>
    </row>
    <row r="8" spans="2:9" ht="9" customHeight="1" x14ac:dyDescent="0.25">
      <c r="B8" s="5"/>
      <c r="C8" s="6"/>
      <c r="D8" s="7"/>
      <c r="E8" s="43"/>
      <c r="F8" s="43"/>
      <c r="G8" s="43"/>
      <c r="H8" s="43"/>
      <c r="I8" s="8"/>
    </row>
    <row r="9" spans="2:9" ht="9" customHeight="1" x14ac:dyDescent="0.25">
      <c r="B9" s="5"/>
      <c r="C9" s="6"/>
      <c r="D9" s="7"/>
      <c r="E9" s="43"/>
      <c r="F9" s="43"/>
      <c r="G9" s="43"/>
      <c r="H9" s="43"/>
      <c r="I9" s="8"/>
    </row>
    <row r="10" spans="2:9" ht="9" customHeight="1" x14ac:dyDescent="0.25">
      <c r="B10" s="5"/>
      <c r="C10" s="6"/>
      <c r="D10" s="7"/>
      <c r="E10" s="43"/>
      <c r="F10" s="43"/>
      <c r="G10" s="43"/>
      <c r="H10" s="43"/>
      <c r="I10" s="8"/>
    </row>
    <row r="11" spans="2:9" ht="9" customHeight="1" x14ac:dyDescent="0.25">
      <c r="B11" s="5"/>
      <c r="C11" s="6"/>
      <c r="D11" s="7"/>
      <c r="E11" s="44" t="str">
        <f>IF(Paramètres!C5&lt;&gt;"",Paramètres!C5,"")</f>
        <v xml:space="preserve">Réhabilitation de locaux - INRAE COLMAR </v>
      </c>
      <c r="F11" s="44"/>
      <c r="G11" s="44"/>
      <c r="H11" s="44"/>
      <c r="I11" s="8"/>
    </row>
    <row r="12" spans="2:9" ht="9" customHeight="1" x14ac:dyDescent="0.25">
      <c r="B12" s="5"/>
      <c r="C12" s="6"/>
      <c r="D12" s="7"/>
      <c r="E12" s="44"/>
      <c r="F12" s="44"/>
      <c r="G12" s="44"/>
      <c r="H12" s="44"/>
      <c r="I12" s="8"/>
    </row>
    <row r="13" spans="2:9" ht="9" customHeight="1" x14ac:dyDescent="0.25">
      <c r="B13" s="5"/>
      <c r="C13" s="6"/>
      <c r="D13" s="7"/>
      <c r="E13" s="44"/>
      <c r="F13" s="44"/>
      <c r="G13" s="44"/>
      <c r="H13" s="44"/>
      <c r="I13" s="8"/>
    </row>
    <row r="14" spans="2:9" ht="9" customHeight="1" x14ac:dyDescent="0.25">
      <c r="B14" s="5"/>
      <c r="C14" s="6"/>
      <c r="D14" s="7"/>
      <c r="E14" s="44"/>
      <c r="F14" s="44"/>
      <c r="G14" s="44"/>
      <c r="H14" s="44"/>
      <c r="I14" s="8"/>
    </row>
    <row r="15" spans="2:9" ht="9" customHeight="1" x14ac:dyDescent="0.25">
      <c r="B15" s="5"/>
      <c r="C15" s="6"/>
      <c r="D15" s="7"/>
      <c r="E15" s="44"/>
      <c r="F15" s="44"/>
      <c r="G15" s="44"/>
      <c r="H15" s="44"/>
      <c r="I15" s="8"/>
    </row>
    <row r="16" spans="2:9" ht="9" customHeight="1" x14ac:dyDescent="0.25">
      <c r="B16" s="5"/>
      <c r="C16" s="6"/>
      <c r="D16" s="7"/>
      <c r="E16" s="44"/>
      <c r="F16" s="44"/>
      <c r="G16" s="44"/>
      <c r="H16" s="44"/>
      <c r="I16" s="8"/>
    </row>
    <row r="17" spans="2:9" ht="9" customHeight="1" x14ac:dyDescent="0.25">
      <c r="B17" s="5"/>
      <c r="C17" s="6"/>
      <c r="D17" s="7"/>
      <c r="E17" s="44"/>
      <c r="F17" s="44"/>
      <c r="G17" s="44"/>
      <c r="H17" s="44"/>
      <c r="I17" s="8"/>
    </row>
    <row r="18" spans="2:9" ht="9" customHeight="1" x14ac:dyDescent="0.25">
      <c r="B18" s="5"/>
      <c r="C18" s="6"/>
      <c r="D18" s="7"/>
      <c r="E18" s="44"/>
      <c r="F18" s="44"/>
      <c r="G18" s="44"/>
      <c r="H18" s="44"/>
      <c r="I18" s="8"/>
    </row>
    <row r="19" spans="2:9" ht="9" customHeight="1" x14ac:dyDescent="0.25">
      <c r="B19" s="5"/>
      <c r="C19" s="6"/>
      <c r="D19" s="7"/>
      <c r="E19" s="44"/>
      <c r="F19" s="44"/>
      <c r="G19" s="44"/>
      <c r="H19" s="44"/>
      <c r="I19" s="8"/>
    </row>
    <row r="20" spans="2:9" ht="9" customHeight="1" x14ac:dyDescent="0.25">
      <c r="B20" s="5"/>
      <c r="C20" s="6"/>
      <c r="D20" s="7"/>
      <c r="E20" s="44" t="str">
        <f>IF(Paramètres!C24&lt;&gt;"",Paramètres!C24,"") &amp; CHAR(10) &amp; IF(Paramètres!C26&lt;&gt;"",Paramètres!C26,"") &amp; CHAR(10) &amp; IF(Paramètres!C28&lt;&gt;"",Paramètres!C28,"")</f>
        <v xml:space="preserve">28, route d'Herrlisheim
68000 COLMAR
</v>
      </c>
      <c r="F20" s="44"/>
      <c r="G20" s="44"/>
      <c r="H20" s="44"/>
      <c r="I20" s="8"/>
    </row>
    <row r="21" spans="2:9" ht="9" customHeight="1" x14ac:dyDescent="0.25">
      <c r="B21" s="5"/>
      <c r="C21" s="6"/>
      <c r="D21" s="7"/>
      <c r="E21" s="44"/>
      <c r="F21" s="44"/>
      <c r="G21" s="44"/>
      <c r="H21" s="44"/>
      <c r="I21" s="8"/>
    </row>
    <row r="22" spans="2:9" ht="9" customHeight="1" x14ac:dyDescent="0.25">
      <c r="B22" s="5"/>
      <c r="C22" s="6"/>
      <c r="D22" s="7"/>
      <c r="E22" s="44"/>
      <c r="F22" s="44"/>
      <c r="G22" s="44"/>
      <c r="H22" s="44"/>
      <c r="I22" s="8"/>
    </row>
    <row r="23" spans="2:9" ht="9" customHeight="1" x14ac:dyDescent="0.25">
      <c r="B23" s="5"/>
      <c r="C23" s="6"/>
      <c r="D23" s="7"/>
      <c r="E23" s="44"/>
      <c r="F23" s="44"/>
      <c r="G23" s="44"/>
      <c r="H23" s="44"/>
      <c r="I23" s="8"/>
    </row>
    <row r="24" spans="2:9" ht="9" customHeight="1" x14ac:dyDescent="0.25">
      <c r="B24" s="5"/>
      <c r="C24" s="6"/>
      <c r="D24" s="7"/>
      <c r="E24" s="44"/>
      <c r="F24" s="44"/>
      <c r="G24" s="44"/>
      <c r="H24" s="44"/>
      <c r="I24" s="8"/>
    </row>
    <row r="25" spans="2:9" ht="9" customHeight="1" x14ac:dyDescent="0.25">
      <c r="B25" s="5"/>
      <c r="C25" s="6"/>
      <c r="D25" s="7"/>
      <c r="E25" s="44"/>
      <c r="F25" s="44"/>
      <c r="G25" s="44"/>
      <c r="H25" s="44"/>
      <c r="I25" s="8"/>
    </row>
    <row r="26" spans="2:9" ht="9" customHeight="1" x14ac:dyDescent="0.25">
      <c r="B26" s="5"/>
      <c r="C26" s="6"/>
      <c r="D26" s="7"/>
      <c r="E26" s="44"/>
      <c r="F26" s="44"/>
      <c r="G26" s="44"/>
      <c r="H26" s="44"/>
      <c r="I26" s="8"/>
    </row>
    <row r="27" spans="2:9" ht="9" customHeight="1" x14ac:dyDescent="0.25">
      <c r="B27" s="5"/>
      <c r="C27" s="6"/>
      <c r="D27" s="7"/>
      <c r="E27" s="44"/>
      <c r="F27" s="44"/>
      <c r="G27" s="44"/>
      <c r="H27" s="44"/>
      <c r="I27" s="8"/>
    </row>
    <row r="28" spans="2:9" ht="9" customHeight="1" x14ac:dyDescent="0.25">
      <c r="B28" s="5"/>
      <c r="C28" s="6"/>
      <c r="D28" s="7"/>
      <c r="E28" s="43"/>
      <c r="F28" s="43"/>
      <c r="G28" s="43"/>
      <c r="H28" s="43"/>
      <c r="I28" s="8"/>
    </row>
    <row r="29" spans="2:9" ht="9" customHeight="1" x14ac:dyDescent="0.25">
      <c r="B29" s="5"/>
      <c r="C29" s="6"/>
      <c r="D29" s="7"/>
      <c r="E29" s="43"/>
      <c r="F29" s="43"/>
      <c r="G29" s="43"/>
      <c r="H29" s="43"/>
      <c r="I29" s="8"/>
    </row>
    <row r="30" spans="2:9" ht="9" customHeight="1" x14ac:dyDescent="0.25">
      <c r="B30" s="5"/>
      <c r="C30" s="6"/>
      <c r="D30" s="7"/>
      <c r="E30" s="43"/>
      <c r="F30" s="43"/>
      <c r="G30" s="43"/>
      <c r="H30" s="43"/>
      <c r="I30" s="8"/>
    </row>
    <row r="31" spans="2:9" ht="9" customHeight="1" x14ac:dyDescent="0.25">
      <c r="B31" s="5"/>
      <c r="C31" s="6"/>
      <c r="D31" s="7"/>
      <c r="E31" s="43"/>
      <c r="F31" s="43"/>
      <c r="G31" s="43"/>
      <c r="H31" s="43"/>
      <c r="I31" s="8"/>
    </row>
    <row r="32" spans="2:9" ht="9" customHeight="1" x14ac:dyDescent="0.25">
      <c r="B32" s="5"/>
      <c r="C32" s="6"/>
      <c r="D32" s="7"/>
      <c r="E32" s="43"/>
      <c r="F32" s="43"/>
      <c r="G32" s="43"/>
      <c r="H32" s="43"/>
      <c r="I32" s="8"/>
    </row>
    <row r="33" spans="2:9" ht="9" customHeight="1" x14ac:dyDescent="0.25">
      <c r="B33" s="5"/>
      <c r="C33" s="6"/>
      <c r="D33" s="7"/>
      <c r="E33" s="43"/>
      <c r="F33" s="43"/>
      <c r="G33" s="43"/>
      <c r="H33" s="43"/>
      <c r="I33" s="8"/>
    </row>
    <row r="34" spans="2:9" ht="9" customHeight="1" x14ac:dyDescent="0.25">
      <c r="B34" s="5"/>
      <c r="C34" s="6"/>
      <c r="D34" s="7"/>
      <c r="E34" s="43"/>
      <c r="F34" s="43"/>
      <c r="G34" s="43"/>
      <c r="H34" s="43"/>
      <c r="I34" s="8"/>
    </row>
    <row r="35" spans="2:9" ht="9" customHeight="1" x14ac:dyDescent="0.25">
      <c r="B35" s="5"/>
      <c r="C35" s="6"/>
      <c r="D35" s="7"/>
      <c r="E35" s="43"/>
      <c r="F35" s="43"/>
      <c r="G35" s="43"/>
      <c r="H35" s="43"/>
      <c r="I35" s="8"/>
    </row>
    <row r="36" spans="2:9" ht="9" customHeight="1" x14ac:dyDescent="0.25">
      <c r="B36" s="5"/>
      <c r="C36" s="6"/>
      <c r="D36" s="7"/>
      <c r="E36" s="43"/>
      <c r="F36" s="43"/>
      <c r="G36" s="43"/>
      <c r="H36" s="43"/>
      <c r="I36" s="8"/>
    </row>
    <row r="37" spans="2:9" ht="9" customHeight="1" x14ac:dyDescent="0.25">
      <c r="B37" s="5"/>
      <c r="C37" s="6"/>
      <c r="D37" s="7"/>
      <c r="E37" s="43"/>
      <c r="F37" s="43"/>
      <c r="G37" s="43"/>
      <c r="H37" s="43"/>
      <c r="I37" s="8"/>
    </row>
    <row r="38" spans="2:9" ht="9" customHeight="1" x14ac:dyDescent="0.25">
      <c r="B38" s="5"/>
      <c r="C38" s="6"/>
      <c r="D38" s="7"/>
      <c r="E38" s="43"/>
      <c r="F38" s="43"/>
      <c r="G38" s="43"/>
      <c r="H38" s="43"/>
      <c r="I38" s="8"/>
    </row>
    <row r="39" spans="2:9" ht="9" customHeight="1" x14ac:dyDescent="0.25">
      <c r="B39" s="5"/>
      <c r="C39" s="6"/>
      <c r="D39" s="7"/>
      <c r="E39" s="43"/>
      <c r="F39" s="43"/>
      <c r="G39" s="43"/>
      <c r="H39" s="43"/>
      <c r="I39" s="8"/>
    </row>
    <row r="40" spans="2:9" ht="9" customHeight="1" x14ac:dyDescent="0.25">
      <c r="B40" s="5"/>
      <c r="C40" s="6"/>
      <c r="D40" s="7"/>
      <c r="E40" s="43"/>
      <c r="F40" s="43"/>
      <c r="G40" s="43"/>
      <c r="H40" s="43"/>
      <c r="I40" s="8"/>
    </row>
    <row r="41" spans="2:9" ht="9" customHeight="1" x14ac:dyDescent="0.25">
      <c r="B41" s="5"/>
      <c r="C41" s="6"/>
      <c r="D41" s="7"/>
      <c r="E41" s="43"/>
      <c r="F41" s="43"/>
      <c r="G41" s="43"/>
      <c r="H41" s="43"/>
      <c r="I41" s="8"/>
    </row>
    <row r="42" spans="2:9" ht="9" customHeight="1" x14ac:dyDescent="0.25">
      <c r="B42" s="5"/>
      <c r="C42" s="6"/>
      <c r="D42" s="7"/>
      <c r="E42" s="43"/>
      <c r="F42" s="43"/>
      <c r="G42" s="43"/>
      <c r="H42" s="43"/>
      <c r="I42" s="8"/>
    </row>
    <row r="43" spans="2:9" ht="9" customHeight="1" x14ac:dyDescent="0.25">
      <c r="B43" s="5"/>
      <c r="C43" s="6"/>
      <c r="D43" s="7"/>
      <c r="E43" s="43"/>
      <c r="F43" s="43"/>
      <c r="G43" s="43"/>
      <c r="H43" s="43"/>
      <c r="I43" s="8"/>
    </row>
    <row r="44" spans="2:9" ht="9" customHeight="1" x14ac:dyDescent="0.25">
      <c r="B44" s="5"/>
      <c r="C44" s="6"/>
      <c r="D44" s="7"/>
      <c r="E44" s="43"/>
      <c r="F44" s="43"/>
      <c r="G44" s="43"/>
      <c r="H44" s="43"/>
      <c r="I44" s="8"/>
    </row>
    <row r="45" spans="2:9" ht="9" customHeight="1" x14ac:dyDescent="0.25">
      <c r="B45" s="5"/>
      <c r="C45" s="6"/>
      <c r="D45" s="7"/>
      <c r="E45" s="43"/>
      <c r="F45" s="43"/>
      <c r="G45" s="43"/>
      <c r="H45" s="43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5" t="s">
        <v>4</v>
      </c>
      <c r="F47" s="43"/>
      <c r="G47" s="43"/>
      <c r="H47" s="43"/>
      <c r="I47" s="8"/>
    </row>
    <row r="48" spans="2:9" ht="9" customHeight="1" x14ac:dyDescent="0.25">
      <c r="B48" s="5"/>
      <c r="C48" s="6"/>
      <c r="D48" s="7"/>
      <c r="E48" s="43"/>
      <c r="F48" s="43"/>
      <c r="G48" s="43"/>
      <c r="H48" s="43"/>
      <c r="I48" s="8"/>
    </row>
    <row r="49" spans="2:9" ht="9" customHeight="1" x14ac:dyDescent="0.25">
      <c r="B49" s="5"/>
      <c r="C49" s="6"/>
      <c r="D49" s="7"/>
      <c r="E49" s="43"/>
      <c r="F49" s="43"/>
      <c r="G49" s="43"/>
      <c r="H49" s="43"/>
      <c r="I49" s="8"/>
    </row>
    <row r="50" spans="2:9" ht="9" customHeight="1" x14ac:dyDescent="0.25">
      <c r="B50" s="5"/>
      <c r="C50" s="6"/>
      <c r="D50" s="7"/>
      <c r="E50" s="43"/>
      <c r="F50" s="43"/>
      <c r="G50" s="43"/>
      <c r="H50" s="43"/>
      <c r="I50" s="8"/>
    </row>
    <row r="51" spans="2:9" ht="9" customHeight="1" x14ac:dyDescent="0.25">
      <c r="B51" s="5"/>
      <c r="C51" s="6"/>
      <c r="D51" s="7"/>
      <c r="E51" s="43"/>
      <c r="F51" s="43"/>
      <c r="G51" s="43"/>
      <c r="H51" s="43"/>
      <c r="I51" s="8"/>
    </row>
    <row r="52" spans="2:9" ht="9" customHeight="1" x14ac:dyDescent="0.25">
      <c r="B52" s="5"/>
      <c r="C52" s="6"/>
      <c r="D52" s="7"/>
      <c r="E52" s="43"/>
      <c r="F52" s="43"/>
      <c r="G52" s="43"/>
      <c r="H52" s="43"/>
      <c r="I52" s="8"/>
    </row>
    <row r="53" spans="2:9" ht="9" customHeight="1" x14ac:dyDescent="0.25">
      <c r="B53" s="5"/>
      <c r="C53" s="6"/>
      <c r="D53" s="7"/>
      <c r="E53" s="43"/>
      <c r="F53" s="43"/>
      <c r="G53" s="43"/>
      <c r="H53" s="43"/>
      <c r="I53" s="8"/>
    </row>
    <row r="54" spans="2:9" ht="9" customHeight="1" x14ac:dyDescent="0.25">
      <c r="B54" s="5"/>
      <c r="C54" s="6"/>
      <c r="D54" s="7"/>
      <c r="E54" s="43"/>
      <c r="F54" s="43"/>
      <c r="G54" s="43"/>
      <c r="H54" s="43"/>
      <c r="I54" s="8"/>
    </row>
    <row r="55" spans="2:9" ht="9" customHeight="1" x14ac:dyDescent="0.25">
      <c r="B55" s="5"/>
      <c r="C55" s="6"/>
      <c r="D55" s="7"/>
      <c r="E55" s="43"/>
      <c r="F55" s="43"/>
      <c r="G55" s="43"/>
      <c r="H55" s="43"/>
      <c r="I55" s="8"/>
    </row>
    <row r="56" spans="2:9" ht="9" customHeight="1" x14ac:dyDescent="0.25">
      <c r="B56" s="5"/>
      <c r="C56" s="6"/>
      <c r="D56" s="7"/>
      <c r="E56" s="43"/>
      <c r="F56" s="43"/>
      <c r="G56" s="43"/>
      <c r="H56" s="43"/>
      <c r="I56" s="8"/>
    </row>
    <row r="57" spans="2:9" ht="9" customHeight="1" x14ac:dyDescent="0.25">
      <c r="B57" s="56" t="s">
        <v>8</v>
      </c>
      <c r="C57" s="57"/>
      <c r="D57" s="7"/>
      <c r="E57" s="43"/>
      <c r="F57" s="43"/>
      <c r="G57" s="43"/>
      <c r="H57" s="43"/>
      <c r="I57" s="8"/>
    </row>
    <row r="58" spans="2:9" ht="9" customHeight="1" x14ac:dyDescent="0.25">
      <c r="B58" s="58"/>
      <c r="C58" s="57"/>
      <c r="D58" s="7"/>
      <c r="E58" s="43"/>
      <c r="F58" s="43"/>
      <c r="G58" s="43"/>
      <c r="H58" s="43"/>
      <c r="I58" s="8"/>
    </row>
    <row r="59" spans="2:9" ht="9" customHeight="1" x14ac:dyDescent="0.25">
      <c r="B59" s="58"/>
      <c r="C59" s="57"/>
      <c r="D59" s="7"/>
      <c r="E59" s="7"/>
      <c r="F59" s="7"/>
      <c r="G59" s="7"/>
      <c r="H59" s="7"/>
      <c r="I59" s="8"/>
    </row>
    <row r="60" spans="2:9" ht="9" customHeight="1" x14ac:dyDescent="0.25">
      <c r="B60" s="58"/>
      <c r="C60" s="57"/>
      <c r="D60" s="7"/>
      <c r="E60" s="45" t="str">
        <f>IF(Paramètres!C9&lt;&gt;"",Paramètres!C9,"")</f>
        <v>Lot n°7</v>
      </c>
      <c r="F60" s="45"/>
      <c r="G60" s="45"/>
      <c r="H60" s="45"/>
      <c r="I60" s="8"/>
    </row>
    <row r="61" spans="2:9" ht="9" customHeight="1" x14ac:dyDescent="0.25">
      <c r="B61" s="58"/>
      <c r="C61" s="57"/>
      <c r="D61" s="7"/>
      <c r="E61" s="45"/>
      <c r="F61" s="45"/>
      <c r="G61" s="45"/>
      <c r="H61" s="45"/>
      <c r="I61" s="8"/>
    </row>
    <row r="62" spans="2:9" ht="9" customHeight="1" x14ac:dyDescent="0.25">
      <c r="B62" s="58"/>
      <c r="C62" s="57"/>
      <c r="D62" s="7"/>
      <c r="E62" s="45"/>
      <c r="F62" s="45"/>
      <c r="G62" s="45"/>
      <c r="H62" s="45"/>
      <c r="I62" s="8"/>
    </row>
    <row r="63" spans="2:9" ht="9" customHeight="1" x14ac:dyDescent="0.25">
      <c r="B63" s="58"/>
      <c r="C63" s="57"/>
      <c r="D63" s="7"/>
      <c r="E63" s="45" t="str">
        <f>IF(Paramètres!C11&lt;&gt;"",Paramètres!C11,"")</f>
        <v>MENUISERIE INTERIEURE BOIS</v>
      </c>
      <c r="F63" s="45"/>
      <c r="G63" s="45"/>
      <c r="H63" s="45"/>
      <c r="I63" s="8"/>
    </row>
    <row r="64" spans="2:9" ht="9" customHeight="1" x14ac:dyDescent="0.25">
      <c r="B64" s="56" t="s">
        <v>7</v>
      </c>
      <c r="C64" s="57"/>
      <c r="D64" s="7"/>
      <c r="E64" s="45"/>
      <c r="F64" s="45"/>
      <c r="G64" s="45"/>
      <c r="H64" s="45"/>
      <c r="I64" s="8"/>
    </row>
    <row r="65" spans="2:9" ht="9" customHeight="1" x14ac:dyDescent="0.25">
      <c r="B65" s="58"/>
      <c r="C65" s="57"/>
      <c r="D65" s="7"/>
      <c r="E65" s="45"/>
      <c r="F65" s="45"/>
      <c r="G65" s="45"/>
      <c r="H65" s="45"/>
      <c r="I65" s="8"/>
    </row>
    <row r="66" spans="2:9" ht="9" customHeight="1" x14ac:dyDescent="0.25">
      <c r="B66" s="58"/>
      <c r="C66" s="57"/>
      <c r="D66" s="7"/>
      <c r="E66" s="45"/>
      <c r="F66" s="45"/>
      <c r="G66" s="45"/>
      <c r="H66" s="45"/>
      <c r="I66" s="8"/>
    </row>
    <row r="67" spans="2:9" ht="9" customHeight="1" x14ac:dyDescent="0.25">
      <c r="B67" s="58"/>
      <c r="C67" s="57"/>
      <c r="D67" s="7"/>
      <c r="E67" s="45"/>
      <c r="F67" s="45"/>
      <c r="G67" s="45"/>
      <c r="H67" s="45"/>
      <c r="I67" s="8"/>
    </row>
    <row r="68" spans="2:9" ht="9" customHeight="1" x14ac:dyDescent="0.25">
      <c r="B68" s="58"/>
      <c r="C68" s="57"/>
      <c r="D68" s="7"/>
      <c r="E68" s="45"/>
      <c r="F68" s="45"/>
      <c r="G68" s="45"/>
      <c r="H68" s="45"/>
      <c r="I68" s="8"/>
    </row>
    <row r="69" spans="2:9" ht="9" customHeight="1" x14ac:dyDescent="0.25">
      <c r="B69" s="58"/>
      <c r="C69" s="57"/>
      <c r="D69" s="7"/>
      <c r="E69" s="45"/>
      <c r="F69" s="45"/>
      <c r="G69" s="45"/>
      <c r="H69" s="45"/>
      <c r="I69" s="8"/>
    </row>
    <row r="70" spans="2:9" ht="9" customHeight="1" x14ac:dyDescent="0.25">
      <c r="B70" s="58"/>
      <c r="C70" s="57"/>
      <c r="D70" s="7"/>
      <c r="E70" s="46" t="str">
        <f>IF(Paramètres!C3&lt;&gt;"",Paramètres!C3,"")</f>
        <v>DPGF</v>
      </c>
      <c r="F70" s="47"/>
      <c r="G70" s="47"/>
      <c r="H70" s="48"/>
      <c r="I70" s="8"/>
    </row>
    <row r="71" spans="2:9" ht="9" customHeight="1" x14ac:dyDescent="0.25">
      <c r="B71" s="56" t="s">
        <v>6</v>
      </c>
      <c r="C71" s="57"/>
      <c r="D71" s="7"/>
      <c r="E71" s="49"/>
      <c r="F71" s="44"/>
      <c r="G71" s="44"/>
      <c r="H71" s="50"/>
      <c r="I71" s="8"/>
    </row>
    <row r="72" spans="2:9" ht="9" customHeight="1" x14ac:dyDescent="0.25">
      <c r="B72" s="58"/>
      <c r="C72" s="57"/>
      <c r="D72" s="7"/>
      <c r="E72" s="49"/>
      <c r="F72" s="44"/>
      <c r="G72" s="44"/>
      <c r="H72" s="50"/>
      <c r="I72" s="8"/>
    </row>
    <row r="73" spans="2:9" ht="9" customHeight="1" x14ac:dyDescent="0.25">
      <c r="B73" s="58"/>
      <c r="C73" s="57"/>
      <c r="D73" s="7"/>
      <c r="E73" s="49"/>
      <c r="F73" s="44"/>
      <c r="G73" s="44"/>
      <c r="H73" s="50"/>
      <c r="I73" s="8"/>
    </row>
    <row r="74" spans="2:9" ht="9" customHeight="1" x14ac:dyDescent="0.25">
      <c r="B74" s="58"/>
      <c r="C74" s="57"/>
      <c r="D74" s="7"/>
      <c r="E74" s="49"/>
      <c r="F74" s="44"/>
      <c r="G74" s="44"/>
      <c r="H74" s="50"/>
      <c r="I74" s="8"/>
    </row>
    <row r="75" spans="2:9" ht="9" customHeight="1" x14ac:dyDescent="0.25">
      <c r="B75" s="58"/>
      <c r="C75" s="57"/>
      <c r="D75" s="7"/>
      <c r="E75" s="49"/>
      <c r="F75" s="44"/>
      <c r="G75" s="44"/>
      <c r="H75" s="50"/>
      <c r="I75" s="8"/>
    </row>
    <row r="76" spans="2:9" ht="9" customHeight="1" x14ac:dyDescent="0.25">
      <c r="B76" s="58"/>
      <c r="C76" s="57"/>
      <c r="D76" s="7"/>
      <c r="E76" s="51"/>
      <c r="F76" s="52"/>
      <c r="G76" s="52"/>
      <c r="H76" s="53"/>
      <c r="I76" s="8"/>
    </row>
    <row r="77" spans="2:9" ht="9" customHeight="1" x14ac:dyDescent="0.25">
      <c r="B77" s="58"/>
      <c r="C77" s="57"/>
      <c r="D77" s="7"/>
      <c r="E77" s="7"/>
      <c r="F77" s="7"/>
      <c r="G77" s="7"/>
      <c r="H77" s="7"/>
      <c r="I77" s="8"/>
    </row>
    <row r="78" spans="2:9" ht="9" customHeight="1" x14ac:dyDescent="0.25">
      <c r="B78" s="56" t="s">
        <v>5</v>
      </c>
      <c r="C78" s="57"/>
      <c r="D78" s="7"/>
      <c r="E78" s="7"/>
      <c r="F78" s="54" t="s">
        <v>0</v>
      </c>
      <c r="G78" s="54" t="str">
        <f>IF(Paramètres!C7&lt;&gt;"",Paramètres!C7,"")</f>
        <v>24M14</v>
      </c>
      <c r="H78" s="7"/>
      <c r="I78" s="8"/>
    </row>
    <row r="79" spans="2:9" ht="9" customHeight="1" x14ac:dyDescent="0.25">
      <c r="B79" s="58"/>
      <c r="C79" s="57"/>
      <c r="D79" s="7"/>
      <c r="E79" s="7"/>
      <c r="F79" s="54"/>
      <c r="G79" s="54"/>
      <c r="H79" s="7"/>
      <c r="I79" s="8"/>
    </row>
    <row r="80" spans="2:9" ht="9" customHeight="1" x14ac:dyDescent="0.25">
      <c r="B80" s="58"/>
      <c r="C80" s="57"/>
      <c r="D80" s="7"/>
      <c r="E80" s="7"/>
      <c r="F80" s="54" t="s">
        <v>1</v>
      </c>
      <c r="G80" s="54" t="str">
        <f>IF(Paramètres!C13&lt;&gt;"",Paramètres!C13,"")</f>
        <v>26/09/2025</v>
      </c>
      <c r="H80" s="7"/>
      <c r="I80" s="8"/>
    </row>
    <row r="81" spans="2:9" ht="9" customHeight="1" x14ac:dyDescent="0.25">
      <c r="B81" s="58"/>
      <c r="C81" s="57"/>
      <c r="D81" s="7"/>
      <c r="E81" s="7"/>
      <c r="F81" s="54"/>
      <c r="G81" s="54"/>
      <c r="H81" s="7"/>
      <c r="I81" s="8"/>
    </row>
    <row r="82" spans="2:9" ht="9" customHeight="1" x14ac:dyDescent="0.25">
      <c r="B82" s="58"/>
      <c r="C82" s="57"/>
      <c r="D82" s="7"/>
      <c r="E82" s="7"/>
      <c r="F82" s="54" t="s">
        <v>2</v>
      </c>
      <c r="G82" s="54" t="str">
        <f>IF(Paramètres!C15&lt;&gt;"",Paramètres!C15,"")</f>
        <v>DCE</v>
      </c>
      <c r="H82" s="7"/>
      <c r="I82" s="8"/>
    </row>
    <row r="83" spans="2:9" ht="9" customHeight="1" x14ac:dyDescent="0.25">
      <c r="B83" s="58"/>
      <c r="C83" s="57"/>
      <c r="D83" s="7"/>
      <c r="E83" s="7"/>
      <c r="F83" s="54"/>
      <c r="G83" s="54"/>
      <c r="H83" s="7"/>
      <c r="I83" s="8"/>
    </row>
    <row r="84" spans="2:9" ht="9" customHeight="1" x14ac:dyDescent="0.25">
      <c r="B84" s="58"/>
      <c r="C84" s="57"/>
      <c r="D84" s="7"/>
      <c r="E84" s="7"/>
      <c r="F84" s="54" t="s">
        <v>3</v>
      </c>
      <c r="G84" s="54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4"/>
      <c r="G85" s="54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B57:C63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05"/>
  <sheetViews>
    <sheetView showGridLines="0" workbookViewId="0">
      <pane ySplit="3" topLeftCell="A4" activePane="bottomLeft" state="frozen"/>
      <selection pane="bottomLeft" activeCell="H11" sqref="H11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9</v>
      </c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</row>
    <row r="3" spans="1:17" ht="22.5" x14ac:dyDescent="0.25">
      <c r="A3" s="7" t="s">
        <v>25</v>
      </c>
      <c r="B3" s="13" t="s">
        <v>26</v>
      </c>
      <c r="C3" s="59" t="s">
        <v>27</v>
      </c>
      <c r="D3" s="59"/>
      <c r="E3" s="59"/>
      <c r="F3" s="13" t="s">
        <v>14</v>
      </c>
      <c r="G3" s="13" t="s">
        <v>28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</row>
    <row r="4" spans="1:17" ht="18.600000000000001" customHeight="1" x14ac:dyDescent="0.25">
      <c r="A4" s="7">
        <v>2</v>
      </c>
      <c r="B4" s="14" t="s">
        <v>39</v>
      </c>
      <c r="C4" s="60" t="s">
        <v>40</v>
      </c>
      <c r="D4" s="60"/>
      <c r="E4" s="60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41</v>
      </c>
    </row>
    <row r="7" spans="1:17" ht="18.600000000000001" customHeight="1" x14ac:dyDescent="0.25">
      <c r="A7" s="7">
        <v>3</v>
      </c>
      <c r="B7" s="16" t="s">
        <v>42</v>
      </c>
      <c r="C7" s="61" t="s">
        <v>43</v>
      </c>
      <c r="D7" s="61"/>
      <c r="E7" s="61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44</v>
      </c>
      <c r="C8" s="62" t="s">
        <v>45</v>
      </c>
      <c r="D8" s="62"/>
      <c r="E8" s="62"/>
      <c r="F8" s="19"/>
      <c r="G8" s="19"/>
      <c r="H8" s="19"/>
      <c r="I8" s="19"/>
      <c r="J8" s="20"/>
      <c r="K8" s="7"/>
    </row>
    <row r="9" spans="1:17" x14ac:dyDescent="0.25">
      <c r="A9" s="7">
        <v>5</v>
      </c>
      <c r="B9" s="16" t="s">
        <v>46</v>
      </c>
      <c r="C9" s="63" t="s">
        <v>47</v>
      </c>
      <c r="D9" s="63"/>
      <c r="E9" s="63"/>
      <c r="F9" s="21"/>
      <c r="G9" s="21"/>
      <c r="H9" s="21"/>
      <c r="I9" s="21"/>
      <c r="J9" s="22"/>
      <c r="K9" s="7"/>
    </row>
    <row r="10" spans="1:17" hidden="1" x14ac:dyDescent="0.25">
      <c r="A10" s="7" t="s">
        <v>48</v>
      </c>
    </row>
    <row r="11" spans="1:17" x14ac:dyDescent="0.25">
      <c r="A11" s="7">
        <v>9</v>
      </c>
      <c r="B11" s="23" t="s">
        <v>49</v>
      </c>
      <c r="C11" s="64" t="s">
        <v>50</v>
      </c>
      <c r="D11" s="65"/>
      <c r="E11" s="65"/>
      <c r="F11" s="24" t="s">
        <v>14</v>
      </c>
      <c r="G11" s="25">
        <v>1</v>
      </c>
      <c r="H11" s="26"/>
      <c r="I11" s="27"/>
      <c r="J11" s="28">
        <f>IF(AND(G11= "",H11= ""), 0, ROUND(ROUND(I11, 2) * ROUND(IF(H11="",G11,H11),  0), 2))</f>
        <v>0</v>
      </c>
      <c r="K11" s="7"/>
      <c r="M11" s="29">
        <v>0.2</v>
      </c>
      <c r="Q11" s="7">
        <v>26</v>
      </c>
    </row>
    <row r="12" spans="1:17" hidden="1" x14ac:dyDescent="0.25">
      <c r="A12" s="7" t="s">
        <v>51</v>
      </c>
    </row>
    <row r="13" spans="1:17" x14ac:dyDescent="0.25">
      <c r="A13" s="7" t="s">
        <v>52</v>
      </c>
      <c r="B13" s="30"/>
      <c r="C13" s="66" t="s">
        <v>53</v>
      </c>
      <c r="D13" s="66"/>
      <c r="E13" s="66"/>
      <c r="F13" s="66"/>
      <c r="G13" s="66"/>
      <c r="H13" s="66"/>
      <c r="I13" s="66"/>
      <c r="J13" s="30"/>
    </row>
    <row r="14" spans="1:17" hidden="1" x14ac:dyDescent="0.25">
      <c r="A14" s="7" t="s">
        <v>54</v>
      </c>
    </row>
    <row r="15" spans="1:17" hidden="1" x14ac:dyDescent="0.25">
      <c r="A15" s="7" t="s">
        <v>55</v>
      </c>
    </row>
    <row r="16" spans="1:17" x14ac:dyDescent="0.25">
      <c r="A16" s="7">
        <v>5</v>
      </c>
      <c r="B16" s="16" t="s">
        <v>56</v>
      </c>
      <c r="C16" s="63" t="s">
        <v>57</v>
      </c>
      <c r="D16" s="63"/>
      <c r="E16" s="63"/>
      <c r="F16" s="21"/>
      <c r="G16" s="21"/>
      <c r="H16" s="21"/>
      <c r="I16" s="21"/>
      <c r="J16" s="22"/>
      <c r="K16" s="7"/>
    </row>
    <row r="17" spans="1:17" hidden="1" x14ac:dyDescent="0.25">
      <c r="A17" s="7" t="s">
        <v>48</v>
      </c>
    </row>
    <row r="18" spans="1:17" ht="27.2" customHeight="1" x14ac:dyDescent="0.25">
      <c r="A18" s="7">
        <v>9</v>
      </c>
      <c r="B18" s="23" t="s">
        <v>58</v>
      </c>
      <c r="C18" s="64" t="s">
        <v>59</v>
      </c>
      <c r="D18" s="65"/>
      <c r="E18" s="65"/>
      <c r="F18" s="24" t="s">
        <v>14</v>
      </c>
      <c r="G18" s="25">
        <v>1</v>
      </c>
      <c r="H18" s="26"/>
      <c r="I18" s="27"/>
      <c r="J18" s="28">
        <f>IF(AND(G18= "",H18= ""), 0, ROUND(ROUND(I18, 2) * ROUND(IF(H18="",G18,H18),  0), 2))</f>
        <v>0</v>
      </c>
      <c r="K18" s="7"/>
      <c r="M18" s="29">
        <v>0.2</v>
      </c>
      <c r="Q18" s="7">
        <v>26</v>
      </c>
    </row>
    <row r="19" spans="1:17" hidden="1" x14ac:dyDescent="0.25">
      <c r="A19" s="7" t="s">
        <v>51</v>
      </c>
    </row>
    <row r="20" spans="1:17" x14ac:dyDescent="0.25">
      <c r="A20" s="7" t="s">
        <v>52</v>
      </c>
      <c r="B20" s="30"/>
      <c r="C20" s="66" t="s">
        <v>53</v>
      </c>
      <c r="D20" s="66"/>
      <c r="E20" s="66"/>
      <c r="F20" s="66"/>
      <c r="G20" s="66"/>
      <c r="H20" s="66"/>
      <c r="I20" s="66"/>
      <c r="J20" s="30"/>
    </row>
    <row r="21" spans="1:17" hidden="1" x14ac:dyDescent="0.25">
      <c r="A21" s="7" t="s">
        <v>54</v>
      </c>
    </row>
    <row r="22" spans="1:17" hidden="1" x14ac:dyDescent="0.25">
      <c r="A22" s="7" t="s">
        <v>55</v>
      </c>
    </row>
    <row r="23" spans="1:17" x14ac:dyDescent="0.25">
      <c r="A23" s="7">
        <v>5</v>
      </c>
      <c r="B23" s="16" t="s">
        <v>60</v>
      </c>
      <c r="C23" s="63" t="s">
        <v>61</v>
      </c>
      <c r="D23" s="63"/>
      <c r="E23" s="63"/>
      <c r="F23" s="21"/>
      <c r="G23" s="21"/>
      <c r="H23" s="21"/>
      <c r="I23" s="21"/>
      <c r="J23" s="22"/>
      <c r="K23" s="7"/>
    </row>
    <row r="24" spans="1:17" hidden="1" x14ac:dyDescent="0.25">
      <c r="A24" s="7" t="s">
        <v>48</v>
      </c>
    </row>
    <row r="25" spans="1:17" x14ac:dyDescent="0.25">
      <c r="A25" s="7">
        <v>9</v>
      </c>
      <c r="B25" s="23" t="s">
        <v>62</v>
      </c>
      <c r="C25" s="64" t="s">
        <v>63</v>
      </c>
      <c r="D25" s="65"/>
      <c r="E25" s="65"/>
      <c r="F25" s="24" t="s">
        <v>14</v>
      </c>
      <c r="G25" s="25">
        <v>1</v>
      </c>
      <c r="H25" s="26"/>
      <c r="I25" s="27"/>
      <c r="J25" s="28">
        <f>IF(AND(G25= "",H25= ""), 0, ROUND(ROUND(I25, 2) * ROUND(IF(H25="",G25,H25),  0), 2))</f>
        <v>0</v>
      </c>
      <c r="K25" s="7"/>
      <c r="M25" s="29">
        <v>0.2</v>
      </c>
      <c r="Q25" s="7">
        <v>26</v>
      </c>
    </row>
    <row r="26" spans="1:17" x14ac:dyDescent="0.25">
      <c r="A26" s="7" t="s">
        <v>52</v>
      </c>
      <c r="B26" s="30"/>
      <c r="C26" s="66" t="s">
        <v>53</v>
      </c>
      <c r="D26" s="66"/>
      <c r="E26" s="66"/>
      <c r="F26" s="66"/>
      <c r="G26" s="66"/>
      <c r="H26" s="66"/>
      <c r="I26" s="66"/>
      <c r="J26" s="30"/>
    </row>
    <row r="27" spans="1:17" hidden="1" x14ac:dyDescent="0.25">
      <c r="A27" s="7" t="s">
        <v>54</v>
      </c>
    </row>
    <row r="28" spans="1:17" hidden="1" x14ac:dyDescent="0.25">
      <c r="A28" s="7" t="s">
        <v>55</v>
      </c>
    </row>
    <row r="29" spans="1:17" x14ac:dyDescent="0.25">
      <c r="A29" s="7">
        <v>5</v>
      </c>
      <c r="B29" s="16" t="s">
        <v>64</v>
      </c>
      <c r="C29" s="63" t="s">
        <v>65</v>
      </c>
      <c r="D29" s="63"/>
      <c r="E29" s="63"/>
      <c r="F29" s="21"/>
      <c r="G29" s="21"/>
      <c r="H29" s="21"/>
      <c r="I29" s="21"/>
      <c r="J29" s="22"/>
      <c r="K29" s="7"/>
    </row>
    <row r="30" spans="1:17" x14ac:dyDescent="0.25">
      <c r="A30" s="7">
        <v>9</v>
      </c>
      <c r="B30" s="23" t="s">
        <v>66</v>
      </c>
      <c r="C30" s="64" t="s">
        <v>67</v>
      </c>
      <c r="D30" s="65"/>
      <c r="E30" s="65"/>
      <c r="F30" s="24" t="s">
        <v>14</v>
      </c>
      <c r="G30" s="25">
        <v>1</v>
      </c>
      <c r="H30" s="26"/>
      <c r="I30" s="27"/>
      <c r="J30" s="28">
        <f>IF(AND(G30= "",H30= ""), 0, ROUND(ROUND(I30, 2) * ROUND(IF(H30="",G30,H30),  0), 2))</f>
        <v>0</v>
      </c>
      <c r="K30" s="7"/>
      <c r="M30" s="29">
        <v>0.2</v>
      </c>
      <c r="Q30" s="7">
        <v>26</v>
      </c>
    </row>
    <row r="31" spans="1:17" hidden="1" x14ac:dyDescent="0.25">
      <c r="A31" s="7" t="s">
        <v>51</v>
      </c>
    </row>
    <row r="32" spans="1:17" x14ac:dyDescent="0.25">
      <c r="A32" s="7" t="s">
        <v>52</v>
      </c>
      <c r="B32" s="30"/>
      <c r="C32" s="66" t="s">
        <v>53</v>
      </c>
      <c r="D32" s="66"/>
      <c r="E32" s="66"/>
      <c r="F32" s="66"/>
      <c r="G32" s="66"/>
      <c r="H32" s="66"/>
      <c r="I32" s="66"/>
      <c r="J32" s="30"/>
    </row>
    <row r="33" spans="1:17" hidden="1" x14ac:dyDescent="0.25">
      <c r="A33" s="31" t="s">
        <v>68</v>
      </c>
    </row>
    <row r="34" spans="1:17" hidden="1" x14ac:dyDescent="0.25">
      <c r="A34" s="31" t="s">
        <v>68</v>
      </c>
    </row>
    <row r="35" spans="1:17" hidden="1" x14ac:dyDescent="0.25">
      <c r="A35" s="7" t="s">
        <v>54</v>
      </c>
    </row>
    <row r="36" spans="1:17" hidden="1" x14ac:dyDescent="0.25">
      <c r="A36" s="7" t="s">
        <v>55</v>
      </c>
    </row>
    <row r="37" spans="1:17" hidden="1" x14ac:dyDescent="0.25">
      <c r="A37" s="7" t="s">
        <v>69</v>
      </c>
    </row>
    <row r="38" spans="1:17" x14ac:dyDescent="0.25">
      <c r="A38" s="7">
        <v>4</v>
      </c>
      <c r="B38" s="16" t="s">
        <v>70</v>
      </c>
      <c r="C38" s="62" t="s">
        <v>71</v>
      </c>
      <c r="D38" s="62"/>
      <c r="E38" s="62"/>
      <c r="F38" s="19"/>
      <c r="G38" s="19"/>
      <c r="H38" s="19"/>
      <c r="I38" s="19"/>
      <c r="J38" s="20"/>
      <c r="K38" s="7"/>
    </row>
    <row r="39" spans="1:17" hidden="1" x14ac:dyDescent="0.25">
      <c r="A39" s="7" t="s">
        <v>72</v>
      </c>
    </row>
    <row r="40" spans="1:17" x14ac:dyDescent="0.25">
      <c r="A40" s="7">
        <v>9</v>
      </c>
      <c r="B40" s="23" t="s">
        <v>73</v>
      </c>
      <c r="C40" s="64" t="s">
        <v>74</v>
      </c>
      <c r="D40" s="65"/>
      <c r="E40" s="65"/>
      <c r="F40" s="24" t="s">
        <v>75</v>
      </c>
      <c r="G40" s="32">
        <v>14.66</v>
      </c>
      <c r="H40" s="33"/>
      <c r="I40" s="27"/>
      <c r="J40" s="28">
        <f>IF(AND(G40= "",H40= ""), 0, ROUND(ROUND(I40, 2) * ROUND(IF(H40="",G40,H40),  2), 2))</f>
        <v>0</v>
      </c>
      <c r="K40" s="7"/>
      <c r="M40" s="29">
        <v>0.2</v>
      </c>
      <c r="Q40" s="7">
        <v>26</v>
      </c>
    </row>
    <row r="41" spans="1:17" hidden="1" x14ac:dyDescent="0.25">
      <c r="A41" s="7" t="s">
        <v>76</v>
      </c>
    </row>
    <row r="42" spans="1:17" x14ac:dyDescent="0.25">
      <c r="A42" s="7" t="s">
        <v>52</v>
      </c>
      <c r="B42" s="30"/>
      <c r="C42" s="66" t="s">
        <v>53</v>
      </c>
      <c r="D42" s="66"/>
      <c r="E42" s="66"/>
      <c r="F42" s="66"/>
      <c r="G42" s="66"/>
      <c r="H42" s="66"/>
      <c r="I42" s="66"/>
      <c r="J42" s="30"/>
    </row>
    <row r="43" spans="1:17" hidden="1" x14ac:dyDescent="0.25">
      <c r="A43" s="7" t="s">
        <v>54</v>
      </c>
    </row>
    <row r="44" spans="1:17" hidden="1" x14ac:dyDescent="0.25">
      <c r="A44" s="7" t="s">
        <v>69</v>
      </c>
    </row>
    <row r="45" spans="1:17" hidden="1" x14ac:dyDescent="0.25">
      <c r="A45" s="7" t="s">
        <v>41</v>
      </c>
    </row>
    <row r="46" spans="1:17" ht="18.600000000000001" customHeight="1" x14ac:dyDescent="0.25">
      <c r="A46" s="7">
        <v>3</v>
      </c>
      <c r="B46" s="16" t="s">
        <v>77</v>
      </c>
      <c r="C46" s="61" t="s">
        <v>78</v>
      </c>
      <c r="D46" s="61"/>
      <c r="E46" s="61"/>
      <c r="F46" s="17"/>
      <c r="G46" s="17"/>
      <c r="H46" s="17"/>
      <c r="I46" s="17"/>
      <c r="J46" s="18"/>
      <c r="K46" s="7"/>
    </row>
    <row r="47" spans="1:17" ht="29.45" customHeight="1" x14ac:dyDescent="0.25">
      <c r="A47" s="7">
        <v>4</v>
      </c>
      <c r="B47" s="16" t="s">
        <v>79</v>
      </c>
      <c r="C47" s="62" t="s">
        <v>80</v>
      </c>
      <c r="D47" s="62"/>
      <c r="E47" s="62"/>
      <c r="F47" s="19"/>
      <c r="G47" s="19"/>
      <c r="H47" s="19"/>
      <c r="I47" s="19"/>
      <c r="J47" s="20"/>
      <c r="K47" s="7"/>
    </row>
    <row r="48" spans="1:17" hidden="1" x14ac:dyDescent="0.25">
      <c r="A48" s="7" t="s">
        <v>72</v>
      </c>
    </row>
    <row r="49" spans="1:17" ht="27.2" customHeight="1" x14ac:dyDescent="0.25">
      <c r="A49" s="7">
        <v>9</v>
      </c>
      <c r="B49" s="23" t="s">
        <v>81</v>
      </c>
      <c r="C49" s="64" t="s">
        <v>82</v>
      </c>
      <c r="D49" s="65"/>
      <c r="E49" s="65"/>
      <c r="F49" s="24" t="s">
        <v>14</v>
      </c>
      <c r="G49" s="25">
        <v>3</v>
      </c>
      <c r="H49" s="26"/>
      <c r="I49" s="27"/>
      <c r="J49" s="28">
        <f>IF(AND(G49= "",H49= ""), 0, ROUND(ROUND(I49, 2) * ROUND(IF(H49="",G49,H49),  0), 2))</f>
        <v>0</v>
      </c>
      <c r="K49" s="7"/>
      <c r="M49" s="29">
        <v>0.2</v>
      </c>
      <c r="Q49" s="7">
        <v>26</v>
      </c>
    </row>
    <row r="50" spans="1:17" x14ac:dyDescent="0.25">
      <c r="A50" s="7" t="s">
        <v>52</v>
      </c>
      <c r="B50" s="30"/>
      <c r="C50" s="66" t="s">
        <v>83</v>
      </c>
      <c r="D50" s="66"/>
      <c r="E50" s="66"/>
      <c r="F50" s="66"/>
      <c r="G50" s="66"/>
      <c r="H50" s="66"/>
      <c r="I50" s="66"/>
      <c r="J50" s="30"/>
    </row>
    <row r="51" spans="1:17" hidden="1" x14ac:dyDescent="0.25">
      <c r="A51" s="7" t="s">
        <v>54</v>
      </c>
    </row>
    <row r="52" spans="1:17" hidden="1" x14ac:dyDescent="0.25">
      <c r="A52" s="7" t="s">
        <v>69</v>
      </c>
    </row>
    <row r="53" spans="1:17" ht="29.45" customHeight="1" x14ac:dyDescent="0.25">
      <c r="A53" s="7">
        <v>4</v>
      </c>
      <c r="B53" s="16" t="s">
        <v>84</v>
      </c>
      <c r="C53" s="62" t="s">
        <v>85</v>
      </c>
      <c r="D53" s="62"/>
      <c r="E53" s="62"/>
      <c r="F53" s="19"/>
      <c r="G53" s="19"/>
      <c r="H53" s="19"/>
      <c r="I53" s="19"/>
      <c r="J53" s="20"/>
      <c r="K53" s="7"/>
    </row>
    <row r="54" spans="1:17" hidden="1" x14ac:dyDescent="0.25">
      <c r="A54" s="7" t="s">
        <v>72</v>
      </c>
    </row>
    <row r="55" spans="1:17" ht="27.2" customHeight="1" x14ac:dyDescent="0.25">
      <c r="A55" s="7">
        <v>9</v>
      </c>
      <c r="B55" s="23" t="s">
        <v>86</v>
      </c>
      <c r="C55" s="64" t="s">
        <v>87</v>
      </c>
      <c r="D55" s="65"/>
      <c r="E55" s="65"/>
      <c r="F55" s="24" t="s">
        <v>14</v>
      </c>
      <c r="G55" s="25">
        <v>3</v>
      </c>
      <c r="H55" s="26"/>
      <c r="I55" s="27"/>
      <c r="J55" s="28">
        <f>IF(AND(G55= "",H55= ""), 0, ROUND(ROUND(I55, 2) * ROUND(IF(H55="",G55,H55),  0), 2))</f>
        <v>0</v>
      </c>
      <c r="K55" s="7"/>
      <c r="M55" s="29">
        <v>0.2</v>
      </c>
      <c r="Q55" s="7">
        <v>26</v>
      </c>
    </row>
    <row r="56" spans="1:17" hidden="1" x14ac:dyDescent="0.25">
      <c r="A56" s="7" t="s">
        <v>51</v>
      </c>
    </row>
    <row r="57" spans="1:17" x14ac:dyDescent="0.25">
      <c r="A57" s="7" t="s">
        <v>52</v>
      </c>
      <c r="B57" s="30"/>
      <c r="C57" s="66" t="s">
        <v>88</v>
      </c>
      <c r="D57" s="66"/>
      <c r="E57" s="66"/>
      <c r="F57" s="66"/>
      <c r="G57" s="66"/>
      <c r="H57" s="66"/>
      <c r="I57" s="66"/>
      <c r="J57" s="30"/>
    </row>
    <row r="58" spans="1:17" hidden="1" x14ac:dyDescent="0.25">
      <c r="A58" s="7" t="s">
        <v>54</v>
      </c>
    </row>
    <row r="59" spans="1:17" ht="27.2" customHeight="1" x14ac:dyDescent="0.25">
      <c r="A59" s="7">
        <v>9</v>
      </c>
      <c r="B59" s="23" t="s">
        <v>89</v>
      </c>
      <c r="C59" s="64" t="s">
        <v>90</v>
      </c>
      <c r="D59" s="65"/>
      <c r="E59" s="65"/>
      <c r="F59" s="24" t="s">
        <v>14</v>
      </c>
      <c r="G59" s="25">
        <v>3</v>
      </c>
      <c r="H59" s="26"/>
      <c r="I59" s="27"/>
      <c r="J59" s="28">
        <f>IF(AND(G59= "",H59= ""), 0, ROUND(ROUND(I59, 2) * ROUND(IF(H59="",G59,H59),  0), 2))</f>
        <v>0</v>
      </c>
      <c r="K59" s="7"/>
      <c r="M59" s="29">
        <v>0.2</v>
      </c>
      <c r="Q59" s="7">
        <v>26</v>
      </c>
    </row>
    <row r="60" spans="1:17" hidden="1" x14ac:dyDescent="0.25">
      <c r="A60" s="7" t="s">
        <v>51</v>
      </c>
    </row>
    <row r="61" spans="1:17" x14ac:dyDescent="0.25">
      <c r="A61" s="7" t="s">
        <v>52</v>
      </c>
      <c r="B61" s="30"/>
      <c r="C61" s="66" t="s">
        <v>91</v>
      </c>
      <c r="D61" s="66"/>
      <c r="E61" s="66"/>
      <c r="F61" s="66"/>
      <c r="G61" s="66"/>
      <c r="H61" s="66"/>
      <c r="I61" s="66"/>
      <c r="J61" s="30"/>
    </row>
    <row r="62" spans="1:17" hidden="1" x14ac:dyDescent="0.25">
      <c r="A62" s="7" t="s">
        <v>54</v>
      </c>
    </row>
    <row r="63" spans="1:17" ht="27.2" customHeight="1" x14ac:dyDescent="0.25">
      <c r="A63" s="7">
        <v>9</v>
      </c>
      <c r="B63" s="23" t="s">
        <v>92</v>
      </c>
      <c r="C63" s="64" t="s">
        <v>93</v>
      </c>
      <c r="D63" s="65"/>
      <c r="E63" s="65"/>
      <c r="F63" s="24" t="s">
        <v>14</v>
      </c>
      <c r="G63" s="25">
        <v>1</v>
      </c>
      <c r="H63" s="26"/>
      <c r="I63" s="27"/>
      <c r="J63" s="28">
        <f>IF(AND(G63= "",H63= ""), 0, ROUND(ROUND(I63, 2) * ROUND(IF(H63="",G63,H63),  0), 2))</f>
        <v>0</v>
      </c>
      <c r="K63" s="7"/>
      <c r="M63" s="29">
        <v>0.2</v>
      </c>
      <c r="Q63" s="7">
        <v>26</v>
      </c>
    </row>
    <row r="64" spans="1:17" hidden="1" x14ac:dyDescent="0.25">
      <c r="A64" s="7" t="s">
        <v>51</v>
      </c>
    </row>
    <row r="65" spans="1:17" x14ac:dyDescent="0.25">
      <c r="A65" s="7" t="s">
        <v>52</v>
      </c>
      <c r="B65" s="30"/>
      <c r="C65" s="66" t="s">
        <v>94</v>
      </c>
      <c r="D65" s="66"/>
      <c r="E65" s="66"/>
      <c r="F65" s="66"/>
      <c r="G65" s="66"/>
      <c r="H65" s="66"/>
      <c r="I65" s="66"/>
      <c r="J65" s="30"/>
    </row>
    <row r="66" spans="1:17" hidden="1" x14ac:dyDescent="0.25">
      <c r="A66" s="7" t="s">
        <v>54</v>
      </c>
    </row>
    <row r="67" spans="1:17" ht="27.2" customHeight="1" x14ac:dyDescent="0.25">
      <c r="A67" s="7">
        <v>9</v>
      </c>
      <c r="B67" s="23" t="s">
        <v>95</v>
      </c>
      <c r="C67" s="64" t="s">
        <v>96</v>
      </c>
      <c r="D67" s="65"/>
      <c r="E67" s="65"/>
      <c r="F67" s="24" t="s">
        <v>14</v>
      </c>
      <c r="G67" s="25">
        <v>4</v>
      </c>
      <c r="H67" s="26"/>
      <c r="I67" s="27"/>
      <c r="J67" s="28">
        <f>IF(AND(G67= "",H67= ""), 0, ROUND(ROUND(I67, 2) * ROUND(IF(H67="",G67,H67),  0), 2))</f>
        <v>0</v>
      </c>
      <c r="K67" s="7"/>
      <c r="M67" s="29">
        <v>0.2</v>
      </c>
      <c r="Q67" s="7">
        <v>26</v>
      </c>
    </row>
    <row r="68" spans="1:17" hidden="1" x14ac:dyDescent="0.25">
      <c r="A68" s="7" t="s">
        <v>51</v>
      </c>
    </row>
    <row r="69" spans="1:17" x14ac:dyDescent="0.25">
      <c r="A69" s="7" t="s">
        <v>52</v>
      </c>
      <c r="B69" s="30"/>
      <c r="C69" s="66" t="s">
        <v>97</v>
      </c>
      <c r="D69" s="66"/>
      <c r="E69" s="66"/>
      <c r="F69" s="66"/>
      <c r="G69" s="66"/>
      <c r="H69" s="66"/>
      <c r="I69" s="66"/>
      <c r="J69" s="30"/>
    </row>
    <row r="70" spans="1:17" hidden="1" x14ac:dyDescent="0.25">
      <c r="A70" s="7" t="s">
        <v>54</v>
      </c>
    </row>
    <row r="71" spans="1:17" hidden="1" x14ac:dyDescent="0.25">
      <c r="A71" s="7" t="s">
        <v>69</v>
      </c>
    </row>
    <row r="72" spans="1:17" ht="29.45" customHeight="1" x14ac:dyDescent="0.25">
      <c r="A72" s="7">
        <v>4</v>
      </c>
      <c r="B72" s="16" t="s">
        <v>98</v>
      </c>
      <c r="C72" s="62" t="s">
        <v>99</v>
      </c>
      <c r="D72" s="62"/>
      <c r="E72" s="62"/>
      <c r="F72" s="19"/>
      <c r="G72" s="19"/>
      <c r="H72" s="19"/>
      <c r="I72" s="19"/>
      <c r="J72" s="20"/>
      <c r="K72" s="7"/>
    </row>
    <row r="73" spans="1:17" hidden="1" x14ac:dyDescent="0.25">
      <c r="A73" s="7" t="s">
        <v>72</v>
      </c>
    </row>
    <row r="74" spans="1:17" ht="27.2" customHeight="1" x14ac:dyDescent="0.25">
      <c r="A74" s="7">
        <v>9</v>
      </c>
      <c r="B74" s="23" t="s">
        <v>100</v>
      </c>
      <c r="C74" s="64" t="s">
        <v>101</v>
      </c>
      <c r="D74" s="65"/>
      <c r="E74" s="65"/>
      <c r="F74" s="24" t="s">
        <v>14</v>
      </c>
      <c r="G74" s="25">
        <v>2</v>
      </c>
      <c r="H74" s="26"/>
      <c r="I74" s="27"/>
      <c r="J74" s="28">
        <f>IF(AND(G74= "",H74= ""), 0, ROUND(ROUND(I74, 2) * ROUND(IF(H74="",G74,H74),  0), 2))</f>
        <v>0</v>
      </c>
      <c r="K74" s="7"/>
      <c r="M74" s="29">
        <v>0.2</v>
      </c>
      <c r="Q74" s="7">
        <v>26</v>
      </c>
    </row>
    <row r="75" spans="1:17" hidden="1" x14ac:dyDescent="0.25">
      <c r="A75" s="7" t="s">
        <v>51</v>
      </c>
    </row>
    <row r="76" spans="1:17" x14ac:dyDescent="0.25">
      <c r="A76" s="7" t="s">
        <v>52</v>
      </c>
      <c r="B76" s="30"/>
      <c r="C76" s="66" t="s">
        <v>102</v>
      </c>
      <c r="D76" s="66"/>
      <c r="E76" s="66"/>
      <c r="F76" s="66"/>
      <c r="G76" s="66"/>
      <c r="H76" s="66"/>
      <c r="I76" s="66"/>
      <c r="J76" s="30"/>
    </row>
    <row r="77" spans="1:17" hidden="1" x14ac:dyDescent="0.25">
      <c r="A77" s="7" t="s">
        <v>54</v>
      </c>
    </row>
    <row r="78" spans="1:17" ht="27.2" customHeight="1" x14ac:dyDescent="0.25">
      <c r="A78" s="7">
        <v>9</v>
      </c>
      <c r="B78" s="23" t="s">
        <v>103</v>
      </c>
      <c r="C78" s="64" t="s">
        <v>104</v>
      </c>
      <c r="D78" s="65"/>
      <c r="E78" s="65"/>
      <c r="F78" s="24" t="s">
        <v>14</v>
      </c>
      <c r="G78" s="25">
        <v>1</v>
      </c>
      <c r="H78" s="26"/>
      <c r="I78" s="27"/>
      <c r="J78" s="28">
        <f>IF(AND(G78= "",H78= ""), 0, ROUND(ROUND(I78, 2) * ROUND(IF(H78="",G78,H78),  0), 2))</f>
        <v>0</v>
      </c>
      <c r="K78" s="7"/>
      <c r="M78" s="29">
        <v>0.2</v>
      </c>
      <c r="Q78" s="7">
        <v>26</v>
      </c>
    </row>
    <row r="79" spans="1:17" hidden="1" x14ac:dyDescent="0.25">
      <c r="A79" s="7" t="s">
        <v>51</v>
      </c>
    </row>
    <row r="80" spans="1:17" x14ac:dyDescent="0.25">
      <c r="A80" s="7" t="s">
        <v>52</v>
      </c>
      <c r="B80" s="30"/>
      <c r="C80" s="66" t="s">
        <v>105</v>
      </c>
      <c r="D80" s="66"/>
      <c r="E80" s="66"/>
      <c r="F80" s="66"/>
      <c r="G80" s="66"/>
      <c r="H80" s="66"/>
      <c r="I80" s="66"/>
      <c r="J80" s="30"/>
    </row>
    <row r="81" spans="1:17" hidden="1" x14ac:dyDescent="0.25">
      <c r="A81" s="7" t="s">
        <v>54</v>
      </c>
    </row>
    <row r="82" spans="1:17" ht="27.2" customHeight="1" x14ac:dyDescent="0.25">
      <c r="A82" s="7">
        <v>9</v>
      </c>
      <c r="B82" s="23" t="s">
        <v>106</v>
      </c>
      <c r="C82" s="64" t="s">
        <v>107</v>
      </c>
      <c r="D82" s="65"/>
      <c r="E82" s="65"/>
      <c r="F82" s="24" t="s">
        <v>14</v>
      </c>
      <c r="G82" s="25">
        <v>1</v>
      </c>
      <c r="H82" s="26"/>
      <c r="I82" s="27"/>
      <c r="J82" s="28">
        <f>IF(AND(G82= "",H82= ""), 0, ROUND(ROUND(I82, 2) * ROUND(IF(H82="",G82,H82),  0), 2))</f>
        <v>0</v>
      </c>
      <c r="K82" s="7"/>
      <c r="M82" s="29">
        <v>0.2</v>
      </c>
      <c r="Q82" s="7">
        <v>26</v>
      </c>
    </row>
    <row r="83" spans="1:17" hidden="1" x14ac:dyDescent="0.25">
      <c r="A83" s="7" t="s">
        <v>51</v>
      </c>
    </row>
    <row r="84" spans="1:17" x14ac:dyDescent="0.25">
      <c r="A84" s="7" t="s">
        <v>52</v>
      </c>
      <c r="B84" s="30"/>
      <c r="C84" s="66" t="s">
        <v>108</v>
      </c>
      <c r="D84" s="66"/>
      <c r="E84" s="66"/>
      <c r="F84" s="66"/>
      <c r="G84" s="66"/>
      <c r="H84" s="66"/>
      <c r="I84" s="66"/>
      <c r="J84" s="30"/>
    </row>
    <row r="85" spans="1:17" hidden="1" x14ac:dyDescent="0.25">
      <c r="A85" s="7" t="s">
        <v>54</v>
      </c>
    </row>
    <row r="86" spans="1:17" ht="27.2" customHeight="1" x14ac:dyDescent="0.25">
      <c r="A86" s="7">
        <v>9</v>
      </c>
      <c r="B86" s="23" t="s">
        <v>109</v>
      </c>
      <c r="C86" s="64" t="s">
        <v>110</v>
      </c>
      <c r="D86" s="65"/>
      <c r="E86" s="65"/>
      <c r="F86" s="24" t="s">
        <v>14</v>
      </c>
      <c r="G86" s="25">
        <v>1</v>
      </c>
      <c r="H86" s="26"/>
      <c r="I86" s="27"/>
      <c r="J86" s="28">
        <f>IF(AND(G86= "",H86= ""), 0, ROUND(ROUND(I86, 2) * ROUND(IF(H86="",G86,H86),  0), 2))</f>
        <v>0</v>
      </c>
      <c r="K86" s="7"/>
      <c r="M86" s="29">
        <v>0.2</v>
      </c>
      <c r="Q86" s="7">
        <v>26</v>
      </c>
    </row>
    <row r="87" spans="1:17" hidden="1" x14ac:dyDescent="0.25">
      <c r="A87" s="7" t="s">
        <v>51</v>
      </c>
    </row>
    <row r="88" spans="1:17" x14ac:dyDescent="0.25">
      <c r="A88" s="7" t="s">
        <v>52</v>
      </c>
      <c r="B88" s="30"/>
      <c r="C88" s="66" t="s">
        <v>111</v>
      </c>
      <c r="D88" s="66"/>
      <c r="E88" s="66"/>
      <c r="F88" s="66"/>
      <c r="G88" s="66"/>
      <c r="H88" s="66"/>
      <c r="I88" s="66"/>
      <c r="J88" s="30"/>
    </row>
    <row r="89" spans="1:17" hidden="1" x14ac:dyDescent="0.25">
      <c r="A89" s="7" t="s">
        <v>54</v>
      </c>
    </row>
    <row r="90" spans="1:17" ht="27.2" customHeight="1" x14ac:dyDescent="0.25">
      <c r="A90" s="7">
        <v>9</v>
      </c>
      <c r="B90" s="23" t="s">
        <v>112</v>
      </c>
      <c r="C90" s="64" t="s">
        <v>113</v>
      </c>
      <c r="D90" s="65"/>
      <c r="E90" s="65"/>
      <c r="F90" s="24" t="s">
        <v>14</v>
      </c>
      <c r="G90" s="25">
        <v>1</v>
      </c>
      <c r="H90" s="26"/>
      <c r="I90" s="27"/>
      <c r="J90" s="28">
        <f>IF(AND(G90= "",H90= ""), 0, ROUND(ROUND(I90, 2) * ROUND(IF(H90="",G90,H90),  0), 2))</f>
        <v>0</v>
      </c>
      <c r="K90" s="7"/>
      <c r="M90" s="29">
        <v>0.2</v>
      </c>
      <c r="Q90" s="7">
        <v>26</v>
      </c>
    </row>
    <row r="91" spans="1:17" hidden="1" x14ac:dyDescent="0.25">
      <c r="A91" s="7" t="s">
        <v>51</v>
      </c>
    </row>
    <row r="92" spans="1:17" x14ac:dyDescent="0.25">
      <c r="A92" s="7" t="s">
        <v>52</v>
      </c>
      <c r="B92" s="30"/>
      <c r="C92" s="66" t="s">
        <v>114</v>
      </c>
      <c r="D92" s="66"/>
      <c r="E92" s="66"/>
      <c r="F92" s="66"/>
      <c r="G92" s="66"/>
      <c r="H92" s="66"/>
      <c r="I92" s="66"/>
      <c r="J92" s="30"/>
    </row>
    <row r="93" spans="1:17" hidden="1" x14ac:dyDescent="0.25">
      <c r="A93" s="7" t="s">
        <v>54</v>
      </c>
    </row>
    <row r="94" spans="1:17" hidden="1" x14ac:dyDescent="0.25">
      <c r="A94" s="7" t="s">
        <v>69</v>
      </c>
    </row>
    <row r="95" spans="1:17" x14ac:dyDescent="0.25">
      <c r="A95" s="7">
        <v>4</v>
      </c>
      <c r="B95" s="16" t="s">
        <v>115</v>
      </c>
      <c r="C95" s="62" t="s">
        <v>71</v>
      </c>
      <c r="D95" s="62"/>
      <c r="E95" s="62"/>
      <c r="F95" s="19"/>
      <c r="G95" s="19"/>
      <c r="H95" s="19"/>
      <c r="I95" s="19"/>
      <c r="J95" s="20"/>
      <c r="K95" s="7"/>
    </row>
    <row r="96" spans="1:17" hidden="1" x14ac:dyDescent="0.25">
      <c r="A96" s="7" t="s">
        <v>72</v>
      </c>
    </row>
    <row r="97" spans="1:17" x14ac:dyDescent="0.25">
      <c r="A97" s="7">
        <v>9</v>
      </c>
      <c r="B97" s="23" t="s">
        <v>116</v>
      </c>
      <c r="C97" s="64" t="s">
        <v>74</v>
      </c>
      <c r="D97" s="65"/>
      <c r="E97" s="65"/>
      <c r="F97" s="24" t="s">
        <v>75</v>
      </c>
      <c r="G97" s="32">
        <v>348.28</v>
      </c>
      <c r="H97" s="33"/>
      <c r="I97" s="27"/>
      <c r="J97" s="28">
        <f>IF(AND(G97= "",H97= ""), 0, ROUND(ROUND(I97, 2) * ROUND(IF(H97="",G97,H97),  2), 2))</f>
        <v>0</v>
      </c>
      <c r="K97" s="7"/>
      <c r="M97" s="29">
        <v>0.2</v>
      </c>
      <c r="Q97" s="7">
        <v>26</v>
      </c>
    </row>
    <row r="98" spans="1:17" x14ac:dyDescent="0.25">
      <c r="A98" s="7" t="s">
        <v>52</v>
      </c>
      <c r="B98" s="30"/>
      <c r="C98" s="66" t="s">
        <v>117</v>
      </c>
      <c r="D98" s="66"/>
      <c r="E98" s="66"/>
      <c r="F98" s="66"/>
      <c r="G98" s="66"/>
      <c r="H98" s="66"/>
      <c r="I98" s="66"/>
      <c r="J98" s="30"/>
    </row>
    <row r="99" spans="1:17" hidden="1" x14ac:dyDescent="0.25">
      <c r="A99" s="7" t="s">
        <v>76</v>
      </c>
    </row>
    <row r="100" spans="1:17" hidden="1" x14ac:dyDescent="0.25">
      <c r="A100" s="7" t="s">
        <v>76</v>
      </c>
    </row>
    <row r="101" spans="1:17" hidden="1" x14ac:dyDescent="0.25">
      <c r="A101" s="7" t="s">
        <v>76</v>
      </c>
    </row>
    <row r="102" spans="1:17" hidden="1" x14ac:dyDescent="0.25">
      <c r="A102" s="7" t="s">
        <v>76</v>
      </c>
    </row>
    <row r="103" spans="1:17" hidden="1" x14ac:dyDescent="0.25">
      <c r="A103" s="7" t="s">
        <v>76</v>
      </c>
    </row>
    <row r="104" spans="1:17" hidden="1" x14ac:dyDescent="0.25">
      <c r="A104" s="7" t="s">
        <v>76</v>
      </c>
    </row>
    <row r="105" spans="1:17" hidden="1" x14ac:dyDescent="0.25">
      <c r="A105" s="7" t="s">
        <v>76</v>
      </c>
    </row>
    <row r="106" spans="1:17" hidden="1" x14ac:dyDescent="0.25">
      <c r="A106" s="7" t="s">
        <v>76</v>
      </c>
    </row>
    <row r="107" spans="1:17" hidden="1" x14ac:dyDescent="0.25">
      <c r="A107" s="7" t="s">
        <v>76</v>
      </c>
    </row>
    <row r="108" spans="1:17" hidden="1" x14ac:dyDescent="0.25">
      <c r="A108" s="7" t="s">
        <v>76</v>
      </c>
    </row>
    <row r="109" spans="1:17" hidden="1" x14ac:dyDescent="0.25">
      <c r="A109" s="7" t="s">
        <v>76</v>
      </c>
    </row>
    <row r="110" spans="1:17" hidden="1" x14ac:dyDescent="0.25">
      <c r="A110" s="7" t="s">
        <v>76</v>
      </c>
    </row>
    <row r="111" spans="1:17" hidden="1" x14ac:dyDescent="0.25">
      <c r="A111" s="7" t="s">
        <v>76</v>
      </c>
    </row>
    <row r="112" spans="1:17" hidden="1" x14ac:dyDescent="0.25">
      <c r="A112" s="7" t="s">
        <v>76</v>
      </c>
    </row>
    <row r="113" spans="1:17" hidden="1" x14ac:dyDescent="0.25">
      <c r="A113" s="7" t="s">
        <v>76</v>
      </c>
    </row>
    <row r="114" spans="1:17" hidden="1" x14ac:dyDescent="0.25">
      <c r="A114" s="7" t="s">
        <v>76</v>
      </c>
    </row>
    <row r="115" spans="1:17" hidden="1" x14ac:dyDescent="0.25">
      <c r="A115" s="7" t="s">
        <v>76</v>
      </c>
    </row>
    <row r="116" spans="1:17" hidden="1" x14ac:dyDescent="0.25">
      <c r="A116" s="7" t="s">
        <v>76</v>
      </c>
    </row>
    <row r="117" spans="1:17" hidden="1" x14ac:dyDescent="0.25">
      <c r="A117" s="7" t="s">
        <v>54</v>
      </c>
    </row>
    <row r="118" spans="1:17" hidden="1" x14ac:dyDescent="0.25">
      <c r="A118" s="7" t="s">
        <v>69</v>
      </c>
    </row>
    <row r="119" spans="1:17" ht="31.7" customHeight="1" x14ac:dyDescent="0.25">
      <c r="A119" s="7">
        <v>4</v>
      </c>
      <c r="B119" s="16" t="s">
        <v>118</v>
      </c>
      <c r="C119" s="62" t="s">
        <v>119</v>
      </c>
      <c r="D119" s="62"/>
      <c r="E119" s="62"/>
      <c r="F119" s="19"/>
      <c r="G119" s="19"/>
      <c r="H119" s="19"/>
      <c r="I119" s="19"/>
      <c r="J119" s="20"/>
      <c r="K119" s="7"/>
    </row>
    <row r="120" spans="1:17" x14ac:dyDescent="0.25">
      <c r="A120" s="7">
        <v>9</v>
      </c>
      <c r="B120" s="23" t="s">
        <v>120</v>
      </c>
      <c r="C120" s="64" t="s">
        <v>121</v>
      </c>
      <c r="D120" s="65"/>
      <c r="E120" s="65"/>
      <c r="F120" s="24" t="s">
        <v>13</v>
      </c>
      <c r="G120" s="32">
        <v>35.69</v>
      </c>
      <c r="H120" s="33"/>
      <c r="I120" s="27"/>
      <c r="J120" s="28">
        <f>IF(AND(G120= "",H120= ""), 0, ROUND(ROUND(I120, 2) * ROUND(IF(H120="",G120,H120),  2), 2))</f>
        <v>0</v>
      </c>
      <c r="K120" s="7"/>
      <c r="M120" s="29">
        <v>0.2</v>
      </c>
      <c r="Q120" s="7">
        <v>26</v>
      </c>
    </row>
    <row r="121" spans="1:17" hidden="1" x14ac:dyDescent="0.25">
      <c r="A121" s="7" t="s">
        <v>51</v>
      </c>
    </row>
    <row r="122" spans="1:17" x14ac:dyDescent="0.25">
      <c r="A122" s="7" t="s">
        <v>52</v>
      </c>
      <c r="B122" s="30"/>
      <c r="C122" s="66" t="s">
        <v>122</v>
      </c>
      <c r="D122" s="66"/>
      <c r="E122" s="66"/>
      <c r="F122" s="66"/>
      <c r="G122" s="66"/>
      <c r="H122" s="66"/>
      <c r="I122" s="66"/>
      <c r="J122" s="30"/>
    </row>
    <row r="123" spans="1:17" hidden="1" x14ac:dyDescent="0.25">
      <c r="A123" s="7" t="s">
        <v>76</v>
      </c>
    </row>
    <row r="124" spans="1:17" hidden="1" x14ac:dyDescent="0.25">
      <c r="A124" s="7" t="s">
        <v>54</v>
      </c>
    </row>
    <row r="125" spans="1:17" hidden="1" x14ac:dyDescent="0.25">
      <c r="A125" s="7" t="s">
        <v>69</v>
      </c>
    </row>
    <row r="126" spans="1:17" x14ac:dyDescent="0.25">
      <c r="A126" s="7">
        <v>4</v>
      </c>
      <c r="B126" s="16" t="s">
        <v>123</v>
      </c>
      <c r="C126" s="62" t="s">
        <v>45</v>
      </c>
      <c r="D126" s="62"/>
      <c r="E126" s="62"/>
      <c r="F126" s="19"/>
      <c r="G126" s="19"/>
      <c r="H126" s="19"/>
      <c r="I126" s="19"/>
      <c r="J126" s="20"/>
      <c r="K126" s="7"/>
    </row>
    <row r="127" spans="1:17" x14ac:dyDescent="0.25">
      <c r="A127" s="7">
        <v>5</v>
      </c>
      <c r="B127" s="16" t="s">
        <v>124</v>
      </c>
      <c r="C127" s="63" t="s">
        <v>47</v>
      </c>
      <c r="D127" s="63"/>
      <c r="E127" s="63"/>
      <c r="F127" s="21"/>
      <c r="G127" s="21"/>
      <c r="H127" s="21"/>
      <c r="I127" s="21"/>
      <c r="J127" s="22"/>
      <c r="K127" s="7"/>
    </row>
    <row r="128" spans="1:17" hidden="1" x14ac:dyDescent="0.25">
      <c r="A128" s="7" t="s">
        <v>48</v>
      </c>
    </row>
    <row r="129" spans="1:17" x14ac:dyDescent="0.25">
      <c r="A129" s="7">
        <v>9</v>
      </c>
      <c r="B129" s="23" t="s">
        <v>125</v>
      </c>
      <c r="C129" s="64" t="s">
        <v>126</v>
      </c>
      <c r="D129" s="65"/>
      <c r="E129" s="65"/>
      <c r="F129" s="24" t="s">
        <v>14</v>
      </c>
      <c r="G129" s="25">
        <v>10</v>
      </c>
      <c r="H129" s="26"/>
      <c r="I129" s="27"/>
      <c r="J129" s="28">
        <f>IF(AND(G129= "",H129= ""), 0, ROUND(ROUND(I129, 2) * ROUND(IF(H129="",G129,H129),  0), 2))</f>
        <v>0</v>
      </c>
      <c r="K129" s="7"/>
      <c r="M129" s="29">
        <v>0.2</v>
      </c>
      <c r="Q129" s="7">
        <v>26</v>
      </c>
    </row>
    <row r="130" spans="1:17" hidden="1" x14ac:dyDescent="0.25">
      <c r="A130" s="7" t="s">
        <v>51</v>
      </c>
    </row>
    <row r="131" spans="1:17" x14ac:dyDescent="0.25">
      <c r="A131" s="7" t="s">
        <v>52</v>
      </c>
      <c r="B131" s="30"/>
      <c r="C131" s="66" t="s">
        <v>127</v>
      </c>
      <c r="D131" s="66"/>
      <c r="E131" s="66"/>
      <c r="F131" s="66"/>
      <c r="G131" s="66"/>
      <c r="H131" s="66"/>
      <c r="I131" s="66"/>
      <c r="J131" s="30"/>
    </row>
    <row r="132" spans="1:17" hidden="1" x14ac:dyDescent="0.25">
      <c r="A132" s="7" t="s">
        <v>54</v>
      </c>
    </row>
    <row r="133" spans="1:17" x14ac:dyDescent="0.25">
      <c r="A133" s="7">
        <v>9</v>
      </c>
      <c r="B133" s="23" t="s">
        <v>128</v>
      </c>
      <c r="C133" s="64" t="s">
        <v>129</v>
      </c>
      <c r="D133" s="65"/>
      <c r="E133" s="65"/>
      <c r="F133" s="24" t="s">
        <v>14</v>
      </c>
      <c r="G133" s="25">
        <v>2</v>
      </c>
      <c r="H133" s="26"/>
      <c r="I133" s="27"/>
      <c r="J133" s="28">
        <f>IF(AND(G133= "",H133= ""), 0, ROUND(ROUND(I133, 2) * ROUND(IF(H133="",G133,H133),  0), 2))</f>
        <v>0</v>
      </c>
      <c r="K133" s="7"/>
      <c r="M133" s="29">
        <v>0.2</v>
      </c>
      <c r="Q133" s="7">
        <v>26</v>
      </c>
    </row>
    <row r="134" spans="1:17" hidden="1" x14ac:dyDescent="0.25">
      <c r="A134" s="7" t="s">
        <v>51</v>
      </c>
    </row>
    <row r="135" spans="1:17" x14ac:dyDescent="0.25">
      <c r="A135" s="7" t="s">
        <v>52</v>
      </c>
      <c r="B135" s="30"/>
      <c r="C135" s="66" t="s">
        <v>130</v>
      </c>
      <c r="D135" s="66"/>
      <c r="E135" s="66"/>
      <c r="F135" s="66"/>
      <c r="G135" s="66"/>
      <c r="H135" s="66"/>
      <c r="I135" s="66"/>
      <c r="J135" s="30"/>
    </row>
    <row r="136" spans="1:17" hidden="1" x14ac:dyDescent="0.25">
      <c r="A136" s="7" t="s">
        <v>54</v>
      </c>
    </row>
    <row r="137" spans="1:17" hidden="1" x14ac:dyDescent="0.25">
      <c r="A137" s="7" t="s">
        <v>55</v>
      </c>
    </row>
    <row r="138" spans="1:17" x14ac:dyDescent="0.25">
      <c r="A138" s="7">
        <v>5</v>
      </c>
      <c r="B138" s="16" t="s">
        <v>131</v>
      </c>
      <c r="C138" s="63" t="s">
        <v>57</v>
      </c>
      <c r="D138" s="63"/>
      <c r="E138" s="63"/>
      <c r="F138" s="21"/>
      <c r="G138" s="21"/>
      <c r="H138" s="21"/>
      <c r="I138" s="21"/>
      <c r="J138" s="22"/>
      <c r="K138" s="7"/>
    </row>
    <row r="139" spans="1:17" hidden="1" x14ac:dyDescent="0.25">
      <c r="A139" s="7" t="s">
        <v>48</v>
      </c>
    </row>
    <row r="140" spans="1:17" ht="27.2" customHeight="1" x14ac:dyDescent="0.25">
      <c r="A140" s="7">
        <v>9</v>
      </c>
      <c r="B140" s="23" t="s">
        <v>132</v>
      </c>
      <c r="C140" s="64" t="s">
        <v>133</v>
      </c>
      <c r="D140" s="65"/>
      <c r="E140" s="65"/>
      <c r="F140" s="24" t="s">
        <v>14</v>
      </c>
      <c r="G140" s="25">
        <v>10</v>
      </c>
      <c r="H140" s="26"/>
      <c r="I140" s="27"/>
      <c r="J140" s="28">
        <f>IF(AND(G140= "",H140= ""), 0, ROUND(ROUND(I140, 2) * ROUND(IF(H140="",G140,H140),  0), 2))</f>
        <v>0</v>
      </c>
      <c r="K140" s="7"/>
      <c r="M140" s="29">
        <v>0.2</v>
      </c>
      <c r="Q140" s="7">
        <v>26</v>
      </c>
    </row>
    <row r="141" spans="1:17" hidden="1" x14ac:dyDescent="0.25">
      <c r="A141" s="7" t="s">
        <v>51</v>
      </c>
    </row>
    <row r="142" spans="1:17" x14ac:dyDescent="0.25">
      <c r="A142" s="7" t="s">
        <v>52</v>
      </c>
      <c r="B142" s="30"/>
      <c r="C142" s="66" t="s">
        <v>127</v>
      </c>
      <c r="D142" s="66"/>
      <c r="E142" s="66"/>
      <c r="F142" s="66"/>
      <c r="G142" s="66"/>
      <c r="H142" s="66"/>
      <c r="I142" s="66"/>
      <c r="J142" s="30"/>
    </row>
    <row r="143" spans="1:17" hidden="1" x14ac:dyDescent="0.25">
      <c r="A143" s="7" t="s">
        <v>54</v>
      </c>
    </row>
    <row r="144" spans="1:17" ht="27.2" customHeight="1" x14ac:dyDescent="0.25">
      <c r="A144" s="7">
        <v>9</v>
      </c>
      <c r="B144" s="23" t="s">
        <v>134</v>
      </c>
      <c r="C144" s="64" t="s">
        <v>135</v>
      </c>
      <c r="D144" s="65"/>
      <c r="E144" s="65"/>
      <c r="F144" s="24" t="s">
        <v>14</v>
      </c>
      <c r="G144" s="25">
        <v>2</v>
      </c>
      <c r="H144" s="26"/>
      <c r="I144" s="27"/>
      <c r="J144" s="28">
        <f>IF(AND(G144= "",H144= ""), 0, ROUND(ROUND(I144, 2) * ROUND(IF(H144="",G144,H144),  0), 2))</f>
        <v>0</v>
      </c>
      <c r="K144" s="7"/>
      <c r="M144" s="29">
        <v>0.2</v>
      </c>
      <c r="Q144" s="7">
        <v>26</v>
      </c>
    </row>
    <row r="145" spans="1:17" hidden="1" x14ac:dyDescent="0.25">
      <c r="A145" s="7" t="s">
        <v>51</v>
      </c>
    </row>
    <row r="146" spans="1:17" x14ac:dyDescent="0.25">
      <c r="A146" s="7" t="s">
        <v>52</v>
      </c>
      <c r="B146" s="30"/>
      <c r="C146" s="66" t="s">
        <v>130</v>
      </c>
      <c r="D146" s="66"/>
      <c r="E146" s="66"/>
      <c r="F146" s="66"/>
      <c r="G146" s="66"/>
      <c r="H146" s="66"/>
      <c r="I146" s="66"/>
      <c r="J146" s="30"/>
    </row>
    <row r="147" spans="1:17" hidden="1" x14ac:dyDescent="0.25">
      <c r="A147" s="7" t="s">
        <v>54</v>
      </c>
    </row>
    <row r="148" spans="1:17" hidden="1" x14ac:dyDescent="0.25">
      <c r="A148" s="7" t="s">
        <v>55</v>
      </c>
    </row>
    <row r="149" spans="1:17" x14ac:dyDescent="0.25">
      <c r="A149" s="7">
        <v>5</v>
      </c>
      <c r="B149" s="16" t="s">
        <v>136</v>
      </c>
      <c r="C149" s="63" t="s">
        <v>137</v>
      </c>
      <c r="D149" s="63"/>
      <c r="E149" s="63"/>
      <c r="F149" s="21"/>
      <c r="G149" s="21"/>
      <c r="H149" s="21"/>
      <c r="I149" s="21"/>
      <c r="J149" s="22"/>
      <c r="K149" s="7"/>
    </row>
    <row r="150" spans="1:17" x14ac:dyDescent="0.25">
      <c r="A150" s="7">
        <v>9</v>
      </c>
      <c r="B150" s="23" t="s">
        <v>138</v>
      </c>
      <c r="C150" s="64" t="s">
        <v>139</v>
      </c>
      <c r="D150" s="65"/>
      <c r="E150" s="65"/>
      <c r="F150" s="24" t="s">
        <v>14</v>
      </c>
      <c r="G150" s="25">
        <v>1</v>
      </c>
      <c r="H150" s="26"/>
      <c r="I150" s="27"/>
      <c r="J150" s="28">
        <f>IF(AND(G150= "",H150= ""), 0, ROUND(ROUND(I150, 2) * ROUND(IF(H150="",G150,H150),  0), 2))</f>
        <v>0</v>
      </c>
      <c r="K150" s="7"/>
      <c r="M150" s="29">
        <v>0.2</v>
      </c>
      <c r="Q150" s="7">
        <v>26</v>
      </c>
    </row>
    <row r="151" spans="1:17" hidden="1" x14ac:dyDescent="0.25">
      <c r="A151" s="7" t="s">
        <v>51</v>
      </c>
    </row>
    <row r="152" spans="1:17" x14ac:dyDescent="0.25">
      <c r="A152" s="7" t="s">
        <v>52</v>
      </c>
      <c r="B152" s="30"/>
      <c r="C152" s="66" t="s">
        <v>140</v>
      </c>
      <c r="D152" s="66"/>
      <c r="E152" s="66"/>
      <c r="F152" s="66"/>
      <c r="G152" s="66"/>
      <c r="H152" s="66"/>
      <c r="I152" s="66"/>
      <c r="J152" s="30"/>
    </row>
    <row r="153" spans="1:17" hidden="1" x14ac:dyDescent="0.25">
      <c r="A153" s="7" t="s">
        <v>54</v>
      </c>
    </row>
    <row r="154" spans="1:17" hidden="1" x14ac:dyDescent="0.25">
      <c r="A154" s="7" t="s">
        <v>55</v>
      </c>
    </row>
    <row r="155" spans="1:17" hidden="1" x14ac:dyDescent="0.25">
      <c r="A155" s="7" t="s">
        <v>69</v>
      </c>
    </row>
    <row r="156" spans="1:17" x14ac:dyDescent="0.25">
      <c r="A156" s="7">
        <v>4</v>
      </c>
      <c r="B156" s="16" t="s">
        <v>141</v>
      </c>
      <c r="C156" s="62" t="s">
        <v>142</v>
      </c>
      <c r="D156" s="62"/>
      <c r="E156" s="62"/>
      <c r="F156" s="19"/>
      <c r="G156" s="19"/>
      <c r="H156" s="19"/>
      <c r="I156" s="19"/>
      <c r="J156" s="20"/>
      <c r="K156" s="7"/>
    </row>
    <row r="157" spans="1:17" x14ac:dyDescent="0.25">
      <c r="A157" s="7">
        <v>9</v>
      </c>
      <c r="B157" s="23" t="s">
        <v>143</v>
      </c>
      <c r="C157" s="64" t="s">
        <v>144</v>
      </c>
      <c r="D157" s="65"/>
      <c r="E157" s="65"/>
      <c r="F157" s="24" t="s">
        <v>75</v>
      </c>
      <c r="G157" s="32">
        <v>26.93</v>
      </c>
      <c r="H157" s="33"/>
      <c r="I157" s="27"/>
      <c r="J157" s="28">
        <f>IF(AND(G157= "",H157= ""), 0, ROUND(ROUND(I157, 2) * ROUND(IF(H157="",G157,H157),  2), 2))</f>
        <v>0</v>
      </c>
      <c r="K157" s="7"/>
      <c r="M157" s="29">
        <v>0.2</v>
      </c>
      <c r="Q157" s="7">
        <v>26</v>
      </c>
    </row>
    <row r="158" spans="1:17" hidden="1" x14ac:dyDescent="0.25">
      <c r="A158" s="7" t="s">
        <v>51</v>
      </c>
    </row>
    <row r="159" spans="1:17" x14ac:dyDescent="0.25">
      <c r="A159" s="7" t="s">
        <v>52</v>
      </c>
      <c r="B159" s="30"/>
      <c r="C159" s="66" t="s">
        <v>145</v>
      </c>
      <c r="D159" s="66"/>
      <c r="E159" s="66"/>
      <c r="F159" s="66"/>
      <c r="G159" s="66"/>
      <c r="H159" s="66"/>
      <c r="I159" s="66"/>
      <c r="J159" s="30"/>
    </row>
    <row r="160" spans="1:17" hidden="1" x14ac:dyDescent="0.25">
      <c r="A160" s="7" t="s">
        <v>76</v>
      </c>
    </row>
    <row r="161" spans="1:17" hidden="1" x14ac:dyDescent="0.25">
      <c r="A161" s="7" t="s">
        <v>54</v>
      </c>
    </row>
    <row r="162" spans="1:17" x14ac:dyDescent="0.25">
      <c r="A162" s="7">
        <v>9</v>
      </c>
      <c r="B162" s="23" t="s">
        <v>146</v>
      </c>
      <c r="C162" s="64" t="s">
        <v>147</v>
      </c>
      <c r="D162" s="65"/>
      <c r="E162" s="65"/>
      <c r="F162" s="24" t="s">
        <v>75</v>
      </c>
      <c r="G162" s="32">
        <v>77.14</v>
      </c>
      <c r="H162" s="33"/>
      <c r="I162" s="27"/>
      <c r="J162" s="28">
        <f>IF(AND(G162= "",H162= ""), 0, ROUND(ROUND(I162, 2) * ROUND(IF(H162="",G162,H162),  2), 2))</f>
        <v>0</v>
      </c>
      <c r="K162" s="7"/>
      <c r="M162" s="29">
        <v>0.2</v>
      </c>
      <c r="Q162" s="7">
        <v>26</v>
      </c>
    </row>
    <row r="163" spans="1:17" hidden="1" x14ac:dyDescent="0.25">
      <c r="A163" s="7" t="s">
        <v>51</v>
      </c>
    </row>
    <row r="164" spans="1:17" x14ac:dyDescent="0.25">
      <c r="A164" s="7" t="s">
        <v>52</v>
      </c>
      <c r="B164" s="30"/>
      <c r="C164" s="66" t="s">
        <v>148</v>
      </c>
      <c r="D164" s="66"/>
      <c r="E164" s="66"/>
      <c r="F164" s="66"/>
      <c r="G164" s="66"/>
      <c r="H164" s="66"/>
      <c r="I164" s="66"/>
      <c r="J164" s="30"/>
    </row>
    <row r="165" spans="1:17" hidden="1" x14ac:dyDescent="0.25">
      <c r="A165" s="7" t="s">
        <v>76</v>
      </c>
    </row>
    <row r="166" spans="1:17" hidden="1" x14ac:dyDescent="0.25">
      <c r="A166" s="7" t="s">
        <v>76</v>
      </c>
    </row>
    <row r="167" spans="1:17" hidden="1" x14ac:dyDescent="0.25">
      <c r="A167" s="7" t="s">
        <v>76</v>
      </c>
    </row>
    <row r="168" spans="1:17" hidden="1" x14ac:dyDescent="0.25">
      <c r="A168" s="7" t="s">
        <v>54</v>
      </c>
    </row>
    <row r="169" spans="1:17" x14ac:dyDescent="0.25">
      <c r="A169" s="7">
        <v>9</v>
      </c>
      <c r="B169" s="23" t="s">
        <v>149</v>
      </c>
      <c r="C169" s="64" t="s">
        <v>150</v>
      </c>
      <c r="D169" s="65"/>
      <c r="E169" s="65"/>
      <c r="F169" s="24" t="s">
        <v>75</v>
      </c>
      <c r="G169" s="32">
        <v>5</v>
      </c>
      <c r="H169" s="33"/>
      <c r="I169" s="27"/>
      <c r="J169" s="28">
        <f>IF(AND(G169= "",H169= ""), 0, ROUND(ROUND(I169, 2) * ROUND(IF(H169="",G169,H169),  2), 2))</f>
        <v>0</v>
      </c>
      <c r="K169" s="7"/>
      <c r="M169" s="29">
        <v>0.2</v>
      </c>
      <c r="Q169" s="7">
        <v>26</v>
      </c>
    </row>
    <row r="170" spans="1:17" hidden="1" x14ac:dyDescent="0.25">
      <c r="A170" s="7" t="s">
        <v>51</v>
      </c>
    </row>
    <row r="171" spans="1:17" hidden="1" x14ac:dyDescent="0.25">
      <c r="A171" s="7" t="s">
        <v>54</v>
      </c>
    </row>
    <row r="172" spans="1:17" x14ac:dyDescent="0.25">
      <c r="A172" s="7">
        <v>9</v>
      </c>
      <c r="B172" s="23" t="s">
        <v>151</v>
      </c>
      <c r="C172" s="64" t="s">
        <v>152</v>
      </c>
      <c r="D172" s="65"/>
      <c r="E172" s="65"/>
      <c r="F172" s="24" t="s">
        <v>153</v>
      </c>
      <c r="G172" s="25">
        <v>1</v>
      </c>
      <c r="H172" s="26"/>
      <c r="I172" s="27"/>
      <c r="J172" s="28">
        <f>IF(AND(G172= "",H172= ""), 0, ROUND(ROUND(I172, 2) * ROUND(IF(H172="",G172,H172),  0), 2))</f>
        <v>0</v>
      </c>
      <c r="K172" s="7"/>
      <c r="M172" s="29">
        <v>0.2</v>
      </c>
      <c r="Q172" s="7">
        <v>26</v>
      </c>
    </row>
    <row r="173" spans="1:17" hidden="1" x14ac:dyDescent="0.25">
      <c r="A173" s="7" t="s">
        <v>51</v>
      </c>
    </row>
    <row r="174" spans="1:17" hidden="1" x14ac:dyDescent="0.25">
      <c r="A174" s="7" t="s">
        <v>54</v>
      </c>
    </row>
    <row r="175" spans="1:17" hidden="1" x14ac:dyDescent="0.25">
      <c r="A175" s="7" t="s">
        <v>69</v>
      </c>
    </row>
    <row r="176" spans="1:17" hidden="1" x14ac:dyDescent="0.25">
      <c r="A176" s="7" t="s">
        <v>41</v>
      </c>
    </row>
    <row r="177" spans="1:10" hidden="1" x14ac:dyDescent="0.25">
      <c r="A177" s="7">
        <v>9</v>
      </c>
    </row>
    <row r="178" spans="1:10" hidden="1" x14ac:dyDescent="0.25">
      <c r="A178" s="7" t="s">
        <v>54</v>
      </c>
    </row>
    <row r="179" spans="1:10" ht="37.15" customHeight="1" x14ac:dyDescent="0.25">
      <c r="B179" s="3"/>
      <c r="C179" s="67" t="s">
        <v>154</v>
      </c>
      <c r="D179" s="67"/>
      <c r="E179" s="67"/>
      <c r="F179" s="67"/>
      <c r="G179" s="67"/>
      <c r="H179" s="67"/>
      <c r="I179" s="67"/>
      <c r="J179" s="67"/>
    </row>
    <row r="181" spans="1:10" ht="15.75" x14ac:dyDescent="0.25">
      <c r="C181" s="68" t="s">
        <v>155</v>
      </c>
      <c r="D181" s="68"/>
      <c r="E181" s="68"/>
      <c r="F181" s="68"/>
      <c r="G181" s="68"/>
      <c r="H181" s="68"/>
      <c r="I181" s="68"/>
      <c r="J181" s="68"/>
    </row>
    <row r="182" spans="1:10" ht="16.899999999999999" customHeight="1" x14ac:dyDescent="0.25">
      <c r="C182" s="70" t="s">
        <v>156</v>
      </c>
      <c r="D182" s="71"/>
      <c r="E182" s="71"/>
      <c r="F182" s="69">
        <f>SUMIF(K11:K40, "", J11:J40)</f>
        <v>0</v>
      </c>
      <c r="G182" s="69"/>
      <c r="H182" s="69"/>
      <c r="I182" s="69"/>
      <c r="J182" s="69"/>
    </row>
    <row r="183" spans="1:10" x14ac:dyDescent="0.25">
      <c r="C183" s="74" t="s">
        <v>157</v>
      </c>
      <c r="D183" s="75"/>
      <c r="E183" s="75"/>
      <c r="F183" s="72">
        <f>SUMIF(K11:K30, "", J11:J30)</f>
        <v>0</v>
      </c>
      <c r="G183" s="73"/>
      <c r="H183" s="73"/>
      <c r="I183" s="73"/>
      <c r="J183" s="73"/>
    </row>
    <row r="184" spans="1:10" x14ac:dyDescent="0.25">
      <c r="C184" s="74" t="s">
        <v>158</v>
      </c>
      <c r="D184" s="75"/>
      <c r="E184" s="75"/>
      <c r="F184" s="72">
        <f>SUMIF(K40:K40, "", J40:J40)</f>
        <v>0</v>
      </c>
      <c r="G184" s="73"/>
      <c r="H184" s="73"/>
      <c r="I184" s="73"/>
      <c r="J184" s="73"/>
    </row>
    <row r="185" spans="1:10" ht="16.899999999999999" customHeight="1" x14ac:dyDescent="0.25">
      <c r="C185" s="70" t="s">
        <v>159</v>
      </c>
      <c r="D185" s="71"/>
      <c r="E185" s="71"/>
      <c r="F185" s="69">
        <f>SUMIF(K49:K172, "", J49:J172)</f>
        <v>0</v>
      </c>
      <c r="G185" s="69"/>
      <c r="H185" s="69"/>
      <c r="I185" s="69"/>
      <c r="J185" s="69"/>
    </row>
    <row r="186" spans="1:10" ht="26.85" customHeight="1" x14ac:dyDescent="0.25">
      <c r="C186" s="74" t="s">
        <v>160</v>
      </c>
      <c r="D186" s="75"/>
      <c r="E186" s="75"/>
      <c r="F186" s="72">
        <f>SUMIF(K49:K49, "", J49:J49)</f>
        <v>0</v>
      </c>
      <c r="G186" s="73"/>
      <c r="H186" s="73"/>
      <c r="I186" s="73"/>
      <c r="J186" s="73"/>
    </row>
    <row r="187" spans="1:10" ht="26.85" customHeight="1" x14ac:dyDescent="0.25">
      <c r="C187" s="74" t="s">
        <v>161</v>
      </c>
      <c r="D187" s="75"/>
      <c r="E187" s="75"/>
      <c r="F187" s="72">
        <f>SUMIF(K55:K67, "", J55:J67)</f>
        <v>0</v>
      </c>
      <c r="G187" s="73"/>
      <c r="H187" s="73"/>
      <c r="I187" s="73"/>
      <c r="J187" s="73"/>
    </row>
    <row r="188" spans="1:10" ht="26.85" customHeight="1" x14ac:dyDescent="0.25">
      <c r="C188" s="74" t="s">
        <v>162</v>
      </c>
      <c r="D188" s="75"/>
      <c r="E188" s="75"/>
      <c r="F188" s="72">
        <f>SUMIF(K74:K90, "", J74:J90)</f>
        <v>0</v>
      </c>
      <c r="G188" s="73"/>
      <c r="H188" s="73"/>
      <c r="I188" s="73"/>
      <c r="J188" s="73"/>
    </row>
    <row r="189" spans="1:10" x14ac:dyDescent="0.25">
      <c r="C189" s="74" t="s">
        <v>163</v>
      </c>
      <c r="D189" s="75"/>
      <c r="E189" s="75"/>
      <c r="F189" s="72">
        <f>SUMIF(K97:K97, "", J97:J97)</f>
        <v>0</v>
      </c>
      <c r="G189" s="73"/>
      <c r="H189" s="73"/>
      <c r="I189" s="73"/>
      <c r="J189" s="73"/>
    </row>
    <row r="190" spans="1:10" ht="28.7" customHeight="1" x14ac:dyDescent="0.25">
      <c r="C190" s="74" t="s">
        <v>164</v>
      </c>
      <c r="D190" s="75"/>
      <c r="E190" s="75"/>
      <c r="F190" s="72">
        <f>SUMIF(K120:K120, "", J120:J120)</f>
        <v>0</v>
      </c>
      <c r="G190" s="73"/>
      <c r="H190" s="73"/>
      <c r="I190" s="73"/>
      <c r="J190" s="73"/>
    </row>
    <row r="191" spans="1:10" x14ac:dyDescent="0.25">
      <c r="C191" s="74" t="s">
        <v>165</v>
      </c>
      <c r="D191" s="75"/>
      <c r="E191" s="75"/>
      <c r="F191" s="72">
        <f>SUMIF(K129:K150, "", J129:J150)</f>
        <v>0</v>
      </c>
      <c r="G191" s="73"/>
      <c r="H191" s="73"/>
      <c r="I191" s="73"/>
      <c r="J191" s="73"/>
    </row>
    <row r="192" spans="1:10" x14ac:dyDescent="0.25">
      <c r="C192" s="74" t="s">
        <v>166</v>
      </c>
      <c r="D192" s="75"/>
      <c r="E192" s="75"/>
      <c r="F192" s="72">
        <f>SUMIF(K157:K172, "", J157:J172)</f>
        <v>0</v>
      </c>
      <c r="G192" s="73"/>
      <c r="H192" s="73"/>
      <c r="I192" s="73"/>
      <c r="J192" s="73"/>
    </row>
    <row r="193" spans="1:10" x14ac:dyDescent="0.25">
      <c r="C193" s="76" t="s">
        <v>167</v>
      </c>
      <c r="D193" s="77"/>
      <c r="E193" s="77"/>
      <c r="F193" s="34"/>
      <c r="G193" s="34"/>
      <c r="H193" s="34"/>
      <c r="I193" s="34"/>
      <c r="J193" s="35"/>
    </row>
    <row r="194" spans="1:10" x14ac:dyDescent="0.25">
      <c r="C194" s="78"/>
      <c r="D194" s="79"/>
      <c r="E194" s="79"/>
      <c r="F194" s="79"/>
      <c r="G194" s="79"/>
      <c r="H194" s="79"/>
      <c r="I194" s="79"/>
      <c r="J194" s="80"/>
    </row>
    <row r="195" spans="1:10" x14ac:dyDescent="0.25">
      <c r="A195" s="31"/>
      <c r="C195" s="81" t="s">
        <v>168</v>
      </c>
      <c r="D195" s="43"/>
      <c r="E195" s="43"/>
      <c r="F195" s="82">
        <f>SUMIF(K5:K179, IF(K4="","",K4), J5:J179)</f>
        <v>0</v>
      </c>
      <c r="G195" s="83"/>
      <c r="H195" s="83"/>
      <c r="I195" s="83"/>
      <c r="J195" s="84"/>
    </row>
    <row r="196" spans="1:10" x14ac:dyDescent="0.25">
      <c r="A196" s="31"/>
      <c r="C196" s="81" t="s">
        <v>169</v>
      </c>
      <c r="D196" s="43"/>
      <c r="E196" s="43"/>
      <c r="F196" s="82">
        <f>ROUND(SUMIF(K5:K179, IF(K4="","",K4), J5:J179) * 0.2, 2)</f>
        <v>0</v>
      </c>
      <c r="G196" s="83"/>
      <c r="H196" s="83"/>
      <c r="I196" s="83"/>
      <c r="J196" s="84"/>
    </row>
    <row r="197" spans="1:10" x14ac:dyDescent="0.25">
      <c r="C197" s="85" t="s">
        <v>170</v>
      </c>
      <c r="D197" s="86"/>
      <c r="E197" s="86"/>
      <c r="F197" s="87">
        <f>SUM(F195:F196)</f>
        <v>0</v>
      </c>
      <c r="G197" s="88"/>
      <c r="H197" s="88"/>
      <c r="I197" s="88"/>
      <c r="J197" s="89"/>
    </row>
    <row r="198" spans="1:10" x14ac:dyDescent="0.25">
      <c r="C198" s="90"/>
      <c r="D198" s="91"/>
      <c r="E198" s="91"/>
      <c r="F198" s="91"/>
      <c r="G198" s="91"/>
      <c r="H198" s="91"/>
      <c r="I198" s="91"/>
      <c r="J198" s="91"/>
    </row>
    <row r="199" spans="1:10" x14ac:dyDescent="0.25">
      <c r="C199" s="92" t="s">
        <v>171</v>
      </c>
      <c r="D199" s="91"/>
      <c r="E199" s="91"/>
      <c r="F199" s="91"/>
      <c r="G199" s="91"/>
      <c r="H199" s="91"/>
      <c r="I199" s="91"/>
      <c r="J199" s="91"/>
    </row>
    <row r="200" spans="1:10" x14ac:dyDescent="0.25">
      <c r="C200" s="86" t="str">
        <f>IF(Paramètres!AA2&lt;&gt;"",Paramètres!AA2,"")</f>
        <v xml:space="preserve">Zéro euro </v>
      </c>
      <c r="D200" s="86"/>
      <c r="E200" s="86"/>
      <c r="F200" s="86"/>
      <c r="G200" s="86"/>
      <c r="H200" s="86"/>
      <c r="I200" s="86"/>
      <c r="J200" s="86"/>
    </row>
    <row r="201" spans="1:10" x14ac:dyDescent="0.25">
      <c r="C201" s="86"/>
      <c r="D201" s="86"/>
      <c r="E201" s="86"/>
      <c r="F201" s="86"/>
      <c r="G201" s="86"/>
      <c r="H201" s="86"/>
      <c r="I201" s="86"/>
      <c r="J201" s="86"/>
    </row>
    <row r="202" spans="1:10" ht="56.65" customHeight="1" x14ac:dyDescent="0.25">
      <c r="F202" s="93" t="s">
        <v>172</v>
      </c>
      <c r="G202" s="93"/>
      <c r="H202" s="93"/>
      <c r="I202" s="93"/>
      <c r="J202" s="93"/>
    </row>
    <row r="204" spans="1:10" ht="85.15" customHeight="1" x14ac:dyDescent="0.25">
      <c r="C204" s="94" t="s">
        <v>173</v>
      </c>
      <c r="D204" s="94"/>
      <c r="F204" s="94" t="s">
        <v>174</v>
      </c>
      <c r="G204" s="94"/>
      <c r="H204" s="94"/>
      <c r="I204" s="94"/>
      <c r="J204" s="94"/>
    </row>
    <row r="205" spans="1:10" x14ac:dyDescent="0.25">
      <c r="C205" s="95" t="s">
        <v>175</v>
      </c>
      <c r="D205" s="95"/>
      <c r="E205" s="95"/>
      <c r="F205" s="95"/>
      <c r="G205" s="95"/>
      <c r="H205" s="95"/>
      <c r="I205" s="95"/>
      <c r="J205" s="95"/>
    </row>
  </sheetData>
  <sheetProtection password="E95E" sheet="1" objects="1" selectLockedCells="1"/>
  <mergeCells count="110">
    <mergeCell ref="C198:J198"/>
    <mergeCell ref="C199:J199"/>
    <mergeCell ref="C200:J200"/>
    <mergeCell ref="C201:J201"/>
    <mergeCell ref="F202:J202"/>
    <mergeCell ref="C204:D204"/>
    <mergeCell ref="F204:J204"/>
    <mergeCell ref="C205:J205"/>
    <mergeCell ref="F192:J192"/>
    <mergeCell ref="C192:E192"/>
    <mergeCell ref="C193:E193"/>
    <mergeCell ref="C194:J194"/>
    <mergeCell ref="C195:E195"/>
    <mergeCell ref="F195:J195"/>
    <mergeCell ref="C196:E196"/>
    <mergeCell ref="F196:J196"/>
    <mergeCell ref="C197:E197"/>
    <mergeCell ref="F197:J197"/>
    <mergeCell ref="F187:J187"/>
    <mergeCell ref="C187:E187"/>
    <mergeCell ref="F188:J188"/>
    <mergeCell ref="C188:E188"/>
    <mergeCell ref="F189:J189"/>
    <mergeCell ref="C189:E189"/>
    <mergeCell ref="F190:J190"/>
    <mergeCell ref="C190:E190"/>
    <mergeCell ref="F191:J191"/>
    <mergeCell ref="C191:E191"/>
    <mergeCell ref="F182:J182"/>
    <mergeCell ref="C182:E182"/>
    <mergeCell ref="F183:J183"/>
    <mergeCell ref="C183:E183"/>
    <mergeCell ref="F184:J184"/>
    <mergeCell ref="C184:E184"/>
    <mergeCell ref="F185:J185"/>
    <mergeCell ref="C185:E185"/>
    <mergeCell ref="F186:J186"/>
    <mergeCell ref="C186:E186"/>
    <mergeCell ref="C156:E156"/>
    <mergeCell ref="C157:E157"/>
    <mergeCell ref="C159:I159"/>
    <mergeCell ref="C162:E162"/>
    <mergeCell ref="C164:I164"/>
    <mergeCell ref="C169:E169"/>
    <mergeCell ref="C172:E172"/>
    <mergeCell ref="C179:J179"/>
    <mergeCell ref="C181:J181"/>
    <mergeCell ref="C135:I135"/>
    <mergeCell ref="C138:E138"/>
    <mergeCell ref="C140:E140"/>
    <mergeCell ref="C142:I142"/>
    <mergeCell ref="C144:E144"/>
    <mergeCell ref="C146:I146"/>
    <mergeCell ref="C149:E149"/>
    <mergeCell ref="C150:E150"/>
    <mergeCell ref="C152:I152"/>
    <mergeCell ref="C98:I98"/>
    <mergeCell ref="C119:E119"/>
    <mergeCell ref="C120:E120"/>
    <mergeCell ref="C122:I122"/>
    <mergeCell ref="C126:E126"/>
    <mergeCell ref="C127:E127"/>
    <mergeCell ref="C129:E129"/>
    <mergeCell ref="C131:I131"/>
    <mergeCell ref="C133:E133"/>
    <mergeCell ref="C80:I80"/>
    <mergeCell ref="C82:E82"/>
    <mergeCell ref="C84:I84"/>
    <mergeCell ref="C86:E86"/>
    <mergeCell ref="C88:I88"/>
    <mergeCell ref="C90:E90"/>
    <mergeCell ref="C92:I92"/>
    <mergeCell ref="C95:E95"/>
    <mergeCell ref="C97:E97"/>
    <mergeCell ref="C61:I61"/>
    <mergeCell ref="C63:E63"/>
    <mergeCell ref="C65:I65"/>
    <mergeCell ref="C67:E67"/>
    <mergeCell ref="C69:I69"/>
    <mergeCell ref="C72:E72"/>
    <mergeCell ref="C74:E74"/>
    <mergeCell ref="C76:I76"/>
    <mergeCell ref="C78:E78"/>
    <mergeCell ref="C42:I42"/>
    <mergeCell ref="C46:E46"/>
    <mergeCell ref="C47:E47"/>
    <mergeCell ref="C49:E49"/>
    <mergeCell ref="C50:I50"/>
    <mergeCell ref="C53:E53"/>
    <mergeCell ref="C55:E55"/>
    <mergeCell ref="C57:I57"/>
    <mergeCell ref="C59:E59"/>
    <mergeCell ref="C20:I20"/>
    <mergeCell ref="C23:E23"/>
    <mergeCell ref="C25:E25"/>
    <mergeCell ref="C26:I26"/>
    <mergeCell ref="C29:E29"/>
    <mergeCell ref="C30:E30"/>
    <mergeCell ref="C32:I32"/>
    <mergeCell ref="C38:E38"/>
    <mergeCell ref="C40:E40"/>
    <mergeCell ref="C3:E3"/>
    <mergeCell ref="C4:E4"/>
    <mergeCell ref="C7:E7"/>
    <mergeCell ref="C8:E8"/>
    <mergeCell ref="C9:E9"/>
    <mergeCell ref="C11:E11"/>
    <mergeCell ref="C13:I13"/>
    <mergeCell ref="C16:E16"/>
    <mergeCell ref="C18:E18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&amp;L24M14 - Réhabilitation de locaux - INRAE COLMAR 
28, route d'Herrlisheim - 68000 COLMAR&amp;RDPGF - Lot n°7 MENUISERIE INTERIEURE BOIS 
DCE - Edition du 26/09/2025</oddHeader>
    <oddFooter>&amp;CEdition du 26/09/2025&amp;RPage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1" t="s">
        <v>176</v>
      </c>
      <c r="AA1" s="7">
        <f>IF(DPGF!F197&lt;&gt;"",DPGF!F197,"0")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7" t="s">
        <v>177</v>
      </c>
      <c r="B3" s="36" t="s">
        <v>178</v>
      </c>
      <c r="C3" s="96" t="s">
        <v>203</v>
      </c>
      <c r="D3" s="96"/>
      <c r="E3" s="96"/>
      <c r="F3" s="96"/>
      <c r="G3" s="96"/>
      <c r="H3" s="96"/>
      <c r="I3" s="96"/>
      <c r="J3" s="96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7" t="s">
        <v>179</v>
      </c>
      <c r="B5" s="36" t="s">
        <v>180</v>
      </c>
      <c r="C5" s="96" t="s">
        <v>204</v>
      </c>
      <c r="D5" s="96"/>
      <c r="E5" s="96"/>
      <c r="F5" s="96"/>
      <c r="G5" s="96"/>
      <c r="H5" s="96"/>
      <c r="I5" s="96"/>
      <c r="J5" s="96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7" t="s">
        <v>189</v>
      </c>
      <c r="B7" s="36" t="s">
        <v>190</v>
      </c>
      <c r="C7" s="38" t="s">
        <v>205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7" t="s">
        <v>191</v>
      </c>
      <c r="B9" s="36" t="s">
        <v>192</v>
      </c>
      <c r="C9" s="38" t="s">
        <v>39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7" t="s">
        <v>181</v>
      </c>
      <c r="B11" s="36" t="s">
        <v>182</v>
      </c>
      <c r="C11" s="96" t="s">
        <v>40</v>
      </c>
      <c r="D11" s="96"/>
      <c r="E11" s="96"/>
      <c r="F11" s="96"/>
      <c r="G11" s="96"/>
      <c r="H11" s="96"/>
      <c r="I11" s="96"/>
      <c r="J11" s="96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7" t="s">
        <v>193</v>
      </c>
      <c r="B13" s="36" t="s">
        <v>194</v>
      </c>
      <c r="C13" s="38" t="s">
        <v>206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7" t="s">
        <v>195</v>
      </c>
      <c r="B15" s="36" t="s">
        <v>196</v>
      </c>
      <c r="C15" s="38" t="s">
        <v>207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7" t="s">
        <v>197</v>
      </c>
      <c r="B17" s="36" t="s">
        <v>198</v>
      </c>
      <c r="C17" s="38" t="s">
        <v>208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9">
        <v>0.2</v>
      </c>
      <c r="E19" s="40" t="s">
        <v>199</v>
      </c>
      <c r="AA19" s="7">
        <f>INT((AA5-AA18*100)/10)</f>
        <v>0</v>
      </c>
    </row>
    <row r="20" spans="1:27" ht="12.75" customHeight="1" x14ac:dyDescent="0.25">
      <c r="C20" s="41">
        <v>5.5E-2</v>
      </c>
      <c r="E20" s="40" t="s">
        <v>200</v>
      </c>
      <c r="AA20" s="7">
        <f>AA5-AA18*100-AA19*10</f>
        <v>0</v>
      </c>
    </row>
    <row r="21" spans="1:27" ht="12.75" customHeight="1" x14ac:dyDescent="0.25">
      <c r="C21" s="41">
        <v>0</v>
      </c>
      <c r="E21" s="40" t="s">
        <v>201</v>
      </c>
      <c r="AA21" s="7">
        <f>INT(AA6/10)</f>
        <v>0</v>
      </c>
    </row>
    <row r="22" spans="1:27" ht="12.75" customHeight="1" x14ac:dyDescent="0.25">
      <c r="C22" s="42">
        <v>0</v>
      </c>
      <c r="E22" s="40" t="s">
        <v>202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7" t="s">
        <v>183</v>
      </c>
      <c r="B24" s="36" t="s">
        <v>184</v>
      </c>
      <c r="C24" s="96" t="s">
        <v>209</v>
      </c>
      <c r="D24" s="96"/>
      <c r="E24" s="96"/>
      <c r="F24" s="96"/>
      <c r="G24" s="96"/>
      <c r="H24" s="96"/>
      <c r="I24" s="96"/>
      <c r="J24" s="96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7" t="s">
        <v>185</v>
      </c>
      <c r="B26" s="36" t="s">
        <v>186</v>
      </c>
      <c r="C26" s="96" t="s">
        <v>210</v>
      </c>
      <c r="D26" s="96"/>
      <c r="E26" s="96"/>
      <c r="F26" s="96"/>
      <c r="G26" s="96"/>
      <c r="H26" s="96"/>
      <c r="I26" s="96"/>
      <c r="J26" s="96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7" t="s">
        <v>187</v>
      </c>
      <c r="B28" s="36" t="s">
        <v>188</v>
      </c>
      <c r="C28" s="96"/>
      <c r="D28" s="96"/>
      <c r="E28" s="96"/>
      <c r="F28" s="96"/>
      <c r="G28" s="96"/>
      <c r="H28" s="96"/>
      <c r="I28" s="96"/>
      <c r="J28" s="9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211</v>
      </c>
      <c r="B1" s="7" t="s">
        <v>212</v>
      </c>
    </row>
    <row r="2" spans="1:3" x14ac:dyDescent="0.25">
      <c r="A2" s="7" t="s">
        <v>213</v>
      </c>
      <c r="B2" s="7" t="s">
        <v>203</v>
      </c>
    </row>
    <row r="3" spans="1:3" x14ac:dyDescent="0.25">
      <c r="A3" s="7" t="s">
        <v>214</v>
      </c>
      <c r="B3" s="7">
        <v>1</v>
      </c>
    </row>
    <row r="4" spans="1:3" x14ac:dyDescent="0.25">
      <c r="A4" s="7" t="s">
        <v>215</v>
      </c>
      <c r="B4" s="7">
        <v>0</v>
      </c>
    </row>
    <row r="5" spans="1:3" x14ac:dyDescent="0.25">
      <c r="A5" s="7" t="s">
        <v>216</v>
      </c>
      <c r="B5" s="7">
        <v>0</v>
      </c>
    </row>
    <row r="6" spans="1:3" x14ac:dyDescent="0.25">
      <c r="A6" s="7" t="s">
        <v>217</v>
      </c>
      <c r="B6" s="7">
        <v>1</v>
      </c>
    </row>
    <row r="7" spans="1:3" x14ac:dyDescent="0.25">
      <c r="A7" s="7" t="s">
        <v>218</v>
      </c>
      <c r="B7" s="7">
        <v>1</v>
      </c>
    </row>
    <row r="8" spans="1:3" x14ac:dyDescent="0.25">
      <c r="A8" s="7" t="s">
        <v>219</v>
      </c>
      <c r="B8" s="7">
        <v>0</v>
      </c>
    </row>
    <row r="9" spans="1:3" x14ac:dyDescent="0.25">
      <c r="A9" s="7" t="s">
        <v>220</v>
      </c>
      <c r="B9" s="7">
        <v>0</v>
      </c>
    </row>
    <row r="10" spans="1:3" x14ac:dyDescent="0.25">
      <c r="A10" s="7" t="s">
        <v>221</v>
      </c>
      <c r="C10" s="7" t="s">
        <v>222</v>
      </c>
    </row>
    <row r="11" spans="1:3" x14ac:dyDescent="0.25">
      <c r="A11" s="7" t="s">
        <v>223</v>
      </c>
      <c r="B11" s="7">
        <v>0</v>
      </c>
    </row>
    <row r="12" spans="1:3" x14ac:dyDescent="0.25">
      <c r="A12" s="7" t="s">
        <v>224</v>
      </c>
      <c r="B12" s="7" t="s">
        <v>225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7" t="s">
        <v>226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 x14ac:dyDescent="0.25">
      <c r="A4" s="37" t="s">
        <v>177</v>
      </c>
      <c r="B4" s="36" t="s">
        <v>227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 x14ac:dyDescent="0.25">
      <c r="A6" s="37" t="s">
        <v>179</v>
      </c>
      <c r="B6" s="36" t="s">
        <v>228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 x14ac:dyDescent="0.25">
      <c r="A8" s="37" t="s">
        <v>189</v>
      </c>
      <c r="B8" s="36" t="s">
        <v>229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 x14ac:dyDescent="0.25">
      <c r="A10" s="37" t="s">
        <v>191</v>
      </c>
      <c r="B10" s="36" t="s">
        <v>230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 x14ac:dyDescent="0.25">
      <c r="A12" s="37" t="s">
        <v>181</v>
      </c>
      <c r="B12" s="36" t="s">
        <v>231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 x14ac:dyDescent="0.25">
      <c r="A14" s="37" t="s">
        <v>193</v>
      </c>
      <c r="B14" s="36" t="s">
        <v>232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 x14ac:dyDescent="0.25">
      <c r="A16" s="37" t="s">
        <v>195</v>
      </c>
      <c r="B16" s="36" t="s">
        <v>233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 x14ac:dyDescent="0.25">
      <c r="A18" s="37" t="s">
        <v>197</v>
      </c>
      <c r="B18" s="36" t="s">
        <v>234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 x14ac:dyDescent="0.25">
      <c r="A20" s="37" t="s">
        <v>235</v>
      </c>
      <c r="B20" s="36" t="s">
        <v>236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 x14ac:dyDescent="0.25">
      <c r="A22" s="37" t="s">
        <v>183</v>
      </c>
      <c r="B22" s="36" t="s">
        <v>237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 x14ac:dyDescent="0.25">
      <c r="A24" s="37" t="s">
        <v>185</v>
      </c>
      <c r="B24" s="36" t="s">
        <v>238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 x14ac:dyDescent="0.25">
      <c r="A28" s="37" t="s">
        <v>187</v>
      </c>
      <c r="B28" s="36" t="s">
        <v>239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Christine PALCZEWSKI</cp:lastModifiedBy>
  <dcterms:created xsi:type="dcterms:W3CDTF">2025-09-22T06:50:44Z</dcterms:created>
  <dcterms:modified xsi:type="dcterms:W3CDTF">2025-10-08T12:57:10Z</dcterms:modified>
</cp:coreProperties>
</file>