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_MARCHES\Marches_2020\2020AN-16b_DCE\DCE_VersionsPreparatoires\PreDef3\"/>
    </mc:Choice>
  </mc:AlternateContent>
  <bookViews>
    <workbookView xWindow="46395" yWindow="330" windowWidth="16305" windowHeight="11475"/>
  </bookViews>
  <sheets>
    <sheet name="DPF_UO2 du LOT_A" sheetId="3" r:id="rId1"/>
    <sheet name="BPU lot A" sheetId="4" r:id="rId2"/>
    <sheet name="DQE_LOT_A" sheetId="8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4" l="1"/>
  <c r="E24" i="4" s="1"/>
  <c r="H11" i="8" l="1"/>
  <c r="D13" i="3" l="1"/>
  <c r="D14" i="3"/>
  <c r="D15" i="3"/>
  <c r="D16" i="3"/>
  <c r="D12" i="3"/>
  <c r="D27" i="4"/>
  <c r="E27" i="4" s="1"/>
  <c r="D26" i="4"/>
  <c r="E26" i="4" s="1"/>
  <c r="D25" i="4"/>
  <c r="E25" i="4" s="1"/>
  <c r="D22" i="4"/>
  <c r="E22" i="4" s="1"/>
  <c r="D21" i="4"/>
  <c r="E21" i="4" s="1"/>
  <c r="D19" i="4"/>
  <c r="E19" i="4" s="1"/>
  <c r="D18" i="4"/>
  <c r="E18" i="4" s="1"/>
  <c r="D17" i="4"/>
  <c r="E17" i="4" s="1"/>
  <c r="D16" i="4"/>
  <c r="E16" i="4" s="1"/>
  <c r="D14" i="4"/>
  <c r="E14" i="4" s="1"/>
  <c r="D13" i="4"/>
  <c r="E13" i="4" s="1"/>
  <c r="D12" i="4"/>
  <c r="E12" i="4" s="1"/>
  <c r="H22" i="8" l="1"/>
  <c r="H21" i="8"/>
  <c r="H20" i="8"/>
  <c r="H18" i="8"/>
  <c r="H17" i="8"/>
  <c r="H16" i="8"/>
  <c r="H15" i="8"/>
  <c r="H14" i="8"/>
  <c r="H13" i="8"/>
  <c r="H12" i="8"/>
  <c r="H10" i="8"/>
  <c r="G11" i="8" l="1"/>
  <c r="I11" i="8" s="1"/>
  <c r="G12" i="8"/>
  <c r="I12" i="8" s="1"/>
  <c r="G13" i="8"/>
  <c r="I13" i="8" s="1"/>
  <c r="G14" i="8"/>
  <c r="I14" i="8" s="1"/>
  <c r="G15" i="8"/>
  <c r="I15" i="8" s="1"/>
  <c r="G16" i="8"/>
  <c r="I16" i="8" s="1"/>
  <c r="G17" i="8"/>
  <c r="I17" i="8" s="1"/>
  <c r="G18" i="8"/>
  <c r="I18" i="8" s="1"/>
  <c r="G20" i="8"/>
  <c r="I20" i="8" s="1"/>
  <c r="G21" i="8"/>
  <c r="I21" i="8" s="1"/>
  <c r="G22" i="8"/>
  <c r="I22" i="8" s="1"/>
  <c r="G10" i="8"/>
  <c r="I10" i="8" s="1"/>
  <c r="I23" i="8" l="1"/>
  <c r="I24" i="8" l="1"/>
  <c r="I25" i="8" s="1"/>
</calcChain>
</file>

<file path=xl/sharedStrings.xml><?xml version="1.0" encoding="utf-8"?>
<sst xmlns="http://schemas.openxmlformats.org/spreadsheetml/2006/main" count="98" uniqueCount="71">
  <si>
    <t>TIERCE MAINTENANCE APPLICATIVE 
DU SYSTÈME D’INFORMATION COMPTABLE 
DE L’ASSEMBLÉE NATIONALE 
ET DES APPLICATIONS DE PAIE ET DE GESTION DES PRÊTS (SAP)</t>
  </si>
  <si>
    <t>Bordereau des prix unitaire (BPU)</t>
  </si>
  <si>
    <t>N° UO</t>
  </si>
  <si>
    <t>Désignation UO</t>
  </si>
  <si>
    <t>UO 1</t>
  </si>
  <si>
    <t>PRISE EN CHARGE DU MARCHE</t>
  </si>
  <si>
    <t>UO 2</t>
  </si>
  <si>
    <t>UO 3</t>
  </si>
  <si>
    <t>ETUDE D'IMPACT ET PLAN DE CHARGE</t>
  </si>
  <si>
    <t>UO 4</t>
  </si>
  <si>
    <t>PRESTATIONS D’ETUDES, DE SPECIFICATIONS POUR UNE EVOLUTION/ADAPTATION</t>
  </si>
  <si>
    <t>UO 4.1</t>
  </si>
  <si>
    <t>Atelier de spécification pour une évolution simple</t>
  </si>
  <si>
    <t>UO 4.2</t>
  </si>
  <si>
    <t>Atelier de spécification pour une évolution complexe</t>
  </si>
  <si>
    <t>UO 4.3</t>
  </si>
  <si>
    <t>UO 5</t>
  </si>
  <si>
    <t>UO 6</t>
  </si>
  <si>
    <t>UO 6.1</t>
  </si>
  <si>
    <t>UO 6.2</t>
  </si>
  <si>
    <t>UO 7</t>
  </si>
  <si>
    <t>UO 7.2</t>
  </si>
  <si>
    <t>Animation d'une formation sur site</t>
  </si>
  <si>
    <t>Animation d'une formation à distance</t>
  </si>
  <si>
    <t>UO 8</t>
  </si>
  <si>
    <t>Atelier de spécification pour une évolution moyenne</t>
  </si>
  <si>
    <t>EVOLUTIONS</t>
  </si>
  <si>
    <t>TIERCE RECETTE APPLICATIVE</t>
  </si>
  <si>
    <t>Préparation à la recette</t>
  </si>
  <si>
    <t>Exécution et bilan de la recette</t>
  </si>
  <si>
    <t>UO 7.3</t>
  </si>
  <si>
    <t>ASSISTANCE ET FORMATION</t>
  </si>
  <si>
    <t>Prise charge du marché</t>
  </si>
  <si>
    <t>Etude d'impact et plan de charge</t>
  </si>
  <si>
    <t>Evolutions</t>
  </si>
  <si>
    <t>Transférabilité / réversibilité</t>
  </si>
  <si>
    <t>DEVIS QUANTITATIF ESTIMATIF (DQE)</t>
  </si>
  <si>
    <t>Maintenance corrective, adaptative et assistance fonctionnelle</t>
  </si>
  <si>
    <t xml:space="preserve">TIERCE MAINTENANCE APPLICATIVE DU SYSTÈME D’INFORMATION COMPTABLE 
DE L’ASSEMBLÉE NATIONALE ET DES APPLICATIONS DE PAIE ET DE GESTION DES PRÊTS (SAP)
LOT A : tierce maintenance applicative du système d'information comptable (SIC) de l'Assemblée nationale et prestations de formation et d’assistance fonctionnelle et technique aux utilisateurs </t>
  </si>
  <si>
    <t>TRANSFÉRABILITÉ / RÉVERSIBILITÉ</t>
  </si>
  <si>
    <t>Décomposition du prix forfaitaire de l'UO 2</t>
  </si>
  <si>
    <t>GESTION DU PROJET SAP VIA SOLUTION MANAGER</t>
  </si>
  <si>
    <t>Prix de la redevance mensuelle en € HT</t>
  </si>
  <si>
    <t>Prix la redevance mensuelle en € TTC</t>
  </si>
  <si>
    <t>Référence article du CCTP</t>
  </si>
  <si>
    <t>ART.  3.1 DU CCTP</t>
  </si>
  <si>
    <t>ART.  3.2 DU CCTP</t>
  </si>
  <si>
    <t>ART.  3.3 DU CCTP</t>
  </si>
  <si>
    <t>ART.  3.5 DU CCTP</t>
  </si>
  <si>
    <t>MAINTENANCE CORRECTIVE</t>
  </si>
  <si>
    <t>MAINTENANCE ADAPTATIVE</t>
  </si>
  <si>
    <t>ASSISTANCE FONCTIONNELLE AUX UTILISATEURS</t>
  </si>
  <si>
    <t>Quantités
Année 1</t>
  </si>
  <si>
    <t>Quantités
Année 2</t>
  </si>
  <si>
    <t>Quantités
Année 3</t>
  </si>
  <si>
    <t>Quantités
Année 4</t>
  </si>
  <si>
    <t>Total d'UO estimé sur la durée du marché</t>
  </si>
  <si>
    <t>Montant estimatif des commandes € HT (total quantité x prix unitaires)</t>
  </si>
  <si>
    <t>TVA 20%</t>
  </si>
  <si>
    <t>Le candidat est prié de remettre à l'appui de son offre le devis quantitatif estimatif (DQE) dûment rempli. Il reportera sur ce DQE les prix indiqués sur le bordereau des prix unitaires (BPU) annexé à l'acte d'engagement. Les quantités portées sur le présent devis ne sont données qu'à titre indicatif afin de permettre la comparaison des offres entre elles. Elles n'ont pas de valeur contractuelle.</t>
  </si>
  <si>
    <t>MONTANT TOTAL DE L'UO 2</t>
  </si>
  <si>
    <t xml:space="preserve">LOT A : tierce maintenance applicative du système d'information comptable (SIC) de l'Assemblée nationale et prestations de formation et d’assistance fonctionnelle et technique aux utilisateurs </t>
  </si>
  <si>
    <t>TIERCE MAINTENANCE APPLICATIVE DU SYSTÈME D’INFORMATION COMPTABLE 
DE L’ASSEMBLÉE NATIONALE ET DES APPLICATIONS DE PAIE ET DE GESTION DES PRÊTS (SAP)</t>
  </si>
  <si>
    <t>TOTAL GENERAL EN € HT</t>
  </si>
  <si>
    <t>TOTAL GENERAL EN € TTC</t>
  </si>
  <si>
    <t>UO 7.1</t>
  </si>
  <si>
    <t>Assistance fonctionnelle</t>
  </si>
  <si>
    <t>Prix de l'UO</t>
  </si>
  <si>
    <t>Prix en € HT</t>
  </si>
  <si>
    <t>Prix en € TTC</t>
  </si>
  <si>
    <r>
      <t xml:space="preserve">MAINTENANCE CORRECTIVE, ADAPTATIVE ET ASSISTANCE FONCTIONNELLE: </t>
    </r>
    <r>
      <rPr>
        <b/>
        <u/>
        <sz val="12"/>
        <color theme="1"/>
        <rFont val="Times New Roman"/>
        <family val="1"/>
      </rPr>
      <t>redevance mensuelle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</si>
</sst>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5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6" fillId="5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4" fontId="3" fillId="2" borderId="1" xfId="1" applyFont="1" applyFill="1" applyBorder="1"/>
    <xf numFmtId="44" fontId="2" fillId="2" borderId="1" xfId="1" applyFont="1" applyFill="1" applyBorder="1"/>
    <xf numFmtId="0" fontId="1" fillId="5" borderId="1" xfId="0" applyFont="1" applyFill="1" applyBorder="1" applyAlignment="1">
      <alignment horizontal="right" vertical="center" wrapText="1"/>
    </xf>
    <xf numFmtId="44" fontId="0" fillId="0" borderId="1" xfId="1" applyFont="1" applyBorder="1"/>
    <xf numFmtId="0" fontId="3" fillId="5" borderId="6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/>
    <xf numFmtId="44" fontId="0" fillId="0" borderId="6" xfId="1" applyFont="1" applyBorder="1"/>
    <xf numFmtId="44" fontId="6" fillId="0" borderId="7" xfId="1" applyFont="1" applyFill="1" applyBorder="1"/>
    <xf numFmtId="44" fontId="6" fillId="0" borderId="8" xfId="1" applyFont="1" applyBorder="1"/>
    <xf numFmtId="44" fontId="6" fillId="0" borderId="9" xfId="1" applyFont="1" applyBorder="1"/>
    <xf numFmtId="0" fontId="3" fillId="2" borderId="1" xfId="0" applyFont="1" applyFill="1" applyBorder="1" applyAlignment="1">
      <alignment horizontal="center"/>
    </xf>
    <xf numFmtId="44" fontId="3" fillId="2" borderId="1" xfId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44" fontId="3" fillId="2" borderId="6" xfId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44" fontId="2" fillId="8" borderId="1" xfId="1" applyFont="1" applyFill="1" applyBorder="1" applyAlignment="1">
      <alignment horizontal="center" vertical="center" wrapText="1"/>
    </xf>
    <xf numFmtId="44" fontId="3" fillId="2" borderId="1" xfId="1" applyFont="1" applyFill="1" applyBorder="1" applyAlignment="1"/>
    <xf numFmtId="44" fontId="3" fillId="2" borderId="1" xfId="0" applyNumberFormat="1" applyFont="1" applyFill="1" applyBorder="1" applyAlignment="1"/>
    <xf numFmtId="0" fontId="2" fillId="6" borderId="1" xfId="0" applyFont="1" applyFill="1" applyBorder="1" applyAlignment="1"/>
    <xf numFmtId="44" fontId="2" fillId="6" borderId="1" xfId="1" applyFont="1" applyFill="1" applyBorder="1" applyAlignment="1"/>
    <xf numFmtId="44" fontId="0" fillId="2" borderId="1" xfId="1" applyFont="1" applyFill="1" applyBorder="1"/>
    <xf numFmtId="0" fontId="0" fillId="2" borderId="0" xfId="0" applyFont="1" applyFill="1"/>
    <xf numFmtId="0" fontId="6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right" vertical="center" wrapText="1"/>
    </xf>
    <xf numFmtId="0" fontId="6" fillId="5" borderId="8" xfId="0" applyFont="1" applyFill="1" applyBorder="1" applyAlignment="1">
      <alignment horizontal="right" vertical="center" wrapText="1"/>
    </xf>
    <xf numFmtId="0" fontId="6" fillId="5" borderId="9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1563688</xdr:colOff>
      <xdr:row>0</xdr:row>
      <xdr:rowOff>0</xdr:rowOff>
    </xdr:from>
    <xdr:to>
      <xdr:col>1</xdr:col>
      <xdr:colOff>2629853</xdr:colOff>
      <xdr:row>5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0688" y="0"/>
          <a:ext cx="1072515" cy="930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1563688</xdr:colOff>
      <xdr:row>0</xdr:row>
      <xdr:rowOff>0</xdr:rowOff>
    </xdr:from>
    <xdr:to>
      <xdr:col>1</xdr:col>
      <xdr:colOff>2636203</xdr:colOff>
      <xdr:row>5</xdr:row>
      <xdr:rowOff>41275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0688" y="0"/>
          <a:ext cx="1072515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</xdr:col>
      <xdr:colOff>524508</xdr:colOff>
      <xdr:row>1</xdr:row>
      <xdr:rowOff>112712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0"/>
          <a:ext cx="1072515" cy="91916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17"/>
  <sheetViews>
    <sheetView tabSelected="1" workbookViewId="0">
      <selection activeCell="I11" sqref="I11"/>
    </sheetView>
  </sheetViews>
  <sheetFormatPr baseColWidth="10" defaultColWidth="10.85546875" defaultRowHeight="15" x14ac:dyDescent="0.25"/>
  <cols>
    <col min="1" max="1" width="20" style="3" customWidth="1"/>
    <col min="2" max="2" width="40.5703125" style="4" customWidth="1"/>
    <col min="3" max="3" width="14.85546875" style="3" customWidth="1"/>
    <col min="4" max="4" width="13.5703125" style="3" customWidth="1"/>
    <col min="5" max="5" width="15.85546875" style="3" customWidth="1"/>
    <col min="6" max="16384" width="10.85546875" style="3"/>
  </cols>
  <sheetData>
    <row r="7" spans="1:5" s="20" customFormat="1" ht="39" customHeight="1" x14ac:dyDescent="0.25">
      <c r="A7" s="52" t="s">
        <v>62</v>
      </c>
      <c r="B7" s="52"/>
      <c r="C7" s="52"/>
      <c r="D7" s="52"/>
      <c r="E7" s="52"/>
    </row>
    <row r="8" spans="1:5" s="20" customFormat="1" ht="34.5" customHeight="1" x14ac:dyDescent="0.25">
      <c r="A8" s="52" t="s">
        <v>61</v>
      </c>
      <c r="B8" s="52"/>
      <c r="C8" s="52"/>
      <c r="D8" s="52"/>
      <c r="E8" s="52"/>
    </row>
    <row r="9" spans="1:5" s="20" customFormat="1" ht="15.75" x14ac:dyDescent="0.25">
      <c r="A9" s="53" t="s">
        <v>40</v>
      </c>
      <c r="B9" s="54"/>
      <c r="C9" s="54"/>
      <c r="D9" s="54"/>
      <c r="E9" s="55"/>
    </row>
    <row r="10" spans="1:5" s="20" customFormat="1" ht="15.75" x14ac:dyDescent="0.25">
      <c r="B10" s="21"/>
    </row>
    <row r="11" spans="1:5" s="23" customFormat="1" ht="63" x14ac:dyDescent="0.25">
      <c r="A11" s="22" t="s">
        <v>44</v>
      </c>
      <c r="B11" s="22" t="s">
        <v>3</v>
      </c>
      <c r="C11" s="22" t="s">
        <v>42</v>
      </c>
      <c r="D11" s="22" t="s">
        <v>58</v>
      </c>
      <c r="E11" s="22" t="s">
        <v>43</v>
      </c>
    </row>
    <row r="12" spans="1:5" ht="30.6" customHeight="1" x14ac:dyDescent="0.25">
      <c r="A12" s="27" t="s">
        <v>45</v>
      </c>
      <c r="B12" s="1" t="s">
        <v>41</v>
      </c>
      <c r="C12" s="28"/>
      <c r="D12" s="28">
        <f>C12*20%</f>
        <v>0</v>
      </c>
      <c r="E12" s="28"/>
    </row>
    <row r="13" spans="1:5" ht="30.6" customHeight="1" x14ac:dyDescent="0.25">
      <c r="A13" s="26" t="s">
        <v>46</v>
      </c>
      <c r="B13" s="2" t="s">
        <v>49</v>
      </c>
      <c r="C13" s="28"/>
      <c r="D13" s="28">
        <f t="shared" ref="D13:D16" si="0">C13*20%</f>
        <v>0</v>
      </c>
      <c r="E13" s="28"/>
    </row>
    <row r="14" spans="1:5" ht="30.6" customHeight="1" x14ac:dyDescent="0.25">
      <c r="A14" s="26" t="s">
        <v>47</v>
      </c>
      <c r="B14" s="2" t="s">
        <v>50</v>
      </c>
      <c r="C14" s="28"/>
      <c r="D14" s="28">
        <f t="shared" si="0"/>
        <v>0</v>
      </c>
      <c r="E14" s="28"/>
    </row>
    <row r="15" spans="1:5" ht="30.6" customHeight="1" x14ac:dyDescent="0.25">
      <c r="A15" s="26" t="s">
        <v>48</v>
      </c>
      <c r="B15" s="2" t="s">
        <v>51</v>
      </c>
      <c r="C15" s="28"/>
      <c r="D15" s="28">
        <f t="shared" si="0"/>
        <v>0</v>
      </c>
      <c r="E15" s="28"/>
    </row>
    <row r="16" spans="1:5" ht="30.95" customHeight="1" x14ac:dyDescent="0.25">
      <c r="A16" s="56" t="s">
        <v>60</v>
      </c>
      <c r="B16" s="57"/>
      <c r="C16" s="29"/>
      <c r="D16" s="28">
        <f t="shared" si="0"/>
        <v>0</v>
      </c>
      <c r="E16" s="29"/>
    </row>
    <row r="17" spans="1:2" s="9" customFormat="1" ht="15.75" x14ac:dyDescent="0.25">
      <c r="A17" s="7"/>
      <c r="B17" s="8"/>
    </row>
  </sheetData>
  <mergeCells count="4">
    <mergeCell ref="A7:E7"/>
    <mergeCell ref="A9:E9"/>
    <mergeCell ref="A16:B16"/>
    <mergeCell ref="A8:E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28"/>
  <sheetViews>
    <sheetView topLeftCell="A7" zoomScale="104" zoomScaleNormal="104" workbookViewId="0">
      <selection activeCell="J11" sqref="J11"/>
    </sheetView>
  </sheetViews>
  <sheetFormatPr baseColWidth="10" defaultColWidth="10.85546875" defaultRowHeight="15" x14ac:dyDescent="0.25"/>
  <cols>
    <col min="1" max="1" width="9.42578125" style="3" customWidth="1"/>
    <col min="2" max="2" width="57" style="4" customWidth="1"/>
    <col min="3" max="3" width="14.85546875" style="3" customWidth="1"/>
    <col min="4" max="4" width="13.5703125" style="3" customWidth="1"/>
    <col min="5" max="5" width="15.85546875" style="3" customWidth="1"/>
    <col min="6" max="16384" width="10.85546875" style="3"/>
  </cols>
  <sheetData>
    <row r="7" spans="1:5" s="20" customFormat="1" ht="15.75" x14ac:dyDescent="0.25">
      <c r="A7" s="52" t="s">
        <v>38</v>
      </c>
      <c r="B7" s="52"/>
      <c r="C7" s="52"/>
      <c r="D7" s="52"/>
      <c r="E7" s="52"/>
    </row>
    <row r="8" spans="1:5" s="20" customFormat="1" ht="45" customHeight="1" x14ac:dyDescent="0.25">
      <c r="A8" s="58" t="s">
        <v>61</v>
      </c>
      <c r="B8" s="58"/>
      <c r="C8" s="58"/>
      <c r="D8" s="58"/>
      <c r="E8" s="58"/>
    </row>
    <row r="9" spans="1:5" s="20" customFormat="1" ht="15.75" x14ac:dyDescent="0.25">
      <c r="A9" s="53" t="s">
        <v>1</v>
      </c>
      <c r="B9" s="54"/>
      <c r="C9" s="54"/>
      <c r="D9" s="54"/>
      <c r="E9" s="55"/>
    </row>
    <row r="10" spans="1:5" s="20" customFormat="1" ht="15.75" x14ac:dyDescent="0.25">
      <c r="B10" s="21"/>
    </row>
    <row r="11" spans="1:5" s="23" customFormat="1" ht="15.75" x14ac:dyDescent="0.25">
      <c r="A11" s="22" t="s">
        <v>2</v>
      </c>
      <c r="B11" s="22" t="s">
        <v>3</v>
      </c>
      <c r="C11" s="22" t="s">
        <v>68</v>
      </c>
      <c r="D11" s="22" t="s">
        <v>58</v>
      </c>
      <c r="E11" s="22" t="s">
        <v>69</v>
      </c>
    </row>
    <row r="12" spans="1:5" s="18" customFormat="1" ht="15.75" x14ac:dyDescent="0.25">
      <c r="A12" s="24" t="s">
        <v>4</v>
      </c>
      <c r="B12" s="17" t="s">
        <v>5</v>
      </c>
      <c r="C12" s="46"/>
      <c r="D12" s="46">
        <f>C12*20%</f>
        <v>0</v>
      </c>
      <c r="E12" s="47">
        <f>C12+D12</f>
        <v>0</v>
      </c>
    </row>
    <row r="13" spans="1:5" s="18" customFormat="1" ht="47.25" x14ac:dyDescent="0.25">
      <c r="A13" s="25" t="s">
        <v>6</v>
      </c>
      <c r="B13" s="19" t="s">
        <v>70</v>
      </c>
      <c r="C13" s="46"/>
      <c r="D13" s="46">
        <f t="shared" ref="D13:D27" si="0">C13*20%</f>
        <v>0</v>
      </c>
      <c r="E13" s="46">
        <f t="shared" ref="E13:E27" si="1">C13+D13</f>
        <v>0</v>
      </c>
    </row>
    <row r="14" spans="1:5" s="18" customFormat="1" ht="15.75" x14ac:dyDescent="0.25">
      <c r="A14" s="25" t="s">
        <v>7</v>
      </c>
      <c r="B14" s="19" t="s">
        <v>8</v>
      </c>
      <c r="C14" s="46"/>
      <c r="D14" s="46">
        <f t="shared" si="0"/>
        <v>0</v>
      </c>
      <c r="E14" s="46">
        <f t="shared" si="1"/>
        <v>0</v>
      </c>
    </row>
    <row r="15" spans="1:5" s="18" customFormat="1" ht="31.5" x14ac:dyDescent="0.2">
      <c r="A15" s="25" t="s">
        <v>9</v>
      </c>
      <c r="B15" s="19" t="s">
        <v>10</v>
      </c>
      <c r="C15" s="48"/>
      <c r="D15" s="49"/>
      <c r="E15" s="49"/>
    </row>
    <row r="16" spans="1:5" ht="15.75" x14ac:dyDescent="0.25">
      <c r="A16" s="26" t="s">
        <v>11</v>
      </c>
      <c r="B16" s="30" t="s">
        <v>12</v>
      </c>
      <c r="C16" s="46"/>
      <c r="D16" s="46">
        <f t="shared" si="0"/>
        <v>0</v>
      </c>
      <c r="E16" s="46">
        <f t="shared" si="1"/>
        <v>0</v>
      </c>
    </row>
    <row r="17" spans="1:5" ht="15.75" x14ac:dyDescent="0.25">
      <c r="A17" s="26" t="s">
        <v>13</v>
      </c>
      <c r="B17" s="30" t="s">
        <v>25</v>
      </c>
      <c r="C17" s="46"/>
      <c r="D17" s="46">
        <f t="shared" si="0"/>
        <v>0</v>
      </c>
      <c r="E17" s="46">
        <f t="shared" si="1"/>
        <v>0</v>
      </c>
    </row>
    <row r="18" spans="1:5" ht="15.75" x14ac:dyDescent="0.25">
      <c r="A18" s="26" t="s">
        <v>15</v>
      </c>
      <c r="B18" s="30" t="s">
        <v>14</v>
      </c>
      <c r="C18" s="46"/>
      <c r="D18" s="46">
        <f t="shared" si="0"/>
        <v>0</v>
      </c>
      <c r="E18" s="46">
        <f t="shared" si="1"/>
        <v>0</v>
      </c>
    </row>
    <row r="19" spans="1:5" s="18" customFormat="1" ht="15.75" x14ac:dyDescent="0.25">
      <c r="A19" s="25" t="s">
        <v>16</v>
      </c>
      <c r="B19" s="19" t="s">
        <v>26</v>
      </c>
      <c r="C19" s="46"/>
      <c r="D19" s="46">
        <f t="shared" si="0"/>
        <v>0</v>
      </c>
      <c r="E19" s="46">
        <f t="shared" si="1"/>
        <v>0</v>
      </c>
    </row>
    <row r="20" spans="1:5" s="18" customFormat="1" ht="15.75" x14ac:dyDescent="0.2">
      <c r="A20" s="25" t="s">
        <v>17</v>
      </c>
      <c r="B20" s="19" t="s">
        <v>27</v>
      </c>
      <c r="C20" s="48"/>
      <c r="D20" s="49"/>
      <c r="E20" s="49"/>
    </row>
    <row r="21" spans="1:5" ht="15.75" x14ac:dyDescent="0.25">
      <c r="A21" s="26" t="s">
        <v>18</v>
      </c>
      <c r="B21" s="30" t="s">
        <v>28</v>
      </c>
      <c r="C21" s="46"/>
      <c r="D21" s="46">
        <f t="shared" si="0"/>
        <v>0</v>
      </c>
      <c r="E21" s="46">
        <f t="shared" si="1"/>
        <v>0</v>
      </c>
    </row>
    <row r="22" spans="1:5" ht="15.75" x14ac:dyDescent="0.25">
      <c r="A22" s="26" t="s">
        <v>19</v>
      </c>
      <c r="B22" s="30" t="s">
        <v>29</v>
      </c>
      <c r="C22" s="46"/>
      <c r="D22" s="46">
        <f t="shared" si="0"/>
        <v>0</v>
      </c>
      <c r="E22" s="46">
        <f t="shared" si="1"/>
        <v>0</v>
      </c>
    </row>
    <row r="23" spans="1:5" s="18" customFormat="1" ht="15.75" x14ac:dyDescent="0.2">
      <c r="A23" s="25" t="s">
        <v>20</v>
      </c>
      <c r="B23" s="19" t="s">
        <v>31</v>
      </c>
      <c r="C23" s="48"/>
      <c r="D23" s="49"/>
      <c r="E23" s="49"/>
    </row>
    <row r="24" spans="1:5" s="18" customFormat="1" ht="15.75" x14ac:dyDescent="0.25">
      <c r="A24" s="26" t="s">
        <v>65</v>
      </c>
      <c r="B24" s="30" t="s">
        <v>66</v>
      </c>
      <c r="C24" s="46"/>
      <c r="D24" s="46">
        <f t="shared" si="0"/>
        <v>0</v>
      </c>
      <c r="E24" s="46">
        <f t="shared" si="1"/>
        <v>0</v>
      </c>
    </row>
    <row r="25" spans="1:5" ht="15.75" x14ac:dyDescent="0.25">
      <c r="A25" s="26" t="s">
        <v>21</v>
      </c>
      <c r="B25" s="30" t="s">
        <v>22</v>
      </c>
      <c r="C25" s="46"/>
      <c r="D25" s="46">
        <f t="shared" si="0"/>
        <v>0</v>
      </c>
      <c r="E25" s="46">
        <f t="shared" si="1"/>
        <v>0</v>
      </c>
    </row>
    <row r="26" spans="1:5" ht="15.75" x14ac:dyDescent="0.25">
      <c r="A26" s="26" t="s">
        <v>30</v>
      </c>
      <c r="B26" s="30" t="s">
        <v>23</v>
      </c>
      <c r="C26" s="46"/>
      <c r="D26" s="46">
        <f t="shared" si="0"/>
        <v>0</v>
      </c>
      <c r="E26" s="46">
        <f t="shared" si="1"/>
        <v>0</v>
      </c>
    </row>
    <row r="27" spans="1:5" s="18" customFormat="1" ht="15.75" x14ac:dyDescent="0.25">
      <c r="A27" s="25" t="s">
        <v>24</v>
      </c>
      <c r="B27" s="19" t="s">
        <v>39</v>
      </c>
      <c r="C27" s="46"/>
      <c r="D27" s="46">
        <f t="shared" si="0"/>
        <v>0</v>
      </c>
      <c r="E27" s="46">
        <f t="shared" si="1"/>
        <v>0</v>
      </c>
    </row>
    <row r="28" spans="1:5" s="9" customFormat="1" ht="15.75" x14ac:dyDescent="0.25">
      <c r="A28" s="7"/>
      <c r="B28" s="8"/>
    </row>
  </sheetData>
  <mergeCells count="3">
    <mergeCell ref="A7:E7"/>
    <mergeCell ref="A9:E9"/>
    <mergeCell ref="A8:E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H12" sqref="H12"/>
    </sheetView>
  </sheetViews>
  <sheetFormatPr baseColWidth="10" defaultColWidth="10.85546875" defaultRowHeight="15" x14ac:dyDescent="0.25"/>
  <cols>
    <col min="1" max="1" width="8.28515625" style="11" bestFit="1" customWidth="1"/>
    <col min="2" max="2" width="39.5703125" style="11" customWidth="1"/>
    <col min="3" max="3" width="13" style="11" customWidth="1"/>
    <col min="4" max="7" width="10.85546875" style="11"/>
    <col min="8" max="8" width="12" style="11" bestFit="1" customWidth="1"/>
    <col min="9" max="9" width="18.28515625" style="11" bestFit="1" customWidth="1"/>
    <col min="10" max="16384" width="10.85546875" style="11"/>
  </cols>
  <sheetData>
    <row r="1" spans="1:9" ht="63.6" customHeight="1" x14ac:dyDescent="0.2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 x14ac:dyDescent="0.25">
      <c r="A2" s="64" t="s">
        <v>36</v>
      </c>
      <c r="B2" s="64"/>
      <c r="C2" s="64"/>
      <c r="D2" s="64"/>
      <c r="E2" s="64"/>
      <c r="F2" s="64"/>
      <c r="G2" s="64"/>
      <c r="H2" s="64"/>
      <c r="I2" s="64"/>
    </row>
    <row r="4" spans="1:9" x14ac:dyDescent="0.25">
      <c r="A4" s="62" t="s">
        <v>59</v>
      </c>
      <c r="B4" s="62"/>
      <c r="C4" s="62"/>
      <c r="D4" s="62"/>
      <c r="E4" s="62"/>
      <c r="F4" s="62"/>
      <c r="G4" s="62"/>
      <c r="H4" s="62"/>
      <c r="I4" s="62"/>
    </row>
    <row r="5" spans="1:9" x14ac:dyDescent="0.25">
      <c r="A5" s="62"/>
      <c r="B5" s="62"/>
      <c r="C5" s="62"/>
      <c r="D5" s="62"/>
      <c r="E5" s="62"/>
      <c r="F5" s="62"/>
      <c r="G5" s="62"/>
      <c r="H5" s="62"/>
      <c r="I5" s="62"/>
    </row>
    <row r="6" spans="1:9" x14ac:dyDescent="0.25">
      <c r="A6" s="62"/>
      <c r="B6" s="62"/>
      <c r="C6" s="62"/>
      <c r="D6" s="62"/>
      <c r="E6" s="62"/>
      <c r="F6" s="62"/>
      <c r="G6" s="62"/>
      <c r="H6" s="62"/>
      <c r="I6" s="62"/>
    </row>
    <row r="7" spans="1:9" x14ac:dyDescent="0.25">
      <c r="A7" s="62"/>
      <c r="B7" s="62"/>
      <c r="C7" s="62"/>
      <c r="D7" s="62"/>
      <c r="E7" s="62"/>
      <c r="F7" s="62"/>
      <c r="G7" s="62"/>
      <c r="H7" s="62"/>
      <c r="I7" s="62"/>
    </row>
    <row r="9" spans="1:9" ht="71.25" x14ac:dyDescent="0.25">
      <c r="A9" s="10" t="s">
        <v>2</v>
      </c>
      <c r="B9" s="10" t="s">
        <v>3</v>
      </c>
      <c r="C9" s="16" t="s">
        <v>52</v>
      </c>
      <c r="D9" s="16" t="s">
        <v>53</v>
      </c>
      <c r="E9" s="16" t="s">
        <v>54</v>
      </c>
      <c r="F9" s="16" t="s">
        <v>55</v>
      </c>
      <c r="G9" s="44" t="s">
        <v>56</v>
      </c>
      <c r="H9" s="44" t="s">
        <v>67</v>
      </c>
      <c r="I9" s="45" t="s">
        <v>57</v>
      </c>
    </row>
    <row r="10" spans="1:9" x14ac:dyDescent="0.25">
      <c r="A10" s="12" t="s">
        <v>4</v>
      </c>
      <c r="B10" s="13" t="s">
        <v>32</v>
      </c>
      <c r="C10" s="5">
        <v>1</v>
      </c>
      <c r="D10" s="6"/>
      <c r="E10" s="6"/>
      <c r="F10" s="6"/>
      <c r="G10" s="40">
        <f>SUM(C10:F10)</f>
        <v>1</v>
      </c>
      <c r="H10" s="41">
        <f>VLOOKUP(A10,'BPU lot A'!A11:E27,3,FALSE)</f>
        <v>0</v>
      </c>
      <c r="I10" s="31">
        <f>G10*H10</f>
        <v>0</v>
      </c>
    </row>
    <row r="11" spans="1:9" ht="30" x14ac:dyDescent="0.25">
      <c r="A11" s="14" t="s">
        <v>6</v>
      </c>
      <c r="B11" s="15" t="s">
        <v>37</v>
      </c>
      <c r="C11" s="5">
        <v>10</v>
      </c>
      <c r="D11" s="6">
        <v>12</v>
      </c>
      <c r="E11" s="6">
        <v>12</v>
      </c>
      <c r="F11" s="6">
        <v>12</v>
      </c>
      <c r="G11" s="40">
        <f t="shared" ref="G11:G22" si="0">SUM(C11:F11)</f>
        <v>46</v>
      </c>
      <c r="H11" s="41">
        <f>VLOOKUP(A11,'BPU lot A'!A12:E28,3,FALSE)</f>
        <v>0</v>
      </c>
      <c r="I11" s="31">
        <f t="shared" ref="I11:I22" si="1">G11*H11</f>
        <v>0</v>
      </c>
    </row>
    <row r="12" spans="1:9" x14ac:dyDescent="0.25">
      <c r="A12" s="14" t="s">
        <v>7</v>
      </c>
      <c r="B12" s="15" t="s">
        <v>33</v>
      </c>
      <c r="C12" s="5">
        <v>2</v>
      </c>
      <c r="D12" s="6">
        <v>3</v>
      </c>
      <c r="E12" s="6">
        <v>3</v>
      </c>
      <c r="F12" s="6">
        <v>3</v>
      </c>
      <c r="G12" s="40">
        <f t="shared" si="0"/>
        <v>11</v>
      </c>
      <c r="H12" s="41">
        <f>VLOOKUP(A12,'BPU lot A'!A13:E29,3,FALSE)</f>
        <v>0</v>
      </c>
      <c r="I12" s="31">
        <f t="shared" si="1"/>
        <v>0</v>
      </c>
    </row>
    <row r="13" spans="1:9" ht="30" x14ac:dyDescent="0.25">
      <c r="A13" s="14" t="s">
        <v>11</v>
      </c>
      <c r="B13" s="15" t="s">
        <v>12</v>
      </c>
      <c r="C13" s="5">
        <v>12</v>
      </c>
      <c r="D13" s="6">
        <v>15</v>
      </c>
      <c r="E13" s="6">
        <v>15</v>
      </c>
      <c r="F13" s="6">
        <v>15</v>
      </c>
      <c r="G13" s="40">
        <f t="shared" si="0"/>
        <v>57</v>
      </c>
      <c r="H13" s="41">
        <f>VLOOKUP(A13,'BPU lot A'!A14:E30,3,FALSE)</f>
        <v>0</v>
      </c>
      <c r="I13" s="31">
        <f t="shared" si="1"/>
        <v>0</v>
      </c>
    </row>
    <row r="14" spans="1:9" ht="30" x14ac:dyDescent="0.25">
      <c r="A14" s="14" t="s">
        <v>13</v>
      </c>
      <c r="B14" s="15" t="s">
        <v>25</v>
      </c>
      <c r="C14" s="5">
        <v>3</v>
      </c>
      <c r="D14" s="6">
        <v>4</v>
      </c>
      <c r="E14" s="6">
        <v>4</v>
      </c>
      <c r="F14" s="6">
        <v>4</v>
      </c>
      <c r="G14" s="40">
        <f t="shared" si="0"/>
        <v>15</v>
      </c>
      <c r="H14" s="41">
        <f>VLOOKUP(A14,'BPU lot A'!A15:E31,3,FALSE)</f>
        <v>0</v>
      </c>
      <c r="I14" s="31">
        <f t="shared" si="1"/>
        <v>0</v>
      </c>
    </row>
    <row r="15" spans="1:9" ht="30" x14ac:dyDescent="0.25">
      <c r="A15" s="14" t="s">
        <v>15</v>
      </c>
      <c r="B15" s="15" t="s">
        <v>14</v>
      </c>
      <c r="C15" s="5">
        <v>5</v>
      </c>
      <c r="D15" s="6">
        <v>6</v>
      </c>
      <c r="E15" s="6">
        <v>6</v>
      </c>
      <c r="F15" s="6">
        <v>6</v>
      </c>
      <c r="G15" s="40">
        <f t="shared" si="0"/>
        <v>23</v>
      </c>
      <c r="H15" s="41">
        <f>VLOOKUP(A15,'BPU lot A'!A16:E32,3,FALSE)</f>
        <v>0</v>
      </c>
      <c r="I15" s="31">
        <f t="shared" si="1"/>
        <v>0</v>
      </c>
    </row>
    <row r="16" spans="1:9" s="51" customFormat="1" x14ac:dyDescent="0.25">
      <c r="A16" s="12" t="s">
        <v>16</v>
      </c>
      <c r="B16" s="13" t="s">
        <v>34</v>
      </c>
      <c r="C16" s="5">
        <v>65</v>
      </c>
      <c r="D16" s="6">
        <v>70</v>
      </c>
      <c r="E16" s="6">
        <v>70</v>
      </c>
      <c r="F16" s="6">
        <v>70</v>
      </c>
      <c r="G16" s="40">
        <f t="shared" si="0"/>
        <v>275</v>
      </c>
      <c r="H16" s="41">
        <f>VLOOKUP(A16,'BPU lot A'!A17:E33,3,FALSE)</f>
        <v>0</v>
      </c>
      <c r="I16" s="50">
        <f t="shared" si="1"/>
        <v>0</v>
      </c>
    </row>
    <row r="17" spans="1:9" x14ac:dyDescent="0.25">
      <c r="A17" s="14" t="s">
        <v>18</v>
      </c>
      <c r="B17" s="15" t="s">
        <v>28</v>
      </c>
      <c r="C17" s="5">
        <v>8</v>
      </c>
      <c r="D17" s="6">
        <v>10</v>
      </c>
      <c r="E17" s="6">
        <v>10</v>
      </c>
      <c r="F17" s="6">
        <v>10</v>
      </c>
      <c r="G17" s="40">
        <f t="shared" si="0"/>
        <v>38</v>
      </c>
      <c r="H17" s="41">
        <f>VLOOKUP(A17,'BPU lot A'!A18:E34,3,FALSE)</f>
        <v>0</v>
      </c>
      <c r="I17" s="31">
        <f t="shared" si="1"/>
        <v>0</v>
      </c>
    </row>
    <row r="18" spans="1:9" x14ac:dyDescent="0.25">
      <c r="A18" s="14" t="s">
        <v>19</v>
      </c>
      <c r="B18" s="15" t="s">
        <v>29</v>
      </c>
      <c r="C18" s="5">
        <v>8</v>
      </c>
      <c r="D18" s="6">
        <v>10</v>
      </c>
      <c r="E18" s="6">
        <v>10</v>
      </c>
      <c r="F18" s="6">
        <v>10</v>
      </c>
      <c r="G18" s="40">
        <f t="shared" si="0"/>
        <v>38</v>
      </c>
      <c r="H18" s="41">
        <f>VLOOKUP(A18,'BPU lot A'!A19:E35,3,FALSE)</f>
        <v>0</v>
      </c>
      <c r="I18" s="31">
        <f t="shared" si="1"/>
        <v>0</v>
      </c>
    </row>
    <row r="19" spans="1:9" x14ac:dyDescent="0.25">
      <c r="A19" s="14" t="s">
        <v>65</v>
      </c>
      <c r="B19" s="15" t="s">
        <v>66</v>
      </c>
      <c r="C19" s="5">
        <v>120</v>
      </c>
      <c r="D19" s="6">
        <v>160</v>
      </c>
      <c r="E19" s="6">
        <v>160</v>
      </c>
      <c r="F19" s="6">
        <v>160</v>
      </c>
      <c r="G19" s="40"/>
      <c r="H19" s="41"/>
      <c r="I19" s="31"/>
    </row>
    <row r="20" spans="1:9" x14ac:dyDescent="0.25">
      <c r="A20" s="14" t="s">
        <v>21</v>
      </c>
      <c r="B20" s="15" t="s">
        <v>22</v>
      </c>
      <c r="C20" s="5">
        <v>2</v>
      </c>
      <c r="D20" s="6">
        <v>3</v>
      </c>
      <c r="E20" s="6">
        <v>3</v>
      </c>
      <c r="F20" s="6">
        <v>3</v>
      </c>
      <c r="G20" s="40">
        <f t="shared" si="0"/>
        <v>11</v>
      </c>
      <c r="H20" s="41">
        <f>VLOOKUP(A20,'BPU lot A'!A20:E36,3,FALSE)</f>
        <v>0</v>
      </c>
      <c r="I20" s="31">
        <f t="shared" si="1"/>
        <v>0</v>
      </c>
    </row>
    <row r="21" spans="1:9" x14ac:dyDescent="0.25">
      <c r="A21" s="14" t="s">
        <v>30</v>
      </c>
      <c r="B21" s="15" t="s">
        <v>23</v>
      </c>
      <c r="C21" s="5">
        <v>1</v>
      </c>
      <c r="D21" s="6">
        <v>1</v>
      </c>
      <c r="E21" s="6">
        <v>1</v>
      </c>
      <c r="F21" s="6">
        <v>1</v>
      </c>
      <c r="G21" s="40">
        <f t="shared" si="0"/>
        <v>4</v>
      </c>
      <c r="H21" s="41">
        <f>VLOOKUP(A21,'BPU lot A'!A21:E37,3,FALSE)</f>
        <v>0</v>
      </c>
      <c r="I21" s="31">
        <f t="shared" si="1"/>
        <v>0</v>
      </c>
    </row>
    <row r="22" spans="1:9" ht="15.75" thickBot="1" x14ac:dyDescent="0.3">
      <c r="A22" s="32" t="s">
        <v>24</v>
      </c>
      <c r="B22" s="33" t="s">
        <v>35</v>
      </c>
      <c r="C22" s="34"/>
      <c r="D22" s="35"/>
      <c r="E22" s="35"/>
      <c r="F22" s="35">
        <v>1</v>
      </c>
      <c r="G22" s="42">
        <f t="shared" si="0"/>
        <v>1</v>
      </c>
      <c r="H22" s="43">
        <f>VLOOKUP(A22,'BPU lot A'!A22:E38,3,FALSE)</f>
        <v>0</v>
      </c>
      <c r="I22" s="36">
        <f t="shared" si="1"/>
        <v>0</v>
      </c>
    </row>
    <row r="23" spans="1:9" ht="15.75" x14ac:dyDescent="0.25">
      <c r="A23" s="59" t="s">
        <v>63</v>
      </c>
      <c r="B23" s="59"/>
      <c r="C23" s="59"/>
      <c r="D23" s="59"/>
      <c r="E23" s="59"/>
      <c r="F23" s="59"/>
      <c r="G23" s="59"/>
      <c r="H23" s="59"/>
      <c r="I23" s="37">
        <f>SUM(I10:I22)</f>
        <v>0</v>
      </c>
    </row>
    <row r="24" spans="1:9" ht="15.75" x14ac:dyDescent="0.25">
      <c r="A24" s="60" t="s">
        <v>58</v>
      </c>
      <c r="B24" s="60"/>
      <c r="C24" s="60"/>
      <c r="D24" s="60"/>
      <c r="E24" s="60"/>
      <c r="F24" s="60"/>
      <c r="G24" s="60"/>
      <c r="H24" s="60"/>
      <c r="I24" s="38">
        <f>I23*20%</f>
        <v>0</v>
      </c>
    </row>
    <row r="25" spans="1:9" ht="16.5" thickBot="1" x14ac:dyDescent="0.3">
      <c r="A25" s="61" t="s">
        <v>64</v>
      </c>
      <c r="B25" s="61"/>
      <c r="C25" s="61"/>
      <c r="D25" s="61"/>
      <c r="E25" s="61"/>
      <c r="F25" s="61"/>
      <c r="G25" s="61"/>
      <c r="H25" s="61"/>
      <c r="I25" s="39">
        <f>I23+I24</f>
        <v>0</v>
      </c>
    </row>
  </sheetData>
  <mergeCells count="6">
    <mergeCell ref="A23:H23"/>
    <mergeCell ref="A24:H24"/>
    <mergeCell ref="A25:H25"/>
    <mergeCell ref="A4:I7"/>
    <mergeCell ref="A1:I1"/>
    <mergeCell ref="A2:I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DPF_UO2 du LOT_A</vt:lpstr>
      <vt:lpstr>BPU lot A</vt:lpstr>
      <vt:lpstr>DQE_LOT_A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Toussaint Imponge</dc:creator>
  <cp:lastModifiedBy>Fabienne Levilain</cp:lastModifiedBy>
  <dcterms:created xsi:type="dcterms:W3CDTF">2021-04-12T08:07:37Z</dcterms:created>
  <dcterms:modified xsi:type="dcterms:W3CDTF">2021-06-10T09:47:29Z</dcterms:modified>
</cp:coreProperties>
</file>