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C-STANNE\Partages\DEE-DFJM\Juridique\SDS\2025-XXXM - Travaux Rodin Michel Ange\Lot 1 Agencement Expo Michel Ange Rodin\01. DCE\"/>
    </mc:Choice>
  </mc:AlternateContent>
  <bookViews>
    <workbookView xWindow="0" yWindow="0" windowWidth="4080" windowHeight="5775" tabRatio="917"/>
  </bookViews>
  <sheets>
    <sheet name="DPGF" sheetId="17" r:id="rId1"/>
  </sheets>
  <definedNames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1">#REF!</definedName>
    <definedName name="Excel_BuiltIn_Print_Area_11_1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5_1_1_1_1">#REF!</definedName>
    <definedName name="Excel_BuiltIn_Print_Area_5_1_1_1_1_1">#REF!</definedName>
    <definedName name="Excel_BuiltIn_Print_Area_5_1_1_1_1_1_1">#REF!</definedName>
    <definedName name="Excel_BuiltIn_Print_Area_5_1_1_1_1_1_1_1">#REF!</definedName>
    <definedName name="Excel_BuiltIn_Print_Area_6_1_1">#REF!</definedName>
    <definedName name="Excel_BuiltIn_Print_Area_6_1_1_1">#REF!</definedName>
    <definedName name="Excel_BuiltIn_Print_Area_7_1">#REF!</definedName>
    <definedName name="Excel_BuiltIn_Print_Area_7_1_1">#REF!</definedName>
    <definedName name="Excel_BuiltIn_Print_Area_7_1_1_1">#REF!</definedName>
    <definedName name="Excel_BuiltIn_Print_Area_7_1_1_1_1">#REF!</definedName>
    <definedName name="Excel_BuiltIn_Print_Area_7_1_1_1_1_1">#REF!</definedName>
    <definedName name="Excel_BuiltIn_Print_Area_7_1_1_1_1_1_1">#REF!</definedName>
    <definedName name="Excel_BuiltIn_Print_Area_7_1_1_1_1_1_1_1">#REF!</definedName>
    <definedName name="Excel_BuiltIn_Print_Area_7_1_1_1_1_1_1_1_1">#REF!</definedName>
    <definedName name="Excel_BuiltIn_Print_Area_8_1_1_8">#REF!</definedName>
    <definedName name="Excel_BuiltIn_Print_Area_9_1">#REF!</definedName>
    <definedName name="Excel_BuiltIn_Print_Area_9_1_1_8">#REF!</definedName>
    <definedName name="_xlnm.Print_Area" localSheetId="0">DPGF!$A$1:$K$210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9" i="17" l="1"/>
  <c r="K55" i="17" l="1"/>
  <c r="K6" i="17"/>
  <c r="K204" i="17"/>
  <c r="K4" i="17" l="1"/>
  <c r="J208" i="17" s="1"/>
  <c r="K70" i="17"/>
  <c r="K40" i="17"/>
  <c r="K39" i="17"/>
  <c r="K38" i="17" s="1"/>
  <c r="K47" i="17" l="1"/>
  <c r="K43" i="17"/>
  <c r="K42" i="17" s="1"/>
  <c r="K186" i="17"/>
  <c r="K206" i="17"/>
  <c r="K205" i="17" s="1"/>
  <c r="K126" i="17"/>
  <c r="K125" i="17"/>
  <c r="K105" i="17"/>
  <c r="K106" i="17"/>
  <c r="K107" i="17"/>
  <c r="K108" i="17"/>
  <c r="K116" i="17"/>
  <c r="K142" i="17"/>
  <c r="K141" i="17"/>
  <c r="K153" i="17"/>
  <c r="K152" i="17" s="1"/>
  <c r="K115" i="17"/>
  <c r="K134" i="17"/>
  <c r="K133" i="17"/>
  <c r="K130" i="17"/>
  <c r="K129" i="17"/>
  <c r="K128" i="17"/>
  <c r="K127" i="17"/>
  <c r="K124" i="17"/>
  <c r="K123" i="17"/>
  <c r="K122" i="17"/>
  <c r="K121" i="17"/>
  <c r="K120" i="17"/>
  <c r="K119" i="17"/>
  <c r="K140" i="17"/>
  <c r="K139" i="17"/>
  <c r="K138" i="17"/>
  <c r="K137" i="17"/>
  <c r="K202" i="17"/>
  <c r="K11" i="17"/>
  <c r="K10" i="17"/>
  <c r="K114" i="17" l="1"/>
  <c r="K118" i="17"/>
  <c r="K198" i="17"/>
  <c r="K201" i="17"/>
  <c r="K200" i="17"/>
  <c r="K199" i="17"/>
  <c r="K197" i="17"/>
  <c r="K16" i="17"/>
  <c r="K15" i="17" s="1"/>
  <c r="K13" i="17"/>
  <c r="K12" i="17"/>
  <c r="K9" i="17"/>
  <c r="K8" i="17"/>
  <c r="K136" i="17"/>
  <c r="K135" i="17"/>
  <c r="K132" i="17" s="1"/>
  <c r="K194" i="17"/>
  <c r="K193" i="17" s="1"/>
  <c r="K185" i="17"/>
  <c r="K189" i="17"/>
  <c r="K190" i="17"/>
  <c r="K191" i="17"/>
  <c r="K53" i="17"/>
  <c r="K52" i="17" s="1"/>
  <c r="K145" i="17"/>
  <c r="K144" i="17" s="1"/>
  <c r="K66" i="17"/>
  <c r="K65" i="17"/>
  <c r="K64" i="17"/>
  <c r="K63" i="17"/>
  <c r="K62" i="17"/>
  <c r="K61" i="17"/>
  <c r="K60" i="17"/>
  <c r="K59" i="17"/>
  <c r="K58" i="17"/>
  <c r="K57" i="17"/>
  <c r="K112" i="17"/>
  <c r="K111" i="17"/>
  <c r="K104" i="17"/>
  <c r="K103" i="17"/>
  <c r="K102" i="17"/>
  <c r="K101" i="17"/>
  <c r="K100" i="17"/>
  <c r="K99" i="17"/>
  <c r="K98" i="17"/>
  <c r="K97" i="17"/>
  <c r="K96" i="17"/>
  <c r="K95" i="17"/>
  <c r="K94" i="17"/>
  <c r="K93" i="17"/>
  <c r="K92" i="17"/>
  <c r="K91" i="17"/>
  <c r="K90" i="17"/>
  <c r="K89" i="17"/>
  <c r="K88" i="17"/>
  <c r="K87" i="17"/>
  <c r="K86" i="17"/>
  <c r="K85" i="17"/>
  <c r="K181" i="17"/>
  <c r="K180" i="17"/>
  <c r="K179" i="17"/>
  <c r="K176" i="17"/>
  <c r="K175" i="17"/>
  <c r="K174" i="17"/>
  <c r="K173" i="17"/>
  <c r="K172" i="17"/>
  <c r="K171" i="17"/>
  <c r="K170" i="17"/>
  <c r="K169" i="17"/>
  <c r="K168" i="17"/>
  <c r="K167" i="17"/>
  <c r="K166" i="17"/>
  <c r="K165" i="17"/>
  <c r="K164" i="17"/>
  <c r="K163" i="17"/>
  <c r="K162" i="17"/>
  <c r="K161" i="17"/>
  <c r="K160" i="17"/>
  <c r="K159" i="17"/>
  <c r="K158" i="17"/>
  <c r="K157" i="17"/>
  <c r="K156" i="17"/>
  <c r="K22" i="17"/>
  <c r="K21" i="17"/>
  <c r="K20" i="17"/>
  <c r="K84" i="17"/>
  <c r="K83" i="17"/>
  <c r="K82" i="17"/>
  <c r="K81" i="17"/>
  <c r="K80" i="17"/>
  <c r="K79" i="17"/>
  <c r="K184" i="17"/>
  <c r="K50" i="17"/>
  <c r="K46" i="17"/>
  <c r="K45" i="17" s="1"/>
  <c r="K69" i="17"/>
  <c r="K68" i="17" s="1"/>
  <c r="K36" i="17"/>
  <c r="K35" i="17"/>
  <c r="K34" i="17"/>
  <c r="K33" i="17"/>
  <c r="K32" i="17"/>
  <c r="K31" i="17"/>
  <c r="K30" i="17"/>
  <c r="K29" i="17"/>
  <c r="K28" i="17"/>
  <c r="K183" i="17" l="1"/>
  <c r="K196" i="17"/>
  <c r="K155" i="17"/>
  <c r="K7" i="17"/>
  <c r="K188" i="17"/>
  <c r="K56" i="17"/>
  <c r="K110" i="17"/>
  <c r="K25" i="17" l="1"/>
  <c r="K26" i="17"/>
  <c r="K19" i="17"/>
  <c r="K18" i="17" l="1"/>
  <c r="K74" i="17"/>
  <c r="K75" i="17"/>
  <c r="K76" i="17"/>
  <c r="K77" i="17"/>
  <c r="K78" i="17"/>
  <c r="K27" i="17"/>
  <c r="K24" i="17" s="1"/>
  <c r="K150" i="17" l="1"/>
  <c r="K149" i="17"/>
  <c r="K148" i="17"/>
  <c r="K147" i="17" l="1"/>
  <c r="K73" i="17" l="1"/>
  <c r="K72" i="17" s="1"/>
  <c r="K178" i="17" l="1"/>
  <c r="J209" i="17" s="1"/>
  <c r="J210" i="17" l="1"/>
</calcChain>
</file>

<file path=xl/sharedStrings.xml><?xml version="1.0" encoding="utf-8"?>
<sst xmlns="http://schemas.openxmlformats.org/spreadsheetml/2006/main" count="690" uniqueCount="390">
  <si>
    <t>poste</t>
  </si>
  <si>
    <t>noms</t>
  </si>
  <si>
    <t xml:space="preserve">DESIGNATION DES OUVRAGES ET PRESTATIONS </t>
  </si>
  <si>
    <t>TOTAL HT euros</t>
  </si>
  <si>
    <t>TVA 20%</t>
  </si>
  <si>
    <t>TOTAL TTC</t>
  </si>
  <si>
    <t>P1</t>
  </si>
  <si>
    <t>P2</t>
  </si>
  <si>
    <t>Prix unitaire HT</t>
  </si>
  <si>
    <t>Prix total HT</t>
  </si>
  <si>
    <t xml:space="preserve"> H en cm</t>
  </si>
  <si>
    <t>U</t>
  </si>
  <si>
    <t>L en cm</t>
  </si>
  <si>
    <t>P en cm</t>
  </si>
  <si>
    <t>DEPOSE</t>
  </si>
  <si>
    <t>S1</t>
  </si>
  <si>
    <t>S2</t>
  </si>
  <si>
    <t>S3</t>
  </si>
  <si>
    <t>PODIUMS DROITS</t>
  </si>
  <si>
    <t>P3</t>
  </si>
  <si>
    <t>P4</t>
  </si>
  <si>
    <t xml:space="preserve">PC1 </t>
  </si>
  <si>
    <t>PC2</t>
  </si>
  <si>
    <t>PC3</t>
  </si>
  <si>
    <t>PODIUMS COURBES</t>
  </si>
  <si>
    <t>PC4</t>
  </si>
  <si>
    <t>PC5</t>
  </si>
  <si>
    <t>PC6</t>
  </si>
  <si>
    <t>PC7</t>
  </si>
  <si>
    <t>PC8</t>
  </si>
  <si>
    <t>PC9</t>
  </si>
  <si>
    <t>PC10</t>
  </si>
  <si>
    <t>PC11</t>
  </si>
  <si>
    <t>PC12</t>
  </si>
  <si>
    <t>C1</t>
  </si>
  <si>
    <t>VN1</t>
  </si>
  <si>
    <t>CE1</t>
  </si>
  <si>
    <t>BC1</t>
  </si>
  <si>
    <t>podium courbe  | mdf M1 - circulaire (cercle non complet) diamètre 400cm profondeur 236cm</t>
  </si>
  <si>
    <t>podium courbe  | mdf M1 - circulaire diamètre 160cm</t>
  </si>
  <si>
    <t>podium courbe  | mdf M1 - circulaire (cercle non complet) diamètre 225cm profondeur 148cm</t>
  </si>
  <si>
    <t>podium courbe  | mdf M1 - circulaire diamètre 300cm</t>
  </si>
  <si>
    <t>podium courbe  | mdf M1 - demi-circulaire diamètre 300cm</t>
  </si>
  <si>
    <t>podium courbe  | mdf M1 - circulaire diamètre 232cm</t>
  </si>
  <si>
    <t>podium courbe  | mdf M1 - circulaire (cercle non complet) diamètre 438cm profondeur 306cm</t>
  </si>
  <si>
    <t>podium courbe  | mdf M1 - circulaire (cercle non complet) diamètre 225cm profondeur 180cm</t>
  </si>
  <si>
    <t>SP1</t>
  </si>
  <si>
    <t>SP2</t>
  </si>
  <si>
    <t>SP3</t>
  </si>
  <si>
    <t>SP4</t>
  </si>
  <si>
    <t>socle en medium 5 faces | 19mm| mdf M1</t>
  </si>
  <si>
    <t>SP5</t>
  </si>
  <si>
    <t>SP6</t>
  </si>
  <si>
    <t>SP7</t>
  </si>
  <si>
    <t>SP8</t>
  </si>
  <si>
    <t>SP9</t>
  </si>
  <si>
    <t>SP10</t>
  </si>
  <si>
    <t>SP11</t>
  </si>
  <si>
    <t>SP12</t>
  </si>
  <si>
    <t>SP13</t>
  </si>
  <si>
    <t>SP14</t>
  </si>
  <si>
    <t>SP15</t>
  </si>
  <si>
    <t>SP16</t>
  </si>
  <si>
    <t>SP17</t>
  </si>
  <si>
    <t>SP18</t>
  </si>
  <si>
    <t>SP19</t>
  </si>
  <si>
    <t>SP20</t>
  </si>
  <si>
    <t>SP21</t>
  </si>
  <si>
    <t>SCP1</t>
  </si>
  <si>
    <t>SCP2</t>
  </si>
  <si>
    <t>SCP3</t>
  </si>
  <si>
    <t>socle cylindrique en medium | 19mm| mdf M1 - diamètre 80cm</t>
  </si>
  <si>
    <t>SV1</t>
  </si>
  <si>
    <t>SV2</t>
  </si>
  <si>
    <t>SV3</t>
  </si>
  <si>
    <t>SV4</t>
  </si>
  <si>
    <t>SV5</t>
  </si>
  <si>
    <t>SV6</t>
  </si>
  <si>
    <t>SV7</t>
  </si>
  <si>
    <t>SV8</t>
  </si>
  <si>
    <t>SV9</t>
  </si>
  <si>
    <t>SV18</t>
  </si>
  <si>
    <t>SV17</t>
  </si>
  <si>
    <t>SV16</t>
  </si>
  <si>
    <t>SV10</t>
  </si>
  <si>
    <t>SV11</t>
  </si>
  <si>
    <t>SV12</t>
  </si>
  <si>
    <t>SV13</t>
  </si>
  <si>
    <t>SV14</t>
  </si>
  <si>
    <t>SV15</t>
  </si>
  <si>
    <t>CV1</t>
  </si>
  <si>
    <t>CONSOLE AVEC VITRINE</t>
  </si>
  <si>
    <t>socle en console 4 faces | mdf M1</t>
  </si>
  <si>
    <t>TMC1</t>
  </si>
  <si>
    <t>TMC2</t>
  </si>
  <si>
    <t>TMC3</t>
  </si>
  <si>
    <t>TMC4</t>
  </si>
  <si>
    <t>TMC5</t>
  </si>
  <si>
    <t>VITRINE NICHE MURALE</t>
  </si>
  <si>
    <t>VITRINE ENCASTRÉE HORIZONTALE</t>
  </si>
  <si>
    <t>VEH1</t>
  </si>
  <si>
    <t>BANC COURBE</t>
  </si>
  <si>
    <t>BC2</t>
  </si>
  <si>
    <t>CACHE ECRAN ENCASTRÉ</t>
  </si>
  <si>
    <t>BANC DROIT</t>
  </si>
  <si>
    <t>BD1</t>
  </si>
  <si>
    <t>BD2</t>
  </si>
  <si>
    <t>BD3</t>
  </si>
  <si>
    <t>BANC ECOUTES</t>
  </si>
  <si>
    <t>BE1</t>
  </si>
  <si>
    <t>SVP1</t>
  </si>
  <si>
    <t xml:space="preserve">PD1 </t>
  </si>
  <si>
    <t>PD2</t>
  </si>
  <si>
    <t>PD4</t>
  </si>
  <si>
    <t>PD3</t>
  </si>
  <si>
    <t>paroi droite double face | épaisseur 20 | mdf M1</t>
  </si>
  <si>
    <t>P5</t>
  </si>
  <si>
    <t xml:space="preserve">SDC1 </t>
  </si>
  <si>
    <t>P6</t>
  </si>
  <si>
    <t>mise en peinture gros mobilier (podiums - trottoirs) : beige et tranches noires</t>
  </si>
  <si>
    <t>plafond circulaire | épaisseur 20 | mdf M1 | avec intégration ruban LED</t>
  </si>
  <si>
    <t>mise en peinture parois ajoutées : peinture mate couleur - beige et tranches noir</t>
  </si>
  <si>
    <t>mise en peinture parois existantes : peinture mate couleur - gris vert</t>
  </si>
  <si>
    <t>mise en peinture parois et plafond dispositif circulaire : peinture mate blanche</t>
  </si>
  <si>
    <t>mise en peinture socle dispositif circulaire : peinture lessivable</t>
  </si>
  <si>
    <t>variable</t>
  </si>
  <si>
    <t>-</t>
  </si>
  <si>
    <t>fourniture peinture de maintenance - tine de 15 litres</t>
  </si>
  <si>
    <t>m2</t>
  </si>
  <si>
    <t>CV2</t>
  </si>
  <si>
    <t>CV3</t>
  </si>
  <si>
    <t>capot VERRE 4 faces - une face ouvrante</t>
  </si>
  <si>
    <t>capot VERRE 5 faces - une face ouvrante</t>
  </si>
  <si>
    <t>socle en medium 5 faces | MDF M1</t>
  </si>
  <si>
    <t xml:space="preserve">CONSOLE </t>
  </si>
  <si>
    <t>SOCLES AVEC VITRINE</t>
  </si>
  <si>
    <t>SOCLES SUR PODIUM</t>
  </si>
  <si>
    <t>SOCLES CYLINDRIQUE SUR PODIUM</t>
  </si>
  <si>
    <t>SOCLE SUR PODIUM AVEC VITRINE</t>
  </si>
  <si>
    <t>VSC1</t>
  </si>
  <si>
    <t>VSC2</t>
  </si>
  <si>
    <t>VSC3</t>
  </si>
  <si>
    <t>VSC9</t>
  </si>
  <si>
    <t>VSC10</t>
  </si>
  <si>
    <t>VSC11</t>
  </si>
  <si>
    <t>VSC12</t>
  </si>
  <si>
    <t>VSC13</t>
  </si>
  <si>
    <t>capot verre avec une face ouvrante - avec soclet 30x30x30</t>
  </si>
  <si>
    <t>capot verre avec une face ouvrante - avec soclet 60x30x30</t>
  </si>
  <si>
    <t xml:space="preserve">capot verre avec une face ouvrante </t>
  </si>
  <si>
    <t>socle en medium 5 faces | MDF M1 - avec soclet 15x20x20</t>
  </si>
  <si>
    <t>SPV1</t>
  </si>
  <si>
    <t>socle en medium 5 faces | 19mm| mdf M1 - avec soclet 10x30x30</t>
  </si>
  <si>
    <t>socle en medium 5 faces | MDF M1 - une face ouvrante</t>
  </si>
  <si>
    <t>socle en medium 5 faces | MDF M1 - une face ouvrante - soclet 20x30x30</t>
  </si>
  <si>
    <t>tablette en retrait de 3cm de chaque côté de l'intérieur du capot</t>
  </si>
  <si>
    <t>capot PMMA côtes intérieures</t>
  </si>
  <si>
    <t>deux tablettes en retrait de 3cm de chaque côté de l'intérieur du capot et entre tablettes</t>
  </si>
  <si>
    <t>socle en console 4 faces | mdf M1 - une face ouvrante - tiroir silicagèle</t>
  </si>
  <si>
    <t xml:space="preserve"> diamètre 80</t>
  </si>
  <si>
    <t>dimensions à adapter à l'écran 65'</t>
  </si>
  <si>
    <t>trottoir   | mdf M1 - en 3 parties pour montage après installation de l'œuvre - 80 x 700</t>
  </si>
  <si>
    <t>trottoir   | mdf M1 - dont une partie à ajuster derrière paroi courbe - 80 x 964</t>
  </si>
  <si>
    <t>podium courbe  | mdf M1 - circulaire diamètre 280cm - renforts et plaque de répartition</t>
  </si>
  <si>
    <t>socle en console 4 faces | mdf M1 - avec tablette 40x30 - avec soclet 10x20x20</t>
  </si>
  <si>
    <t>paroi courbe dispositif circulaire | épaisseur 15 | mdf M1</t>
  </si>
  <si>
    <t>paroi simple face courbe avec découpes de lettres | épaisseur 15 | mdf M1</t>
  </si>
  <si>
    <t>Quantité
ml/m2/U</t>
  </si>
  <si>
    <t>plafond | épaisseur 20 | mdf M1 | avec intégration rails d'éclairage par les équipes du Louvre</t>
  </si>
  <si>
    <t>VSC4-5-6-7</t>
  </si>
  <si>
    <t>VSC8</t>
  </si>
  <si>
    <t>CV4</t>
  </si>
  <si>
    <t>capot verre avec une face ouvrante - avec soclet 25x25x25</t>
  </si>
  <si>
    <t>capot verre avec une face ouvrante - avec soclet 30x25x25</t>
  </si>
  <si>
    <t>CAPOT MURAL</t>
  </si>
  <si>
    <t>CM1</t>
  </si>
  <si>
    <t>CM2</t>
  </si>
  <si>
    <t>CV5</t>
  </si>
  <si>
    <t>capot verre avec une face ouvrante - avec soclet 15x40x40</t>
  </si>
  <si>
    <t>capot verre avec une face ouvrante - avec soclet 20x50x40</t>
  </si>
  <si>
    <t>capot verre avec une face ouvrante</t>
  </si>
  <si>
    <t>capot verre avec une face ouvrante - avec soclet 26x20x20</t>
  </si>
  <si>
    <t>socle en medium 5 faces | MDF M1 - une face ouvrante - soclet 15x30x30</t>
  </si>
  <si>
    <t>socle en medium 5 faces | MDF M1  - une face ouvrante - tiroir silicagel - soclet 15x30x30</t>
  </si>
  <si>
    <t>tablette en retrait de 3cm de chaque côté de l'intérieur du capot - avec 2 soclets 15x20x20</t>
  </si>
  <si>
    <t>2 x 25</t>
  </si>
  <si>
    <t>socle en medium 5 faces | 19mm| mdf M1 - avec soclet 20x30x30</t>
  </si>
  <si>
    <t>socle en medium 5 faces | 19mm| mdf M1- une face ouvrante</t>
  </si>
  <si>
    <t>socle en console 4 faces | mdf M1 - une face ouvrante</t>
  </si>
  <si>
    <t>socle en medium 5 faces | MDF M1 - avec soclet 25x30x30</t>
  </si>
  <si>
    <t>TMC6</t>
  </si>
  <si>
    <t>TABLETTE AVEC CAPOT PMMA</t>
  </si>
  <si>
    <t>banc circulaire  avec coussin - avec dispositif audio -  MDF M1 - diamètre 200 - salle 3</t>
  </si>
  <si>
    <t>podium courbe  | mdf M1 - en arc de cercle - intégration palette</t>
  </si>
  <si>
    <t>podium courbe  | mdf M1 - en arc de cercle</t>
  </si>
  <si>
    <t>BC3</t>
  </si>
  <si>
    <t>TROTTOIRS DROITS</t>
  </si>
  <si>
    <t>TROTTOIR COURBE</t>
  </si>
  <si>
    <t>TC1</t>
  </si>
  <si>
    <t>TD1</t>
  </si>
  <si>
    <t>TD2</t>
  </si>
  <si>
    <t>Trottoir courbe  | mdf M1 - circulaire (cercle non complet) diamètre 280cm profondeur 93 cm 306cm</t>
  </si>
  <si>
    <t>podium droit | mdf M1</t>
  </si>
  <si>
    <t>1.1</t>
  </si>
  <si>
    <t>1.1.1</t>
  </si>
  <si>
    <t>1.1.2</t>
  </si>
  <si>
    <t>1.1.3</t>
  </si>
  <si>
    <t>1.1.4</t>
  </si>
  <si>
    <t>1.1.5</t>
  </si>
  <si>
    <t>1.1.6</t>
  </si>
  <si>
    <t>1.3 PEINTURE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</si>
  <si>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</si>
  <si>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</si>
  <si>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</si>
  <si>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</si>
  <si>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</si>
  <si>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</si>
  <si>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</si>
  <si>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</si>
  <si>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</si>
  <si>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</si>
  <si>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</si>
  <si>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</si>
  <si>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</si>
  <si>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</si>
  <si>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</si>
  <si>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</si>
  <si>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</si>
  <si>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</si>
  <si>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</si>
  <si>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</si>
  <si>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</si>
  <si>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</si>
  <si>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</si>
  <si>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</si>
  <si>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</si>
  <si>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</si>
  <si>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</si>
  <si>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</si>
  <si>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</si>
  <si>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1.2.29</t>
  </si>
  <si>
    <t>1.2.30</t>
  </si>
  <si>
    <t>1.2.31</t>
  </si>
  <si>
    <t>1.2.32</t>
  </si>
  <si>
    <t>1.2.33</t>
  </si>
  <si>
    <t>1.2.34</t>
  </si>
  <si>
    <t>1.2.35</t>
  </si>
  <si>
    <t>1.2.36</t>
  </si>
  <si>
    <t>1.2.37</t>
  </si>
  <si>
    <t>1.2.38</t>
  </si>
  <si>
    <t>1.2.39</t>
  </si>
  <si>
    <t>1.2.40</t>
  </si>
  <si>
    <t>1.2.41</t>
  </si>
  <si>
    <t>1.2.42</t>
  </si>
  <si>
    <t>1.2.43</t>
  </si>
  <si>
    <t>1.2.44</t>
  </si>
  <si>
    <t>1.2.45</t>
  </si>
  <si>
    <t>1.2.46</t>
  </si>
  <si>
    <t>1.2.47</t>
  </si>
  <si>
    <t>1.2.48</t>
  </si>
  <si>
    <t>1.2.49</t>
  </si>
  <si>
    <t>1.2.50</t>
  </si>
  <si>
    <t>1.2.51</t>
  </si>
  <si>
    <t>1.2.52</t>
  </si>
  <si>
    <t>1.2.53</t>
  </si>
  <si>
    <t>1.2.54</t>
  </si>
  <si>
    <t>1.2.55</t>
  </si>
  <si>
    <t>1.2.56</t>
  </si>
  <si>
    <t>1.2.57</t>
  </si>
  <si>
    <t>1.2.58</t>
  </si>
  <si>
    <t>1.2.59</t>
  </si>
  <si>
    <t>1.2.60</t>
  </si>
  <si>
    <t>1.2.61</t>
  </si>
  <si>
    <t>1.2.62</t>
  </si>
  <si>
    <t>1.2.63</t>
  </si>
  <si>
    <t>1.2.64</t>
  </si>
  <si>
    <t>1.2.65</t>
  </si>
  <si>
    <t>1.2.66</t>
  </si>
  <si>
    <t>1.2.67</t>
  </si>
  <si>
    <t>1.2.68</t>
  </si>
  <si>
    <t>1.2.69</t>
  </si>
  <si>
    <t>1.2.70</t>
  </si>
  <si>
    <t>1.2.71</t>
  </si>
  <si>
    <t>1.2.72</t>
  </si>
  <si>
    <t>1.2.73</t>
  </si>
  <si>
    <t>1.2.74</t>
  </si>
  <si>
    <t>1.2.75</t>
  </si>
  <si>
    <t>1.2.76</t>
  </si>
  <si>
    <t>1.2.77</t>
  </si>
  <si>
    <t>1.2.78</t>
  </si>
  <si>
    <t>1.2.79</t>
  </si>
  <si>
    <t>1.2.80</t>
  </si>
  <si>
    <t>1.2.81</t>
  </si>
  <si>
    <t>1.2.82</t>
  </si>
  <si>
    <t>1.2.83</t>
  </si>
  <si>
    <t>1.2.84</t>
  </si>
  <si>
    <t>1.2.85</t>
  </si>
  <si>
    <t>1.2.86</t>
  </si>
  <si>
    <t>1.2.87</t>
  </si>
  <si>
    <t>1.2.88</t>
  </si>
  <si>
    <t>1.2.89</t>
  </si>
  <si>
    <t>1.2.90</t>
  </si>
  <si>
    <t>1.2.91</t>
  </si>
  <si>
    <t>1.2.92</t>
  </si>
  <si>
    <t>1.2.93</t>
  </si>
  <si>
    <t>1.2.94</t>
  </si>
  <si>
    <t>1.2.95</t>
  </si>
  <si>
    <t>1.2.96</t>
  </si>
  <si>
    <t>1.2.97</t>
  </si>
  <si>
    <t>1.2.98</t>
  </si>
  <si>
    <t>1.2.99</t>
  </si>
  <si>
    <t>1.2.100</t>
  </si>
  <si>
    <t>1.2.101</t>
  </si>
  <si>
    <t>1.2.102</t>
  </si>
  <si>
    <t>1.2.103</t>
  </si>
  <si>
    <t>1.2.104</t>
  </si>
  <si>
    <t>1.2.105</t>
  </si>
  <si>
    <t>1.2.106</t>
  </si>
  <si>
    <t>1.2.107</t>
  </si>
  <si>
    <t>1.2.108</t>
  </si>
  <si>
    <t>1.2.109</t>
  </si>
  <si>
    <t>1.2.110</t>
  </si>
  <si>
    <t>1.3.1</t>
  </si>
  <si>
    <t>1.3.2</t>
  </si>
  <si>
    <t>1.3.3</t>
  </si>
  <si>
    <t>1.3.4</t>
  </si>
  <si>
    <t>1.3.5</t>
  </si>
  <si>
    <t>1.3.6</t>
  </si>
  <si>
    <t>1.4.1</t>
  </si>
  <si>
    <t>1.4 DEPOSE</t>
  </si>
  <si>
    <t>1.1 PAROIS - PLAFONDS - GROS MOBILIERS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</si>
  <si>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</si>
  <si>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</si>
  <si>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</si>
  <si>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</si>
  <si>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</si>
  <si>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</si>
  <si>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</si>
  <si>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</si>
  <si>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</si>
  <si>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</si>
  <si>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</si>
  <si>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</si>
  <si>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</si>
  <si>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</si>
  <si>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1.1.23</t>
  </si>
  <si>
    <t>1.1.24</t>
  </si>
  <si>
    <t>1.1.25</t>
  </si>
  <si>
    <t>1.1.26</t>
  </si>
  <si>
    <t>1.1.27</t>
  </si>
  <si>
    <t xml:space="preserve">PAROIS et PLAFONDS </t>
  </si>
  <si>
    <t>banc en medium avec galette - adossé 4 faces |  MDF M1 - p45cm au plus étroit - Rotonde</t>
  </si>
  <si>
    <t>banc en medium avec galette - adossé 4 faces |  MDF M1 - Espace médiation</t>
  </si>
  <si>
    <t>banc en medium avec galette -  5 faces  | MDF M1 - salle 16</t>
  </si>
  <si>
    <t>banc en medium avec galette 5 faces |  MDF M1 - salles 13</t>
  </si>
  <si>
    <t>banc en medium  avec galette 5 faces |  MDF M1 - salle 20</t>
  </si>
  <si>
    <t>banc en medium avec galette 5 faces |  MDF M1 - salle 18</t>
  </si>
  <si>
    <t>1.1.7</t>
  </si>
  <si>
    <t>1.1.8</t>
  </si>
  <si>
    <t>dépose des ouvrages (dépose soignée et/ou mise à la benne (bennes fournies par le Louvre)</t>
  </si>
  <si>
    <t>1.1.28</t>
  </si>
  <si>
    <t>TP1</t>
  </si>
  <si>
    <t>TABLE AVEC PANNEAU</t>
  </si>
  <si>
    <t>SUPPORT VIDEOPROJECTEUR</t>
  </si>
  <si>
    <t>SOCLE</t>
  </si>
  <si>
    <t>VITRINE SUR BASE CIRCULAIRE</t>
  </si>
  <si>
    <t>BASE DISPOSITIF CIRCULAIRE</t>
  </si>
  <si>
    <t>1.1.29</t>
  </si>
  <si>
    <t>1.1.30</t>
  </si>
  <si>
    <t xml:space="preserve">table en "U" avec un bord courbe </t>
  </si>
  <si>
    <t>panneau vertical</t>
  </si>
  <si>
    <t>cache écran encastré - façade démontable</t>
  </si>
  <si>
    <t>support vidéoprojecteur, local technique, habillage et bacs pour lunettes 3D</t>
  </si>
  <si>
    <t>vitrine horizontale encastrée dans la base circulaire avec éclairage intégré</t>
  </si>
  <si>
    <t>fond médium avec capot PMMA</t>
  </si>
  <si>
    <t>vitrine encastrée avec tablette 3x20x16</t>
  </si>
  <si>
    <t>socle en console 4 faces | mdf M1 - face ouvrante</t>
  </si>
  <si>
    <t>VEH2</t>
  </si>
  <si>
    <t>base courbe | mdf M1</t>
  </si>
  <si>
    <t>325/305/274</t>
  </si>
  <si>
    <t>cf plan parois et plafonds</t>
  </si>
  <si>
    <t>cf dossier plans mobiliers</t>
  </si>
  <si>
    <t>paroi droite double face autostable | épaisseur 50 | mdf M1</t>
  </si>
  <si>
    <t>socle en medium 5 faces | MDF M1- une face ouvrante - soclet 20x35x35</t>
  </si>
  <si>
    <r>
      <rPr>
        <b/>
        <sz val="16"/>
        <rFont val="Calibri (Corps)"/>
      </rPr>
      <t>RODIN, MICHEL-ANGE - LOT 1</t>
    </r>
    <r>
      <rPr>
        <b/>
        <sz val="12"/>
        <rFont val="Calibri (Corps)"/>
      </rPr>
      <t xml:space="preserve">
DECOMPOSITION PRIX GLOBAL ET FORFAITAIRE (DPGF)</t>
    </r>
  </si>
  <si>
    <t>socle en medium 5 faces | habillage intérieur vitrine métal | une face ouvrante - tiroir silicagel - 3 soclets métal 20x25x25</t>
  </si>
  <si>
    <t>socle en console 4 faces | habillage intérieur vitrine métal - une face ouvrante - tiroir silicagèle</t>
  </si>
  <si>
    <t>PHASE 1 - MONTAGE DE L'EXPOSITION</t>
  </si>
  <si>
    <t>PHASE 2 - DEMONTAGE DE L'EXPOSITION</t>
  </si>
  <si>
    <t>1.2 - PETITS MOBILIERS - VITRINES (peinture incluse)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</si>
</sst>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42">
    <font>
      <sz val="10"/>
      <name val="Arial"/>
    </font>
    <font>
      <sz val="10"/>
      <name val="Arial"/>
      <family val="2"/>
    </font>
    <font>
      <b/>
      <sz val="12"/>
      <name val="CGP"/>
    </font>
    <font>
      <sz val="10"/>
      <name val="Calibri Light"/>
      <family val="2"/>
    </font>
    <font>
      <sz val="11"/>
      <name val="Calibri Light"/>
      <family val="2"/>
    </font>
    <font>
      <b/>
      <sz val="20"/>
      <color rgb="FFC00000"/>
      <name val="Calibri Light"/>
      <family val="2"/>
    </font>
    <font>
      <sz val="11"/>
      <color rgb="FF0070C0"/>
      <name val="Calibri Light"/>
      <family val="2"/>
    </font>
    <font>
      <sz val="10"/>
      <color rgb="FF0000FF"/>
      <name val="Calibri Light"/>
      <family val="2"/>
    </font>
    <font>
      <sz val="10"/>
      <name val="Swis721 Cn BT"/>
      <family val="2"/>
    </font>
    <font>
      <b/>
      <sz val="10"/>
      <name val="Swis721 Cn BT"/>
      <family val="2"/>
    </font>
    <font>
      <b/>
      <i/>
      <sz val="11"/>
      <name val="Swis721 Cn BT"/>
      <family val="2"/>
    </font>
    <font>
      <sz val="11"/>
      <name val="Swis721 Cn BT"/>
      <family val="2"/>
    </font>
    <font>
      <b/>
      <sz val="11"/>
      <name val="Swis721 Cn BT"/>
      <family val="2"/>
    </font>
    <font>
      <sz val="10"/>
      <color rgb="FF0000FF"/>
      <name val="Swis721 Cn BT"/>
      <family val="2"/>
    </font>
    <font>
      <sz val="11"/>
      <color rgb="FF0070C0"/>
      <name val="Swis721 Cn BT"/>
      <family val="2"/>
    </font>
    <font>
      <b/>
      <sz val="11"/>
      <color rgb="FF0070C0"/>
      <name val="Swis721 Cn BT"/>
      <family val="2"/>
    </font>
    <font>
      <b/>
      <sz val="14"/>
      <name val="Swis721 Cn BT"/>
      <family val="2"/>
    </font>
    <font>
      <sz val="14"/>
      <name val="Swis721 Cn BT"/>
      <family val="2"/>
    </font>
    <font>
      <b/>
      <sz val="13"/>
      <name val="Swis721 Cn BT"/>
      <family val="2"/>
    </font>
    <font>
      <sz val="11"/>
      <color rgb="FF0000FF"/>
      <name val="Swis721 Cn BT"/>
      <family val="2"/>
    </font>
    <font>
      <sz val="11"/>
      <color rgb="FF0000FF"/>
      <name val="Calibri Light"/>
      <family val="2"/>
    </font>
    <font>
      <b/>
      <sz val="12"/>
      <name val="Swis721 Cn BT"/>
      <family val="2"/>
    </font>
    <font>
      <sz val="8"/>
      <name val="Swis721 Cn BT"/>
      <family val="2"/>
    </font>
    <font>
      <sz val="10"/>
      <color theme="1"/>
      <name val="Swis721 Cn BT"/>
      <family val="2"/>
    </font>
    <font>
      <sz val="8"/>
      <name val="Arial"/>
      <family val="2"/>
    </font>
    <font>
      <sz val="12"/>
      <name val="Swis721 Cn BT"/>
      <family val="2"/>
    </font>
    <font>
      <i/>
      <sz val="8"/>
      <name val="Swis721 Cn BT"/>
      <family val="2"/>
    </font>
    <font>
      <i/>
      <sz val="8"/>
      <color theme="0" tint="-0.249977111117893"/>
      <name val="Swis721 Cn BT"/>
      <family val="2"/>
    </font>
    <font>
      <i/>
      <sz val="8"/>
      <color rgb="FF0070C0"/>
      <name val="Swis721 Cn BT"/>
      <family val="2"/>
    </font>
    <font>
      <i/>
      <sz val="8"/>
      <name val="Calibri Light"/>
      <family val="2"/>
    </font>
    <font>
      <i/>
      <sz val="8"/>
      <color rgb="FF0000FF"/>
      <name val="Swis721 Cn BT"/>
      <family val="2"/>
    </font>
    <font>
      <b/>
      <sz val="12"/>
      <name val="Calibri (Corps)"/>
    </font>
    <font>
      <b/>
      <sz val="11"/>
      <name val="Swis721 Cn BT"/>
    </font>
    <font>
      <b/>
      <sz val="10"/>
      <color theme="1"/>
      <name val="Swis721 Cn BT"/>
      <family val="2"/>
    </font>
    <font>
      <sz val="10"/>
      <color rgb="FF000000"/>
      <name val="Swis721 Cn BT"/>
      <family val="2"/>
    </font>
    <font>
      <b/>
      <sz val="10"/>
      <color theme="0" tint="-0.249977111117893"/>
      <name val="Swis721 Cn BT"/>
      <family val="2"/>
    </font>
    <font>
      <b/>
      <sz val="10"/>
      <name val="Swis721 Cn BT"/>
    </font>
    <font>
      <b/>
      <sz val="10"/>
      <color rgb="FF0070C0"/>
      <name val="Swis721 Cn BT"/>
      <family val="2"/>
    </font>
    <font>
      <b/>
      <sz val="10"/>
      <color rgb="FF0000FF"/>
      <name val="Swis721 Cn BT"/>
      <family val="2"/>
    </font>
    <font>
      <b/>
      <sz val="10"/>
      <color theme="1"/>
      <name val="Swis721 Cn BT"/>
    </font>
    <font>
      <b/>
      <sz val="10"/>
      <name val="Calibri Light"/>
      <family val="2"/>
    </font>
    <font>
      <b/>
      <sz val="16"/>
      <name val="Calibri (Corps)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22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1" fillId="0" borderId="0"/>
  </cellStyleXfs>
  <cellXfs count="15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44" fontId="3" fillId="0" borderId="0" xfId="0" applyNumberFormat="1" applyFont="1"/>
    <xf numFmtId="0" fontId="5" fillId="0" borderId="0" xfId="0" applyFont="1" applyAlignment="1">
      <alignment horizontal="left" vertic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left" vertical="center" wrapText="1"/>
    </xf>
    <xf numFmtId="44" fontId="9" fillId="5" borderId="6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13" fillId="0" borderId="0" xfId="0" applyFont="1"/>
    <xf numFmtId="0" fontId="9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0" fontId="19" fillId="0" borderId="0" xfId="0" applyFont="1"/>
    <xf numFmtId="0" fontId="20" fillId="0" borderId="0" xfId="0" applyFont="1"/>
    <xf numFmtId="0" fontId="9" fillId="0" borderId="7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25" fillId="4" borderId="0" xfId="0" applyFont="1" applyFill="1" applyAlignment="1">
      <alignment horizontal="center" vertical="center" wrapText="1"/>
    </xf>
    <xf numFmtId="0" fontId="26" fillId="5" borderId="5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9" fillId="0" borderId="0" xfId="0" applyFont="1"/>
    <xf numFmtId="0" fontId="30" fillId="0" borderId="4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left" vertical="center" wrapText="1"/>
    </xf>
    <xf numFmtId="0" fontId="12" fillId="6" borderId="5" xfId="0" applyFont="1" applyFill="1" applyBorder="1" applyAlignment="1">
      <alignment horizontal="center" vertical="center" wrapText="1"/>
    </xf>
    <xf numFmtId="3" fontId="26" fillId="6" borderId="5" xfId="0" applyNumberFormat="1" applyFont="1" applyFill="1" applyBorder="1" applyAlignment="1">
      <alignment horizontal="left" vertical="center" wrapText="1"/>
    </xf>
    <xf numFmtId="44" fontId="12" fillId="6" borderId="4" xfId="0" applyNumberFormat="1" applyFont="1" applyFill="1" applyBorder="1" applyAlignment="1">
      <alignment horizontal="left" vertical="center" wrapText="1"/>
    </xf>
    <xf numFmtId="0" fontId="11" fillId="6" borderId="5" xfId="0" applyFont="1" applyFill="1" applyBorder="1" applyAlignment="1">
      <alignment horizontal="center" vertical="center" wrapText="1"/>
    </xf>
    <xf numFmtId="3" fontId="10" fillId="7" borderId="5" xfId="0" applyNumberFormat="1" applyFont="1" applyFill="1" applyBorder="1" applyAlignment="1">
      <alignment horizontal="left" vertical="center" wrapText="1"/>
    </xf>
    <xf numFmtId="2" fontId="8" fillId="0" borderId="4" xfId="0" applyNumberFormat="1" applyFont="1" applyBorder="1" applyAlignment="1">
      <alignment horizontal="right" vertical="center" wrapText="1"/>
    </xf>
    <xf numFmtId="2" fontId="13" fillId="0" borderId="4" xfId="0" applyNumberFormat="1" applyFont="1" applyBorder="1" applyAlignment="1">
      <alignment horizontal="right" vertical="center" wrapText="1"/>
    </xf>
    <xf numFmtId="4" fontId="23" fillId="0" borderId="6" xfId="0" applyNumberFormat="1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3" fontId="26" fillId="0" borderId="5" xfId="0" applyNumberFormat="1" applyFont="1" applyBorder="1" applyAlignment="1">
      <alignment horizontal="left" vertical="center" wrapText="1"/>
    </xf>
    <xf numFmtId="44" fontId="12" fillId="0" borderId="4" xfId="0" applyNumberFormat="1" applyFont="1" applyBorder="1" applyAlignment="1">
      <alignment horizontal="left" vertical="center" wrapText="1"/>
    </xf>
    <xf numFmtId="0" fontId="14" fillId="0" borderId="0" xfId="0" applyFont="1"/>
    <xf numFmtId="0" fontId="14" fillId="0" borderId="4" xfId="0" applyFont="1" applyBorder="1" applyAlignment="1">
      <alignment horizontal="center" vertical="center" wrapText="1"/>
    </xf>
    <xf numFmtId="3" fontId="28" fillId="0" borderId="5" xfId="0" applyNumberFormat="1" applyFont="1" applyBorder="1" applyAlignment="1">
      <alignment horizontal="left" vertical="center" wrapText="1"/>
    </xf>
    <xf numFmtId="44" fontId="15" fillId="0" borderId="4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indent="3"/>
    </xf>
    <xf numFmtId="0" fontId="6" fillId="0" borderId="0" xfId="0" applyFont="1"/>
    <xf numFmtId="0" fontId="8" fillId="0" borderId="25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2" fontId="8" fillId="0" borderId="5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8" fillId="5" borderId="0" xfId="0" applyFont="1" applyFill="1" applyAlignment="1">
      <alignment horizontal="left" vertical="center" wrapText="1"/>
    </xf>
    <xf numFmtId="2" fontId="8" fillId="0" borderId="0" xfId="0" applyNumberFormat="1" applyFont="1" applyAlignment="1">
      <alignment horizontal="right" vertical="center" wrapText="1"/>
    </xf>
    <xf numFmtId="4" fontId="8" fillId="0" borderId="0" xfId="0" applyNumberFormat="1" applyFont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9" fillId="5" borderId="29" xfId="0" applyFont="1" applyFill="1" applyBorder="1" applyAlignment="1">
      <alignment horizontal="center" vertical="center" wrapText="1"/>
    </xf>
    <xf numFmtId="0" fontId="12" fillId="5" borderId="29" xfId="0" applyFont="1" applyFill="1" applyBorder="1" applyAlignment="1">
      <alignment horizontal="center" vertical="center" wrapText="1"/>
    </xf>
    <xf numFmtId="44" fontId="12" fillId="6" borderId="6" xfId="0" applyNumberFormat="1" applyFont="1" applyFill="1" applyBorder="1" applyAlignment="1">
      <alignment horizontal="left" vertical="center" wrapText="1"/>
    </xf>
    <xf numFmtId="0" fontId="8" fillId="0" borderId="29" xfId="0" applyFont="1" applyBorder="1" applyAlignment="1">
      <alignment horizontal="center" vertical="center" wrapText="1"/>
    </xf>
    <xf numFmtId="44" fontId="12" fillId="0" borderId="6" xfId="0" applyNumberFormat="1" applyFont="1" applyBorder="1" applyAlignment="1">
      <alignment horizontal="left" vertical="center" wrapText="1"/>
    </xf>
    <xf numFmtId="0" fontId="23" fillId="0" borderId="29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34" fillId="0" borderId="30" xfId="0" applyFont="1" applyBorder="1" applyAlignment="1">
      <alignment horizontal="center" vertical="center" wrapText="1"/>
    </xf>
    <xf numFmtId="0" fontId="34" fillId="0" borderId="31" xfId="0" applyFont="1" applyBorder="1" applyAlignment="1">
      <alignment horizontal="center" vertical="center" wrapText="1"/>
    </xf>
    <xf numFmtId="0" fontId="22" fillId="7" borderId="0" xfId="0" applyFont="1" applyFill="1"/>
    <xf numFmtId="0" fontId="34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5" borderId="34" xfId="0" applyFont="1" applyFill="1" applyBorder="1" applyAlignment="1">
      <alignment horizontal="left" vertical="center" wrapText="1"/>
    </xf>
    <xf numFmtId="0" fontId="26" fillId="0" borderId="35" xfId="0" applyFont="1" applyBorder="1" applyAlignment="1">
      <alignment horizontal="center" vertical="center" wrapText="1"/>
    </xf>
    <xf numFmtId="2" fontId="8" fillId="0" borderId="34" xfId="0" applyNumberFormat="1" applyFont="1" applyBorder="1" applyAlignment="1">
      <alignment horizontal="right" vertical="center" wrapText="1"/>
    </xf>
    <xf numFmtId="4" fontId="8" fillId="0" borderId="36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3" fontId="9" fillId="6" borderId="5" xfId="0" applyNumberFormat="1" applyFont="1" applyFill="1" applyBorder="1" applyAlignment="1">
      <alignment horizontal="left" vertical="center" wrapText="1"/>
    </xf>
    <xf numFmtId="0" fontId="35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left" vertical="center" wrapText="1"/>
    </xf>
    <xf numFmtId="3" fontId="37" fillId="0" borderId="5" xfId="0" applyNumberFormat="1" applyFont="1" applyBorder="1" applyAlignment="1">
      <alignment horizontal="left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9" fillId="7" borderId="0" xfId="0" applyFont="1" applyFill="1"/>
    <xf numFmtId="0" fontId="36" fillId="0" borderId="3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0" fillId="0" borderId="0" xfId="0" applyFont="1"/>
    <xf numFmtId="0" fontId="8" fillId="0" borderId="25" xfId="0" applyFont="1" applyBorder="1" applyAlignment="1">
      <alignment vertical="center" wrapText="1"/>
    </xf>
    <xf numFmtId="0" fontId="8" fillId="0" borderId="27" xfId="0" applyFont="1" applyBorder="1" applyAlignment="1">
      <alignment vertical="center" wrapText="1"/>
    </xf>
    <xf numFmtId="44" fontId="9" fillId="8" borderId="37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23" fillId="0" borderId="2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34" fillId="0" borderId="30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right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4" fontId="12" fillId="0" borderId="6" xfId="0" applyNumberFormat="1" applyFont="1" applyFill="1" applyBorder="1" applyAlignment="1">
      <alignment horizontal="left" vertical="center" wrapText="1"/>
    </xf>
    <xf numFmtId="0" fontId="9" fillId="8" borderId="38" xfId="0" applyFont="1" applyFill="1" applyBorder="1" applyAlignment="1">
      <alignment horizontal="center" vertical="center" wrapText="1"/>
    </xf>
    <xf numFmtId="0" fontId="9" fillId="8" borderId="27" xfId="0" applyFont="1" applyFill="1" applyBorder="1" applyAlignment="1">
      <alignment horizontal="center" vertical="center" wrapText="1"/>
    </xf>
    <xf numFmtId="0" fontId="9" fillId="8" borderId="25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31" fillId="4" borderId="0" xfId="0" applyFont="1" applyFill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0" fontId="18" fillId="3" borderId="18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32" fillId="3" borderId="16" xfId="0" applyFont="1" applyFill="1" applyBorder="1" applyAlignment="1">
      <alignment horizontal="center" vertical="center" wrapText="1"/>
    </xf>
    <xf numFmtId="0" fontId="32" fillId="3" borderId="18" xfId="0" applyFont="1" applyFill="1" applyBorder="1" applyAlignment="1">
      <alignment horizontal="center" vertical="center" wrapText="1"/>
    </xf>
    <xf numFmtId="44" fontId="16" fillId="2" borderId="22" xfId="0" applyNumberFormat="1" applyFont="1" applyFill="1" applyBorder="1" applyAlignment="1">
      <alignment horizontal="center" vertical="center" wrapText="1"/>
    </xf>
    <xf numFmtId="44" fontId="16" fillId="2" borderId="23" xfId="0" applyNumberFormat="1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44" fontId="16" fillId="2" borderId="19" xfId="0" applyNumberFormat="1" applyFont="1" applyFill="1" applyBorder="1" applyAlignment="1">
      <alignment horizontal="center" vertical="center" wrapText="1"/>
    </xf>
    <xf numFmtId="44" fontId="16" fillId="2" borderId="20" xfId="0" applyNumberFormat="1" applyFont="1" applyFill="1" applyBorder="1" applyAlignment="1">
      <alignment horizontal="center" vertical="center" wrapText="1"/>
    </xf>
    <xf numFmtId="44" fontId="17" fillId="0" borderId="1" xfId="0" applyNumberFormat="1" applyFont="1" applyBorder="1" applyAlignment="1">
      <alignment horizontal="center" vertical="center" wrapText="1"/>
    </xf>
    <xf numFmtId="44" fontId="17" fillId="0" borderId="21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3"/>
  <sheetViews>
    <sheetView tabSelected="1" topLeftCell="A49" zoomScale="90" zoomScaleNormal="90" zoomScaleSheetLayoutView="120" workbookViewId="0">
      <selection activeCell="E55" sqref="E55"/>
    </sheetView>
  </sheetViews>
  <sheetFormatPr baseColWidth="10" defaultColWidth="11.42578125" defaultRowHeight="12.75"/>
  <cols>
    <col min="1" max="1" width="2.42578125" style="1" customWidth="1"/>
    <col min="2" max="2" width="11.42578125" style="1"/>
    <col min="3" max="3" width="30.28515625" style="1" customWidth="1"/>
    <col min="4" max="4" width="83.85546875" style="2" customWidth="1"/>
    <col min="5" max="5" width="10.42578125" style="1" customWidth="1"/>
    <col min="6" max="7" width="11.85546875" style="1" customWidth="1"/>
    <col min="8" max="8" width="10.7109375" style="108" customWidth="1"/>
    <col min="9" max="9" width="3.28515625" style="37" bestFit="1" customWidth="1"/>
    <col min="10" max="10" width="12.28515625" style="1" customWidth="1"/>
    <col min="11" max="11" width="15.7109375" style="3" customWidth="1"/>
    <col min="12" max="16384" width="11.42578125" style="1"/>
  </cols>
  <sheetData>
    <row r="1" spans="1:11" ht="62.1" customHeight="1">
      <c r="A1" s="131" t="s">
        <v>384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23.25" customHeight="1">
      <c r="A2" s="29"/>
      <c r="D2" s="29"/>
      <c r="E2" s="29"/>
      <c r="F2" s="29"/>
      <c r="G2" s="29"/>
      <c r="H2" s="94"/>
      <c r="I2" s="30"/>
      <c r="J2" s="29"/>
      <c r="K2" s="29"/>
    </row>
    <row r="3" spans="1:11" ht="27.75" customHeight="1">
      <c r="A3" s="8"/>
      <c r="B3" s="76" t="s">
        <v>0</v>
      </c>
      <c r="C3" s="9" t="s">
        <v>1</v>
      </c>
      <c r="D3" s="133" t="s">
        <v>2</v>
      </c>
      <c r="E3" s="134"/>
      <c r="F3" s="134"/>
      <c r="G3" s="135"/>
      <c r="H3" s="137" t="s">
        <v>167</v>
      </c>
      <c r="I3" s="138"/>
      <c r="J3" s="9" t="s">
        <v>8</v>
      </c>
      <c r="K3" s="10" t="s">
        <v>9</v>
      </c>
    </row>
    <row r="4" spans="1:11" ht="27.75" customHeight="1">
      <c r="A4" s="8"/>
      <c r="B4" s="124" t="s">
        <v>387</v>
      </c>
      <c r="C4" s="125"/>
      <c r="D4" s="125"/>
      <c r="E4" s="125"/>
      <c r="F4" s="125"/>
      <c r="G4" s="125"/>
      <c r="H4" s="125"/>
      <c r="I4" s="125"/>
      <c r="J4" s="126"/>
      <c r="K4" s="111">
        <f>K6+K55+K196</f>
        <v>0</v>
      </c>
    </row>
    <row r="5" spans="1:11" ht="18" customHeight="1">
      <c r="A5" s="8"/>
      <c r="B5" s="77"/>
      <c r="C5" s="11"/>
      <c r="D5" s="12"/>
      <c r="E5" s="13" t="s">
        <v>10</v>
      </c>
      <c r="F5" s="13" t="s">
        <v>12</v>
      </c>
      <c r="G5" s="13" t="s">
        <v>13</v>
      </c>
      <c r="H5" s="13"/>
      <c r="I5" s="31"/>
      <c r="J5" s="14"/>
      <c r="K5" s="15"/>
    </row>
    <row r="6" spans="1:11" s="6" customFormat="1" ht="26.1" customHeight="1">
      <c r="A6" s="16"/>
      <c r="B6" s="78" t="s">
        <v>203</v>
      </c>
      <c r="C6" s="41"/>
      <c r="D6" s="42" t="s">
        <v>330</v>
      </c>
      <c r="E6" s="43"/>
      <c r="F6" s="43"/>
      <c r="G6" s="43"/>
      <c r="H6" s="95"/>
      <c r="I6" s="44"/>
      <c r="J6" s="45"/>
      <c r="K6" s="79">
        <f>K7+K15+K18+K24+K38+K42+K45+K49+K52</f>
        <v>0</v>
      </c>
    </row>
    <row r="7" spans="1:11" ht="19.5" customHeight="1">
      <c r="A7" s="8"/>
      <c r="B7" s="80"/>
      <c r="C7" s="17"/>
      <c r="D7" s="55" t="s">
        <v>350</v>
      </c>
      <c r="E7" s="129" t="s">
        <v>380</v>
      </c>
      <c r="F7" s="136"/>
      <c r="G7" s="130"/>
      <c r="H7" s="96"/>
      <c r="I7" s="32"/>
      <c r="J7" s="61"/>
      <c r="K7" s="81">
        <f>SUM(K8:K13)</f>
        <v>0</v>
      </c>
    </row>
    <row r="8" spans="1:11" ht="12" customHeight="1">
      <c r="A8" s="8"/>
      <c r="B8" s="82" t="s">
        <v>204</v>
      </c>
      <c r="C8" s="27" t="s">
        <v>6</v>
      </c>
      <c r="D8" s="18" t="s">
        <v>382</v>
      </c>
      <c r="E8" s="19">
        <v>325</v>
      </c>
      <c r="F8" s="19" t="s">
        <v>126</v>
      </c>
      <c r="G8" s="19" t="s">
        <v>126</v>
      </c>
      <c r="H8" s="97">
        <v>103</v>
      </c>
      <c r="I8" s="33" t="s">
        <v>128</v>
      </c>
      <c r="J8" s="48">
        <v>0</v>
      </c>
      <c r="K8" s="20">
        <f t="shared" ref="K8:K9" si="0">H8*J8</f>
        <v>0</v>
      </c>
    </row>
    <row r="9" spans="1:11" ht="12" customHeight="1">
      <c r="A9" s="8"/>
      <c r="B9" s="82" t="s">
        <v>205</v>
      </c>
      <c r="C9" s="27" t="s">
        <v>7</v>
      </c>
      <c r="D9" s="18" t="s">
        <v>115</v>
      </c>
      <c r="E9" s="19" t="s">
        <v>379</v>
      </c>
      <c r="F9" s="19" t="s">
        <v>126</v>
      </c>
      <c r="G9" s="19" t="s">
        <v>126</v>
      </c>
      <c r="H9" s="97">
        <v>175</v>
      </c>
      <c r="I9" s="33" t="s">
        <v>128</v>
      </c>
      <c r="J9" s="48">
        <v>0</v>
      </c>
      <c r="K9" s="20">
        <f t="shared" si="0"/>
        <v>0</v>
      </c>
    </row>
    <row r="10" spans="1:11" ht="12" customHeight="1">
      <c r="A10" s="8"/>
      <c r="B10" s="82" t="s">
        <v>206</v>
      </c>
      <c r="C10" s="27" t="s">
        <v>19</v>
      </c>
      <c r="D10" s="18" t="s">
        <v>166</v>
      </c>
      <c r="E10" s="19">
        <v>325</v>
      </c>
      <c r="F10" s="19" t="s">
        <v>126</v>
      </c>
      <c r="G10" s="19" t="s">
        <v>126</v>
      </c>
      <c r="H10" s="97">
        <v>68</v>
      </c>
      <c r="I10" s="33" t="s">
        <v>128</v>
      </c>
      <c r="J10" s="48">
        <v>0</v>
      </c>
      <c r="K10" s="20">
        <f>H10*J10</f>
        <v>0</v>
      </c>
    </row>
    <row r="11" spans="1:11" ht="12" customHeight="1">
      <c r="A11" s="8"/>
      <c r="B11" s="82" t="s">
        <v>207</v>
      </c>
      <c r="C11" s="27" t="s">
        <v>20</v>
      </c>
      <c r="D11" s="18" t="s">
        <v>165</v>
      </c>
      <c r="E11" s="19">
        <v>215</v>
      </c>
      <c r="F11" s="19" t="s">
        <v>126</v>
      </c>
      <c r="G11" s="19" t="s">
        <v>126</v>
      </c>
      <c r="H11" s="97">
        <v>37</v>
      </c>
      <c r="I11" s="33" t="s">
        <v>128</v>
      </c>
      <c r="J11" s="48">
        <v>0</v>
      </c>
      <c r="K11" s="20">
        <f>H11*J11</f>
        <v>0</v>
      </c>
    </row>
    <row r="12" spans="1:11" ht="12" customHeight="1">
      <c r="A12" s="8"/>
      <c r="B12" s="82" t="s">
        <v>208</v>
      </c>
      <c r="C12" s="27" t="s">
        <v>116</v>
      </c>
      <c r="D12" s="18" t="s">
        <v>120</v>
      </c>
      <c r="E12" s="19">
        <v>20</v>
      </c>
      <c r="F12" s="19" t="s">
        <v>126</v>
      </c>
      <c r="G12" s="19" t="s">
        <v>126</v>
      </c>
      <c r="H12" s="97">
        <v>69</v>
      </c>
      <c r="I12" s="33" t="s">
        <v>128</v>
      </c>
      <c r="J12" s="48">
        <v>0</v>
      </c>
      <c r="K12" s="20">
        <f>H12*J12</f>
        <v>0</v>
      </c>
    </row>
    <row r="13" spans="1:11" ht="12" customHeight="1">
      <c r="A13" s="8"/>
      <c r="B13" s="82" t="s">
        <v>209</v>
      </c>
      <c r="C13" s="27" t="s">
        <v>118</v>
      </c>
      <c r="D13" s="18" t="s">
        <v>168</v>
      </c>
      <c r="E13" s="19">
        <v>20</v>
      </c>
      <c r="F13" s="19" t="s">
        <v>126</v>
      </c>
      <c r="G13" s="19" t="s">
        <v>126</v>
      </c>
      <c r="H13" s="97">
        <v>42</v>
      </c>
      <c r="I13" s="33" t="s">
        <v>128</v>
      </c>
      <c r="J13" s="48">
        <v>0</v>
      </c>
      <c r="K13" s="20">
        <f t="shared" ref="K13" si="1">H13*J13</f>
        <v>0</v>
      </c>
    </row>
    <row r="14" spans="1:11" ht="12" customHeight="1">
      <c r="A14" s="8"/>
      <c r="B14" s="82"/>
      <c r="C14" s="27"/>
      <c r="D14" s="18"/>
      <c r="E14" s="19"/>
      <c r="F14" s="65"/>
      <c r="G14" s="64"/>
      <c r="H14" s="97"/>
      <c r="I14" s="33"/>
      <c r="J14" s="48"/>
      <c r="K14" s="20"/>
    </row>
    <row r="15" spans="1:11" ht="19.5" customHeight="1">
      <c r="A15" s="8"/>
      <c r="B15" s="80"/>
      <c r="C15" s="17"/>
      <c r="D15" s="55" t="s">
        <v>366</v>
      </c>
      <c r="E15" s="129" t="s">
        <v>381</v>
      </c>
      <c r="F15" s="136"/>
      <c r="G15" s="130"/>
      <c r="H15" s="96"/>
      <c r="I15" s="32"/>
      <c r="J15" s="61"/>
      <c r="K15" s="81">
        <f>SUM(K16)</f>
        <v>0</v>
      </c>
    </row>
    <row r="16" spans="1:11" ht="12" customHeight="1">
      <c r="A16" s="8"/>
      <c r="B16" s="82" t="s">
        <v>357</v>
      </c>
      <c r="C16" s="27" t="s">
        <v>117</v>
      </c>
      <c r="D16" s="18" t="s">
        <v>378</v>
      </c>
      <c r="E16" s="19">
        <v>90</v>
      </c>
      <c r="F16" s="19" t="s">
        <v>126</v>
      </c>
      <c r="G16" s="65">
        <v>90</v>
      </c>
      <c r="H16" s="97">
        <v>33</v>
      </c>
      <c r="I16" s="33" t="s">
        <v>128</v>
      </c>
      <c r="J16" s="48">
        <v>0</v>
      </c>
      <c r="K16" s="20">
        <f t="shared" ref="K16" si="2">H16*J16</f>
        <v>0</v>
      </c>
    </row>
    <row r="17" spans="1:11" ht="12" customHeight="1">
      <c r="A17" s="8"/>
      <c r="B17" s="82"/>
      <c r="C17" s="27"/>
      <c r="D17" s="18"/>
      <c r="E17" s="19"/>
      <c r="F17" s="19"/>
      <c r="G17" s="65"/>
      <c r="H17" s="98"/>
      <c r="I17" s="39"/>
      <c r="J17" s="48"/>
      <c r="K17" s="20"/>
    </row>
    <row r="18" spans="1:11" s="6" customFormat="1" ht="18.95" customHeight="1">
      <c r="A18" s="16"/>
      <c r="B18" s="83"/>
      <c r="C18" s="54"/>
      <c r="D18" s="55" t="s">
        <v>18</v>
      </c>
      <c r="E18" s="129" t="s">
        <v>381</v>
      </c>
      <c r="F18" s="136"/>
      <c r="G18" s="130"/>
      <c r="H18" s="99"/>
      <c r="I18" s="56"/>
      <c r="J18" s="57"/>
      <c r="K18" s="81">
        <f>SUM(K19:K22)</f>
        <v>0</v>
      </c>
    </row>
    <row r="19" spans="1:11" ht="12" customHeight="1">
      <c r="A19" s="8"/>
      <c r="B19" s="82" t="s">
        <v>358</v>
      </c>
      <c r="C19" s="27" t="s">
        <v>111</v>
      </c>
      <c r="D19" s="18" t="s">
        <v>202</v>
      </c>
      <c r="E19" s="19">
        <v>23</v>
      </c>
      <c r="F19" s="19" t="s">
        <v>126</v>
      </c>
      <c r="G19" s="19" t="s">
        <v>126</v>
      </c>
      <c r="H19" s="22">
        <v>20</v>
      </c>
      <c r="I19" s="33" t="s">
        <v>128</v>
      </c>
      <c r="J19" s="48">
        <v>0</v>
      </c>
      <c r="K19" s="20">
        <f t="shared" ref="K19:K22" si="3">H19*J19</f>
        <v>0</v>
      </c>
    </row>
    <row r="20" spans="1:11" ht="12" customHeight="1">
      <c r="A20" s="8"/>
      <c r="B20" s="82" t="s">
        <v>331</v>
      </c>
      <c r="C20" s="27" t="s">
        <v>112</v>
      </c>
      <c r="D20" s="18" t="s">
        <v>202</v>
      </c>
      <c r="E20" s="19">
        <v>23</v>
      </c>
      <c r="F20" s="19" t="s">
        <v>126</v>
      </c>
      <c r="G20" s="19" t="s">
        <v>126</v>
      </c>
      <c r="H20" s="22">
        <v>20</v>
      </c>
      <c r="I20" s="33" t="s">
        <v>128</v>
      </c>
      <c r="J20" s="48">
        <v>0</v>
      </c>
      <c r="K20" s="20">
        <f t="shared" si="3"/>
        <v>0</v>
      </c>
    </row>
    <row r="21" spans="1:11" ht="12" customHeight="1">
      <c r="A21" s="8"/>
      <c r="B21" s="82" t="s">
        <v>332</v>
      </c>
      <c r="C21" s="27" t="s">
        <v>114</v>
      </c>
      <c r="D21" s="18" t="s">
        <v>202</v>
      </c>
      <c r="E21" s="19">
        <v>23</v>
      </c>
      <c r="F21" s="19" t="s">
        <v>126</v>
      </c>
      <c r="G21" s="19" t="s">
        <v>126</v>
      </c>
      <c r="H21" s="22">
        <v>32</v>
      </c>
      <c r="I21" s="33" t="s">
        <v>128</v>
      </c>
      <c r="J21" s="48">
        <v>0</v>
      </c>
      <c r="K21" s="20">
        <f t="shared" si="3"/>
        <v>0</v>
      </c>
    </row>
    <row r="22" spans="1:11" ht="12" customHeight="1">
      <c r="A22" s="8"/>
      <c r="B22" s="82" t="s">
        <v>333</v>
      </c>
      <c r="C22" s="27" t="s">
        <v>113</v>
      </c>
      <c r="D22" s="18" t="s">
        <v>202</v>
      </c>
      <c r="E22" s="19">
        <v>23</v>
      </c>
      <c r="F22" s="19" t="s">
        <v>126</v>
      </c>
      <c r="G22" s="19" t="s">
        <v>126</v>
      </c>
      <c r="H22" s="22">
        <v>30</v>
      </c>
      <c r="I22" s="33" t="s">
        <v>128</v>
      </c>
      <c r="J22" s="48">
        <v>0</v>
      </c>
      <c r="K22" s="20">
        <f t="shared" si="3"/>
        <v>0</v>
      </c>
    </row>
    <row r="23" spans="1:11" ht="12" customHeight="1">
      <c r="A23" s="8"/>
      <c r="B23" s="82"/>
      <c r="C23" s="27"/>
      <c r="D23" s="18"/>
      <c r="E23" s="19"/>
      <c r="F23" s="19"/>
      <c r="G23" s="65"/>
      <c r="H23" s="93"/>
      <c r="I23" s="39"/>
      <c r="J23" s="48"/>
      <c r="K23" s="20"/>
    </row>
    <row r="24" spans="1:11" s="6" customFormat="1" ht="20.100000000000001" customHeight="1">
      <c r="A24" s="16"/>
      <c r="B24" s="83"/>
      <c r="C24" s="54"/>
      <c r="D24" s="55" t="s">
        <v>24</v>
      </c>
      <c r="E24" s="129" t="s">
        <v>381</v>
      </c>
      <c r="F24" s="136"/>
      <c r="G24" s="130"/>
      <c r="H24" s="99"/>
      <c r="I24" s="56"/>
      <c r="J24" s="57"/>
      <c r="K24" s="81">
        <f>SUM(K25:K36)</f>
        <v>0</v>
      </c>
    </row>
    <row r="25" spans="1:11" ht="12" customHeight="1">
      <c r="A25" s="8"/>
      <c r="B25" s="82" t="s">
        <v>334</v>
      </c>
      <c r="C25" s="27" t="s">
        <v>21</v>
      </c>
      <c r="D25" s="18" t="s">
        <v>193</v>
      </c>
      <c r="E25" s="19">
        <v>23</v>
      </c>
      <c r="F25" s="19" t="s">
        <v>126</v>
      </c>
      <c r="G25" s="19" t="s">
        <v>126</v>
      </c>
      <c r="H25" s="22">
        <v>20</v>
      </c>
      <c r="I25" s="33" t="s">
        <v>128</v>
      </c>
      <c r="J25" s="48">
        <v>0</v>
      </c>
      <c r="K25" s="20">
        <f t="shared" ref="K25:K36" si="4">H25*J25</f>
        <v>0</v>
      </c>
    </row>
    <row r="26" spans="1:11" ht="12" customHeight="1">
      <c r="A26" s="8"/>
      <c r="B26" s="82" t="s">
        <v>335</v>
      </c>
      <c r="C26" s="27" t="s">
        <v>22</v>
      </c>
      <c r="D26" s="18" t="s">
        <v>194</v>
      </c>
      <c r="E26" s="19">
        <v>23</v>
      </c>
      <c r="F26" s="19" t="s">
        <v>126</v>
      </c>
      <c r="G26" s="19" t="s">
        <v>126</v>
      </c>
      <c r="H26" s="22">
        <v>7</v>
      </c>
      <c r="I26" s="33" t="s">
        <v>128</v>
      </c>
      <c r="J26" s="48">
        <v>0</v>
      </c>
      <c r="K26" s="20">
        <f t="shared" si="4"/>
        <v>0</v>
      </c>
    </row>
    <row r="27" spans="1:11" ht="12" customHeight="1">
      <c r="A27" s="8"/>
      <c r="B27" s="82" t="s">
        <v>336</v>
      </c>
      <c r="C27" s="27" t="s">
        <v>23</v>
      </c>
      <c r="D27" s="18" t="s">
        <v>193</v>
      </c>
      <c r="E27" s="19">
        <v>23</v>
      </c>
      <c r="F27" s="19" t="s">
        <v>126</v>
      </c>
      <c r="G27" s="19" t="s">
        <v>126</v>
      </c>
      <c r="H27" s="22">
        <v>7</v>
      </c>
      <c r="I27" s="33" t="s">
        <v>128</v>
      </c>
      <c r="J27" s="48">
        <v>0</v>
      </c>
      <c r="K27" s="20">
        <f t="shared" si="4"/>
        <v>0</v>
      </c>
    </row>
    <row r="28" spans="1:11" ht="12" customHeight="1">
      <c r="A28" s="8"/>
      <c r="B28" s="82" t="s">
        <v>337</v>
      </c>
      <c r="C28" s="27" t="s">
        <v>25</v>
      </c>
      <c r="D28" s="18" t="s">
        <v>38</v>
      </c>
      <c r="E28" s="19">
        <v>23</v>
      </c>
      <c r="F28" s="19" t="s">
        <v>126</v>
      </c>
      <c r="G28" s="19" t="s">
        <v>126</v>
      </c>
      <c r="H28" s="22">
        <v>8</v>
      </c>
      <c r="I28" s="33" t="s">
        <v>128</v>
      </c>
      <c r="J28" s="48">
        <v>0</v>
      </c>
      <c r="K28" s="20">
        <f t="shared" si="4"/>
        <v>0</v>
      </c>
    </row>
    <row r="29" spans="1:11" ht="12" customHeight="1">
      <c r="A29" s="8"/>
      <c r="B29" s="82" t="s">
        <v>338</v>
      </c>
      <c r="C29" s="27" t="s">
        <v>26</v>
      </c>
      <c r="D29" s="18" t="s">
        <v>39</v>
      </c>
      <c r="E29" s="19">
        <v>23</v>
      </c>
      <c r="F29" s="19" t="s">
        <v>126</v>
      </c>
      <c r="G29" s="19" t="s">
        <v>126</v>
      </c>
      <c r="H29" s="22">
        <v>2</v>
      </c>
      <c r="I29" s="33" t="s">
        <v>128</v>
      </c>
      <c r="J29" s="48">
        <v>0</v>
      </c>
      <c r="K29" s="20">
        <f t="shared" si="4"/>
        <v>0</v>
      </c>
    </row>
    <row r="30" spans="1:11" ht="12" customHeight="1">
      <c r="A30" s="8"/>
      <c r="B30" s="82" t="s">
        <v>339</v>
      </c>
      <c r="C30" s="27" t="s">
        <v>27</v>
      </c>
      <c r="D30" s="18" t="s">
        <v>40</v>
      </c>
      <c r="E30" s="19">
        <v>23</v>
      </c>
      <c r="F30" s="19" t="s">
        <v>126</v>
      </c>
      <c r="G30" s="19" t="s">
        <v>126</v>
      </c>
      <c r="H30" s="22">
        <v>3</v>
      </c>
      <c r="I30" s="33" t="s">
        <v>128</v>
      </c>
      <c r="J30" s="48">
        <v>0</v>
      </c>
      <c r="K30" s="20">
        <f t="shared" si="4"/>
        <v>0</v>
      </c>
    </row>
    <row r="31" spans="1:11" ht="12" customHeight="1">
      <c r="A31" s="8"/>
      <c r="B31" s="82" t="s">
        <v>340</v>
      </c>
      <c r="C31" s="27" t="s">
        <v>28</v>
      </c>
      <c r="D31" s="18" t="s">
        <v>41</v>
      </c>
      <c r="E31" s="19">
        <v>23</v>
      </c>
      <c r="F31" s="19" t="s">
        <v>126</v>
      </c>
      <c r="G31" s="19" t="s">
        <v>126</v>
      </c>
      <c r="H31" s="22">
        <v>7</v>
      </c>
      <c r="I31" s="33" t="s">
        <v>128</v>
      </c>
      <c r="J31" s="48">
        <v>0</v>
      </c>
      <c r="K31" s="20">
        <f t="shared" si="4"/>
        <v>0</v>
      </c>
    </row>
    <row r="32" spans="1:11" ht="12" customHeight="1">
      <c r="A32" s="112"/>
      <c r="B32" s="113" t="s">
        <v>341</v>
      </c>
      <c r="C32" s="114" t="s">
        <v>29</v>
      </c>
      <c r="D32" s="115" t="s">
        <v>163</v>
      </c>
      <c r="E32" s="116">
        <v>40</v>
      </c>
      <c r="F32" s="116" t="s">
        <v>126</v>
      </c>
      <c r="G32" s="116" t="s">
        <v>126</v>
      </c>
      <c r="H32" s="22">
        <v>6</v>
      </c>
      <c r="I32" s="33" t="s">
        <v>128</v>
      </c>
      <c r="J32" s="48">
        <v>0</v>
      </c>
      <c r="K32" s="20">
        <f t="shared" si="4"/>
        <v>0</v>
      </c>
    </row>
    <row r="33" spans="1:11" ht="12" customHeight="1">
      <c r="A33" s="8"/>
      <c r="B33" s="82" t="s">
        <v>342</v>
      </c>
      <c r="C33" s="27" t="s">
        <v>30</v>
      </c>
      <c r="D33" s="18" t="s">
        <v>42</v>
      </c>
      <c r="E33" s="19">
        <v>23</v>
      </c>
      <c r="F33" s="19" t="s">
        <v>126</v>
      </c>
      <c r="G33" s="19" t="s">
        <v>126</v>
      </c>
      <c r="H33" s="22">
        <v>4</v>
      </c>
      <c r="I33" s="33" t="s">
        <v>128</v>
      </c>
      <c r="J33" s="48">
        <v>0</v>
      </c>
      <c r="K33" s="20">
        <f t="shared" si="4"/>
        <v>0</v>
      </c>
    </row>
    <row r="34" spans="1:11" ht="12" customHeight="1">
      <c r="A34" s="8"/>
      <c r="B34" s="82" t="s">
        <v>343</v>
      </c>
      <c r="C34" s="27" t="s">
        <v>31</v>
      </c>
      <c r="D34" s="18" t="s">
        <v>43</v>
      </c>
      <c r="E34" s="19">
        <v>23</v>
      </c>
      <c r="F34" s="19" t="s">
        <v>126</v>
      </c>
      <c r="G34" s="19" t="s">
        <v>126</v>
      </c>
      <c r="H34" s="22">
        <v>4</v>
      </c>
      <c r="I34" s="33" t="s">
        <v>128</v>
      </c>
      <c r="J34" s="48">
        <v>0</v>
      </c>
      <c r="K34" s="20">
        <f t="shared" si="4"/>
        <v>0</v>
      </c>
    </row>
    <row r="35" spans="1:11" ht="12" customHeight="1">
      <c r="A35" s="8"/>
      <c r="B35" s="82" t="s">
        <v>344</v>
      </c>
      <c r="C35" s="27" t="s">
        <v>32</v>
      </c>
      <c r="D35" s="18" t="s">
        <v>44</v>
      </c>
      <c r="E35" s="19">
        <v>23</v>
      </c>
      <c r="F35" s="19" t="s">
        <v>126</v>
      </c>
      <c r="G35" s="19" t="s">
        <v>126</v>
      </c>
      <c r="H35" s="22">
        <v>11</v>
      </c>
      <c r="I35" s="33" t="s">
        <v>128</v>
      </c>
      <c r="J35" s="48">
        <v>0</v>
      </c>
      <c r="K35" s="20">
        <f t="shared" si="4"/>
        <v>0</v>
      </c>
    </row>
    <row r="36" spans="1:11" ht="12.95" customHeight="1">
      <c r="A36" s="8"/>
      <c r="B36" s="82" t="s">
        <v>345</v>
      </c>
      <c r="C36" s="27" t="s">
        <v>33</v>
      </c>
      <c r="D36" s="18" t="s">
        <v>45</v>
      </c>
      <c r="E36" s="19">
        <v>23</v>
      </c>
      <c r="F36" s="19" t="s">
        <v>126</v>
      </c>
      <c r="G36" s="19" t="s">
        <v>126</v>
      </c>
      <c r="H36" s="22">
        <v>4</v>
      </c>
      <c r="I36" s="33" t="s">
        <v>128</v>
      </c>
      <c r="J36" s="48">
        <v>0</v>
      </c>
      <c r="K36" s="20">
        <f t="shared" si="4"/>
        <v>0</v>
      </c>
    </row>
    <row r="37" spans="1:11" ht="12.95" customHeight="1">
      <c r="A37" s="8"/>
      <c r="B37" s="82"/>
      <c r="C37" s="27"/>
      <c r="D37" s="18"/>
      <c r="E37" s="19"/>
      <c r="F37" s="19"/>
      <c r="G37" s="65"/>
      <c r="H37" s="93"/>
      <c r="I37" s="39"/>
      <c r="J37" s="48"/>
      <c r="K37" s="20"/>
    </row>
    <row r="38" spans="1:11" s="6" customFormat="1" ht="18.95" customHeight="1">
      <c r="A38" s="16"/>
      <c r="B38" s="83"/>
      <c r="C38" s="54"/>
      <c r="D38" s="55" t="s">
        <v>196</v>
      </c>
      <c r="E38" s="129" t="s">
        <v>381</v>
      </c>
      <c r="F38" s="136"/>
      <c r="G38" s="130"/>
      <c r="H38" s="99"/>
      <c r="I38" s="56"/>
      <c r="J38" s="57"/>
      <c r="K38" s="81">
        <f>SUM(K39:K40)</f>
        <v>0</v>
      </c>
    </row>
    <row r="39" spans="1:11" ht="12.95" customHeight="1">
      <c r="A39" s="8"/>
      <c r="B39" s="82" t="s">
        <v>346</v>
      </c>
      <c r="C39" s="27" t="s">
        <v>199</v>
      </c>
      <c r="D39" s="18" t="s">
        <v>161</v>
      </c>
      <c r="E39" s="19">
        <v>23</v>
      </c>
      <c r="F39" s="19">
        <v>700</v>
      </c>
      <c r="G39" s="19">
        <v>80</v>
      </c>
      <c r="H39" s="93">
        <v>6</v>
      </c>
      <c r="I39" s="33" t="s">
        <v>128</v>
      </c>
      <c r="J39" s="48">
        <v>0</v>
      </c>
      <c r="K39" s="20">
        <f>H39*J39</f>
        <v>0</v>
      </c>
    </row>
    <row r="40" spans="1:11" ht="12.95" customHeight="1">
      <c r="A40" s="8"/>
      <c r="B40" s="82" t="s">
        <v>347</v>
      </c>
      <c r="C40" s="27" t="s">
        <v>200</v>
      </c>
      <c r="D40" s="18" t="s">
        <v>162</v>
      </c>
      <c r="E40" s="19">
        <v>23</v>
      </c>
      <c r="F40" s="19">
        <v>964</v>
      </c>
      <c r="G40" s="19">
        <v>80</v>
      </c>
      <c r="H40" s="93">
        <v>7</v>
      </c>
      <c r="I40" s="33" t="s">
        <v>128</v>
      </c>
      <c r="J40" s="48">
        <v>0</v>
      </c>
      <c r="K40" s="20">
        <f>H40*J40</f>
        <v>0</v>
      </c>
    </row>
    <row r="41" spans="1:11" ht="12.95" customHeight="1">
      <c r="A41" s="8"/>
      <c r="B41" s="82"/>
      <c r="C41" s="27"/>
      <c r="D41" s="18"/>
      <c r="E41" s="19"/>
      <c r="F41" s="110"/>
      <c r="G41" s="109"/>
      <c r="H41" s="93"/>
      <c r="I41" s="39"/>
      <c r="J41" s="48"/>
      <c r="K41" s="20"/>
    </row>
    <row r="42" spans="1:11" s="6" customFormat="1" ht="18.95" customHeight="1">
      <c r="A42" s="16"/>
      <c r="B42" s="83"/>
      <c r="C42" s="54"/>
      <c r="D42" s="55" t="s">
        <v>197</v>
      </c>
      <c r="E42" s="129" t="s">
        <v>381</v>
      </c>
      <c r="F42" s="136"/>
      <c r="G42" s="130"/>
      <c r="H42" s="99"/>
      <c r="I42" s="56"/>
      <c r="J42" s="57"/>
      <c r="K42" s="81">
        <f>SUM(K43:K43)</f>
        <v>0</v>
      </c>
    </row>
    <row r="43" spans="1:11" ht="12.95" customHeight="1">
      <c r="A43" s="8"/>
      <c r="B43" s="82" t="s">
        <v>348</v>
      </c>
      <c r="C43" s="27" t="s">
        <v>198</v>
      </c>
      <c r="D43" s="18" t="s">
        <v>201</v>
      </c>
      <c r="E43" s="19">
        <v>23</v>
      </c>
      <c r="F43" s="129" t="s">
        <v>126</v>
      </c>
      <c r="G43" s="130"/>
      <c r="H43" s="93">
        <v>2</v>
      </c>
      <c r="I43" s="33" t="s">
        <v>128</v>
      </c>
      <c r="J43" s="48">
        <v>0</v>
      </c>
      <c r="K43" s="20">
        <f>H43*J43</f>
        <v>0</v>
      </c>
    </row>
    <row r="44" spans="1:11" ht="12" customHeight="1">
      <c r="A44" s="8"/>
      <c r="B44" s="82"/>
      <c r="C44" s="27"/>
      <c r="D44" s="18"/>
      <c r="E44" s="19"/>
      <c r="F44" s="19"/>
      <c r="G44" s="19"/>
      <c r="H44" s="93"/>
      <c r="I44" s="39"/>
      <c r="J44" s="48"/>
      <c r="K44" s="20"/>
    </row>
    <row r="45" spans="1:11" s="6" customFormat="1" ht="20.100000000000001" customHeight="1">
      <c r="A45" s="16"/>
      <c r="B45" s="83"/>
      <c r="C45" s="54"/>
      <c r="D45" s="55" t="s">
        <v>362</v>
      </c>
      <c r="E45" s="129" t="s">
        <v>381</v>
      </c>
      <c r="F45" s="136"/>
      <c r="G45" s="130"/>
      <c r="H45" s="99"/>
      <c r="I45" s="56"/>
      <c r="J45" s="57"/>
      <c r="K45" s="81">
        <f>SUM(K46:K47)</f>
        <v>0</v>
      </c>
    </row>
    <row r="46" spans="1:11" ht="12" customHeight="1">
      <c r="A46" s="8"/>
      <c r="B46" s="82" t="s">
        <v>349</v>
      </c>
      <c r="C46" s="127" t="s">
        <v>361</v>
      </c>
      <c r="D46" s="18" t="s">
        <v>369</v>
      </c>
      <c r="E46" s="19">
        <v>80</v>
      </c>
      <c r="F46" s="19">
        <v>390</v>
      </c>
      <c r="G46" s="19">
        <v>100</v>
      </c>
      <c r="H46" s="22">
        <v>1</v>
      </c>
      <c r="I46" s="33" t="s">
        <v>11</v>
      </c>
      <c r="J46" s="48">
        <v>0</v>
      </c>
      <c r="K46" s="20">
        <f t="shared" ref="K46" si="5">H46*J46</f>
        <v>0</v>
      </c>
    </row>
    <row r="47" spans="1:11" ht="12" customHeight="1">
      <c r="A47" s="8"/>
      <c r="B47" s="82" t="s">
        <v>360</v>
      </c>
      <c r="C47" s="128"/>
      <c r="D47" s="18" t="s">
        <v>370</v>
      </c>
      <c r="E47" s="19">
        <v>274</v>
      </c>
      <c r="F47" s="19">
        <v>180</v>
      </c>
      <c r="G47" s="19">
        <v>20</v>
      </c>
      <c r="H47" s="22">
        <v>1</v>
      </c>
      <c r="I47" s="33" t="s">
        <v>11</v>
      </c>
      <c r="J47" s="48">
        <v>0</v>
      </c>
      <c r="K47" s="20">
        <f t="shared" ref="K47" si="6">H47*J47</f>
        <v>0</v>
      </c>
    </row>
    <row r="48" spans="1:11" ht="12" customHeight="1">
      <c r="A48" s="8"/>
      <c r="B48" s="82"/>
      <c r="C48" s="27"/>
      <c r="D48" s="18"/>
      <c r="E48" s="19"/>
      <c r="F48" s="19"/>
      <c r="G48" s="19"/>
      <c r="H48" s="93"/>
      <c r="I48" s="39"/>
      <c r="J48" s="48"/>
      <c r="K48" s="20"/>
    </row>
    <row r="49" spans="1:11" s="6" customFormat="1" ht="20.100000000000001" customHeight="1">
      <c r="A49" s="16"/>
      <c r="B49" s="83"/>
      <c r="C49" s="54"/>
      <c r="D49" s="55" t="s">
        <v>103</v>
      </c>
      <c r="E49" s="129" t="s">
        <v>381</v>
      </c>
      <c r="F49" s="136"/>
      <c r="G49" s="130"/>
      <c r="H49" s="99"/>
      <c r="I49" s="56"/>
      <c r="J49" s="57"/>
      <c r="K49" s="123">
        <f>K50</f>
        <v>0</v>
      </c>
    </row>
    <row r="50" spans="1:11" ht="15" customHeight="1">
      <c r="A50" s="8"/>
      <c r="B50" s="82" t="s">
        <v>367</v>
      </c>
      <c r="C50" s="27" t="s">
        <v>36</v>
      </c>
      <c r="D50" s="18" t="s">
        <v>371</v>
      </c>
      <c r="E50" s="129" t="s">
        <v>160</v>
      </c>
      <c r="F50" s="136"/>
      <c r="G50" s="130"/>
      <c r="H50" s="22">
        <v>1</v>
      </c>
      <c r="I50" s="33" t="s">
        <v>11</v>
      </c>
      <c r="J50" s="48">
        <v>0</v>
      </c>
      <c r="K50" s="20">
        <f t="shared" ref="K50" si="7">H50*J50</f>
        <v>0</v>
      </c>
    </row>
    <row r="51" spans="1:11" ht="12" customHeight="1">
      <c r="A51" s="8"/>
      <c r="B51" s="82"/>
      <c r="C51" s="27"/>
      <c r="D51" s="18"/>
      <c r="E51" s="19"/>
      <c r="F51" s="19"/>
      <c r="G51" s="19"/>
      <c r="H51" s="93"/>
      <c r="I51" s="39"/>
      <c r="J51" s="48"/>
      <c r="K51" s="20"/>
    </row>
    <row r="52" spans="1:11" s="6" customFormat="1" ht="20.100000000000001" customHeight="1">
      <c r="A52" s="16"/>
      <c r="B52" s="83"/>
      <c r="C52" s="54"/>
      <c r="D52" s="55" t="s">
        <v>363</v>
      </c>
      <c r="E52" s="129" t="s">
        <v>381</v>
      </c>
      <c r="F52" s="136"/>
      <c r="G52" s="130"/>
      <c r="H52" s="99"/>
      <c r="I52" s="56"/>
      <c r="J52" s="57"/>
      <c r="K52" s="81">
        <f>SUM(K53:K53)</f>
        <v>0</v>
      </c>
    </row>
    <row r="53" spans="1:11" ht="15" customHeight="1">
      <c r="A53" s="8"/>
      <c r="B53" s="82" t="s">
        <v>368</v>
      </c>
      <c r="C53" s="27" t="s">
        <v>110</v>
      </c>
      <c r="D53" s="18" t="s">
        <v>372</v>
      </c>
      <c r="E53" s="19" t="s">
        <v>126</v>
      </c>
      <c r="F53" s="19" t="s">
        <v>126</v>
      </c>
      <c r="G53" s="19" t="s">
        <v>126</v>
      </c>
      <c r="H53" s="22">
        <v>1</v>
      </c>
      <c r="I53" s="33" t="s">
        <v>11</v>
      </c>
      <c r="J53" s="48">
        <v>0</v>
      </c>
      <c r="K53" s="20">
        <f t="shared" ref="K53" si="8">H53*J53</f>
        <v>0</v>
      </c>
    </row>
    <row r="54" spans="1:11" ht="12" customHeight="1">
      <c r="A54" s="8"/>
      <c r="B54" s="82"/>
      <c r="C54" s="27"/>
      <c r="D54" s="18"/>
      <c r="E54" s="19"/>
      <c r="F54" s="19"/>
      <c r="G54" s="19"/>
      <c r="H54" s="93"/>
      <c r="I54" s="39"/>
      <c r="J54" s="48"/>
      <c r="K54" s="20"/>
    </row>
    <row r="55" spans="1:11" s="6" customFormat="1" ht="24.95" customHeight="1">
      <c r="A55" s="16"/>
      <c r="B55" s="78" t="s">
        <v>211</v>
      </c>
      <c r="C55" s="41"/>
      <c r="D55" s="42" t="s">
        <v>389</v>
      </c>
      <c r="E55" s="43"/>
      <c r="F55" s="43"/>
      <c r="G55" s="43"/>
      <c r="H55" s="95"/>
      <c r="I55" s="44"/>
      <c r="J55" s="45"/>
      <c r="K55" s="79">
        <f>K56+K68+K72+K110+K114+K118+K132+K144+K147+K152+K155+K178+K183+K188+K193</f>
        <v>0</v>
      </c>
    </row>
    <row r="56" spans="1:11" s="63" customFormat="1" ht="18.95" customHeight="1">
      <c r="A56" s="58"/>
      <c r="B56" s="83"/>
      <c r="C56" s="54"/>
      <c r="D56" s="55" t="s">
        <v>365</v>
      </c>
      <c r="E56" s="129" t="s">
        <v>381</v>
      </c>
      <c r="F56" s="136"/>
      <c r="G56" s="130"/>
      <c r="H56" s="96"/>
      <c r="I56" s="60"/>
      <c r="J56" s="57"/>
      <c r="K56" s="81">
        <f>SUM(K57:K66)</f>
        <v>0</v>
      </c>
    </row>
    <row r="57" spans="1:11" ht="12.75" customHeight="1">
      <c r="A57" s="8"/>
      <c r="B57" s="82" t="s">
        <v>212</v>
      </c>
      <c r="C57" s="22" t="s">
        <v>139</v>
      </c>
      <c r="D57" s="23" t="s">
        <v>172</v>
      </c>
      <c r="E57" s="19">
        <v>60</v>
      </c>
      <c r="F57" s="19">
        <v>35</v>
      </c>
      <c r="G57" s="19">
        <v>35</v>
      </c>
      <c r="H57" s="22">
        <v>1</v>
      </c>
      <c r="I57" s="33" t="s">
        <v>11</v>
      </c>
      <c r="J57" s="48">
        <v>0</v>
      </c>
      <c r="K57" s="20">
        <f t="shared" ref="K57:K66" si="9">H57*J57</f>
        <v>0</v>
      </c>
    </row>
    <row r="58" spans="1:11" s="7" customFormat="1" ht="12.75" customHeight="1">
      <c r="A58" s="21"/>
      <c r="B58" s="82" t="s">
        <v>213</v>
      </c>
      <c r="C58" s="22" t="s">
        <v>140</v>
      </c>
      <c r="D58" s="23" t="s">
        <v>173</v>
      </c>
      <c r="E58" s="19">
        <v>60</v>
      </c>
      <c r="F58" s="19">
        <v>35</v>
      </c>
      <c r="G58" s="19">
        <v>35</v>
      </c>
      <c r="H58" s="22">
        <v>1</v>
      </c>
      <c r="I58" s="33" t="s">
        <v>11</v>
      </c>
      <c r="J58" s="48">
        <v>0</v>
      </c>
      <c r="K58" s="20">
        <f t="shared" si="9"/>
        <v>0</v>
      </c>
    </row>
    <row r="59" spans="1:11" ht="12.75" customHeight="1">
      <c r="A59" s="8"/>
      <c r="B59" s="82" t="s">
        <v>214</v>
      </c>
      <c r="C59" s="22" t="s">
        <v>141</v>
      </c>
      <c r="D59" s="23" t="s">
        <v>147</v>
      </c>
      <c r="E59" s="19">
        <v>90</v>
      </c>
      <c r="F59" s="19">
        <v>60</v>
      </c>
      <c r="G59" s="19">
        <v>60</v>
      </c>
      <c r="H59" s="22">
        <v>1</v>
      </c>
      <c r="I59" s="33" t="s">
        <v>11</v>
      </c>
      <c r="J59" s="48">
        <v>0</v>
      </c>
      <c r="K59" s="20">
        <f t="shared" si="9"/>
        <v>0</v>
      </c>
    </row>
    <row r="60" spans="1:11" ht="12.75" customHeight="1">
      <c r="A60" s="8"/>
      <c r="B60" s="82" t="s">
        <v>215</v>
      </c>
      <c r="C60" s="22" t="s">
        <v>169</v>
      </c>
      <c r="D60" s="23" t="s">
        <v>148</v>
      </c>
      <c r="E60" s="19">
        <v>100</v>
      </c>
      <c r="F60" s="19">
        <v>40</v>
      </c>
      <c r="G60" s="19">
        <v>40</v>
      </c>
      <c r="H60" s="22">
        <v>4</v>
      </c>
      <c r="I60" s="33" t="s">
        <v>11</v>
      </c>
      <c r="J60" s="48">
        <v>0</v>
      </c>
      <c r="K60" s="20">
        <f t="shared" si="9"/>
        <v>0</v>
      </c>
    </row>
    <row r="61" spans="1:11" s="7" customFormat="1" ht="12.75" customHeight="1">
      <c r="A61" s="21"/>
      <c r="B61" s="82" t="s">
        <v>216</v>
      </c>
      <c r="C61" s="22" t="s">
        <v>170</v>
      </c>
      <c r="D61" s="23" t="s">
        <v>178</v>
      </c>
      <c r="E61" s="19">
        <v>100</v>
      </c>
      <c r="F61" s="19">
        <v>80</v>
      </c>
      <c r="G61" s="19">
        <v>80</v>
      </c>
      <c r="H61" s="22">
        <v>1</v>
      </c>
      <c r="I61" s="33" t="s">
        <v>11</v>
      </c>
      <c r="J61" s="48">
        <v>0</v>
      </c>
      <c r="K61" s="20">
        <f t="shared" si="9"/>
        <v>0</v>
      </c>
    </row>
    <row r="62" spans="1:11" ht="12.75" customHeight="1">
      <c r="A62" s="8"/>
      <c r="B62" s="82" t="s">
        <v>217</v>
      </c>
      <c r="C62" s="22" t="s">
        <v>142</v>
      </c>
      <c r="D62" s="23" t="s">
        <v>179</v>
      </c>
      <c r="E62" s="19">
        <v>100</v>
      </c>
      <c r="F62" s="19">
        <v>80</v>
      </c>
      <c r="G62" s="19">
        <v>70</v>
      </c>
      <c r="H62" s="22">
        <v>1</v>
      </c>
      <c r="I62" s="33" t="s">
        <v>11</v>
      </c>
      <c r="J62" s="48">
        <v>0</v>
      </c>
      <c r="K62" s="20">
        <f t="shared" si="9"/>
        <v>0</v>
      </c>
    </row>
    <row r="63" spans="1:11" s="7" customFormat="1" ht="12.75" customHeight="1">
      <c r="A63" s="21"/>
      <c r="B63" s="82" t="s">
        <v>218</v>
      </c>
      <c r="C63" s="22" t="s">
        <v>143</v>
      </c>
      <c r="D63" s="23" t="s">
        <v>149</v>
      </c>
      <c r="E63" s="19">
        <v>100</v>
      </c>
      <c r="F63" s="19">
        <v>80</v>
      </c>
      <c r="G63" s="19">
        <v>70</v>
      </c>
      <c r="H63" s="22">
        <v>1</v>
      </c>
      <c r="I63" s="33" t="s">
        <v>11</v>
      </c>
      <c r="J63" s="48">
        <v>0</v>
      </c>
      <c r="K63" s="20">
        <f t="shared" si="9"/>
        <v>0</v>
      </c>
    </row>
    <row r="64" spans="1:11" s="7" customFormat="1" ht="12.75" customHeight="1">
      <c r="A64" s="21"/>
      <c r="B64" s="82" t="s">
        <v>219</v>
      </c>
      <c r="C64" s="22" t="s">
        <v>144</v>
      </c>
      <c r="D64" s="23" t="s">
        <v>180</v>
      </c>
      <c r="E64" s="19">
        <v>90</v>
      </c>
      <c r="F64" s="19">
        <v>100</v>
      </c>
      <c r="G64" s="19">
        <v>60</v>
      </c>
      <c r="H64" s="22">
        <v>1</v>
      </c>
      <c r="I64" s="33" t="s">
        <v>11</v>
      </c>
      <c r="J64" s="48">
        <v>0</v>
      </c>
      <c r="K64" s="20">
        <f t="shared" si="9"/>
        <v>0</v>
      </c>
    </row>
    <row r="65" spans="1:12" ht="12.75" customHeight="1">
      <c r="A65" s="8"/>
      <c r="B65" s="82" t="s">
        <v>220</v>
      </c>
      <c r="C65" s="22" t="s">
        <v>145</v>
      </c>
      <c r="D65" s="23" t="s">
        <v>181</v>
      </c>
      <c r="E65" s="19">
        <v>90</v>
      </c>
      <c r="F65" s="19">
        <v>40</v>
      </c>
      <c r="G65" s="19">
        <v>40</v>
      </c>
      <c r="H65" s="22">
        <v>1</v>
      </c>
      <c r="I65" s="33" t="s">
        <v>11</v>
      </c>
      <c r="J65" s="48">
        <v>0</v>
      </c>
      <c r="K65" s="20">
        <f t="shared" si="9"/>
        <v>0</v>
      </c>
    </row>
    <row r="66" spans="1:12" s="7" customFormat="1" ht="12.75" customHeight="1">
      <c r="A66" s="21"/>
      <c r="B66" s="82" t="s">
        <v>221</v>
      </c>
      <c r="C66" s="22" t="s">
        <v>146</v>
      </c>
      <c r="D66" s="23" t="s">
        <v>149</v>
      </c>
      <c r="E66" s="19">
        <v>90</v>
      </c>
      <c r="F66" s="19">
        <v>60</v>
      </c>
      <c r="G66" s="19">
        <v>60</v>
      </c>
      <c r="H66" s="22">
        <v>1</v>
      </c>
      <c r="I66" s="33" t="s">
        <v>11</v>
      </c>
      <c r="J66" s="48">
        <v>0</v>
      </c>
      <c r="K66" s="20">
        <f t="shared" si="9"/>
        <v>0</v>
      </c>
    </row>
    <row r="67" spans="1:12" s="7" customFormat="1" ht="12.75" customHeight="1">
      <c r="A67" s="21"/>
      <c r="B67" s="82"/>
      <c r="C67" s="22"/>
      <c r="D67" s="23"/>
      <c r="E67" s="19"/>
      <c r="F67" s="19"/>
      <c r="G67" s="19"/>
      <c r="H67" s="93"/>
      <c r="I67" s="39"/>
      <c r="J67" s="48"/>
      <c r="K67" s="20"/>
    </row>
    <row r="68" spans="1:12" s="6" customFormat="1" ht="18.95" customHeight="1">
      <c r="A68" s="16"/>
      <c r="B68" s="83"/>
      <c r="C68" s="54"/>
      <c r="D68" s="55" t="s">
        <v>99</v>
      </c>
      <c r="E68" s="129" t="s">
        <v>381</v>
      </c>
      <c r="F68" s="136"/>
      <c r="G68" s="130"/>
      <c r="H68" s="99"/>
      <c r="I68" s="56"/>
      <c r="J68" s="57"/>
      <c r="K68" s="81">
        <f>SUM(K69:K70)</f>
        <v>0</v>
      </c>
    </row>
    <row r="69" spans="1:12" ht="12" customHeight="1">
      <c r="A69" s="8"/>
      <c r="B69" s="82" t="s">
        <v>222</v>
      </c>
      <c r="C69" s="27" t="s">
        <v>100</v>
      </c>
      <c r="D69" s="23" t="s">
        <v>373</v>
      </c>
      <c r="E69" s="19">
        <v>15</v>
      </c>
      <c r="F69" s="19">
        <v>266</v>
      </c>
      <c r="G69" s="19">
        <v>75</v>
      </c>
      <c r="H69" s="22">
        <v>1</v>
      </c>
      <c r="I69" s="33" t="s">
        <v>11</v>
      </c>
      <c r="J69" s="48">
        <v>0</v>
      </c>
      <c r="K69" s="20">
        <f t="shared" ref="K69" si="10">H69*J69</f>
        <v>0</v>
      </c>
    </row>
    <row r="70" spans="1:12" ht="12" customHeight="1">
      <c r="A70" s="8"/>
      <c r="B70" s="82" t="s">
        <v>223</v>
      </c>
      <c r="C70" s="27" t="s">
        <v>377</v>
      </c>
      <c r="D70" s="23" t="s">
        <v>373</v>
      </c>
      <c r="E70" s="116">
        <v>30</v>
      </c>
      <c r="F70" s="19">
        <v>266</v>
      </c>
      <c r="G70" s="19">
        <v>75</v>
      </c>
      <c r="H70" s="22">
        <v>1</v>
      </c>
      <c r="I70" s="33" t="s">
        <v>11</v>
      </c>
      <c r="J70" s="48">
        <v>0</v>
      </c>
      <c r="K70" s="20">
        <f t="shared" ref="K70" si="11">H70*J70</f>
        <v>0</v>
      </c>
    </row>
    <row r="71" spans="1:12" ht="12" customHeight="1">
      <c r="A71" s="8"/>
      <c r="B71" s="82"/>
      <c r="C71" s="27"/>
      <c r="D71" s="18"/>
      <c r="E71" s="19"/>
      <c r="F71" s="19"/>
      <c r="G71" s="19"/>
      <c r="H71" s="93"/>
      <c r="I71" s="39"/>
      <c r="J71" s="48"/>
      <c r="K71" s="20"/>
    </row>
    <row r="72" spans="1:12" s="63" customFormat="1" ht="20.100000000000001" customHeight="1">
      <c r="A72" s="58"/>
      <c r="B72" s="83"/>
      <c r="C72" s="59"/>
      <c r="D72" s="55" t="s">
        <v>135</v>
      </c>
      <c r="E72" s="129" t="s">
        <v>381</v>
      </c>
      <c r="F72" s="136"/>
      <c r="G72" s="130"/>
      <c r="H72" s="100"/>
      <c r="I72" s="60"/>
      <c r="J72" s="61"/>
      <c r="K72" s="81">
        <f>SUM(K73:K108)</f>
        <v>0</v>
      </c>
      <c r="L72" s="62"/>
    </row>
    <row r="73" spans="1:12" ht="12.75" customHeight="1">
      <c r="A73" s="8"/>
      <c r="B73" s="82" t="s">
        <v>224</v>
      </c>
      <c r="C73" s="127" t="s">
        <v>72</v>
      </c>
      <c r="D73" s="18" t="s">
        <v>189</v>
      </c>
      <c r="E73" s="17">
        <v>90</v>
      </c>
      <c r="F73" s="17">
        <v>60</v>
      </c>
      <c r="G73" s="17">
        <v>60</v>
      </c>
      <c r="H73" s="22">
        <v>1</v>
      </c>
      <c r="I73" s="33" t="s">
        <v>11</v>
      </c>
      <c r="J73" s="48">
        <v>0</v>
      </c>
      <c r="K73" s="20">
        <f>H73*J73</f>
        <v>0</v>
      </c>
    </row>
    <row r="74" spans="1:12" s="7" customFormat="1" ht="12.75" customHeight="1">
      <c r="A74" s="21"/>
      <c r="B74" s="82" t="s">
        <v>225</v>
      </c>
      <c r="C74" s="128"/>
      <c r="D74" s="23" t="s">
        <v>132</v>
      </c>
      <c r="E74" s="40">
        <v>90</v>
      </c>
      <c r="F74" s="40">
        <v>54</v>
      </c>
      <c r="G74" s="40">
        <v>54</v>
      </c>
      <c r="H74" s="101">
        <v>1</v>
      </c>
      <c r="I74" s="38" t="s">
        <v>11</v>
      </c>
      <c r="J74" s="49">
        <v>0</v>
      </c>
      <c r="K74" s="24">
        <f t="shared" ref="K74:K78" si="12">H74*J74</f>
        <v>0</v>
      </c>
    </row>
    <row r="75" spans="1:12" ht="16.5" customHeight="1">
      <c r="A75" s="8"/>
      <c r="B75" s="82" t="s">
        <v>226</v>
      </c>
      <c r="C75" s="127" t="s">
        <v>73</v>
      </c>
      <c r="D75" s="18" t="s">
        <v>150</v>
      </c>
      <c r="E75" s="17">
        <v>100</v>
      </c>
      <c r="F75" s="17">
        <v>60</v>
      </c>
      <c r="G75" s="17">
        <v>60</v>
      </c>
      <c r="H75" s="22">
        <v>1</v>
      </c>
      <c r="I75" s="33" t="s">
        <v>11</v>
      </c>
      <c r="J75" s="48">
        <v>0</v>
      </c>
      <c r="K75" s="20">
        <f t="shared" si="12"/>
        <v>0</v>
      </c>
    </row>
    <row r="76" spans="1:12" s="7" customFormat="1" ht="12.75" customHeight="1">
      <c r="A76" s="21"/>
      <c r="B76" s="82" t="s">
        <v>227</v>
      </c>
      <c r="C76" s="128"/>
      <c r="D76" s="23" t="s">
        <v>132</v>
      </c>
      <c r="E76" s="40">
        <v>80</v>
      </c>
      <c r="F76" s="40">
        <v>54</v>
      </c>
      <c r="G76" s="40">
        <v>54</v>
      </c>
      <c r="H76" s="101">
        <v>1</v>
      </c>
      <c r="I76" s="38" t="s">
        <v>11</v>
      </c>
      <c r="J76" s="49">
        <v>0</v>
      </c>
      <c r="K76" s="24">
        <f t="shared" si="12"/>
        <v>0</v>
      </c>
    </row>
    <row r="77" spans="1:12" ht="12.75" customHeight="1">
      <c r="A77" s="8"/>
      <c r="B77" s="82" t="s">
        <v>228</v>
      </c>
      <c r="C77" s="127" t="s">
        <v>74</v>
      </c>
      <c r="D77" s="18" t="s">
        <v>153</v>
      </c>
      <c r="E77" s="17">
        <v>100</v>
      </c>
      <c r="F77" s="17">
        <v>80</v>
      </c>
      <c r="G77" s="17">
        <v>80</v>
      </c>
      <c r="H77" s="22">
        <v>1</v>
      </c>
      <c r="I77" s="33" t="s">
        <v>11</v>
      </c>
      <c r="J77" s="48">
        <v>0</v>
      </c>
      <c r="K77" s="20">
        <f t="shared" si="12"/>
        <v>0</v>
      </c>
    </row>
    <row r="78" spans="1:12" s="7" customFormat="1" ht="16.5" customHeight="1">
      <c r="A78" s="21"/>
      <c r="B78" s="82" t="s">
        <v>229</v>
      </c>
      <c r="C78" s="128"/>
      <c r="D78" s="23" t="s">
        <v>132</v>
      </c>
      <c r="E78" s="40">
        <v>130</v>
      </c>
      <c r="F78" s="40">
        <v>74</v>
      </c>
      <c r="G78" s="40">
        <v>74</v>
      </c>
      <c r="H78" s="101">
        <v>1</v>
      </c>
      <c r="I78" s="38" t="s">
        <v>11</v>
      </c>
      <c r="J78" s="49">
        <v>0</v>
      </c>
      <c r="K78" s="24">
        <f t="shared" si="12"/>
        <v>0</v>
      </c>
    </row>
    <row r="79" spans="1:12" ht="12.75" customHeight="1">
      <c r="A79" s="8"/>
      <c r="B79" s="82" t="s">
        <v>230</v>
      </c>
      <c r="C79" s="127" t="s">
        <v>75</v>
      </c>
      <c r="D79" s="18" t="s">
        <v>383</v>
      </c>
      <c r="E79" s="17">
        <v>100</v>
      </c>
      <c r="F79" s="17">
        <v>60</v>
      </c>
      <c r="G79" s="17">
        <v>60</v>
      </c>
      <c r="H79" s="22">
        <v>1</v>
      </c>
      <c r="I79" s="33" t="s">
        <v>11</v>
      </c>
      <c r="J79" s="48">
        <v>0</v>
      </c>
      <c r="K79" s="20">
        <f t="shared" ref="K79:K80" si="13">H79*J79</f>
        <v>0</v>
      </c>
    </row>
    <row r="80" spans="1:12" s="7" customFormat="1" ht="16.5" customHeight="1">
      <c r="A80" s="21"/>
      <c r="B80" s="82" t="s">
        <v>231</v>
      </c>
      <c r="C80" s="128"/>
      <c r="D80" s="23" t="s">
        <v>132</v>
      </c>
      <c r="E80" s="40">
        <v>90</v>
      </c>
      <c r="F80" s="40">
        <v>54</v>
      </c>
      <c r="G80" s="40">
        <v>54</v>
      </c>
      <c r="H80" s="101">
        <v>1</v>
      </c>
      <c r="I80" s="38" t="s">
        <v>11</v>
      </c>
      <c r="J80" s="49">
        <v>0</v>
      </c>
      <c r="K80" s="24">
        <f t="shared" si="13"/>
        <v>0</v>
      </c>
    </row>
    <row r="81" spans="1:11" ht="12.75" customHeight="1">
      <c r="A81" s="8"/>
      <c r="B81" s="82" t="s">
        <v>232</v>
      </c>
      <c r="C81" s="127" t="s">
        <v>76</v>
      </c>
      <c r="D81" s="18" t="s">
        <v>153</v>
      </c>
      <c r="E81" s="17">
        <v>110</v>
      </c>
      <c r="F81" s="17">
        <v>60</v>
      </c>
      <c r="G81" s="17">
        <v>60</v>
      </c>
      <c r="H81" s="22">
        <v>1</v>
      </c>
      <c r="I81" s="33" t="s">
        <v>11</v>
      </c>
      <c r="J81" s="48">
        <v>0</v>
      </c>
      <c r="K81" s="20">
        <f t="shared" ref="K81:K82" si="14">H81*J81</f>
        <v>0</v>
      </c>
    </row>
    <row r="82" spans="1:11" s="7" customFormat="1" ht="16.5" customHeight="1">
      <c r="A82" s="21"/>
      <c r="B82" s="82" t="s">
        <v>233</v>
      </c>
      <c r="C82" s="128"/>
      <c r="D82" s="23" t="s">
        <v>132</v>
      </c>
      <c r="E82" s="40">
        <v>80</v>
      </c>
      <c r="F82" s="40">
        <v>54</v>
      </c>
      <c r="G82" s="40">
        <v>54</v>
      </c>
      <c r="H82" s="101">
        <v>1</v>
      </c>
      <c r="I82" s="38" t="s">
        <v>11</v>
      </c>
      <c r="J82" s="49">
        <v>0</v>
      </c>
      <c r="K82" s="24">
        <f t="shared" si="14"/>
        <v>0</v>
      </c>
    </row>
    <row r="83" spans="1:11" ht="12.75" customHeight="1">
      <c r="A83" s="8"/>
      <c r="B83" s="82" t="s">
        <v>234</v>
      </c>
      <c r="C83" s="127" t="s">
        <v>77</v>
      </c>
      <c r="D83" s="18" t="s">
        <v>153</v>
      </c>
      <c r="E83" s="17">
        <v>110</v>
      </c>
      <c r="F83" s="17">
        <v>60</v>
      </c>
      <c r="G83" s="17">
        <v>60</v>
      </c>
      <c r="H83" s="22">
        <v>1</v>
      </c>
      <c r="I83" s="33" t="s">
        <v>11</v>
      </c>
      <c r="J83" s="48">
        <v>0</v>
      </c>
      <c r="K83" s="20">
        <f t="shared" ref="K83:K88" si="15">H83*J83</f>
        <v>0</v>
      </c>
    </row>
    <row r="84" spans="1:11" s="7" customFormat="1" ht="16.5" customHeight="1">
      <c r="A84" s="21"/>
      <c r="B84" s="82" t="s">
        <v>235</v>
      </c>
      <c r="C84" s="128"/>
      <c r="D84" s="23" t="s">
        <v>132</v>
      </c>
      <c r="E84" s="40">
        <v>80</v>
      </c>
      <c r="F84" s="40">
        <v>54</v>
      </c>
      <c r="G84" s="40">
        <v>54</v>
      </c>
      <c r="H84" s="101">
        <v>1</v>
      </c>
      <c r="I84" s="38" t="s">
        <v>11</v>
      </c>
      <c r="J84" s="49">
        <v>0</v>
      </c>
      <c r="K84" s="24">
        <f t="shared" si="15"/>
        <v>0</v>
      </c>
    </row>
    <row r="85" spans="1:11" ht="12.75" customHeight="1">
      <c r="A85" s="8"/>
      <c r="B85" s="82" t="s">
        <v>236</v>
      </c>
      <c r="C85" s="127" t="s">
        <v>78</v>
      </c>
      <c r="D85" s="18" t="s">
        <v>154</v>
      </c>
      <c r="E85" s="17">
        <v>110</v>
      </c>
      <c r="F85" s="17">
        <v>60</v>
      </c>
      <c r="G85" s="17">
        <v>60</v>
      </c>
      <c r="H85" s="22">
        <v>1</v>
      </c>
      <c r="I85" s="33" t="s">
        <v>11</v>
      </c>
      <c r="J85" s="48">
        <v>0</v>
      </c>
      <c r="K85" s="20">
        <f t="shared" si="15"/>
        <v>0</v>
      </c>
    </row>
    <row r="86" spans="1:11" s="7" customFormat="1" ht="16.5" customHeight="1">
      <c r="A86" s="21"/>
      <c r="B86" s="82" t="s">
        <v>237</v>
      </c>
      <c r="C86" s="128"/>
      <c r="D86" s="23" t="s">
        <v>132</v>
      </c>
      <c r="E86" s="40">
        <v>80</v>
      </c>
      <c r="F86" s="40">
        <v>54</v>
      </c>
      <c r="G86" s="40">
        <v>54</v>
      </c>
      <c r="H86" s="101">
        <v>1</v>
      </c>
      <c r="I86" s="38" t="s">
        <v>11</v>
      </c>
      <c r="J86" s="49">
        <v>0</v>
      </c>
      <c r="K86" s="24">
        <f t="shared" si="15"/>
        <v>0</v>
      </c>
    </row>
    <row r="87" spans="1:11" ht="12.75" customHeight="1">
      <c r="A87" s="8"/>
      <c r="B87" s="82" t="s">
        <v>238</v>
      </c>
      <c r="C87" s="127" t="s">
        <v>79</v>
      </c>
      <c r="D87" s="18" t="s">
        <v>153</v>
      </c>
      <c r="E87" s="17">
        <v>110</v>
      </c>
      <c r="F87" s="17">
        <v>75</v>
      </c>
      <c r="G87" s="17">
        <v>75</v>
      </c>
      <c r="H87" s="22">
        <v>1</v>
      </c>
      <c r="I87" s="33" t="s">
        <v>11</v>
      </c>
      <c r="J87" s="48">
        <v>0</v>
      </c>
      <c r="K87" s="20">
        <f t="shared" si="15"/>
        <v>0</v>
      </c>
    </row>
    <row r="88" spans="1:11" s="7" customFormat="1" ht="16.5" customHeight="1">
      <c r="A88" s="21"/>
      <c r="B88" s="82" t="s">
        <v>239</v>
      </c>
      <c r="C88" s="128"/>
      <c r="D88" s="23" t="s">
        <v>132</v>
      </c>
      <c r="E88" s="40">
        <v>80</v>
      </c>
      <c r="F88" s="40">
        <v>69</v>
      </c>
      <c r="G88" s="40">
        <v>69</v>
      </c>
      <c r="H88" s="101">
        <v>1</v>
      </c>
      <c r="I88" s="38" t="s">
        <v>11</v>
      </c>
      <c r="J88" s="49">
        <v>0</v>
      </c>
      <c r="K88" s="24">
        <f t="shared" si="15"/>
        <v>0</v>
      </c>
    </row>
    <row r="89" spans="1:11" ht="12.75" customHeight="1">
      <c r="A89" s="8"/>
      <c r="B89" s="82" t="s">
        <v>240</v>
      </c>
      <c r="C89" s="127" t="s">
        <v>80</v>
      </c>
      <c r="D89" s="18" t="s">
        <v>182</v>
      </c>
      <c r="E89" s="17">
        <v>110</v>
      </c>
      <c r="F89" s="17">
        <v>60</v>
      </c>
      <c r="G89" s="17">
        <v>60</v>
      </c>
      <c r="H89" s="22">
        <v>1</v>
      </c>
      <c r="I89" s="33" t="s">
        <v>11</v>
      </c>
      <c r="J89" s="48">
        <v>0</v>
      </c>
      <c r="K89" s="20">
        <f t="shared" ref="K89" si="16">H89*J89</f>
        <v>0</v>
      </c>
    </row>
    <row r="90" spans="1:11" s="7" customFormat="1" ht="12.75" customHeight="1">
      <c r="A90" s="21"/>
      <c r="B90" s="82" t="s">
        <v>241</v>
      </c>
      <c r="C90" s="128"/>
      <c r="D90" s="23" t="s">
        <v>132</v>
      </c>
      <c r="E90" s="40">
        <v>80</v>
      </c>
      <c r="F90" s="40">
        <v>54</v>
      </c>
      <c r="G90" s="40">
        <v>54</v>
      </c>
      <c r="H90" s="101">
        <v>1</v>
      </c>
      <c r="I90" s="38" t="s">
        <v>11</v>
      </c>
      <c r="J90" s="49">
        <v>0</v>
      </c>
      <c r="K90" s="24">
        <f t="shared" ref="K90:K100" si="17">H90*J90</f>
        <v>0</v>
      </c>
    </row>
    <row r="91" spans="1:11" ht="12" customHeight="1">
      <c r="A91" s="8"/>
      <c r="B91" s="82" t="s">
        <v>242</v>
      </c>
      <c r="C91" s="127" t="s">
        <v>84</v>
      </c>
      <c r="D91" s="18" t="s">
        <v>183</v>
      </c>
      <c r="E91" s="17">
        <v>110</v>
      </c>
      <c r="F91" s="17">
        <v>60</v>
      </c>
      <c r="G91" s="17">
        <v>60</v>
      </c>
      <c r="H91" s="22">
        <v>1</v>
      </c>
      <c r="I91" s="33" t="s">
        <v>11</v>
      </c>
      <c r="J91" s="48">
        <v>0</v>
      </c>
      <c r="K91" s="20">
        <f t="shared" si="17"/>
        <v>0</v>
      </c>
    </row>
    <row r="92" spans="1:11" s="7" customFormat="1" ht="12.75" customHeight="1">
      <c r="A92" s="21"/>
      <c r="B92" s="82" t="s">
        <v>243</v>
      </c>
      <c r="C92" s="128"/>
      <c r="D92" s="23" t="s">
        <v>132</v>
      </c>
      <c r="E92" s="40">
        <v>80</v>
      </c>
      <c r="F92" s="40">
        <v>54</v>
      </c>
      <c r="G92" s="40">
        <v>54</v>
      </c>
      <c r="H92" s="101">
        <v>1</v>
      </c>
      <c r="I92" s="38" t="s">
        <v>11</v>
      </c>
      <c r="J92" s="49">
        <v>0</v>
      </c>
      <c r="K92" s="24">
        <f t="shared" si="17"/>
        <v>0</v>
      </c>
    </row>
    <row r="93" spans="1:11" ht="12.75" customHeight="1">
      <c r="A93" s="8"/>
      <c r="B93" s="82" t="s">
        <v>244</v>
      </c>
      <c r="C93" s="127" t="s">
        <v>85</v>
      </c>
      <c r="D93" s="18" t="s">
        <v>153</v>
      </c>
      <c r="E93" s="17">
        <v>110</v>
      </c>
      <c r="F93" s="17">
        <v>90</v>
      </c>
      <c r="G93" s="17">
        <v>90</v>
      </c>
      <c r="H93" s="22">
        <v>1</v>
      </c>
      <c r="I93" s="33" t="s">
        <v>11</v>
      </c>
      <c r="J93" s="48">
        <v>0</v>
      </c>
      <c r="K93" s="20">
        <f t="shared" si="17"/>
        <v>0</v>
      </c>
    </row>
    <row r="94" spans="1:11" s="7" customFormat="1" ht="12.75" customHeight="1">
      <c r="A94" s="21"/>
      <c r="B94" s="82" t="s">
        <v>245</v>
      </c>
      <c r="C94" s="128"/>
      <c r="D94" s="23" t="s">
        <v>132</v>
      </c>
      <c r="E94" s="40">
        <v>75</v>
      </c>
      <c r="F94" s="40">
        <v>84</v>
      </c>
      <c r="G94" s="40">
        <v>84</v>
      </c>
      <c r="H94" s="101">
        <v>1</v>
      </c>
      <c r="I94" s="38" t="s">
        <v>11</v>
      </c>
      <c r="J94" s="49">
        <v>0</v>
      </c>
      <c r="K94" s="24">
        <f t="shared" si="17"/>
        <v>0</v>
      </c>
    </row>
    <row r="95" spans="1:11" ht="12.75" customHeight="1">
      <c r="A95" s="8"/>
      <c r="B95" s="82" t="s">
        <v>246</v>
      </c>
      <c r="C95" s="127" t="s">
        <v>86</v>
      </c>
      <c r="D95" s="18" t="s">
        <v>153</v>
      </c>
      <c r="E95" s="17">
        <v>90</v>
      </c>
      <c r="F95" s="17">
        <v>60</v>
      </c>
      <c r="G95" s="17">
        <v>60</v>
      </c>
      <c r="H95" s="22">
        <v>1</v>
      </c>
      <c r="I95" s="33" t="s">
        <v>11</v>
      </c>
      <c r="J95" s="48">
        <v>0</v>
      </c>
      <c r="K95" s="20">
        <f t="shared" si="17"/>
        <v>0</v>
      </c>
    </row>
    <row r="96" spans="1:11" s="7" customFormat="1" ht="16.5" customHeight="1">
      <c r="A96" s="21"/>
      <c r="B96" s="82" t="s">
        <v>247</v>
      </c>
      <c r="C96" s="128"/>
      <c r="D96" s="23" t="s">
        <v>132</v>
      </c>
      <c r="E96" s="40">
        <v>90</v>
      </c>
      <c r="F96" s="40">
        <v>54</v>
      </c>
      <c r="G96" s="40">
        <v>54</v>
      </c>
      <c r="H96" s="101">
        <v>1</v>
      </c>
      <c r="I96" s="38" t="s">
        <v>11</v>
      </c>
      <c r="J96" s="49">
        <v>0</v>
      </c>
      <c r="K96" s="24">
        <f t="shared" si="17"/>
        <v>0</v>
      </c>
    </row>
    <row r="97" spans="1:11" ht="12.75" customHeight="1">
      <c r="A97" s="8"/>
      <c r="B97" s="82" t="s">
        <v>248</v>
      </c>
      <c r="C97" s="127" t="s">
        <v>87</v>
      </c>
      <c r="D97" s="18" t="s">
        <v>153</v>
      </c>
      <c r="E97" s="17">
        <v>100</v>
      </c>
      <c r="F97" s="17">
        <v>60</v>
      </c>
      <c r="G97" s="17">
        <v>60</v>
      </c>
      <c r="H97" s="22">
        <v>1</v>
      </c>
      <c r="I97" s="33" t="s">
        <v>11</v>
      </c>
      <c r="J97" s="48">
        <v>0</v>
      </c>
      <c r="K97" s="20">
        <f t="shared" si="17"/>
        <v>0</v>
      </c>
    </row>
    <row r="98" spans="1:11" s="7" customFormat="1" ht="16.5" customHeight="1">
      <c r="A98" s="21"/>
      <c r="B98" s="82" t="s">
        <v>249</v>
      </c>
      <c r="C98" s="128"/>
      <c r="D98" s="23" t="s">
        <v>132</v>
      </c>
      <c r="E98" s="40">
        <v>80</v>
      </c>
      <c r="F98" s="40">
        <v>54</v>
      </c>
      <c r="G98" s="40">
        <v>54</v>
      </c>
      <c r="H98" s="101">
        <v>1</v>
      </c>
      <c r="I98" s="38" t="s">
        <v>11</v>
      </c>
      <c r="J98" s="49">
        <v>0</v>
      </c>
      <c r="K98" s="24">
        <f t="shared" si="17"/>
        <v>0</v>
      </c>
    </row>
    <row r="99" spans="1:11" ht="12.75" customHeight="1">
      <c r="A99" s="8"/>
      <c r="B99" s="82" t="s">
        <v>250</v>
      </c>
      <c r="C99" s="127" t="s">
        <v>88</v>
      </c>
      <c r="D99" s="18" t="s">
        <v>133</v>
      </c>
      <c r="E99" s="17">
        <v>110</v>
      </c>
      <c r="F99" s="17">
        <v>70</v>
      </c>
      <c r="G99" s="17">
        <v>70</v>
      </c>
      <c r="H99" s="22">
        <v>1</v>
      </c>
      <c r="I99" s="33" t="s">
        <v>11</v>
      </c>
      <c r="J99" s="48">
        <v>0</v>
      </c>
      <c r="K99" s="20">
        <f t="shared" si="17"/>
        <v>0</v>
      </c>
    </row>
    <row r="100" spans="1:11" s="7" customFormat="1" ht="16.5" customHeight="1">
      <c r="A100" s="21"/>
      <c r="B100" s="82" t="s">
        <v>251</v>
      </c>
      <c r="C100" s="128"/>
      <c r="D100" s="23" t="s">
        <v>132</v>
      </c>
      <c r="E100" s="40">
        <v>90</v>
      </c>
      <c r="F100" s="40">
        <v>64</v>
      </c>
      <c r="G100" s="40">
        <v>64</v>
      </c>
      <c r="H100" s="101">
        <v>1</v>
      </c>
      <c r="I100" s="38" t="s">
        <v>11</v>
      </c>
      <c r="J100" s="49">
        <v>0</v>
      </c>
      <c r="K100" s="24">
        <f t="shared" si="17"/>
        <v>0</v>
      </c>
    </row>
    <row r="101" spans="1:11" ht="12.75" customHeight="1">
      <c r="A101" s="8"/>
      <c r="B101" s="82" t="s">
        <v>252</v>
      </c>
      <c r="C101" s="127" t="s">
        <v>89</v>
      </c>
      <c r="D101" s="18" t="s">
        <v>182</v>
      </c>
      <c r="E101" s="17">
        <v>90</v>
      </c>
      <c r="F101" s="17">
        <v>70</v>
      </c>
      <c r="G101" s="17">
        <v>70</v>
      </c>
      <c r="H101" s="22">
        <v>1</v>
      </c>
      <c r="I101" s="33" t="s">
        <v>11</v>
      </c>
      <c r="J101" s="48">
        <v>0</v>
      </c>
      <c r="K101" s="20">
        <f t="shared" ref="K101:K104" si="18">H101*J101</f>
        <v>0</v>
      </c>
    </row>
    <row r="102" spans="1:11" s="7" customFormat="1" ht="12.75" customHeight="1">
      <c r="A102" s="21"/>
      <c r="B102" s="82" t="s">
        <v>253</v>
      </c>
      <c r="C102" s="128"/>
      <c r="D102" s="23" t="s">
        <v>132</v>
      </c>
      <c r="E102" s="40">
        <v>110</v>
      </c>
      <c r="F102" s="40">
        <v>64</v>
      </c>
      <c r="G102" s="40">
        <v>64</v>
      </c>
      <c r="H102" s="101">
        <v>1</v>
      </c>
      <c r="I102" s="38" t="s">
        <v>11</v>
      </c>
      <c r="J102" s="49">
        <v>0</v>
      </c>
      <c r="K102" s="24">
        <f t="shared" si="18"/>
        <v>0</v>
      </c>
    </row>
    <row r="103" spans="1:11" ht="12.75" customHeight="1">
      <c r="A103" s="8"/>
      <c r="B103" s="82" t="s">
        <v>254</v>
      </c>
      <c r="C103" s="127" t="s">
        <v>83</v>
      </c>
      <c r="D103" s="18" t="s">
        <v>385</v>
      </c>
      <c r="E103" s="17">
        <v>110</v>
      </c>
      <c r="F103" s="17">
        <v>180</v>
      </c>
      <c r="G103" s="17">
        <v>50</v>
      </c>
      <c r="H103" s="22">
        <v>1</v>
      </c>
      <c r="I103" s="33" t="s">
        <v>11</v>
      </c>
      <c r="J103" s="48">
        <v>0</v>
      </c>
      <c r="K103" s="20">
        <f t="shared" si="18"/>
        <v>0</v>
      </c>
    </row>
    <row r="104" spans="1:11" s="7" customFormat="1" ht="16.5" customHeight="1">
      <c r="A104" s="21"/>
      <c r="B104" s="82" t="s">
        <v>255</v>
      </c>
      <c r="C104" s="128"/>
      <c r="D104" s="23" t="s">
        <v>132</v>
      </c>
      <c r="E104" s="40">
        <v>90</v>
      </c>
      <c r="F104" s="40">
        <v>174</v>
      </c>
      <c r="G104" s="40">
        <v>44</v>
      </c>
      <c r="H104" s="101">
        <v>1</v>
      </c>
      <c r="I104" s="38" t="s">
        <v>11</v>
      </c>
      <c r="J104" s="49">
        <v>0</v>
      </c>
      <c r="K104" s="24">
        <f t="shared" si="18"/>
        <v>0</v>
      </c>
    </row>
    <row r="105" spans="1:11" ht="12.75" customHeight="1">
      <c r="A105" s="8"/>
      <c r="B105" s="82" t="s">
        <v>256</v>
      </c>
      <c r="C105" s="127" t="s">
        <v>82</v>
      </c>
      <c r="D105" s="18" t="s">
        <v>133</v>
      </c>
      <c r="E105" s="17">
        <v>110</v>
      </c>
      <c r="F105" s="17">
        <v>60</v>
      </c>
      <c r="G105" s="17">
        <v>60</v>
      </c>
      <c r="H105" s="22">
        <v>1</v>
      </c>
      <c r="I105" s="33" t="s">
        <v>11</v>
      </c>
      <c r="J105" s="48">
        <v>0</v>
      </c>
      <c r="K105" s="20">
        <f t="shared" ref="K105:K106" si="19">H105*J105</f>
        <v>0</v>
      </c>
    </row>
    <row r="106" spans="1:11" s="7" customFormat="1" ht="16.5" customHeight="1">
      <c r="A106" s="21"/>
      <c r="B106" s="82" t="s">
        <v>257</v>
      </c>
      <c r="C106" s="128"/>
      <c r="D106" s="23" t="s">
        <v>132</v>
      </c>
      <c r="E106" s="40">
        <v>70</v>
      </c>
      <c r="F106" s="40">
        <v>54</v>
      </c>
      <c r="G106" s="40">
        <v>54</v>
      </c>
      <c r="H106" s="101">
        <v>1</v>
      </c>
      <c r="I106" s="38" t="s">
        <v>11</v>
      </c>
      <c r="J106" s="49">
        <v>0</v>
      </c>
      <c r="K106" s="24">
        <f t="shared" si="19"/>
        <v>0</v>
      </c>
    </row>
    <row r="107" spans="1:11" ht="12.75" customHeight="1">
      <c r="A107" s="8"/>
      <c r="B107" s="82" t="s">
        <v>258</v>
      </c>
      <c r="C107" s="127" t="s">
        <v>81</v>
      </c>
      <c r="D107" s="18" t="s">
        <v>133</v>
      </c>
      <c r="E107" s="17">
        <v>90</v>
      </c>
      <c r="F107" s="17">
        <v>80</v>
      </c>
      <c r="G107" s="17">
        <v>60</v>
      </c>
      <c r="H107" s="22">
        <v>1</v>
      </c>
      <c r="I107" s="33" t="s">
        <v>11</v>
      </c>
      <c r="J107" s="48">
        <v>0</v>
      </c>
      <c r="K107" s="20">
        <f t="shared" ref="K107:K108" si="20">H107*J107</f>
        <v>0</v>
      </c>
    </row>
    <row r="108" spans="1:11" s="7" customFormat="1" ht="16.5" customHeight="1">
      <c r="A108" s="21"/>
      <c r="B108" s="82" t="s">
        <v>259</v>
      </c>
      <c r="C108" s="128"/>
      <c r="D108" s="23" t="s">
        <v>132</v>
      </c>
      <c r="E108" s="40">
        <v>90</v>
      </c>
      <c r="F108" s="40">
        <v>74</v>
      </c>
      <c r="G108" s="40">
        <v>54</v>
      </c>
      <c r="H108" s="101">
        <v>1</v>
      </c>
      <c r="I108" s="38" t="s">
        <v>11</v>
      </c>
      <c r="J108" s="49">
        <v>0</v>
      </c>
      <c r="K108" s="24">
        <f t="shared" si="20"/>
        <v>0</v>
      </c>
    </row>
    <row r="109" spans="1:11" s="7" customFormat="1" ht="16.5" customHeight="1">
      <c r="A109" s="21"/>
      <c r="B109" s="82"/>
      <c r="C109" s="66"/>
      <c r="D109" s="23"/>
      <c r="E109" s="52"/>
      <c r="F109" s="52"/>
      <c r="G109" s="52"/>
      <c r="H109" s="102"/>
      <c r="I109" s="67"/>
      <c r="J109" s="49"/>
      <c r="K109" s="24"/>
    </row>
    <row r="110" spans="1:11" s="6" customFormat="1" ht="18" customHeight="1">
      <c r="A110" s="16"/>
      <c r="B110" s="83"/>
      <c r="C110" s="54"/>
      <c r="D110" s="55" t="s">
        <v>138</v>
      </c>
      <c r="E110" s="129" t="s">
        <v>381</v>
      </c>
      <c r="F110" s="136"/>
      <c r="G110" s="130"/>
      <c r="H110" s="99"/>
      <c r="I110" s="56"/>
      <c r="J110" s="57"/>
      <c r="K110" s="81">
        <f>SUM(K111:K112)</f>
        <v>0</v>
      </c>
    </row>
    <row r="111" spans="1:11" s="7" customFormat="1" ht="12.75" customHeight="1">
      <c r="A111" s="21"/>
      <c r="B111" s="82" t="s">
        <v>260</v>
      </c>
      <c r="C111" s="127" t="s">
        <v>151</v>
      </c>
      <c r="D111" s="18" t="s">
        <v>133</v>
      </c>
      <c r="E111" s="51">
        <v>110</v>
      </c>
      <c r="F111" s="51">
        <v>60</v>
      </c>
      <c r="G111" s="51">
        <v>60</v>
      </c>
      <c r="H111" s="101">
        <v>1</v>
      </c>
      <c r="I111" s="33" t="s">
        <v>11</v>
      </c>
      <c r="J111" s="48">
        <v>0</v>
      </c>
      <c r="K111" s="50">
        <f>H111*J111</f>
        <v>0</v>
      </c>
    </row>
    <row r="112" spans="1:11" s="7" customFormat="1" ht="12.75" customHeight="1">
      <c r="A112" s="21"/>
      <c r="B112" s="82" t="s">
        <v>261</v>
      </c>
      <c r="C112" s="128"/>
      <c r="D112" s="23" t="s">
        <v>132</v>
      </c>
      <c r="E112" s="40">
        <v>70</v>
      </c>
      <c r="F112" s="40">
        <v>54</v>
      </c>
      <c r="G112" s="40">
        <v>54</v>
      </c>
      <c r="H112" s="101">
        <v>1</v>
      </c>
      <c r="I112" s="33" t="s">
        <v>11</v>
      </c>
      <c r="J112" s="49">
        <v>0</v>
      </c>
      <c r="K112" s="24">
        <f t="shared" ref="K112" si="21">H112*J112</f>
        <v>0</v>
      </c>
    </row>
    <row r="113" spans="1:11" s="7" customFormat="1" ht="12.75" customHeight="1">
      <c r="A113" s="21"/>
      <c r="B113" s="82"/>
      <c r="C113" s="66"/>
      <c r="D113" s="23"/>
      <c r="E113" s="52"/>
      <c r="F113" s="52"/>
      <c r="G113" s="52"/>
      <c r="H113" s="102"/>
      <c r="I113" s="33"/>
      <c r="J113" s="49"/>
      <c r="K113" s="24"/>
    </row>
    <row r="114" spans="1:11" s="6" customFormat="1" ht="20.100000000000001" customHeight="1">
      <c r="A114" s="16"/>
      <c r="B114" s="83"/>
      <c r="C114" s="54"/>
      <c r="D114" s="55" t="s">
        <v>174</v>
      </c>
      <c r="E114" s="129" t="s">
        <v>381</v>
      </c>
      <c r="F114" s="136"/>
      <c r="G114" s="130"/>
      <c r="H114" s="99"/>
      <c r="I114" s="56"/>
      <c r="J114" s="57"/>
      <c r="K114" s="81">
        <f>SUM(K115:K116)</f>
        <v>0</v>
      </c>
    </row>
    <row r="115" spans="1:11" ht="12" customHeight="1">
      <c r="A115" s="8"/>
      <c r="B115" s="82" t="s">
        <v>262</v>
      </c>
      <c r="C115" s="27" t="s">
        <v>175</v>
      </c>
      <c r="D115" s="23" t="s">
        <v>374</v>
      </c>
      <c r="E115" s="52">
        <v>70</v>
      </c>
      <c r="F115" s="52">
        <v>60</v>
      </c>
      <c r="G115" s="52">
        <v>18</v>
      </c>
      <c r="H115" s="22">
        <v>1</v>
      </c>
      <c r="I115" s="33" t="s">
        <v>11</v>
      </c>
      <c r="J115" s="48">
        <v>0</v>
      </c>
      <c r="K115" s="20">
        <f t="shared" ref="K115" si="22">H115*J115</f>
        <v>0</v>
      </c>
    </row>
    <row r="116" spans="1:11">
      <c r="B116" s="82" t="s">
        <v>263</v>
      </c>
      <c r="C116" s="27" t="s">
        <v>176</v>
      </c>
      <c r="D116" s="23" t="s">
        <v>374</v>
      </c>
      <c r="E116" s="52">
        <v>90</v>
      </c>
      <c r="F116" s="52">
        <v>40</v>
      </c>
      <c r="G116" s="52">
        <v>23</v>
      </c>
      <c r="H116" s="22">
        <v>1</v>
      </c>
      <c r="I116" s="33" t="s">
        <v>11</v>
      </c>
      <c r="J116" s="48">
        <v>0</v>
      </c>
      <c r="K116" s="20">
        <f t="shared" ref="K116" si="23">H116*J116</f>
        <v>0</v>
      </c>
    </row>
    <row r="117" spans="1:11">
      <c r="B117" s="82"/>
      <c r="C117" s="27"/>
      <c r="D117" s="18"/>
      <c r="E117" s="52"/>
      <c r="F117" s="52"/>
      <c r="G117" s="52"/>
      <c r="H117" s="93"/>
      <c r="I117" s="39"/>
      <c r="J117" s="48"/>
      <c r="K117" s="20"/>
    </row>
    <row r="118" spans="1:11" ht="18.95" customHeight="1">
      <c r="A118" s="8"/>
      <c r="B118" s="83"/>
      <c r="C118" s="17"/>
      <c r="D118" s="55" t="s">
        <v>191</v>
      </c>
      <c r="E118" s="129" t="s">
        <v>381</v>
      </c>
      <c r="F118" s="136"/>
      <c r="G118" s="130"/>
      <c r="H118" s="100"/>
      <c r="I118" s="32"/>
      <c r="J118" s="61"/>
      <c r="K118" s="81">
        <f>SUM(K119:K130)</f>
        <v>0</v>
      </c>
    </row>
    <row r="119" spans="1:11" ht="12.75" customHeight="1">
      <c r="A119" s="8"/>
      <c r="B119" s="82" t="s">
        <v>264</v>
      </c>
      <c r="C119" s="127" t="s">
        <v>93</v>
      </c>
      <c r="D119" s="18" t="s">
        <v>155</v>
      </c>
      <c r="E119" s="51">
        <v>3</v>
      </c>
      <c r="F119" s="51">
        <v>114</v>
      </c>
      <c r="G119" s="51">
        <v>34</v>
      </c>
      <c r="H119" s="22">
        <v>1</v>
      </c>
      <c r="I119" s="33" t="s">
        <v>11</v>
      </c>
      <c r="J119" s="48">
        <v>0</v>
      </c>
      <c r="K119" s="20">
        <f t="shared" ref="K119:K130" si="24">H119*J119</f>
        <v>0</v>
      </c>
    </row>
    <row r="120" spans="1:11" s="26" customFormat="1" ht="12.75" customHeight="1">
      <c r="A120" s="25"/>
      <c r="B120" s="82" t="s">
        <v>265</v>
      </c>
      <c r="C120" s="128"/>
      <c r="D120" s="23" t="s">
        <v>156</v>
      </c>
      <c r="E120" s="40">
        <v>90</v>
      </c>
      <c r="F120" s="40">
        <v>120</v>
      </c>
      <c r="G120" s="40">
        <v>40</v>
      </c>
      <c r="H120" s="101">
        <v>1</v>
      </c>
      <c r="I120" s="33" t="s">
        <v>11</v>
      </c>
      <c r="J120" s="49">
        <v>0</v>
      </c>
      <c r="K120" s="24">
        <f t="shared" si="24"/>
        <v>0</v>
      </c>
    </row>
    <row r="121" spans="1:11" ht="12.75" customHeight="1">
      <c r="A121" s="8"/>
      <c r="B121" s="82" t="s">
        <v>266</v>
      </c>
      <c r="C121" s="127" t="s">
        <v>94</v>
      </c>
      <c r="D121" s="18" t="s">
        <v>155</v>
      </c>
      <c r="E121" s="51">
        <v>3</v>
      </c>
      <c r="F121" s="51">
        <v>154</v>
      </c>
      <c r="G121" s="51">
        <v>34</v>
      </c>
      <c r="H121" s="22">
        <v>1</v>
      </c>
      <c r="I121" s="33" t="s">
        <v>11</v>
      </c>
      <c r="J121" s="48">
        <v>0</v>
      </c>
      <c r="K121" s="20">
        <f t="shared" si="24"/>
        <v>0</v>
      </c>
    </row>
    <row r="122" spans="1:11" s="26" customFormat="1" ht="12.75" customHeight="1">
      <c r="A122" s="25"/>
      <c r="B122" s="82" t="s">
        <v>267</v>
      </c>
      <c r="C122" s="128"/>
      <c r="D122" s="23" t="s">
        <v>156</v>
      </c>
      <c r="E122" s="40">
        <v>90</v>
      </c>
      <c r="F122" s="40">
        <v>160</v>
      </c>
      <c r="G122" s="40">
        <v>40</v>
      </c>
      <c r="H122" s="101">
        <v>1</v>
      </c>
      <c r="I122" s="33" t="s">
        <v>11</v>
      </c>
      <c r="J122" s="49">
        <v>0</v>
      </c>
      <c r="K122" s="24">
        <f t="shared" si="24"/>
        <v>0</v>
      </c>
    </row>
    <row r="123" spans="1:11" ht="12.75" customHeight="1">
      <c r="A123" s="8"/>
      <c r="B123" s="82" t="s">
        <v>268</v>
      </c>
      <c r="C123" s="127" t="s">
        <v>95</v>
      </c>
      <c r="D123" s="18" t="s">
        <v>184</v>
      </c>
      <c r="E123" s="51">
        <v>3</v>
      </c>
      <c r="F123" s="51">
        <v>114</v>
      </c>
      <c r="G123" s="51">
        <v>34</v>
      </c>
      <c r="H123" s="22">
        <v>1</v>
      </c>
      <c r="I123" s="33" t="s">
        <v>11</v>
      </c>
      <c r="J123" s="48">
        <v>0</v>
      </c>
      <c r="K123" s="20">
        <f t="shared" si="24"/>
        <v>0</v>
      </c>
    </row>
    <row r="124" spans="1:11" s="26" customFormat="1" ht="12.75" customHeight="1">
      <c r="A124" s="25"/>
      <c r="B124" s="82" t="s">
        <v>269</v>
      </c>
      <c r="C124" s="128"/>
      <c r="D124" s="23" t="s">
        <v>156</v>
      </c>
      <c r="E124" s="40">
        <v>90</v>
      </c>
      <c r="F124" s="40">
        <v>120</v>
      </c>
      <c r="G124" s="40">
        <v>40</v>
      </c>
      <c r="H124" s="101">
        <v>1</v>
      </c>
      <c r="I124" s="33" t="s">
        <v>11</v>
      </c>
      <c r="J124" s="49">
        <v>0</v>
      </c>
      <c r="K124" s="24">
        <f t="shared" si="24"/>
        <v>0</v>
      </c>
    </row>
    <row r="125" spans="1:11" ht="12.75" customHeight="1">
      <c r="A125" s="8"/>
      <c r="B125" s="82" t="s">
        <v>270</v>
      </c>
      <c r="C125" s="127" t="s">
        <v>96</v>
      </c>
      <c r="D125" s="18" t="s">
        <v>155</v>
      </c>
      <c r="E125" s="51">
        <v>3</v>
      </c>
      <c r="F125" s="51">
        <v>44</v>
      </c>
      <c r="G125" s="51">
        <v>30</v>
      </c>
      <c r="H125" s="22">
        <v>1</v>
      </c>
      <c r="I125" s="33" t="s">
        <v>11</v>
      </c>
      <c r="J125" s="48">
        <v>0</v>
      </c>
      <c r="K125" s="20">
        <f t="shared" ref="K125:K126" si="25">H125*J125</f>
        <v>0</v>
      </c>
    </row>
    <row r="126" spans="1:11" s="26" customFormat="1" ht="12.75" customHeight="1">
      <c r="A126" s="25"/>
      <c r="B126" s="82" t="s">
        <v>271</v>
      </c>
      <c r="C126" s="128"/>
      <c r="D126" s="23" t="s">
        <v>156</v>
      </c>
      <c r="E126" s="40">
        <v>60</v>
      </c>
      <c r="F126" s="40">
        <v>50</v>
      </c>
      <c r="G126" s="40">
        <v>36</v>
      </c>
      <c r="H126" s="101">
        <v>1</v>
      </c>
      <c r="I126" s="33" t="s">
        <v>11</v>
      </c>
      <c r="J126" s="49">
        <v>0</v>
      </c>
      <c r="K126" s="24">
        <f t="shared" si="25"/>
        <v>0</v>
      </c>
    </row>
    <row r="127" spans="1:11" ht="12.75" customHeight="1">
      <c r="A127" s="8"/>
      <c r="B127" s="82" t="s">
        <v>272</v>
      </c>
      <c r="C127" s="127" t="s">
        <v>97</v>
      </c>
      <c r="D127" s="18" t="s">
        <v>155</v>
      </c>
      <c r="E127" s="51">
        <v>3</v>
      </c>
      <c r="F127" s="51">
        <v>54</v>
      </c>
      <c r="G127" s="51">
        <v>28</v>
      </c>
      <c r="H127" s="22">
        <v>1</v>
      </c>
      <c r="I127" s="33" t="s">
        <v>11</v>
      </c>
      <c r="J127" s="48">
        <v>0</v>
      </c>
      <c r="K127" s="20">
        <f t="shared" si="24"/>
        <v>0</v>
      </c>
    </row>
    <row r="128" spans="1:11" s="26" customFormat="1" ht="12.75" customHeight="1">
      <c r="A128" s="25"/>
      <c r="B128" s="82" t="s">
        <v>273</v>
      </c>
      <c r="C128" s="128"/>
      <c r="D128" s="23" t="s">
        <v>156</v>
      </c>
      <c r="E128" s="40">
        <v>80</v>
      </c>
      <c r="F128" s="40">
        <v>60</v>
      </c>
      <c r="G128" s="40">
        <v>34</v>
      </c>
      <c r="H128" s="101">
        <v>1</v>
      </c>
      <c r="I128" s="33" t="s">
        <v>11</v>
      </c>
      <c r="J128" s="49">
        <v>0</v>
      </c>
      <c r="K128" s="24">
        <f t="shared" si="24"/>
        <v>0</v>
      </c>
    </row>
    <row r="129" spans="1:12" ht="12.75" customHeight="1">
      <c r="A129" s="8"/>
      <c r="B129" s="82" t="s">
        <v>274</v>
      </c>
      <c r="C129" s="127" t="s">
        <v>190</v>
      </c>
      <c r="D129" s="18" t="s">
        <v>157</v>
      </c>
      <c r="E129" s="51">
        <v>3</v>
      </c>
      <c r="F129" s="51" t="s">
        <v>185</v>
      </c>
      <c r="G129" s="51">
        <v>24</v>
      </c>
      <c r="H129" s="22">
        <v>1</v>
      </c>
      <c r="I129" s="33" t="s">
        <v>11</v>
      </c>
      <c r="J129" s="48">
        <v>0</v>
      </c>
      <c r="K129" s="20">
        <f t="shared" si="24"/>
        <v>0</v>
      </c>
    </row>
    <row r="130" spans="1:12" s="26" customFormat="1" ht="12.75" customHeight="1">
      <c r="A130" s="25"/>
      <c r="B130" s="82" t="s">
        <v>275</v>
      </c>
      <c r="C130" s="128"/>
      <c r="D130" s="23" t="s">
        <v>156</v>
      </c>
      <c r="E130" s="40">
        <v>50</v>
      </c>
      <c r="F130" s="40">
        <v>59</v>
      </c>
      <c r="G130" s="40">
        <v>30</v>
      </c>
      <c r="H130" s="101">
        <v>1</v>
      </c>
      <c r="I130" s="33" t="s">
        <v>11</v>
      </c>
      <c r="J130" s="49">
        <v>0</v>
      </c>
      <c r="K130" s="24">
        <f t="shared" si="24"/>
        <v>0</v>
      </c>
    </row>
    <row r="131" spans="1:12" s="26" customFormat="1" ht="12.75" customHeight="1">
      <c r="A131" s="25"/>
      <c r="B131" s="82"/>
      <c r="C131" s="66"/>
      <c r="D131" s="23"/>
      <c r="E131" s="52"/>
      <c r="F131" s="52"/>
      <c r="G131" s="52"/>
      <c r="H131" s="102"/>
      <c r="I131" s="39"/>
      <c r="J131" s="49"/>
      <c r="K131" s="24"/>
    </row>
    <row r="132" spans="1:12" s="63" customFormat="1" ht="20.100000000000001" customHeight="1">
      <c r="A132" s="58"/>
      <c r="B132" s="83"/>
      <c r="C132" s="59"/>
      <c r="D132" s="55" t="s">
        <v>91</v>
      </c>
      <c r="E132" s="129" t="s">
        <v>381</v>
      </c>
      <c r="F132" s="136"/>
      <c r="G132" s="130"/>
      <c r="H132" s="100"/>
      <c r="I132" s="60"/>
      <c r="J132" s="61"/>
      <c r="K132" s="81">
        <f>SUM(K133:K142)</f>
        <v>0</v>
      </c>
      <c r="L132" s="62"/>
    </row>
    <row r="133" spans="1:12" s="7" customFormat="1" ht="12.75" customHeight="1">
      <c r="A133" s="21"/>
      <c r="B133" s="82" t="s">
        <v>276</v>
      </c>
      <c r="C133" s="127" t="s">
        <v>90</v>
      </c>
      <c r="D133" s="18" t="s">
        <v>188</v>
      </c>
      <c r="E133" s="17">
        <v>90</v>
      </c>
      <c r="F133" s="17">
        <v>100</v>
      </c>
      <c r="G133" s="17">
        <v>60</v>
      </c>
      <c r="H133" s="101">
        <v>1</v>
      </c>
      <c r="I133" s="33" t="s">
        <v>11</v>
      </c>
      <c r="J133" s="48">
        <v>0</v>
      </c>
      <c r="K133" s="20">
        <f>H133*J133</f>
        <v>0</v>
      </c>
    </row>
    <row r="134" spans="1:12" s="7" customFormat="1" ht="12.75" customHeight="1">
      <c r="A134" s="21"/>
      <c r="B134" s="82" t="s">
        <v>277</v>
      </c>
      <c r="C134" s="128"/>
      <c r="D134" s="23" t="s">
        <v>131</v>
      </c>
      <c r="E134" s="40">
        <v>90</v>
      </c>
      <c r="F134" s="40">
        <v>94</v>
      </c>
      <c r="G134" s="40">
        <v>57</v>
      </c>
      <c r="H134" s="101">
        <v>1</v>
      </c>
      <c r="I134" s="33" t="s">
        <v>11</v>
      </c>
      <c r="J134" s="49">
        <v>0</v>
      </c>
      <c r="K134" s="24">
        <f t="shared" ref="K134" si="26">H134*J134</f>
        <v>0</v>
      </c>
    </row>
    <row r="135" spans="1:12" s="7" customFormat="1" ht="12.75" customHeight="1">
      <c r="A135" s="21"/>
      <c r="B135" s="82" t="s">
        <v>278</v>
      </c>
      <c r="C135" s="127" t="s">
        <v>129</v>
      </c>
      <c r="D135" s="18" t="s">
        <v>158</v>
      </c>
      <c r="E135" s="17">
        <v>120</v>
      </c>
      <c r="F135" s="17">
        <v>110</v>
      </c>
      <c r="G135" s="17">
        <v>53</v>
      </c>
      <c r="H135" s="101">
        <v>1</v>
      </c>
      <c r="I135" s="33" t="s">
        <v>11</v>
      </c>
      <c r="J135" s="48">
        <v>0</v>
      </c>
      <c r="K135" s="20">
        <f>H135*J135</f>
        <v>0</v>
      </c>
    </row>
    <row r="136" spans="1:12" s="7" customFormat="1" ht="12.75" customHeight="1">
      <c r="A136" s="21"/>
      <c r="B136" s="82" t="s">
        <v>279</v>
      </c>
      <c r="C136" s="128"/>
      <c r="D136" s="23" t="s">
        <v>131</v>
      </c>
      <c r="E136" s="40">
        <v>70</v>
      </c>
      <c r="F136" s="40">
        <v>104</v>
      </c>
      <c r="G136" s="40">
        <v>50</v>
      </c>
      <c r="H136" s="101">
        <v>1</v>
      </c>
      <c r="I136" s="33" t="s">
        <v>11</v>
      </c>
      <c r="J136" s="49">
        <v>0</v>
      </c>
      <c r="K136" s="24">
        <f t="shared" ref="K136" si="27">H136*J136</f>
        <v>0</v>
      </c>
    </row>
    <row r="137" spans="1:12" s="7" customFormat="1" ht="12.75" customHeight="1">
      <c r="A137" s="21"/>
      <c r="B137" s="82" t="s">
        <v>280</v>
      </c>
      <c r="C137" s="127" t="s">
        <v>130</v>
      </c>
      <c r="D137" s="18" t="s">
        <v>164</v>
      </c>
      <c r="E137" s="17">
        <v>90</v>
      </c>
      <c r="F137" s="17">
        <v>150</v>
      </c>
      <c r="G137" s="17">
        <v>50</v>
      </c>
      <c r="H137" s="101">
        <v>1</v>
      </c>
      <c r="I137" s="33" t="s">
        <v>11</v>
      </c>
      <c r="J137" s="48">
        <v>0</v>
      </c>
      <c r="K137" s="20">
        <f>H137*J137</f>
        <v>0</v>
      </c>
    </row>
    <row r="138" spans="1:12" s="7" customFormat="1" ht="12.75" customHeight="1">
      <c r="A138" s="21"/>
      <c r="B138" s="82" t="s">
        <v>281</v>
      </c>
      <c r="C138" s="128"/>
      <c r="D138" s="23" t="s">
        <v>131</v>
      </c>
      <c r="E138" s="40">
        <v>130</v>
      </c>
      <c r="F138" s="40">
        <v>144</v>
      </c>
      <c r="G138" s="40">
        <v>44</v>
      </c>
      <c r="H138" s="101">
        <v>1</v>
      </c>
      <c r="I138" s="33" t="s">
        <v>11</v>
      </c>
      <c r="J138" s="49">
        <v>0</v>
      </c>
      <c r="K138" s="24">
        <f t="shared" ref="K138" si="28">H138*J138</f>
        <v>0</v>
      </c>
    </row>
    <row r="139" spans="1:12" s="7" customFormat="1" ht="12.75" customHeight="1">
      <c r="A139" s="21"/>
      <c r="B139" s="82" t="s">
        <v>282</v>
      </c>
      <c r="C139" s="127" t="s">
        <v>171</v>
      </c>
      <c r="D139" s="18" t="s">
        <v>92</v>
      </c>
      <c r="E139" s="19">
        <v>120</v>
      </c>
      <c r="F139" s="17">
        <v>240</v>
      </c>
      <c r="G139" s="17">
        <v>55</v>
      </c>
      <c r="H139" s="101">
        <v>1</v>
      </c>
      <c r="I139" s="33" t="s">
        <v>11</v>
      </c>
      <c r="J139" s="48">
        <v>0</v>
      </c>
      <c r="K139" s="20">
        <f>H139*J139</f>
        <v>0</v>
      </c>
    </row>
    <row r="140" spans="1:12" s="7" customFormat="1" ht="12.75" customHeight="1">
      <c r="A140" s="21"/>
      <c r="B140" s="82" t="s">
        <v>283</v>
      </c>
      <c r="C140" s="128"/>
      <c r="D140" s="23" t="s">
        <v>131</v>
      </c>
      <c r="E140" s="40">
        <v>80</v>
      </c>
      <c r="F140" s="40">
        <v>234</v>
      </c>
      <c r="G140" s="40">
        <v>52</v>
      </c>
      <c r="H140" s="101">
        <v>1</v>
      </c>
      <c r="I140" s="33" t="s">
        <v>11</v>
      </c>
      <c r="J140" s="49">
        <v>0</v>
      </c>
      <c r="K140" s="24">
        <f t="shared" ref="K140" si="29">H140*J140</f>
        <v>0</v>
      </c>
    </row>
    <row r="141" spans="1:12" s="7" customFormat="1" ht="12.75" customHeight="1">
      <c r="A141" s="21"/>
      <c r="B141" s="82" t="s">
        <v>284</v>
      </c>
      <c r="C141" s="127" t="s">
        <v>177</v>
      </c>
      <c r="D141" s="18" t="s">
        <v>386</v>
      </c>
      <c r="E141" s="17">
        <v>110</v>
      </c>
      <c r="F141" s="17">
        <v>80</v>
      </c>
      <c r="G141" s="17">
        <v>35</v>
      </c>
      <c r="H141" s="101">
        <v>1</v>
      </c>
      <c r="I141" s="33" t="s">
        <v>11</v>
      </c>
      <c r="J141" s="48">
        <v>0</v>
      </c>
      <c r="K141" s="20">
        <f>H141*J141</f>
        <v>0</v>
      </c>
    </row>
    <row r="142" spans="1:12" s="7" customFormat="1" ht="12.75" customHeight="1">
      <c r="A142" s="21"/>
      <c r="B142" s="82" t="s">
        <v>285</v>
      </c>
      <c r="C142" s="128"/>
      <c r="D142" s="23" t="s">
        <v>131</v>
      </c>
      <c r="E142" s="40">
        <v>80</v>
      </c>
      <c r="F142" s="40">
        <v>74</v>
      </c>
      <c r="G142" s="40">
        <v>32</v>
      </c>
      <c r="H142" s="101">
        <v>1</v>
      </c>
      <c r="I142" s="33" t="s">
        <v>11</v>
      </c>
      <c r="J142" s="49">
        <v>0</v>
      </c>
      <c r="K142" s="24">
        <f t="shared" ref="K142" si="30">H142*J142</f>
        <v>0</v>
      </c>
    </row>
    <row r="143" spans="1:12" s="7" customFormat="1" ht="12.75" customHeight="1">
      <c r="A143" s="21"/>
      <c r="B143" s="82"/>
      <c r="C143" s="66"/>
      <c r="D143" s="23"/>
      <c r="E143" s="52"/>
      <c r="F143" s="52"/>
      <c r="G143" s="52"/>
      <c r="H143" s="102"/>
      <c r="I143" s="39"/>
      <c r="J143" s="49"/>
      <c r="K143" s="24"/>
    </row>
    <row r="144" spans="1:12" s="6" customFormat="1" ht="20.100000000000001" customHeight="1">
      <c r="A144" s="16"/>
      <c r="B144" s="83"/>
      <c r="C144" s="54"/>
      <c r="D144" s="55" t="s">
        <v>98</v>
      </c>
      <c r="E144" s="129" t="s">
        <v>381</v>
      </c>
      <c r="F144" s="136"/>
      <c r="G144" s="130"/>
      <c r="H144" s="99"/>
      <c r="I144" s="56"/>
      <c r="J144" s="57"/>
      <c r="K144" s="81">
        <f>SUM(K145:K145)</f>
        <v>0</v>
      </c>
    </row>
    <row r="145" spans="1:12" ht="15" customHeight="1">
      <c r="A145" s="8"/>
      <c r="B145" s="82" t="s">
        <v>286</v>
      </c>
      <c r="C145" s="27" t="s">
        <v>35</v>
      </c>
      <c r="D145" s="23" t="s">
        <v>375</v>
      </c>
      <c r="E145" s="52">
        <v>90</v>
      </c>
      <c r="F145" s="52">
        <v>60</v>
      </c>
      <c r="G145" s="52">
        <v>23</v>
      </c>
      <c r="H145" s="22">
        <v>1</v>
      </c>
      <c r="I145" s="33" t="s">
        <v>11</v>
      </c>
      <c r="J145" s="48">
        <v>0</v>
      </c>
      <c r="K145" s="20">
        <f t="shared" ref="K145" si="31">H145*J145</f>
        <v>0</v>
      </c>
    </row>
    <row r="146" spans="1:12" ht="15" customHeight="1">
      <c r="A146" s="8"/>
      <c r="B146" s="82"/>
      <c r="C146" s="27"/>
      <c r="D146" s="18"/>
      <c r="E146" s="52"/>
      <c r="F146" s="52"/>
      <c r="G146" s="52"/>
      <c r="H146" s="93"/>
      <c r="I146" s="39"/>
      <c r="J146" s="48"/>
      <c r="K146" s="20"/>
    </row>
    <row r="147" spans="1:12" s="63" customFormat="1" ht="18.95" customHeight="1">
      <c r="A147" s="58"/>
      <c r="B147" s="83"/>
      <c r="C147" s="59"/>
      <c r="D147" s="55" t="s">
        <v>364</v>
      </c>
      <c r="E147" s="129" t="s">
        <v>381</v>
      </c>
      <c r="F147" s="136"/>
      <c r="G147" s="130"/>
      <c r="H147" s="100"/>
      <c r="I147" s="60"/>
      <c r="J147" s="61"/>
      <c r="K147" s="81">
        <f>SUM(K148:K150)</f>
        <v>0</v>
      </c>
      <c r="L147" s="62"/>
    </row>
    <row r="148" spans="1:12" ht="12.75" customHeight="1">
      <c r="A148" s="8"/>
      <c r="B148" s="82" t="s">
        <v>287</v>
      </c>
      <c r="C148" s="22" t="s">
        <v>15</v>
      </c>
      <c r="D148" s="18" t="s">
        <v>152</v>
      </c>
      <c r="E148" s="19">
        <v>100</v>
      </c>
      <c r="F148" s="17">
        <v>70</v>
      </c>
      <c r="G148" s="17">
        <v>70</v>
      </c>
      <c r="H148" s="22">
        <v>1</v>
      </c>
      <c r="I148" s="33" t="s">
        <v>11</v>
      </c>
      <c r="J148" s="48">
        <v>0</v>
      </c>
      <c r="K148" s="20">
        <f t="shared" ref="K148:K150" si="32">H148*J148</f>
        <v>0</v>
      </c>
    </row>
    <row r="149" spans="1:12" s="7" customFormat="1" ht="12.75" customHeight="1">
      <c r="A149" s="21"/>
      <c r="B149" s="82" t="s">
        <v>288</v>
      </c>
      <c r="C149" s="22" t="s">
        <v>16</v>
      </c>
      <c r="D149" s="18" t="s">
        <v>186</v>
      </c>
      <c r="E149" s="19">
        <v>110</v>
      </c>
      <c r="F149" s="17">
        <v>60</v>
      </c>
      <c r="G149" s="17">
        <v>60</v>
      </c>
      <c r="H149" s="22">
        <v>1</v>
      </c>
      <c r="I149" s="33" t="s">
        <v>11</v>
      </c>
      <c r="J149" s="48">
        <v>0</v>
      </c>
      <c r="K149" s="20">
        <f t="shared" si="32"/>
        <v>0</v>
      </c>
    </row>
    <row r="150" spans="1:12" ht="12.75" customHeight="1">
      <c r="A150" s="8"/>
      <c r="B150" s="82" t="s">
        <v>289</v>
      </c>
      <c r="C150" s="22" t="s">
        <v>17</v>
      </c>
      <c r="D150" s="18" t="s">
        <v>187</v>
      </c>
      <c r="E150" s="19">
        <v>120</v>
      </c>
      <c r="F150" s="17">
        <v>60</v>
      </c>
      <c r="G150" s="17">
        <v>60</v>
      </c>
      <c r="H150" s="22">
        <v>1</v>
      </c>
      <c r="I150" s="33" t="s">
        <v>11</v>
      </c>
      <c r="J150" s="48">
        <v>0</v>
      </c>
      <c r="K150" s="20">
        <f t="shared" si="32"/>
        <v>0</v>
      </c>
    </row>
    <row r="151" spans="1:12" ht="12.75" customHeight="1">
      <c r="A151" s="8"/>
      <c r="B151" s="82"/>
      <c r="C151" s="22"/>
      <c r="D151" s="18"/>
      <c r="E151" s="19"/>
      <c r="F151" s="19"/>
      <c r="G151" s="19"/>
      <c r="H151" s="93"/>
      <c r="I151" s="39"/>
      <c r="J151" s="48"/>
      <c r="K151" s="20"/>
    </row>
    <row r="152" spans="1:12" s="63" customFormat="1" ht="18.95" customHeight="1">
      <c r="A152" s="58"/>
      <c r="B152" s="83"/>
      <c r="C152" s="59"/>
      <c r="D152" s="55" t="s">
        <v>134</v>
      </c>
      <c r="E152" s="129" t="s">
        <v>381</v>
      </c>
      <c r="F152" s="136"/>
      <c r="G152" s="130"/>
      <c r="H152" s="100"/>
      <c r="I152" s="60"/>
      <c r="J152" s="61"/>
      <c r="K152" s="81">
        <f>SUM(K153)</f>
        <v>0</v>
      </c>
      <c r="L152" s="62"/>
    </row>
    <row r="153" spans="1:12" ht="12.75" customHeight="1">
      <c r="A153" s="8"/>
      <c r="B153" s="82" t="s">
        <v>290</v>
      </c>
      <c r="C153" s="53" t="s">
        <v>34</v>
      </c>
      <c r="D153" s="18" t="s">
        <v>376</v>
      </c>
      <c r="E153" s="19">
        <v>130</v>
      </c>
      <c r="F153" s="17">
        <v>60</v>
      </c>
      <c r="G153" s="17">
        <v>20</v>
      </c>
      <c r="H153" s="22">
        <v>1</v>
      </c>
      <c r="I153" s="33" t="s">
        <v>11</v>
      </c>
      <c r="J153" s="48">
        <v>0</v>
      </c>
      <c r="K153" s="20">
        <f t="shared" ref="K153" si="33">H153*J153</f>
        <v>0</v>
      </c>
    </row>
    <row r="154" spans="1:12" ht="12.75" customHeight="1">
      <c r="A154" s="8"/>
      <c r="B154" s="82"/>
      <c r="C154" s="53"/>
      <c r="D154" s="18"/>
      <c r="E154" s="19"/>
      <c r="F154" s="19"/>
      <c r="G154" s="19"/>
      <c r="H154" s="93"/>
      <c r="I154" s="39"/>
      <c r="J154" s="48"/>
      <c r="K154" s="20"/>
    </row>
    <row r="155" spans="1:12" s="63" customFormat="1" ht="20.100000000000001" customHeight="1">
      <c r="A155" s="58"/>
      <c r="B155" s="83"/>
      <c r="C155" s="59"/>
      <c r="D155" s="55" t="s">
        <v>136</v>
      </c>
      <c r="E155" s="129" t="s">
        <v>381</v>
      </c>
      <c r="F155" s="136"/>
      <c r="G155" s="130"/>
      <c r="H155" s="100"/>
      <c r="I155" s="60"/>
      <c r="J155" s="61"/>
      <c r="K155" s="81">
        <f>SUM(K156:K176)</f>
        <v>0</v>
      </c>
      <c r="L155" s="62"/>
    </row>
    <row r="156" spans="1:12" ht="12.75" customHeight="1">
      <c r="A156" s="8"/>
      <c r="B156" s="82" t="s">
        <v>291</v>
      </c>
      <c r="C156" s="22" t="s">
        <v>46</v>
      </c>
      <c r="D156" s="18" t="s">
        <v>50</v>
      </c>
      <c r="E156" s="51">
        <v>100</v>
      </c>
      <c r="F156" s="51">
        <v>60</v>
      </c>
      <c r="G156" s="51">
        <v>60</v>
      </c>
      <c r="H156" s="22">
        <v>1</v>
      </c>
      <c r="I156" s="33" t="s">
        <v>11</v>
      </c>
      <c r="J156" s="48">
        <v>0</v>
      </c>
      <c r="K156" s="20">
        <f t="shared" ref="K156:K159" si="34">H156*J156</f>
        <v>0</v>
      </c>
    </row>
    <row r="157" spans="1:12" s="7" customFormat="1" ht="12.75" customHeight="1">
      <c r="A157" s="21"/>
      <c r="B157" s="82" t="s">
        <v>292</v>
      </c>
      <c r="C157" s="22" t="s">
        <v>47</v>
      </c>
      <c r="D157" s="18" t="s">
        <v>50</v>
      </c>
      <c r="E157" s="51">
        <v>90</v>
      </c>
      <c r="F157" s="51">
        <v>60</v>
      </c>
      <c r="G157" s="51">
        <v>60</v>
      </c>
      <c r="H157" s="22">
        <v>1</v>
      </c>
      <c r="I157" s="33" t="s">
        <v>11</v>
      </c>
      <c r="J157" s="48">
        <v>0</v>
      </c>
      <c r="K157" s="20">
        <f t="shared" si="34"/>
        <v>0</v>
      </c>
    </row>
    <row r="158" spans="1:12" ht="12.75" customHeight="1">
      <c r="A158" s="8"/>
      <c r="B158" s="82" t="s">
        <v>293</v>
      </c>
      <c r="C158" s="22" t="s">
        <v>48</v>
      </c>
      <c r="D158" s="18" t="s">
        <v>50</v>
      </c>
      <c r="E158" s="51">
        <v>90</v>
      </c>
      <c r="F158" s="51">
        <v>230</v>
      </c>
      <c r="G158" s="51">
        <v>65</v>
      </c>
      <c r="H158" s="22">
        <v>1</v>
      </c>
      <c r="I158" s="33" t="s">
        <v>11</v>
      </c>
      <c r="J158" s="48">
        <v>0</v>
      </c>
      <c r="K158" s="20">
        <f t="shared" si="34"/>
        <v>0</v>
      </c>
    </row>
    <row r="159" spans="1:12" s="7" customFormat="1" ht="12.75" customHeight="1">
      <c r="A159" s="21"/>
      <c r="B159" s="82" t="s">
        <v>294</v>
      </c>
      <c r="C159" s="22" t="s">
        <v>49</v>
      </c>
      <c r="D159" s="18" t="s">
        <v>50</v>
      </c>
      <c r="E159" s="51">
        <v>110</v>
      </c>
      <c r="F159" s="51">
        <v>230</v>
      </c>
      <c r="G159" s="51">
        <v>65</v>
      </c>
      <c r="H159" s="22">
        <v>1</v>
      </c>
      <c r="I159" s="33" t="s">
        <v>11</v>
      </c>
      <c r="J159" s="48">
        <v>0</v>
      </c>
      <c r="K159" s="20">
        <f t="shared" si="34"/>
        <v>0</v>
      </c>
    </row>
    <row r="160" spans="1:12" ht="12.75" customHeight="1">
      <c r="A160" s="8"/>
      <c r="B160" s="82" t="s">
        <v>295</v>
      </c>
      <c r="C160" s="22" t="s">
        <v>51</v>
      </c>
      <c r="D160" s="18" t="s">
        <v>50</v>
      </c>
      <c r="E160" s="51">
        <v>40</v>
      </c>
      <c r="F160" s="51">
        <v>90</v>
      </c>
      <c r="G160" s="51">
        <v>60</v>
      </c>
      <c r="H160" s="22">
        <v>1</v>
      </c>
      <c r="I160" s="33" t="s">
        <v>11</v>
      </c>
      <c r="J160" s="48">
        <v>0</v>
      </c>
      <c r="K160" s="20">
        <f t="shared" ref="K160:K167" si="35">H160*J160</f>
        <v>0</v>
      </c>
    </row>
    <row r="161" spans="1:11" s="7" customFormat="1" ht="12.75" customHeight="1">
      <c r="A161" s="21"/>
      <c r="B161" s="82" t="s">
        <v>296</v>
      </c>
      <c r="C161" s="22" t="s">
        <v>52</v>
      </c>
      <c r="D161" s="18" t="s">
        <v>50</v>
      </c>
      <c r="E161" s="51">
        <v>40</v>
      </c>
      <c r="F161" s="51">
        <v>90</v>
      </c>
      <c r="G161" s="51">
        <v>70</v>
      </c>
      <c r="H161" s="22">
        <v>1</v>
      </c>
      <c r="I161" s="33" t="s">
        <v>11</v>
      </c>
      <c r="J161" s="48">
        <v>0</v>
      </c>
      <c r="K161" s="20">
        <f t="shared" si="35"/>
        <v>0</v>
      </c>
    </row>
    <row r="162" spans="1:11" ht="12.75" customHeight="1">
      <c r="A162" s="8"/>
      <c r="B162" s="82" t="s">
        <v>297</v>
      </c>
      <c r="C162" s="22" t="s">
        <v>53</v>
      </c>
      <c r="D162" s="18" t="s">
        <v>50</v>
      </c>
      <c r="E162" s="51">
        <v>130</v>
      </c>
      <c r="F162" s="51">
        <v>114</v>
      </c>
      <c r="G162" s="51">
        <v>60</v>
      </c>
      <c r="H162" s="22">
        <v>1</v>
      </c>
      <c r="I162" s="33" t="s">
        <v>11</v>
      </c>
      <c r="J162" s="48">
        <v>0</v>
      </c>
      <c r="K162" s="20">
        <f t="shared" si="35"/>
        <v>0</v>
      </c>
    </row>
    <row r="163" spans="1:11" s="7" customFormat="1" ht="12.75" customHeight="1">
      <c r="A163" s="21"/>
      <c r="B163" s="82" t="s">
        <v>298</v>
      </c>
      <c r="C163" s="22" t="s">
        <v>54</v>
      </c>
      <c r="D163" s="18" t="s">
        <v>50</v>
      </c>
      <c r="E163" s="51">
        <v>120</v>
      </c>
      <c r="F163" s="51">
        <v>100</v>
      </c>
      <c r="G163" s="51">
        <v>60</v>
      </c>
      <c r="H163" s="22">
        <v>1</v>
      </c>
      <c r="I163" s="33" t="s">
        <v>11</v>
      </c>
      <c r="J163" s="48">
        <v>0</v>
      </c>
      <c r="K163" s="20">
        <f t="shared" si="35"/>
        <v>0</v>
      </c>
    </row>
    <row r="164" spans="1:11" ht="12.75" customHeight="1">
      <c r="A164" s="8"/>
      <c r="B164" s="82" t="s">
        <v>299</v>
      </c>
      <c r="C164" s="22" t="s">
        <v>55</v>
      </c>
      <c r="D164" s="18" t="s">
        <v>50</v>
      </c>
      <c r="E164" s="51">
        <v>110</v>
      </c>
      <c r="F164" s="51">
        <v>50</v>
      </c>
      <c r="G164" s="51">
        <v>44</v>
      </c>
      <c r="H164" s="22">
        <v>1</v>
      </c>
      <c r="I164" s="33" t="s">
        <v>11</v>
      </c>
      <c r="J164" s="48">
        <v>0</v>
      </c>
      <c r="K164" s="20">
        <f t="shared" si="35"/>
        <v>0</v>
      </c>
    </row>
    <row r="165" spans="1:11" s="7" customFormat="1" ht="12.75" customHeight="1">
      <c r="A165" s="21"/>
      <c r="B165" s="82" t="s">
        <v>300</v>
      </c>
      <c r="C165" s="22" t="s">
        <v>56</v>
      </c>
      <c r="D165" s="18" t="s">
        <v>50</v>
      </c>
      <c r="E165" s="51">
        <v>130</v>
      </c>
      <c r="F165" s="51">
        <v>90</v>
      </c>
      <c r="G165" s="51">
        <v>70</v>
      </c>
      <c r="H165" s="22">
        <v>1</v>
      </c>
      <c r="I165" s="33" t="s">
        <v>11</v>
      </c>
      <c r="J165" s="48">
        <v>0</v>
      </c>
      <c r="K165" s="20">
        <f t="shared" si="35"/>
        <v>0</v>
      </c>
    </row>
    <row r="166" spans="1:11" ht="12.75" customHeight="1">
      <c r="A166" s="8"/>
      <c r="B166" s="82" t="s">
        <v>301</v>
      </c>
      <c r="C166" s="22" t="s">
        <v>57</v>
      </c>
      <c r="D166" s="18" t="s">
        <v>50</v>
      </c>
      <c r="E166" s="51">
        <v>90</v>
      </c>
      <c r="F166" s="51">
        <v>75</v>
      </c>
      <c r="G166" s="51">
        <v>75</v>
      </c>
      <c r="H166" s="22">
        <v>1</v>
      </c>
      <c r="I166" s="33" t="s">
        <v>11</v>
      </c>
      <c r="J166" s="48">
        <v>0</v>
      </c>
      <c r="K166" s="20">
        <f t="shared" si="35"/>
        <v>0</v>
      </c>
    </row>
    <row r="167" spans="1:11" s="7" customFormat="1" ht="12.75" customHeight="1">
      <c r="A167" s="21"/>
      <c r="B167" s="82" t="s">
        <v>302</v>
      </c>
      <c r="C167" s="22" t="s">
        <v>58</v>
      </c>
      <c r="D167" s="18" t="s">
        <v>50</v>
      </c>
      <c r="E167" s="51">
        <v>90</v>
      </c>
      <c r="F167" s="51">
        <v>60</v>
      </c>
      <c r="G167" s="51">
        <v>60</v>
      </c>
      <c r="H167" s="22">
        <v>1</v>
      </c>
      <c r="I167" s="33" t="s">
        <v>11</v>
      </c>
      <c r="J167" s="48">
        <v>0</v>
      </c>
      <c r="K167" s="20">
        <f t="shared" si="35"/>
        <v>0</v>
      </c>
    </row>
    <row r="168" spans="1:11" ht="12.75" customHeight="1">
      <c r="A168" s="8"/>
      <c r="B168" s="82" t="s">
        <v>303</v>
      </c>
      <c r="C168" s="22" t="s">
        <v>59</v>
      </c>
      <c r="D168" s="18" t="s">
        <v>50</v>
      </c>
      <c r="E168" s="51">
        <v>80</v>
      </c>
      <c r="F168" s="51">
        <v>60</v>
      </c>
      <c r="G168" s="51">
        <v>70</v>
      </c>
      <c r="H168" s="22">
        <v>1</v>
      </c>
      <c r="I168" s="33" t="s">
        <v>11</v>
      </c>
      <c r="J168" s="48">
        <v>0</v>
      </c>
      <c r="K168" s="20">
        <f t="shared" ref="K168:K173" si="36">H168*J168</f>
        <v>0</v>
      </c>
    </row>
    <row r="169" spans="1:11" s="7" customFormat="1" ht="12.75" customHeight="1">
      <c r="A169" s="21"/>
      <c r="B169" s="82" t="s">
        <v>304</v>
      </c>
      <c r="C169" s="22" t="s">
        <v>60</v>
      </c>
      <c r="D169" s="18" t="s">
        <v>50</v>
      </c>
      <c r="E169" s="51">
        <v>90</v>
      </c>
      <c r="F169" s="51">
        <v>60</v>
      </c>
      <c r="G169" s="51">
        <v>60</v>
      </c>
      <c r="H169" s="22">
        <v>1</v>
      </c>
      <c r="I169" s="33" t="s">
        <v>11</v>
      </c>
      <c r="J169" s="48">
        <v>0</v>
      </c>
      <c r="K169" s="20">
        <f t="shared" si="36"/>
        <v>0</v>
      </c>
    </row>
    <row r="170" spans="1:11" ht="12.75" customHeight="1">
      <c r="A170" s="8"/>
      <c r="B170" s="82" t="s">
        <v>305</v>
      </c>
      <c r="C170" s="22" t="s">
        <v>61</v>
      </c>
      <c r="D170" s="18" t="s">
        <v>50</v>
      </c>
      <c r="E170" s="51">
        <v>110</v>
      </c>
      <c r="F170" s="51">
        <v>80</v>
      </c>
      <c r="G170" s="51">
        <v>80</v>
      </c>
      <c r="H170" s="22">
        <v>1</v>
      </c>
      <c r="I170" s="33" t="s">
        <v>11</v>
      </c>
      <c r="J170" s="48">
        <v>0</v>
      </c>
      <c r="K170" s="20">
        <f t="shared" si="36"/>
        <v>0</v>
      </c>
    </row>
    <row r="171" spans="1:11" s="7" customFormat="1" ht="12.75" customHeight="1">
      <c r="A171" s="21"/>
      <c r="B171" s="82" t="s">
        <v>306</v>
      </c>
      <c r="C171" s="22" t="s">
        <v>62</v>
      </c>
      <c r="D171" s="18" t="s">
        <v>50</v>
      </c>
      <c r="E171" s="51">
        <v>100</v>
      </c>
      <c r="F171" s="51">
        <v>190</v>
      </c>
      <c r="G171" s="51">
        <v>80</v>
      </c>
      <c r="H171" s="22">
        <v>1</v>
      </c>
      <c r="I171" s="33" t="s">
        <v>11</v>
      </c>
      <c r="J171" s="48">
        <v>0</v>
      </c>
      <c r="K171" s="20">
        <f t="shared" si="36"/>
        <v>0</v>
      </c>
    </row>
    <row r="172" spans="1:11" ht="12.75" customHeight="1">
      <c r="A172" s="8"/>
      <c r="B172" s="82" t="s">
        <v>307</v>
      </c>
      <c r="C172" s="22" t="s">
        <v>63</v>
      </c>
      <c r="D172" s="18" t="s">
        <v>50</v>
      </c>
      <c r="E172" s="51">
        <v>80</v>
      </c>
      <c r="F172" s="51">
        <v>224</v>
      </c>
      <c r="G172" s="51">
        <v>110</v>
      </c>
      <c r="H172" s="22">
        <v>1</v>
      </c>
      <c r="I172" s="33" t="s">
        <v>11</v>
      </c>
      <c r="J172" s="48">
        <v>0</v>
      </c>
      <c r="K172" s="20">
        <f t="shared" si="36"/>
        <v>0</v>
      </c>
    </row>
    <row r="173" spans="1:11" s="7" customFormat="1" ht="12.75" customHeight="1">
      <c r="A173" s="21"/>
      <c r="B173" s="82" t="s">
        <v>308</v>
      </c>
      <c r="C173" s="22" t="s">
        <v>64</v>
      </c>
      <c r="D173" s="18" t="s">
        <v>50</v>
      </c>
      <c r="E173" s="51">
        <v>70</v>
      </c>
      <c r="F173" s="51">
        <v>150</v>
      </c>
      <c r="G173" s="51">
        <v>150</v>
      </c>
      <c r="H173" s="22">
        <v>1</v>
      </c>
      <c r="I173" s="33" t="s">
        <v>11</v>
      </c>
      <c r="J173" s="48">
        <v>0</v>
      </c>
      <c r="K173" s="20">
        <f t="shared" si="36"/>
        <v>0</v>
      </c>
    </row>
    <row r="174" spans="1:11" ht="12.75" customHeight="1">
      <c r="A174" s="8"/>
      <c r="B174" s="82" t="s">
        <v>309</v>
      </c>
      <c r="C174" s="22" t="s">
        <v>65</v>
      </c>
      <c r="D174" s="18" t="s">
        <v>50</v>
      </c>
      <c r="E174" s="51">
        <v>60</v>
      </c>
      <c r="F174" s="51">
        <v>150</v>
      </c>
      <c r="G174" s="51">
        <v>150</v>
      </c>
      <c r="H174" s="22">
        <v>1</v>
      </c>
      <c r="I174" s="33" t="s">
        <v>11</v>
      </c>
      <c r="J174" s="48">
        <v>0</v>
      </c>
      <c r="K174" s="20">
        <f t="shared" ref="K174:K176" si="37">H174*J174</f>
        <v>0</v>
      </c>
    </row>
    <row r="175" spans="1:11" s="7" customFormat="1" ht="12.75" customHeight="1">
      <c r="A175" s="21"/>
      <c r="B175" s="82" t="s">
        <v>310</v>
      </c>
      <c r="C175" s="22" t="s">
        <v>66</v>
      </c>
      <c r="D175" s="18" t="s">
        <v>50</v>
      </c>
      <c r="E175" s="51">
        <v>80</v>
      </c>
      <c r="F175" s="51">
        <v>110</v>
      </c>
      <c r="G175" s="51">
        <v>80</v>
      </c>
      <c r="H175" s="22">
        <v>1</v>
      </c>
      <c r="I175" s="33" t="s">
        <v>11</v>
      </c>
      <c r="J175" s="48">
        <v>0</v>
      </c>
      <c r="K175" s="20">
        <f t="shared" si="37"/>
        <v>0</v>
      </c>
    </row>
    <row r="176" spans="1:11" ht="12.75" customHeight="1">
      <c r="A176" s="8"/>
      <c r="B176" s="82" t="s">
        <v>311</v>
      </c>
      <c r="C176" s="22" t="s">
        <v>67</v>
      </c>
      <c r="D176" s="18" t="s">
        <v>50</v>
      </c>
      <c r="E176" s="51">
        <v>70</v>
      </c>
      <c r="F176" s="51">
        <v>90</v>
      </c>
      <c r="G176" s="51">
        <v>60</v>
      </c>
      <c r="H176" s="22">
        <v>1</v>
      </c>
      <c r="I176" s="33" t="s">
        <v>11</v>
      </c>
      <c r="J176" s="48">
        <v>0</v>
      </c>
      <c r="K176" s="20">
        <f t="shared" si="37"/>
        <v>0</v>
      </c>
    </row>
    <row r="177" spans="1:12" ht="12.75" customHeight="1">
      <c r="A177" s="8"/>
      <c r="B177" s="82"/>
      <c r="C177" s="22"/>
      <c r="D177" s="18"/>
      <c r="E177" s="68"/>
      <c r="F177" s="68"/>
      <c r="G177" s="68"/>
      <c r="H177" s="93"/>
      <c r="I177" s="39"/>
      <c r="J177" s="48"/>
      <c r="K177" s="20"/>
    </row>
    <row r="178" spans="1:12" s="63" customFormat="1" ht="18.95" customHeight="1">
      <c r="A178" s="58"/>
      <c r="B178" s="83"/>
      <c r="C178" s="59"/>
      <c r="D178" s="55" t="s">
        <v>137</v>
      </c>
      <c r="E178" s="129" t="s">
        <v>381</v>
      </c>
      <c r="F178" s="136"/>
      <c r="G178" s="130"/>
      <c r="H178" s="100"/>
      <c r="I178" s="60"/>
      <c r="J178" s="61"/>
      <c r="K178" s="81">
        <f>SUM(K179:K181)</f>
        <v>0</v>
      </c>
      <c r="L178" s="62"/>
    </row>
    <row r="179" spans="1:12" ht="12.75" customHeight="1">
      <c r="A179" s="8"/>
      <c r="B179" s="82" t="s">
        <v>312</v>
      </c>
      <c r="C179" s="22" t="s">
        <v>68</v>
      </c>
      <c r="D179" s="18" t="s">
        <v>71</v>
      </c>
      <c r="E179" s="19">
        <v>60</v>
      </c>
      <c r="F179" s="129" t="s">
        <v>159</v>
      </c>
      <c r="G179" s="130"/>
      <c r="H179" s="22">
        <v>1</v>
      </c>
      <c r="I179" s="33" t="s">
        <v>11</v>
      </c>
      <c r="J179" s="48">
        <v>0</v>
      </c>
      <c r="K179" s="20">
        <f t="shared" ref="K179:K181" si="38">H179*J179</f>
        <v>0</v>
      </c>
    </row>
    <row r="180" spans="1:12" s="7" customFormat="1" ht="12.75" customHeight="1">
      <c r="A180" s="21"/>
      <c r="B180" s="82" t="s">
        <v>313</v>
      </c>
      <c r="C180" s="22" t="s">
        <v>69</v>
      </c>
      <c r="D180" s="18" t="s">
        <v>71</v>
      </c>
      <c r="E180" s="19">
        <v>50</v>
      </c>
      <c r="F180" s="129" t="s">
        <v>159</v>
      </c>
      <c r="G180" s="130"/>
      <c r="H180" s="22">
        <v>1</v>
      </c>
      <c r="I180" s="33" t="s">
        <v>11</v>
      </c>
      <c r="J180" s="48">
        <v>0</v>
      </c>
      <c r="K180" s="20">
        <f t="shared" si="38"/>
        <v>0</v>
      </c>
    </row>
    <row r="181" spans="1:12" ht="12.75" customHeight="1">
      <c r="A181" s="8"/>
      <c r="B181" s="82" t="s">
        <v>314</v>
      </c>
      <c r="C181" s="22" t="s">
        <v>70</v>
      </c>
      <c r="D181" s="18" t="s">
        <v>71</v>
      </c>
      <c r="E181" s="19">
        <v>80</v>
      </c>
      <c r="F181" s="129" t="s">
        <v>159</v>
      </c>
      <c r="G181" s="130"/>
      <c r="H181" s="22">
        <v>1</v>
      </c>
      <c r="I181" s="33" t="s">
        <v>11</v>
      </c>
      <c r="J181" s="48">
        <v>0</v>
      </c>
      <c r="K181" s="20">
        <f t="shared" si="38"/>
        <v>0</v>
      </c>
    </row>
    <row r="182" spans="1:12" ht="12.75" customHeight="1">
      <c r="A182" s="8"/>
      <c r="B182" s="82"/>
      <c r="C182" s="22"/>
      <c r="D182" s="18"/>
      <c r="E182" s="19"/>
      <c r="F182" s="19"/>
      <c r="G182" s="65"/>
      <c r="H182" s="93"/>
      <c r="I182" s="39"/>
      <c r="J182" s="48"/>
      <c r="K182" s="20"/>
    </row>
    <row r="183" spans="1:12" s="6" customFormat="1" ht="20.100000000000001" customHeight="1">
      <c r="A183" s="16"/>
      <c r="B183" s="83"/>
      <c r="C183" s="54"/>
      <c r="D183" s="55" t="s">
        <v>101</v>
      </c>
      <c r="E183" s="129" t="s">
        <v>381</v>
      </c>
      <c r="F183" s="136"/>
      <c r="G183" s="130"/>
      <c r="H183" s="99"/>
      <c r="I183" s="56"/>
      <c r="J183" s="57"/>
      <c r="K183" s="81">
        <f>SUM(K184:K186)</f>
        <v>0</v>
      </c>
    </row>
    <row r="184" spans="1:12" ht="12" customHeight="1">
      <c r="A184" s="8"/>
      <c r="B184" s="82" t="s">
        <v>315</v>
      </c>
      <c r="C184" s="27" t="s">
        <v>37</v>
      </c>
      <c r="D184" s="18" t="s">
        <v>351</v>
      </c>
      <c r="E184" s="19">
        <v>45</v>
      </c>
      <c r="F184" s="19">
        <v>670</v>
      </c>
      <c r="G184" s="19">
        <v>87</v>
      </c>
      <c r="H184" s="22">
        <v>2</v>
      </c>
      <c r="I184" s="33" t="s">
        <v>11</v>
      </c>
      <c r="J184" s="48">
        <v>0</v>
      </c>
      <c r="K184" s="20">
        <f t="shared" ref="K184" si="39">H184*J184</f>
        <v>0</v>
      </c>
    </row>
    <row r="185" spans="1:12" ht="12" customHeight="1">
      <c r="A185" s="8"/>
      <c r="B185" s="82" t="s">
        <v>316</v>
      </c>
      <c r="C185" s="27" t="s">
        <v>102</v>
      </c>
      <c r="D185" s="18" t="s">
        <v>352</v>
      </c>
      <c r="E185" s="19">
        <v>45</v>
      </c>
      <c r="F185" s="19">
        <v>390</v>
      </c>
      <c r="G185" s="19">
        <v>55</v>
      </c>
      <c r="H185" s="22">
        <v>1</v>
      </c>
      <c r="I185" s="33" t="s">
        <v>11</v>
      </c>
      <c r="J185" s="48">
        <v>0</v>
      </c>
      <c r="K185" s="20">
        <f t="shared" ref="K185" si="40">H185*J185</f>
        <v>0</v>
      </c>
    </row>
    <row r="186" spans="1:12" ht="12" customHeight="1">
      <c r="A186" s="8"/>
      <c r="B186" s="82" t="s">
        <v>317</v>
      </c>
      <c r="C186" s="27" t="s">
        <v>195</v>
      </c>
      <c r="D186" s="18" t="s">
        <v>353</v>
      </c>
      <c r="E186" s="19">
        <v>45</v>
      </c>
      <c r="F186" s="19">
        <v>240</v>
      </c>
      <c r="G186" s="19">
        <v>45</v>
      </c>
      <c r="H186" s="22">
        <v>1</v>
      </c>
      <c r="I186" s="33" t="s">
        <v>11</v>
      </c>
      <c r="J186" s="48">
        <v>0</v>
      </c>
      <c r="K186" s="20">
        <f t="shared" ref="K186" si="41">H186*J186</f>
        <v>0</v>
      </c>
    </row>
    <row r="187" spans="1:12" ht="12" customHeight="1">
      <c r="A187" s="8"/>
      <c r="B187" s="82"/>
      <c r="C187" s="27"/>
      <c r="D187" s="18"/>
      <c r="E187" s="19"/>
      <c r="F187" s="19"/>
      <c r="G187" s="19"/>
      <c r="H187" s="93"/>
      <c r="I187" s="39"/>
      <c r="J187" s="48"/>
      <c r="K187" s="20"/>
    </row>
    <row r="188" spans="1:12" s="6" customFormat="1" ht="20.100000000000001" customHeight="1">
      <c r="A188" s="16"/>
      <c r="B188" s="83"/>
      <c r="C188" s="54"/>
      <c r="D188" s="55" t="s">
        <v>104</v>
      </c>
      <c r="E188" s="129" t="s">
        <v>381</v>
      </c>
      <c r="F188" s="136"/>
      <c r="G188" s="130"/>
      <c r="H188" s="99"/>
      <c r="I188" s="56"/>
      <c r="J188" s="57"/>
      <c r="K188" s="81">
        <f>SUM(K189:K191)</f>
        <v>0</v>
      </c>
    </row>
    <row r="189" spans="1:12" ht="12" customHeight="1">
      <c r="A189" s="8"/>
      <c r="B189" s="84" t="s">
        <v>318</v>
      </c>
      <c r="C189" s="27" t="s">
        <v>105</v>
      </c>
      <c r="D189" s="18" t="s">
        <v>354</v>
      </c>
      <c r="E189" s="19">
        <v>45</v>
      </c>
      <c r="F189" s="19">
        <v>200</v>
      </c>
      <c r="G189" s="19">
        <v>45</v>
      </c>
      <c r="H189" s="22">
        <v>1</v>
      </c>
      <c r="I189" s="34" t="s">
        <v>11</v>
      </c>
      <c r="J189" s="48">
        <v>0</v>
      </c>
      <c r="K189" s="20">
        <f t="shared" ref="K189:K191" si="42">H189*J189</f>
        <v>0</v>
      </c>
    </row>
    <row r="190" spans="1:12" ht="12" customHeight="1">
      <c r="A190" s="8"/>
      <c r="B190" s="84" t="s">
        <v>319</v>
      </c>
      <c r="C190" s="27" t="s">
        <v>106</v>
      </c>
      <c r="D190" s="18" t="s">
        <v>356</v>
      </c>
      <c r="E190" s="19">
        <v>45</v>
      </c>
      <c r="F190" s="19">
        <v>240</v>
      </c>
      <c r="G190" s="19">
        <v>45</v>
      </c>
      <c r="H190" s="22">
        <v>1</v>
      </c>
      <c r="I190" s="34" t="s">
        <v>11</v>
      </c>
      <c r="J190" s="48">
        <v>0</v>
      </c>
      <c r="K190" s="20">
        <f t="shared" si="42"/>
        <v>0</v>
      </c>
    </row>
    <row r="191" spans="1:12" ht="12" customHeight="1">
      <c r="A191" s="8"/>
      <c r="B191" s="84" t="s">
        <v>320</v>
      </c>
      <c r="C191" s="27" t="s">
        <v>107</v>
      </c>
      <c r="D191" s="18" t="s">
        <v>355</v>
      </c>
      <c r="E191" s="19">
        <v>45</v>
      </c>
      <c r="F191" s="19">
        <v>300</v>
      </c>
      <c r="G191" s="19">
        <v>45</v>
      </c>
      <c r="H191" s="22">
        <v>1</v>
      </c>
      <c r="I191" s="34" t="s">
        <v>11</v>
      </c>
      <c r="J191" s="48">
        <v>0</v>
      </c>
      <c r="K191" s="20">
        <f t="shared" si="42"/>
        <v>0</v>
      </c>
    </row>
    <row r="192" spans="1:12" ht="12" customHeight="1">
      <c r="A192" s="8"/>
      <c r="B192" s="85"/>
      <c r="C192" s="27"/>
      <c r="D192" s="18"/>
      <c r="E192" s="19"/>
      <c r="F192" s="19"/>
      <c r="G192" s="19"/>
      <c r="H192" s="93"/>
      <c r="I192" s="70"/>
      <c r="J192" s="48"/>
      <c r="K192" s="20"/>
    </row>
    <row r="193" spans="1:11" s="6" customFormat="1" ht="20.100000000000001" customHeight="1">
      <c r="A193" s="16"/>
      <c r="B193" s="83"/>
      <c r="C193" s="54"/>
      <c r="D193" s="55" t="s">
        <v>108</v>
      </c>
      <c r="E193" s="129" t="s">
        <v>381</v>
      </c>
      <c r="F193" s="136"/>
      <c r="G193" s="130"/>
      <c r="H193" s="99"/>
      <c r="I193" s="56"/>
      <c r="J193" s="57"/>
      <c r="K193" s="81">
        <f>SUM(K194:K194)</f>
        <v>0</v>
      </c>
    </row>
    <row r="194" spans="1:11" ht="12" customHeight="1">
      <c r="A194" s="8"/>
      <c r="B194" s="84" t="s">
        <v>321</v>
      </c>
      <c r="C194" s="27" t="s">
        <v>109</v>
      </c>
      <c r="D194" s="18" t="s">
        <v>192</v>
      </c>
      <c r="E194" s="19">
        <v>45</v>
      </c>
      <c r="F194" s="19">
        <v>200</v>
      </c>
      <c r="G194" s="19">
        <v>200</v>
      </c>
      <c r="H194" s="22">
        <v>1</v>
      </c>
      <c r="I194" s="34" t="s">
        <v>11</v>
      </c>
      <c r="J194" s="48">
        <v>0</v>
      </c>
      <c r="K194" s="20">
        <f t="shared" ref="K194:K206" si="43">H194*J194</f>
        <v>0</v>
      </c>
    </row>
    <row r="195" spans="1:11" ht="12" customHeight="1">
      <c r="A195" s="8"/>
      <c r="B195" s="85"/>
      <c r="C195" s="27"/>
      <c r="D195" s="18"/>
      <c r="E195" s="19"/>
      <c r="F195" s="19"/>
      <c r="G195" s="19"/>
      <c r="H195" s="93"/>
      <c r="I195" s="70"/>
      <c r="J195" s="48"/>
      <c r="K195" s="20"/>
    </row>
    <row r="196" spans="1:11" s="6" customFormat="1" ht="24.95" customHeight="1">
      <c r="A196" s="16"/>
      <c r="B196" s="78"/>
      <c r="C196" s="41"/>
      <c r="D196" s="42" t="s">
        <v>210</v>
      </c>
      <c r="E196" s="43"/>
      <c r="F196" s="43"/>
      <c r="G196" s="43"/>
      <c r="H196" s="95"/>
      <c r="I196" s="44"/>
      <c r="J196" s="45"/>
      <c r="K196" s="79">
        <f>SUM(K197:K202)</f>
        <v>0</v>
      </c>
    </row>
    <row r="197" spans="1:11" ht="12" customHeight="1">
      <c r="A197" s="8"/>
      <c r="B197" s="84" t="s">
        <v>322</v>
      </c>
      <c r="C197" s="19" t="s">
        <v>126</v>
      </c>
      <c r="D197" s="18" t="s">
        <v>122</v>
      </c>
      <c r="E197" s="19" t="s">
        <v>125</v>
      </c>
      <c r="F197" s="129" t="s">
        <v>126</v>
      </c>
      <c r="G197" s="130"/>
      <c r="H197" s="103">
        <v>1325</v>
      </c>
      <c r="I197" s="33" t="s">
        <v>128</v>
      </c>
      <c r="J197" s="48">
        <v>0</v>
      </c>
      <c r="K197" s="20">
        <f t="shared" ref="K197:K201" si="44">H197*J197</f>
        <v>0</v>
      </c>
    </row>
    <row r="198" spans="1:11" ht="12" customHeight="1">
      <c r="A198" s="8"/>
      <c r="B198" s="84" t="s">
        <v>323</v>
      </c>
      <c r="C198" s="19" t="s">
        <v>126</v>
      </c>
      <c r="D198" s="18" t="s">
        <v>121</v>
      </c>
      <c r="E198" s="19">
        <v>325</v>
      </c>
      <c r="F198" s="129" t="s">
        <v>126</v>
      </c>
      <c r="G198" s="130"/>
      <c r="H198" s="103">
        <v>835</v>
      </c>
      <c r="I198" s="33" t="s">
        <v>128</v>
      </c>
      <c r="J198" s="48">
        <v>0</v>
      </c>
      <c r="K198" s="20">
        <f t="shared" ref="K198" si="45">H198*J198</f>
        <v>0</v>
      </c>
    </row>
    <row r="199" spans="1:11" ht="12" customHeight="1">
      <c r="A199" s="8"/>
      <c r="B199" s="84" t="s">
        <v>324</v>
      </c>
      <c r="C199" s="19" t="s">
        <v>126</v>
      </c>
      <c r="D199" s="18" t="s">
        <v>123</v>
      </c>
      <c r="E199" s="19" t="s">
        <v>126</v>
      </c>
      <c r="F199" s="129" t="s">
        <v>126</v>
      </c>
      <c r="G199" s="130"/>
      <c r="H199" s="103">
        <v>75</v>
      </c>
      <c r="I199" s="33" t="s">
        <v>128</v>
      </c>
      <c r="J199" s="48">
        <v>0</v>
      </c>
      <c r="K199" s="20">
        <f t="shared" si="44"/>
        <v>0</v>
      </c>
    </row>
    <row r="200" spans="1:11" s="122" customFormat="1" ht="12" customHeight="1">
      <c r="A200" s="112"/>
      <c r="B200" s="117" t="s">
        <v>325</v>
      </c>
      <c r="C200" s="116" t="s">
        <v>126</v>
      </c>
      <c r="D200" s="115" t="s">
        <v>124</v>
      </c>
      <c r="E200" s="116"/>
      <c r="F200" s="154" t="s">
        <v>126</v>
      </c>
      <c r="G200" s="155"/>
      <c r="H200" s="118">
        <v>90</v>
      </c>
      <c r="I200" s="119" t="s">
        <v>128</v>
      </c>
      <c r="J200" s="120">
        <v>0</v>
      </c>
      <c r="K200" s="121">
        <f t="shared" si="44"/>
        <v>0</v>
      </c>
    </row>
    <row r="201" spans="1:11" s="122" customFormat="1" ht="12" customHeight="1">
      <c r="A201" s="112"/>
      <c r="B201" s="117" t="s">
        <v>326</v>
      </c>
      <c r="C201" s="116" t="s">
        <v>126</v>
      </c>
      <c r="D201" s="115" t="s">
        <v>119</v>
      </c>
      <c r="E201" s="116"/>
      <c r="F201" s="154" t="s">
        <v>126</v>
      </c>
      <c r="G201" s="155"/>
      <c r="H201" s="118">
        <v>18</v>
      </c>
      <c r="I201" s="119" t="s">
        <v>128</v>
      </c>
      <c r="J201" s="120">
        <v>0</v>
      </c>
      <c r="K201" s="121">
        <f t="shared" si="44"/>
        <v>0</v>
      </c>
    </row>
    <row r="202" spans="1:11" ht="12" customHeight="1">
      <c r="A202" s="8"/>
      <c r="B202" s="84" t="s">
        <v>327</v>
      </c>
      <c r="C202" s="19" t="s">
        <v>126</v>
      </c>
      <c r="D202" s="18" t="s">
        <v>127</v>
      </c>
      <c r="E202" s="19" t="s">
        <v>126</v>
      </c>
      <c r="F202" s="129" t="s">
        <v>126</v>
      </c>
      <c r="G202" s="130"/>
      <c r="H202" s="103">
        <v>5</v>
      </c>
      <c r="I202" s="33" t="s">
        <v>11</v>
      </c>
      <c r="J202" s="48">
        <v>0</v>
      </c>
      <c r="K202" s="20">
        <f t="shared" ref="K202" si="46">H202*J202</f>
        <v>0</v>
      </c>
    </row>
    <row r="203" spans="1:11" ht="12" customHeight="1">
      <c r="A203" s="8"/>
      <c r="B203" s="85"/>
      <c r="C203" s="19"/>
      <c r="D203" s="18"/>
      <c r="E203" s="19"/>
      <c r="F203" s="19"/>
      <c r="G203" s="64"/>
      <c r="H203" s="104"/>
      <c r="I203" s="70"/>
      <c r="J203" s="71"/>
      <c r="K203" s="20"/>
    </row>
    <row r="204" spans="1:11" ht="27.75" customHeight="1">
      <c r="A204" s="8"/>
      <c r="B204" s="124" t="s">
        <v>388</v>
      </c>
      <c r="C204" s="125"/>
      <c r="D204" s="125"/>
      <c r="E204" s="125"/>
      <c r="F204" s="125"/>
      <c r="G204" s="125"/>
      <c r="H204" s="125"/>
      <c r="I204" s="125"/>
      <c r="J204" s="126"/>
      <c r="K204" s="111">
        <f>+K205</f>
        <v>0</v>
      </c>
    </row>
    <row r="205" spans="1:11" ht="24" customHeight="1">
      <c r="A205" s="16"/>
      <c r="B205" s="78"/>
      <c r="C205" s="46"/>
      <c r="D205" s="42" t="s">
        <v>329</v>
      </c>
      <c r="E205" s="42"/>
      <c r="F205" s="42"/>
      <c r="G205" s="42"/>
      <c r="H205" s="105"/>
      <c r="I205" s="86"/>
      <c r="J205" s="47"/>
      <c r="K205" s="79">
        <f>SUM(K206:K206)</f>
        <v>0</v>
      </c>
    </row>
    <row r="206" spans="1:11" ht="20.100000000000001" customHeight="1">
      <c r="A206" s="8"/>
      <c r="B206" s="87" t="s">
        <v>328</v>
      </c>
      <c r="C206" s="88" t="s">
        <v>14</v>
      </c>
      <c r="D206" s="89" t="s">
        <v>359</v>
      </c>
      <c r="E206" s="88"/>
      <c r="F206" s="88"/>
      <c r="G206" s="88"/>
      <c r="H206" s="106">
        <v>1</v>
      </c>
      <c r="I206" s="90" t="s">
        <v>11</v>
      </c>
      <c r="J206" s="91">
        <v>0</v>
      </c>
      <c r="K206" s="92">
        <f t="shared" si="43"/>
        <v>0</v>
      </c>
    </row>
    <row r="207" spans="1:11" ht="20.100000000000001" customHeight="1" thickBot="1">
      <c r="A207" s="8"/>
      <c r="B207" s="69"/>
      <c r="C207" s="72"/>
      <c r="D207" s="73"/>
      <c r="E207" s="72"/>
      <c r="F207" s="72"/>
      <c r="G207" s="72"/>
      <c r="H207" s="107"/>
      <c r="I207" s="70"/>
      <c r="J207" s="74"/>
      <c r="K207" s="75"/>
    </row>
    <row r="208" spans="1:11" ht="18">
      <c r="A208" s="8"/>
      <c r="B208" s="8"/>
      <c r="C208" s="8"/>
      <c r="D208" s="8"/>
      <c r="E208" s="8"/>
      <c r="F208" s="141" t="s">
        <v>3</v>
      </c>
      <c r="G208" s="142"/>
      <c r="H208" s="143"/>
      <c r="I208" s="35"/>
      <c r="J208" s="150">
        <f>K4+K204</f>
        <v>0</v>
      </c>
      <c r="K208" s="151"/>
    </row>
    <row r="209" spans="1:11" ht="18">
      <c r="A209" s="8"/>
      <c r="B209" s="8"/>
      <c r="C209" s="8"/>
      <c r="D209" s="8"/>
      <c r="E209" s="8"/>
      <c r="F209" s="144" t="s">
        <v>4</v>
      </c>
      <c r="G209" s="145"/>
      <c r="H209" s="146"/>
      <c r="I209" s="28"/>
      <c r="J209" s="152">
        <f>J208*20%</f>
        <v>0</v>
      </c>
      <c r="K209" s="153"/>
    </row>
    <row r="210" spans="1:11" ht="18.75" thickBot="1">
      <c r="A210" s="8"/>
      <c r="B210" s="8"/>
      <c r="C210" s="8"/>
      <c r="D210" s="8"/>
      <c r="E210" s="8"/>
      <c r="F210" s="147" t="s">
        <v>5</v>
      </c>
      <c r="G210" s="148"/>
      <c r="H210" s="149"/>
      <c r="I210" s="36"/>
      <c r="J210" s="139">
        <f>J208+J209</f>
        <v>0</v>
      </c>
      <c r="K210" s="140"/>
    </row>
    <row r="211" spans="1:11">
      <c r="D211" s="1"/>
    </row>
    <row r="212" spans="1:11">
      <c r="D212" s="1"/>
      <c r="J212" s="4"/>
    </row>
    <row r="213" spans="1:11" ht="26.25">
      <c r="D213" s="5"/>
    </row>
  </sheetData>
  <mergeCells count="77">
    <mergeCell ref="E114:G114"/>
    <mergeCell ref="E132:G132"/>
    <mergeCell ref="F202:G202"/>
    <mergeCell ref="F201:G201"/>
    <mergeCell ref="E144:G144"/>
    <mergeCell ref="E147:G147"/>
    <mergeCell ref="E152:G152"/>
    <mergeCell ref="E155:G155"/>
    <mergeCell ref="E178:G178"/>
    <mergeCell ref="E183:G183"/>
    <mergeCell ref="E188:G188"/>
    <mergeCell ref="E193:G193"/>
    <mergeCell ref="F200:G200"/>
    <mergeCell ref="C133:C134"/>
    <mergeCell ref="C135:C136"/>
    <mergeCell ref="C137:C138"/>
    <mergeCell ref="C139:C140"/>
    <mergeCell ref="C141:C142"/>
    <mergeCell ref="J210:K210"/>
    <mergeCell ref="F208:H208"/>
    <mergeCell ref="F209:H209"/>
    <mergeCell ref="F210:H210"/>
    <mergeCell ref="J208:K208"/>
    <mergeCell ref="J209:K209"/>
    <mergeCell ref="F43:G43"/>
    <mergeCell ref="C75:C76"/>
    <mergeCell ref="C77:C78"/>
    <mergeCell ref="C129:C130"/>
    <mergeCell ref="C111:C112"/>
    <mergeCell ref="C85:C86"/>
    <mergeCell ref="C87:C88"/>
    <mergeCell ref="C89:C90"/>
    <mergeCell ref="C121:C122"/>
    <mergeCell ref="C123:C124"/>
    <mergeCell ref="C119:C120"/>
    <mergeCell ref="C127:C128"/>
    <mergeCell ref="C99:C100"/>
    <mergeCell ref="C101:C102"/>
    <mergeCell ref="E110:G110"/>
    <mergeCell ref="E118:G118"/>
    <mergeCell ref="E15:G15"/>
    <mergeCell ref="E24:G24"/>
    <mergeCell ref="E38:G38"/>
    <mergeCell ref="E42:G42"/>
    <mergeCell ref="H3:I3"/>
    <mergeCell ref="A1:K1"/>
    <mergeCell ref="D3:G3"/>
    <mergeCell ref="C97:C98"/>
    <mergeCell ref="E45:G45"/>
    <mergeCell ref="E49:G49"/>
    <mergeCell ref="E52:G52"/>
    <mergeCell ref="E68:G68"/>
    <mergeCell ref="E72:G72"/>
    <mergeCell ref="B4:J4"/>
    <mergeCell ref="C81:C82"/>
    <mergeCell ref="C83:C84"/>
    <mergeCell ref="E18:G18"/>
    <mergeCell ref="E50:G50"/>
    <mergeCell ref="E56:G56"/>
    <mergeCell ref="C79:C80"/>
    <mergeCell ref="E7:G7"/>
    <mergeCell ref="B204:J204"/>
    <mergeCell ref="C46:C47"/>
    <mergeCell ref="F197:G197"/>
    <mergeCell ref="F179:G179"/>
    <mergeCell ref="F199:G199"/>
    <mergeCell ref="F198:G198"/>
    <mergeCell ref="C125:C126"/>
    <mergeCell ref="C103:C104"/>
    <mergeCell ref="C105:C106"/>
    <mergeCell ref="C91:C92"/>
    <mergeCell ref="C93:C94"/>
    <mergeCell ref="C95:C96"/>
    <mergeCell ref="C107:C108"/>
    <mergeCell ref="F180:G180"/>
    <mergeCell ref="F181:G181"/>
    <mergeCell ref="C73:C74"/>
  </mergeCells>
  <phoneticPr fontId="24" type="noConversion"/>
  <pageMargins left="0.70866141732283472" right="0.70866141732283472" top="0.74803149606299213" bottom="0.74803149606299213" header="0.31496062992125984" footer="0.31496062992125984"/>
  <pageSetup paperSize="8" scale="64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rodriguez</dc:creator>
  <cp:lastModifiedBy>Margault.Menard</cp:lastModifiedBy>
  <cp:revision>1</cp:revision>
  <cp:lastPrinted>2024-10-22T08:36:13Z</cp:lastPrinted>
  <dcterms:created xsi:type="dcterms:W3CDTF">2004-04-05T07:52:23Z</dcterms:created>
  <dcterms:modified xsi:type="dcterms:W3CDTF">2025-09-02T08:44:51Z</dcterms:modified>
</cp:coreProperties>
</file>