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DELEGATION SECURITE\Cellule Sécurité Incendie\Marchés\SSI\DEF\"/>
    </mc:Choice>
  </mc:AlternateContent>
  <xr:revisionPtr revIDLastSave="0" documentId="13_ncr:1_{D05319BD-5B6A-42EC-8860-3E7B2B93B388}" xr6:coauthVersionLast="36" xr6:coauthVersionMax="36" xr10:uidLastSave="{00000000-0000-0000-0000-000000000000}"/>
  <bookViews>
    <workbookView xWindow="0" yWindow="0" windowWidth="25200" windowHeight="11175" xr2:uid="{DE8E1AAF-0043-4054-B09B-95F39D496EE6}"/>
  </bookViews>
  <sheets>
    <sheet name="RECAP LOT 1" sheetId="1" r:id="rId1"/>
    <sheet name="Mil Jean Bernard" sheetId="2" r:id="rId2"/>
    <sheet name="Mil CCV Sat Tech DATA" sheetId="3" r:id="rId3"/>
    <sheet name="Mil Maurice SALLES RODIN" sheetId="4" r:id="rId4"/>
    <sheet name="Mil Internat Jacques AUBERT" sheetId="5" r:id="rId5"/>
    <sheet name="Mil Crêche Bouton d'or" sheetId="6" r:id="rId6"/>
    <sheet name="Mil EFS IRM" sheetId="7" r:id="rId7"/>
    <sheet name="Mil UBM" sheetId="8" r:id="rId8"/>
    <sheet name="Mil PRC" sheetId="9" r:id="rId9"/>
    <sheet name="Mil AGORA" sheetId="10" r:id="rId10"/>
    <sheet name="Mil Pharmacie" sheetId="11" r:id="rId11"/>
    <sheet name="Mil Maison des familles" sheetId="12" r:id="rId12"/>
    <sheet name="Châtel Bat A" sheetId="13" r:id="rId13"/>
    <sheet name="Châtel ARCHIVES" sheetId="14" r:id="rId14"/>
    <sheet name="Châtel IRM" sheetId="15" r:id="rId15"/>
    <sheet name="Châtel Sterillisation" sheetId="16" r:id="rId16"/>
    <sheet name="Châtel Bat B" sheetId="17" r:id="rId17"/>
    <sheet name="Châtel Mat Ambu" sheetId="18" r:id="rId18"/>
    <sheet name="Mont CH Montmorillon Datacenter" sheetId="19" r:id="rId19"/>
    <sheet name="Mont CUISINE" sheetId="20" r:id="rId2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9" l="1"/>
  <c r="E29" i="19"/>
  <c r="E30" i="19" s="1"/>
  <c r="E21" i="18"/>
  <c r="E20" i="18"/>
  <c r="E31" i="17"/>
  <c r="E30" i="17"/>
  <c r="E17" i="16"/>
  <c r="E21" i="15"/>
  <c r="E33" i="13"/>
  <c r="C22" i="13"/>
  <c r="C11" i="13"/>
  <c r="C10" i="13"/>
  <c r="C9" i="13"/>
  <c r="E48" i="19" l="1"/>
  <c r="E49" i="19" s="1"/>
  <c r="E47" i="3" l="1"/>
  <c r="E36" i="10"/>
  <c r="E33" i="8"/>
  <c r="E25" i="7"/>
  <c r="E11" i="6"/>
  <c r="E13" i="5"/>
  <c r="E22" i="4"/>
  <c r="E29" i="3"/>
  <c r="E30" i="3" s="1"/>
  <c r="E31" i="3" s="1"/>
  <c r="E27" i="2"/>
  <c r="E28" i="9"/>
  <c r="E27" i="9"/>
  <c r="E26" i="9"/>
  <c r="E48" i="3" l="1"/>
  <c r="E49" i="3" s="1"/>
  <c r="E37" i="10"/>
  <c r="E38" i="10" s="1"/>
  <c r="E34" i="8"/>
  <c r="E35" i="8" s="1"/>
  <c r="E26" i="7"/>
  <c r="E27" i="7" s="1"/>
  <c r="E12" i="6"/>
  <c r="E13" i="6" s="1"/>
  <c r="E14" i="5"/>
  <c r="E15" i="5" s="1"/>
  <c r="E23" i="4"/>
  <c r="E24" i="4" s="1"/>
  <c r="E28" i="2"/>
  <c r="E29" i="2" s="1"/>
  <c r="E17" i="11" l="1"/>
  <c r="E18" i="11" s="1"/>
  <c r="E19" i="11" s="1"/>
  <c r="E13" i="20" l="1"/>
  <c r="E14" i="20" s="1"/>
  <c r="E15" i="20" s="1"/>
  <c r="E31" i="19"/>
  <c r="E32" i="17"/>
  <c r="E14" i="14"/>
  <c r="E15" i="14" s="1"/>
  <c r="E16" i="14" s="1"/>
  <c r="E18" i="16"/>
  <c r="E19" i="16" s="1"/>
  <c r="E22" i="15"/>
  <c r="E34" i="13"/>
  <c r="E17" i="12"/>
  <c r="E18" i="10"/>
  <c r="E18" i="12" l="1"/>
  <c r="E19" i="12" s="1"/>
  <c r="E19" i="10"/>
  <c r="E22" i="18"/>
  <c r="E23" i="15"/>
  <c r="E35" i="13"/>
  <c r="E20" i="10" l="1"/>
</calcChain>
</file>

<file path=xl/sharedStrings.xml><?xml version="1.0" encoding="utf-8"?>
<sst xmlns="http://schemas.openxmlformats.org/spreadsheetml/2006/main" count="937" uniqueCount="238">
  <si>
    <t>Désignation</t>
  </si>
  <si>
    <t>Référence</t>
  </si>
  <si>
    <t>Quantité</t>
  </si>
  <si>
    <t>Prix unitaire HT</t>
  </si>
  <si>
    <t>Total HT</t>
  </si>
  <si>
    <t>Alimentation Electrique de Sécurité</t>
  </si>
  <si>
    <t>Déclencheur manuel</t>
  </si>
  <si>
    <t>Montant HT</t>
  </si>
  <si>
    <t>TVA</t>
  </si>
  <si>
    <t>TOTAL</t>
  </si>
  <si>
    <t xml:space="preserve">Détecteur optique </t>
  </si>
  <si>
    <t>Indicateur d'action</t>
  </si>
  <si>
    <t>Tableau de report</t>
  </si>
  <si>
    <t>PCF</t>
  </si>
  <si>
    <t>Détecteur thermique</t>
  </si>
  <si>
    <t>CCF</t>
  </si>
  <si>
    <t>Coffret de relayage</t>
  </si>
  <si>
    <t>NSA</t>
  </si>
  <si>
    <t>Détecteur multicritère</t>
  </si>
  <si>
    <t>Détecteur optique</t>
  </si>
  <si>
    <t>Détecteur thermovélocimétrique</t>
  </si>
  <si>
    <t>Matériel DEF</t>
  </si>
  <si>
    <t>FORTE S</t>
  </si>
  <si>
    <t>JEAN BERNARD</t>
  </si>
  <si>
    <t xml:space="preserve">Centralisateur de mise en sécurité incendie </t>
  </si>
  <si>
    <t>ANTARES 4</t>
  </si>
  <si>
    <t>Batterie 12 Ah</t>
  </si>
  <si>
    <t>BATTERIE</t>
  </si>
  <si>
    <t>Batterie 17 Ah</t>
  </si>
  <si>
    <t>Batterie 38 Ah</t>
  </si>
  <si>
    <t>DIVA/DMOA</t>
  </si>
  <si>
    <t>OA-T</t>
  </si>
  <si>
    <t>VTVA</t>
  </si>
  <si>
    <t>VOA</t>
  </si>
  <si>
    <t>OA-O</t>
  </si>
  <si>
    <t>Voex</t>
  </si>
  <si>
    <t>Ligne conventionnel ATEX</t>
  </si>
  <si>
    <t>MBASVex</t>
  </si>
  <si>
    <t>Détecteur linéaire LYNX L100</t>
  </si>
  <si>
    <t>Indicateur d’action</t>
  </si>
  <si>
    <t>Ventouse porte coupe feu</t>
  </si>
  <si>
    <t>Trappes / Volet coupe feu désenfumage</t>
  </si>
  <si>
    <t>Clapet coupe feu</t>
  </si>
  <si>
    <t>Moteur de désenfumage</t>
  </si>
  <si>
    <t>Non stop ascenseurs</t>
  </si>
  <si>
    <t xml:space="preserve">Superviseur </t>
  </si>
  <si>
    <t>LINEAIRE</t>
  </si>
  <si>
    <t>IA</t>
  </si>
  <si>
    <t>VLAD</t>
  </si>
  <si>
    <t>VOLETS DSF</t>
  </si>
  <si>
    <t>MOTEUR</t>
  </si>
  <si>
    <t>SLAT/MERCURE</t>
  </si>
  <si>
    <t>POWERLINE</t>
  </si>
  <si>
    <t>VISIO DEF</t>
  </si>
  <si>
    <t>Satellite Technique-CCV-IRM 7 TESLA</t>
  </si>
  <si>
    <t>Centrale de détection adressable</t>
  </si>
  <si>
    <t>Centralisateur de Mise en Sécurité Incendie</t>
  </si>
  <si>
    <t>Batteries 12 Ah</t>
  </si>
  <si>
    <t>Batteries 17 Ah</t>
  </si>
  <si>
    <t>Batteries 38 Ah</t>
  </si>
  <si>
    <t>Façade déportée détection incendie</t>
  </si>
  <si>
    <t>Façade déportée C.M.S.I</t>
  </si>
  <si>
    <t>Déclencheur Manuel</t>
  </si>
  <si>
    <t xml:space="preserve">Détecteur thermovélocimétrique </t>
  </si>
  <si>
    <t>Détecteur linéaire de fumée</t>
  </si>
  <si>
    <t>Volet coupe feu désenfumage</t>
  </si>
  <si>
    <t>Liaison avec Superviseur</t>
  </si>
  <si>
    <t>Unité de Gestion des Issues de secours</t>
  </si>
  <si>
    <t>Verrou U.G.I.S</t>
  </si>
  <si>
    <t>Ventouses 300Kgs sur PCF</t>
  </si>
  <si>
    <t>FORTE-S</t>
  </si>
  <si>
    <t>FORTE</t>
  </si>
  <si>
    <t>DMOA</t>
  </si>
  <si>
    <t>ORION+</t>
  </si>
  <si>
    <t>Lynx L100</t>
  </si>
  <si>
    <t>ACS</t>
  </si>
  <si>
    <t>ALLIGATOR</t>
  </si>
  <si>
    <t>U.G.I.S.</t>
  </si>
  <si>
    <t>Maurice SALLES Auguste RODIN</t>
  </si>
  <si>
    <t>Batteries 24 Ah</t>
  </si>
  <si>
    <t>Ventouse Issues de secours</t>
  </si>
  <si>
    <t>ACS/POWERLINE</t>
  </si>
  <si>
    <t>VISIODEF</t>
  </si>
  <si>
    <t>Internat Jacques AUBERT</t>
  </si>
  <si>
    <t>Batteries 2.1 Ah</t>
  </si>
  <si>
    <t>Diffuseurs sonores</t>
  </si>
  <si>
    <t>FORTE-C</t>
  </si>
  <si>
    <t>AVSU</t>
  </si>
  <si>
    <t>Crêche Bouton d'Or</t>
  </si>
  <si>
    <t>ALTAIR-C</t>
  </si>
  <si>
    <t>BMAL</t>
  </si>
  <si>
    <t>OAO-S</t>
  </si>
  <si>
    <t>Etablissement Français du sang / IRM</t>
  </si>
  <si>
    <t>Arret CTA</t>
  </si>
  <si>
    <t>Modules déportés</t>
  </si>
  <si>
    <t>ANTARES 5</t>
  </si>
  <si>
    <t>CTA</t>
  </si>
  <si>
    <t>ED4L</t>
  </si>
  <si>
    <t>EDBD</t>
  </si>
  <si>
    <t>ED4R</t>
  </si>
  <si>
    <t>Urgences Biologie Médicale</t>
  </si>
  <si>
    <t>Indicateur d’action étanche</t>
  </si>
  <si>
    <t>Trappes de désenfumage</t>
  </si>
  <si>
    <t>Ouvrants désenfumage (DAC)</t>
  </si>
  <si>
    <t>Désenfumage Ventelles</t>
  </si>
  <si>
    <t>IAE</t>
  </si>
  <si>
    <t>AVS2000</t>
  </si>
  <si>
    <t>TRAPPES</t>
  </si>
  <si>
    <t>OUVRANTS DSF</t>
  </si>
  <si>
    <t>DSF VENTELLES</t>
  </si>
  <si>
    <t>Pôle Régional de Cancérologie GIE TEP SCAN</t>
  </si>
  <si>
    <t>Détecteur Linéaire</t>
  </si>
  <si>
    <t>Portes automatiques asservis</t>
  </si>
  <si>
    <t>ALTAIR-S</t>
  </si>
  <si>
    <t>DIVA</t>
  </si>
  <si>
    <t>SOLARION</t>
  </si>
  <si>
    <t>AVAGS</t>
  </si>
  <si>
    <t>AGES</t>
  </si>
  <si>
    <t>AGROA</t>
  </si>
  <si>
    <t>Détecteur Thermovélocimétrique</t>
  </si>
  <si>
    <t>Elements Techniques</t>
  </si>
  <si>
    <t>Centrale Alarme Technique</t>
  </si>
  <si>
    <t>ALTRA+</t>
  </si>
  <si>
    <t>ETCO</t>
  </si>
  <si>
    <t>PROXIMA</t>
  </si>
  <si>
    <t>Centrale d'extinction</t>
  </si>
  <si>
    <t>Batterie 12V7Ah</t>
  </si>
  <si>
    <t>Détecteurs conventionnels</t>
  </si>
  <si>
    <t>Panneaux lumineux</t>
  </si>
  <si>
    <t>Boitier BREG</t>
  </si>
  <si>
    <t>Réservoirs 80L 300Bars</t>
  </si>
  <si>
    <t>Cartouche pyrotechnique</t>
  </si>
  <si>
    <t>Event de suppresion</t>
  </si>
  <si>
    <t>POLARIS 2/6/10</t>
  </si>
  <si>
    <t>OC-O</t>
  </si>
  <si>
    <t>PLX2000</t>
  </si>
  <si>
    <t>BREG</t>
  </si>
  <si>
    <t>Réservoirs IG55</t>
  </si>
  <si>
    <t>Cartouche Pyro</t>
  </si>
  <si>
    <t>Events</t>
  </si>
  <si>
    <t>DATA CENTER AGROA</t>
  </si>
  <si>
    <t>DATA CENTER CCV</t>
  </si>
  <si>
    <t>Batteries 7 Ah</t>
  </si>
  <si>
    <t>POLARIS C2/6/10</t>
  </si>
  <si>
    <t>BCME</t>
  </si>
  <si>
    <t>WHISPER</t>
  </si>
  <si>
    <t>DEFinert</t>
  </si>
  <si>
    <t>EVENT</t>
  </si>
  <si>
    <t>CARTOUCHE</t>
  </si>
  <si>
    <t>ET4CO</t>
  </si>
  <si>
    <t>Pharmacie</t>
  </si>
  <si>
    <t>Maison des Familles</t>
  </si>
  <si>
    <t>Bâtiment A MCO</t>
  </si>
  <si>
    <t>Détecteurs linéaire</t>
  </si>
  <si>
    <t>Porte coupe feu</t>
  </si>
  <si>
    <t>Porte Issues de secours</t>
  </si>
  <si>
    <t>Trappes de desenfumage</t>
  </si>
  <si>
    <t>Relayage pour ventilateur</t>
  </si>
  <si>
    <t>Exutoire de Désenfumage</t>
  </si>
  <si>
    <t>Ouvrants de façade</t>
  </si>
  <si>
    <t>Diffuseur sonores</t>
  </si>
  <si>
    <t>Diffuseurs lumineux</t>
  </si>
  <si>
    <t>Coupure Vanne Gaz</t>
  </si>
  <si>
    <t>Arrêt Cogénération</t>
  </si>
  <si>
    <t>BATTERIES</t>
  </si>
  <si>
    <t>SOLAR ET LYNX</t>
  </si>
  <si>
    <t>PCF / MECALECTRO</t>
  </si>
  <si>
    <t>IS / JPM</t>
  </si>
  <si>
    <t>PANOL/LZ3</t>
  </si>
  <si>
    <t>STECITECH automatismes / CONTROLVENT A.R</t>
  </si>
  <si>
    <t>EXUTOIRES</t>
  </si>
  <si>
    <t>COMTRA/VEC1E48</t>
  </si>
  <si>
    <t>AVSU PZ</t>
  </si>
  <si>
    <t>DL2000</t>
  </si>
  <si>
    <t>STAR DI</t>
  </si>
  <si>
    <t>Châtellerault Archives</t>
  </si>
  <si>
    <t>Batteries 1,2 Ah</t>
  </si>
  <si>
    <t>POLARIS C10</t>
  </si>
  <si>
    <t>VO</t>
  </si>
  <si>
    <t>Châtellerault IRM</t>
  </si>
  <si>
    <t>Module déporté</t>
  </si>
  <si>
    <t xml:space="preserve">Coffret de Relayage </t>
  </si>
  <si>
    <t>PIANO-S</t>
  </si>
  <si>
    <t>ANTARRES 3</t>
  </si>
  <si>
    <t>MODULES</t>
  </si>
  <si>
    <t>IS</t>
  </si>
  <si>
    <t>COFFRET</t>
  </si>
  <si>
    <t>OUVRANTS</t>
  </si>
  <si>
    <t>AVAGS-ALT</t>
  </si>
  <si>
    <t>Châtellerault Sterillisation</t>
  </si>
  <si>
    <t>PIANO-C</t>
  </si>
  <si>
    <t>AVS2000 SIP</t>
  </si>
  <si>
    <t>BATIMENT B C3S</t>
  </si>
  <si>
    <t>Volets désenfumage</t>
  </si>
  <si>
    <t>Indicateur d'action Etanche</t>
  </si>
  <si>
    <t>VAF</t>
  </si>
  <si>
    <t>VOLETS</t>
  </si>
  <si>
    <t>Châtel Maternité Ambulatoire</t>
  </si>
  <si>
    <t>STAR</t>
  </si>
  <si>
    <t>CH MONTMORILLON</t>
  </si>
  <si>
    <t>Façe avant déporté FORTE</t>
  </si>
  <si>
    <t>Façe avant déporté ANTARES V</t>
  </si>
  <si>
    <t>Liaison superviseur</t>
  </si>
  <si>
    <t>Indicateur d'Action Etanche</t>
  </si>
  <si>
    <t>Indicateur d'Action</t>
  </si>
  <si>
    <t>FORTE 360-S</t>
  </si>
  <si>
    <t>ANTARES V</t>
  </si>
  <si>
    <t>AES48</t>
  </si>
  <si>
    <t>AES24</t>
  </si>
  <si>
    <t>VENTOUSES</t>
  </si>
  <si>
    <t>RADIANCE</t>
  </si>
  <si>
    <t>AGS2000</t>
  </si>
  <si>
    <t>VIODEF</t>
  </si>
  <si>
    <t>DATA CENTER MONMORILLON</t>
  </si>
  <si>
    <t>Déclencheur Manuel double action</t>
  </si>
  <si>
    <t>Kit modulaires 80L-300Bar</t>
  </si>
  <si>
    <t>Event de suppression</t>
  </si>
  <si>
    <t>Alarme Technique sur FORTE batiment</t>
  </si>
  <si>
    <t>DEFINert</t>
  </si>
  <si>
    <t>MONTMORILLON CUISINES</t>
  </si>
  <si>
    <t>RÉCAPITULATIF LOT 1 - Matériel DEF</t>
  </si>
  <si>
    <t>Milétrie JEAN BERNARD</t>
  </si>
  <si>
    <t>Milétrie CCV Sat Tech DATACENTER CCV</t>
  </si>
  <si>
    <t>Milétrie Maurice SALLES Auguste RODIN</t>
  </si>
  <si>
    <t>Milétrie Internat Jacques AUBERT</t>
  </si>
  <si>
    <t>Milétrie Crèche Bouton d'Or</t>
  </si>
  <si>
    <t>Milétrie Etablissement Français du Sang / IRM</t>
  </si>
  <si>
    <t>Milétrie Pôle régional de cancérologie</t>
  </si>
  <si>
    <t>Milétrie Urgences Bio Médicale</t>
  </si>
  <si>
    <t>Milétrie AGORA</t>
  </si>
  <si>
    <t>Milétrie Pharmacie</t>
  </si>
  <si>
    <t>Milétrie Maison des Familles</t>
  </si>
  <si>
    <t>Châtellerault Bâtiment A MCO</t>
  </si>
  <si>
    <t>Châtellerault Stérillisation</t>
  </si>
  <si>
    <t>Châtellerault Bâtiment B C3S</t>
  </si>
  <si>
    <t>Châtellerault Matérnité Ambulatoire</t>
  </si>
  <si>
    <t>Montmorillon Centre Hospitalier et DATA CENTER</t>
  </si>
  <si>
    <t>Montmorillon CUISINE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</si>
</sst>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4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4" fillId="0" borderId="4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Fill="1"/>
    <xf numFmtId="0" fontId="10" fillId="0" borderId="0" xfId="0" applyFont="1" applyFill="1"/>
    <xf numFmtId="164" fontId="9" fillId="0" borderId="0" xfId="0" applyNumberFormat="1" applyFont="1" applyFill="1" applyAlignment="1">
      <alignment horizontal="left"/>
    </xf>
    <xf numFmtId="0" fontId="6" fillId="0" borderId="0" xfId="0" applyFont="1" applyAlignment="1">
      <alignment horizontal="center"/>
    </xf>
    <xf numFmtId="0" fontId="8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/>
    <xf numFmtId="0" fontId="11" fillId="0" borderId="7" xfId="0" applyFont="1" applyFill="1" applyBorder="1" applyAlignment="1">
      <alignment wrapText="1"/>
    </xf>
    <xf numFmtId="0" fontId="0" fillId="0" borderId="0" xfId="0"/>
    <xf numFmtId="0" fontId="0" fillId="0" borderId="0" xfId="0"/>
    <xf numFmtId="0" fontId="11" fillId="0" borderId="7" xfId="0" applyFont="1" applyFill="1" applyBorder="1" applyAlignment="1">
      <alignment horizontal="center" vertical="center"/>
    </xf>
    <xf numFmtId="0" fontId="11" fillId="0" borderId="7" xfId="0" applyFont="1" applyFill="1" applyBorder="1"/>
    <xf numFmtId="0" fontId="11" fillId="0" borderId="4" xfId="0" applyFont="1" applyFill="1" applyBorder="1" applyAlignment="1">
      <alignment wrapText="1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>
      <alignment horizontal="center" vertical="center" wrapText="1"/>
    </xf>
    <xf numFmtId="0" fontId="0" fillId="0" borderId="0" xfId="0"/>
    <xf numFmtId="164" fontId="5" fillId="0" borderId="0" xfId="0" applyNumberFormat="1" applyFont="1" applyFill="1" applyAlignment="1">
      <alignment horizontal="right" vertical="center" wrapText="1"/>
    </xf>
    <xf numFmtId="0" fontId="0" fillId="0" borderId="2" xfId="0" applyBorder="1" applyAlignment="1">
      <alignment wrapText="1"/>
    </xf>
    <xf numFmtId="164" fontId="5" fillId="0" borderId="0" xfId="0" applyNumberFormat="1" applyFont="1" applyFill="1" applyAlignment="1">
      <alignment horizontal="center" vertical="center" wrapText="1"/>
    </xf>
    <xf numFmtId="0" fontId="0" fillId="0" borderId="4" xfId="0" applyBorder="1"/>
    <xf numFmtId="0" fontId="3" fillId="0" borderId="11" xfId="0" applyFont="1" applyBorder="1" applyAlignment="1">
      <alignment horizontal="center" vertical="center" wrapText="1"/>
    </xf>
    <xf numFmtId="0" fontId="0" fillId="0" borderId="0" xfId="0"/>
    <xf numFmtId="0" fontId="11" fillId="0" borderId="7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164" fontId="5" fillId="0" borderId="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B815B-90F2-42FF-BC8A-853C028E77CD}">
  <dimension ref="A2:F28"/>
  <sheetViews>
    <sheetView tabSelected="1" workbookViewId="0">
      <selection activeCell="A3" sqref="A3"/>
    </sheetView>
  </sheetViews>
  <sheetFormatPr baseColWidth="10" defaultRowHeight="15" x14ac:dyDescent="0.25"/>
  <cols>
    <col min="1" max="1" width="13.7109375" customWidth="1"/>
    <col min="3" max="3" width="14.7109375" customWidth="1"/>
    <col min="4" max="4" width="10" customWidth="1"/>
  </cols>
  <sheetData>
    <row r="2" spans="1:6" ht="18.75" x14ac:dyDescent="0.3">
      <c r="A2" s="25" t="s">
        <v>220</v>
      </c>
      <c r="B2" s="25"/>
      <c r="C2" s="25"/>
      <c r="D2" s="25"/>
      <c r="E2" s="25"/>
      <c r="F2" s="25"/>
    </row>
    <row r="3" spans="1:6" ht="18.75" x14ac:dyDescent="0.3">
      <c r="A3" s="17"/>
      <c r="B3" s="17"/>
      <c r="C3" s="17"/>
      <c r="D3" s="17"/>
      <c r="E3" s="17"/>
      <c r="F3" s="17"/>
    </row>
    <row r="4" spans="1:6" ht="54.75" customHeight="1" x14ac:dyDescent="0.25"/>
    <row r="6" spans="1:6" x14ac:dyDescent="0.25">
      <c r="A6" s="26" t="s">
        <v>221</v>
      </c>
      <c r="B6" s="26"/>
      <c r="C6" s="26"/>
      <c r="D6" s="26"/>
    </row>
    <row r="7" spans="1:6" ht="16.5" customHeight="1" x14ac:dyDescent="0.25">
      <c r="A7" s="26" t="s">
        <v>222</v>
      </c>
      <c r="B7" s="26"/>
      <c r="C7" s="26"/>
      <c r="D7" s="26"/>
    </row>
    <row r="8" spans="1:6" x14ac:dyDescent="0.25">
      <c r="A8" s="26" t="s">
        <v>223</v>
      </c>
      <c r="B8" s="26"/>
      <c r="C8" s="26"/>
      <c r="D8" s="26"/>
    </row>
    <row r="9" spans="1:6" ht="17.25" customHeight="1" x14ac:dyDescent="0.25">
      <c r="A9" s="26" t="s">
        <v>224</v>
      </c>
      <c r="B9" s="26"/>
      <c r="C9" s="26"/>
      <c r="D9" s="26"/>
    </row>
    <row r="10" spans="1:6" ht="17.25" customHeight="1" x14ac:dyDescent="0.25">
      <c r="A10" s="26" t="s">
        <v>225</v>
      </c>
      <c r="B10" s="26"/>
      <c r="C10" s="26"/>
      <c r="D10" s="26"/>
    </row>
    <row r="11" spans="1:6" ht="17.25" customHeight="1" x14ac:dyDescent="0.25">
      <c r="A11" s="26" t="s">
        <v>226</v>
      </c>
      <c r="B11" s="26"/>
      <c r="C11" s="26"/>
      <c r="D11" s="26"/>
    </row>
    <row r="12" spans="1:6" ht="17.25" customHeight="1" x14ac:dyDescent="0.25">
      <c r="A12" s="26" t="s">
        <v>228</v>
      </c>
      <c r="B12" s="26"/>
      <c r="C12" s="26"/>
      <c r="D12" s="26"/>
    </row>
    <row r="13" spans="1:6" ht="17.25" customHeight="1" x14ac:dyDescent="0.25">
      <c r="A13" s="26" t="s">
        <v>227</v>
      </c>
      <c r="B13" s="26"/>
      <c r="C13" s="26"/>
      <c r="D13" s="26"/>
    </row>
    <row r="14" spans="1:6" ht="17.25" customHeight="1" x14ac:dyDescent="0.25">
      <c r="A14" s="26" t="s">
        <v>229</v>
      </c>
      <c r="B14" s="26"/>
      <c r="C14" s="26"/>
      <c r="D14" s="26"/>
    </row>
    <row r="15" spans="1:6" ht="17.25" customHeight="1" x14ac:dyDescent="0.25">
      <c r="A15" s="26" t="s">
        <v>230</v>
      </c>
      <c r="B15" s="26"/>
      <c r="C15" s="26"/>
      <c r="D15" s="26"/>
    </row>
    <row r="16" spans="1:6" ht="17.25" customHeight="1" x14ac:dyDescent="0.25">
      <c r="A16" s="26" t="s">
        <v>231</v>
      </c>
      <c r="B16" s="26"/>
      <c r="C16" s="26"/>
      <c r="D16" s="26"/>
    </row>
    <row r="17" spans="1:5" ht="17.25" customHeight="1" x14ac:dyDescent="0.25">
      <c r="A17" s="26" t="s">
        <v>232</v>
      </c>
      <c r="B17" s="26"/>
      <c r="C17" s="26"/>
      <c r="D17" s="26"/>
    </row>
    <row r="18" spans="1:5" ht="17.25" customHeight="1" x14ac:dyDescent="0.25">
      <c r="A18" s="26" t="s">
        <v>175</v>
      </c>
      <c r="B18" s="26"/>
      <c r="C18" s="26"/>
      <c r="D18" s="26"/>
    </row>
    <row r="19" spans="1:5" ht="17.25" customHeight="1" x14ac:dyDescent="0.25">
      <c r="A19" s="26" t="s">
        <v>179</v>
      </c>
      <c r="B19" s="26"/>
      <c r="C19" s="26"/>
      <c r="D19" s="26"/>
    </row>
    <row r="20" spans="1:5" ht="17.25" customHeight="1" x14ac:dyDescent="0.25">
      <c r="A20" s="26" t="s">
        <v>233</v>
      </c>
      <c r="B20" s="26"/>
      <c r="C20" s="26"/>
      <c r="D20" s="26"/>
    </row>
    <row r="21" spans="1:5" x14ac:dyDescent="0.25">
      <c r="A21" s="26" t="s">
        <v>234</v>
      </c>
      <c r="B21" s="26"/>
      <c r="C21" s="26"/>
      <c r="D21" s="26"/>
    </row>
    <row r="22" spans="1:5" ht="17.25" customHeight="1" x14ac:dyDescent="0.25">
      <c r="A22" s="26" t="s">
        <v>235</v>
      </c>
      <c r="B22" s="26"/>
      <c r="C22" s="26"/>
      <c r="D22" s="26"/>
    </row>
    <row r="23" spans="1:5" ht="30" customHeight="1" x14ac:dyDescent="0.25">
      <c r="A23" s="26" t="s">
        <v>236</v>
      </c>
      <c r="B23" s="26"/>
      <c r="C23" s="26"/>
      <c r="D23" s="26"/>
    </row>
    <row r="24" spans="1:5" ht="17.25" customHeight="1" x14ac:dyDescent="0.25">
      <c r="A24" s="26" t="s">
        <v>237</v>
      </c>
      <c r="B24" s="26"/>
      <c r="C24" s="26"/>
      <c r="D24" s="26"/>
    </row>
    <row r="28" spans="1:5" x14ac:dyDescent="0.25">
      <c r="E28" s="11"/>
    </row>
  </sheetData>
  <mergeCells count="20">
    <mergeCell ref="A6:D6"/>
    <mergeCell ref="A7:D7"/>
    <mergeCell ref="A8:D8"/>
    <mergeCell ref="A17:D17"/>
    <mergeCell ref="A18:D18"/>
    <mergeCell ref="A19:D19"/>
    <mergeCell ref="A20:D20"/>
    <mergeCell ref="A9:D9"/>
    <mergeCell ref="A2:F2"/>
    <mergeCell ref="A22:D22"/>
    <mergeCell ref="A23:D23"/>
    <mergeCell ref="A24:D24"/>
    <mergeCell ref="A21:D21"/>
    <mergeCell ref="A10:D10"/>
    <mergeCell ref="A11:D11"/>
    <mergeCell ref="A12:D12"/>
    <mergeCell ref="A13:D13"/>
    <mergeCell ref="A14:D14"/>
    <mergeCell ref="A15:D15"/>
    <mergeCell ref="A16:D16"/>
  </mergeCell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5AF16-AF5A-4677-93EF-5858B36DA9EF}">
  <dimension ref="A1:G42"/>
  <sheetViews>
    <sheetView workbookViewId="0"/>
  </sheetViews>
  <sheetFormatPr baseColWidth="10" defaultRowHeight="15" x14ac:dyDescent="0.25"/>
  <cols>
    <col min="1" max="1" width="37.42578125" customWidth="1"/>
    <col min="2" max="2" width="15.140625" customWidth="1"/>
    <col min="4" max="4" width="14.140625" customWidth="1"/>
    <col min="6" max="7" width="11.42578125" style="22"/>
  </cols>
  <sheetData>
    <row r="1" spans="1:7" ht="15.75" thickBot="1" x14ac:dyDescent="0.3"/>
    <row r="2" spans="1:7" ht="17.25" thickTop="1" thickBot="1" x14ac:dyDescent="0.3">
      <c r="A2" s="1" t="s">
        <v>21</v>
      </c>
      <c r="B2" s="27" t="s">
        <v>118</v>
      </c>
      <c r="C2" s="28"/>
      <c r="D2" s="28"/>
      <c r="E2" s="29"/>
    </row>
    <row r="3" spans="1:7" ht="30.75" thickBot="1" x14ac:dyDescent="0.3">
      <c r="A3" s="8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23"/>
      <c r="G3" s="23"/>
    </row>
    <row r="4" spans="1:7" ht="20.100000000000001" customHeight="1" thickBot="1" x14ac:dyDescent="0.3">
      <c r="A4" s="33" t="s">
        <v>55</v>
      </c>
      <c r="B4" s="36" t="s">
        <v>70</v>
      </c>
      <c r="C4" s="36">
        <v>1</v>
      </c>
      <c r="D4" s="10"/>
      <c r="E4" s="10"/>
      <c r="F4" s="24"/>
      <c r="G4" s="24"/>
    </row>
    <row r="5" spans="1:7" ht="20.100000000000001" customHeight="1" thickBot="1" x14ac:dyDescent="0.3">
      <c r="A5" s="37" t="s">
        <v>56</v>
      </c>
      <c r="B5" s="36" t="s">
        <v>25</v>
      </c>
      <c r="C5" s="36">
        <v>1</v>
      </c>
      <c r="D5" s="10"/>
      <c r="E5" s="10"/>
      <c r="F5" s="24"/>
      <c r="G5" s="24"/>
    </row>
    <row r="6" spans="1:7" ht="20.100000000000001" customHeight="1" thickBot="1" x14ac:dyDescent="0.3">
      <c r="A6" s="37" t="s">
        <v>58</v>
      </c>
      <c r="B6" s="36" t="s">
        <v>27</v>
      </c>
      <c r="C6" s="36">
        <v>12</v>
      </c>
      <c r="D6" s="10"/>
      <c r="E6" s="10"/>
      <c r="F6" s="24"/>
      <c r="G6" s="24"/>
    </row>
    <row r="7" spans="1:7" ht="20.100000000000001" customHeight="1" thickBot="1" x14ac:dyDescent="0.3">
      <c r="A7" s="37" t="s">
        <v>62</v>
      </c>
      <c r="B7" s="36" t="s">
        <v>72</v>
      </c>
      <c r="C7" s="36">
        <v>29</v>
      </c>
      <c r="D7" s="10"/>
      <c r="E7" s="10"/>
      <c r="F7" s="24"/>
      <c r="G7" s="24"/>
    </row>
    <row r="8" spans="1:7" ht="20.100000000000001" customHeight="1" thickBot="1" x14ac:dyDescent="0.3">
      <c r="A8" s="37" t="s">
        <v>19</v>
      </c>
      <c r="B8" s="36" t="s">
        <v>34</v>
      </c>
      <c r="C8" s="36">
        <v>204</v>
      </c>
      <c r="D8" s="10"/>
      <c r="E8" s="10"/>
      <c r="F8" s="24"/>
      <c r="G8" s="24"/>
    </row>
    <row r="9" spans="1:7" ht="20.100000000000001" customHeight="1" thickBot="1" x14ac:dyDescent="0.3">
      <c r="A9" s="37" t="s">
        <v>119</v>
      </c>
      <c r="B9" s="36" t="s">
        <v>31</v>
      </c>
      <c r="C9" s="36">
        <v>2</v>
      </c>
      <c r="D9" s="10"/>
      <c r="E9" s="10"/>
      <c r="F9" s="24"/>
      <c r="G9" s="24"/>
    </row>
    <row r="10" spans="1:7" ht="20.100000000000001" customHeight="1" thickBot="1" x14ac:dyDescent="0.3">
      <c r="A10" s="37" t="s">
        <v>39</v>
      </c>
      <c r="B10" s="36" t="s">
        <v>47</v>
      </c>
      <c r="C10" s="36">
        <v>0</v>
      </c>
      <c r="D10" s="10"/>
      <c r="E10" s="10"/>
      <c r="F10" s="24"/>
      <c r="G10" s="24"/>
    </row>
    <row r="11" spans="1:7" ht="20.100000000000001" customHeight="1" thickBot="1" x14ac:dyDescent="0.3">
      <c r="A11" s="37" t="s">
        <v>12</v>
      </c>
      <c r="B11" s="36" t="s">
        <v>122</v>
      </c>
      <c r="C11" s="36">
        <v>2</v>
      </c>
      <c r="D11" s="10"/>
      <c r="E11" s="10"/>
      <c r="F11" s="24"/>
      <c r="G11" s="24"/>
    </row>
    <row r="12" spans="1:7" ht="20.100000000000001" customHeight="1" thickBot="1" x14ac:dyDescent="0.3">
      <c r="A12" s="37" t="s">
        <v>40</v>
      </c>
      <c r="B12" s="36" t="s">
        <v>48</v>
      </c>
      <c r="C12" s="36">
        <v>0</v>
      </c>
      <c r="D12" s="10"/>
      <c r="E12" s="10"/>
      <c r="F12" s="24"/>
      <c r="G12" s="24"/>
    </row>
    <row r="13" spans="1:7" ht="20.100000000000001" customHeight="1" thickBot="1" x14ac:dyDescent="0.3">
      <c r="A13" s="37" t="s">
        <v>80</v>
      </c>
      <c r="B13" s="36" t="s">
        <v>48</v>
      </c>
      <c r="C13" s="36">
        <v>0</v>
      </c>
      <c r="D13" s="10"/>
      <c r="E13" s="10"/>
      <c r="F13" s="24"/>
      <c r="G13" s="24"/>
    </row>
    <row r="14" spans="1:7" ht="20.100000000000001" customHeight="1" thickBot="1" x14ac:dyDescent="0.3">
      <c r="A14" s="37" t="s">
        <v>5</v>
      </c>
      <c r="B14" s="36" t="s">
        <v>52</v>
      </c>
      <c r="C14" s="36">
        <v>2</v>
      </c>
      <c r="D14" s="10"/>
      <c r="E14" s="10"/>
      <c r="F14" s="24"/>
      <c r="G14" s="24"/>
    </row>
    <row r="15" spans="1:7" ht="20.100000000000001" customHeight="1" thickBot="1" x14ac:dyDescent="0.3">
      <c r="A15" s="37" t="s">
        <v>66</v>
      </c>
      <c r="B15" s="36" t="s">
        <v>53</v>
      </c>
      <c r="C15" s="36">
        <v>1</v>
      </c>
      <c r="D15" s="10"/>
      <c r="E15" s="10"/>
      <c r="F15" s="24"/>
      <c r="G15" s="24"/>
    </row>
    <row r="16" spans="1:7" ht="20.100000000000001" customHeight="1" thickBot="1" x14ac:dyDescent="0.3">
      <c r="A16" s="37" t="s">
        <v>120</v>
      </c>
      <c r="B16" s="36" t="s">
        <v>123</v>
      </c>
      <c r="C16" s="36">
        <v>2</v>
      </c>
      <c r="D16" s="10"/>
      <c r="E16" s="10"/>
      <c r="F16" s="24"/>
      <c r="G16" s="24"/>
    </row>
    <row r="17" spans="1:7" ht="20.100000000000001" customHeight="1" thickBot="1" x14ac:dyDescent="0.3">
      <c r="A17" s="37" t="s">
        <v>121</v>
      </c>
      <c r="B17" s="36" t="s">
        <v>124</v>
      </c>
      <c r="C17" s="36">
        <v>0</v>
      </c>
      <c r="D17" s="10"/>
      <c r="E17" s="10"/>
      <c r="F17" s="24"/>
      <c r="G17" s="24"/>
    </row>
    <row r="18" spans="1:7" ht="20.100000000000001" customHeight="1" x14ac:dyDescent="0.25">
      <c r="A18" s="6"/>
      <c r="B18" s="7"/>
      <c r="C18" s="7"/>
      <c r="D18" s="50" t="s">
        <v>7</v>
      </c>
      <c r="E18" s="48">
        <f>SUM(E4:E17)</f>
        <v>0</v>
      </c>
      <c r="F18" s="24"/>
      <c r="G18" s="24"/>
    </row>
    <row r="19" spans="1:7" ht="20.100000000000001" customHeight="1" x14ac:dyDescent="0.25">
      <c r="A19" s="6"/>
      <c r="B19" s="7"/>
      <c r="C19" s="7"/>
      <c r="D19" s="46" t="s">
        <v>8</v>
      </c>
      <c r="E19" s="48">
        <f>+E18*0.2</f>
        <v>0</v>
      </c>
      <c r="F19" s="24"/>
      <c r="G19" s="24"/>
    </row>
    <row r="20" spans="1:7" ht="20.100000000000001" customHeight="1" x14ac:dyDescent="0.25">
      <c r="A20" s="6"/>
      <c r="B20" s="7"/>
      <c r="C20" s="7"/>
      <c r="D20" s="46" t="s">
        <v>9</v>
      </c>
      <c r="E20" s="48">
        <f>+E18+E19</f>
        <v>0</v>
      </c>
      <c r="F20" s="24"/>
      <c r="G20" s="24"/>
    </row>
    <row r="21" spans="1:7" ht="20.100000000000001" customHeight="1" x14ac:dyDescent="0.25">
      <c r="E21" s="11"/>
      <c r="F21" s="24"/>
      <c r="G21" s="24"/>
    </row>
    <row r="22" spans="1:7" ht="20.100000000000001" customHeight="1" x14ac:dyDescent="0.25">
      <c r="F22" s="24"/>
      <c r="G22" s="24"/>
    </row>
    <row r="23" spans="1:7" ht="20.100000000000001" customHeight="1" thickBot="1" x14ac:dyDescent="0.3">
      <c r="F23" s="24"/>
      <c r="G23" s="24"/>
    </row>
    <row r="24" spans="1:7" s="53" customFormat="1" ht="17.25" thickTop="1" thickBot="1" x14ac:dyDescent="0.3">
      <c r="A24" s="1" t="s">
        <v>21</v>
      </c>
      <c r="B24" s="27" t="s">
        <v>140</v>
      </c>
      <c r="C24" s="28"/>
      <c r="D24" s="28"/>
      <c r="E24" s="29"/>
      <c r="F24" s="22"/>
      <c r="G24" s="22"/>
    </row>
    <row r="25" spans="1:7" s="53" customFormat="1" ht="30.75" thickBot="1" x14ac:dyDescent="0.3">
      <c r="A25" s="8" t="s">
        <v>0</v>
      </c>
      <c r="B25" s="19" t="s">
        <v>1</v>
      </c>
      <c r="C25" s="19" t="s">
        <v>2</v>
      </c>
      <c r="D25" s="19" t="s">
        <v>3</v>
      </c>
      <c r="E25" s="19" t="s">
        <v>4</v>
      </c>
      <c r="F25" s="23"/>
      <c r="G25" s="23"/>
    </row>
    <row r="26" spans="1:7" s="53" customFormat="1" ht="20.100000000000001" customHeight="1" thickBot="1" x14ac:dyDescent="0.3">
      <c r="A26" s="33" t="s">
        <v>125</v>
      </c>
      <c r="B26" s="36" t="s">
        <v>133</v>
      </c>
      <c r="C26" s="36">
        <v>1</v>
      </c>
      <c r="D26" s="10"/>
      <c r="E26" s="10"/>
      <c r="F26" s="24"/>
      <c r="G26" s="24"/>
    </row>
    <row r="27" spans="1:7" s="53" customFormat="1" ht="20.100000000000001" customHeight="1" thickBot="1" x14ac:dyDescent="0.3">
      <c r="A27" s="33" t="s">
        <v>126</v>
      </c>
      <c r="B27" s="36" t="s">
        <v>27</v>
      </c>
      <c r="C27" s="36">
        <v>2</v>
      </c>
      <c r="D27" s="10"/>
      <c r="E27" s="10"/>
      <c r="F27" s="24"/>
      <c r="G27" s="24"/>
    </row>
    <row r="28" spans="1:7" s="53" customFormat="1" ht="20.100000000000001" customHeight="1" thickBot="1" x14ac:dyDescent="0.3">
      <c r="A28" s="37" t="s">
        <v>127</v>
      </c>
      <c r="B28" s="36" t="s">
        <v>134</v>
      </c>
      <c r="C28" s="36">
        <v>12</v>
      </c>
      <c r="D28" s="10"/>
      <c r="E28" s="10"/>
      <c r="F28" s="24"/>
      <c r="G28" s="24"/>
    </row>
    <row r="29" spans="1:7" s="53" customFormat="1" ht="20.100000000000001" customHeight="1" thickBot="1" x14ac:dyDescent="0.3">
      <c r="A29" s="37" t="s">
        <v>85</v>
      </c>
      <c r="B29" s="36" t="s">
        <v>106</v>
      </c>
      <c r="C29" s="36">
        <v>3</v>
      </c>
      <c r="D29" s="10"/>
      <c r="E29" s="10"/>
      <c r="F29" s="24"/>
      <c r="G29" s="24"/>
    </row>
    <row r="30" spans="1:7" s="53" customFormat="1" ht="20.100000000000001" customHeight="1" thickBot="1" x14ac:dyDescent="0.3">
      <c r="A30" s="37" t="s">
        <v>128</v>
      </c>
      <c r="B30" s="36" t="s">
        <v>135</v>
      </c>
      <c r="C30" s="36">
        <v>4</v>
      </c>
      <c r="D30" s="10"/>
      <c r="E30" s="10"/>
      <c r="F30" s="24"/>
      <c r="G30" s="24"/>
    </row>
    <row r="31" spans="1:7" s="53" customFormat="1" ht="20.100000000000001" customHeight="1" thickBot="1" x14ac:dyDescent="0.3">
      <c r="A31" s="37" t="s">
        <v>129</v>
      </c>
      <c r="B31" s="36" t="s">
        <v>136</v>
      </c>
      <c r="C31" s="36">
        <v>1</v>
      </c>
      <c r="D31" s="10"/>
      <c r="E31" s="10"/>
      <c r="F31" s="24"/>
      <c r="G31" s="24"/>
    </row>
    <row r="32" spans="1:7" s="53" customFormat="1" ht="20.100000000000001" customHeight="1" thickBot="1" x14ac:dyDescent="0.3">
      <c r="A32" s="37" t="s">
        <v>130</v>
      </c>
      <c r="B32" s="36" t="s">
        <v>137</v>
      </c>
      <c r="C32" s="36">
        <v>3</v>
      </c>
      <c r="D32" s="10"/>
      <c r="E32" s="10"/>
      <c r="F32" s="24"/>
      <c r="G32" s="24"/>
    </row>
    <row r="33" spans="1:7" s="53" customFormat="1" ht="20.100000000000001" customHeight="1" thickBot="1" x14ac:dyDescent="0.3">
      <c r="A33" s="37" t="s">
        <v>131</v>
      </c>
      <c r="B33" s="36" t="s">
        <v>138</v>
      </c>
      <c r="C33" s="36">
        <v>1</v>
      </c>
      <c r="D33" s="10"/>
      <c r="E33" s="10"/>
      <c r="F33" s="24"/>
      <c r="G33" s="24"/>
    </row>
    <row r="34" spans="1:7" s="53" customFormat="1" ht="20.100000000000001" customHeight="1" thickBot="1" x14ac:dyDescent="0.3">
      <c r="A34" s="37" t="s">
        <v>120</v>
      </c>
      <c r="B34" s="36" t="s">
        <v>123</v>
      </c>
      <c r="C34" s="36">
        <v>4</v>
      </c>
      <c r="D34" s="10"/>
      <c r="E34" s="10"/>
      <c r="F34" s="24"/>
      <c r="G34" s="24"/>
    </row>
    <row r="35" spans="1:7" s="53" customFormat="1" ht="20.100000000000001" customHeight="1" thickBot="1" x14ac:dyDescent="0.3">
      <c r="A35" s="37" t="s">
        <v>132</v>
      </c>
      <c r="B35" s="36" t="s">
        <v>139</v>
      </c>
      <c r="C35" s="36">
        <v>2</v>
      </c>
      <c r="D35" s="10"/>
      <c r="E35" s="10"/>
      <c r="F35" s="24"/>
      <c r="G35" s="24"/>
    </row>
    <row r="36" spans="1:7" s="53" customFormat="1" ht="20.100000000000001" customHeight="1" x14ac:dyDescent="0.25">
      <c r="A36" s="20"/>
      <c r="B36" s="21"/>
      <c r="C36" s="21"/>
      <c r="D36" s="50" t="s">
        <v>7</v>
      </c>
      <c r="E36" s="48">
        <f>SUM(E26:E35)</f>
        <v>0</v>
      </c>
      <c r="F36" s="24"/>
      <c r="G36" s="24"/>
    </row>
    <row r="37" spans="1:7" s="53" customFormat="1" ht="20.100000000000001" customHeight="1" x14ac:dyDescent="0.25">
      <c r="A37" s="20"/>
      <c r="B37" s="21"/>
      <c r="C37" s="21"/>
      <c r="D37" s="46" t="s">
        <v>8</v>
      </c>
      <c r="E37" s="48">
        <f>+E36*0.2</f>
        <v>0</v>
      </c>
      <c r="F37" s="24"/>
      <c r="G37" s="24"/>
    </row>
    <row r="38" spans="1:7" s="53" customFormat="1" ht="20.100000000000001" customHeight="1" x14ac:dyDescent="0.25">
      <c r="A38" s="20"/>
      <c r="B38" s="21"/>
      <c r="C38" s="21"/>
      <c r="D38" s="46" t="s">
        <v>9</v>
      </c>
      <c r="E38" s="48">
        <f>+E36+E37</f>
        <v>0</v>
      </c>
      <c r="F38" s="24"/>
      <c r="G38" s="24"/>
    </row>
    <row r="39" spans="1:7" s="53" customFormat="1" ht="20.100000000000001" customHeight="1" x14ac:dyDescent="0.25">
      <c r="A39"/>
      <c r="B39"/>
      <c r="C39"/>
      <c r="D39"/>
      <c r="E39"/>
      <c r="F39" s="24"/>
      <c r="G39" s="24"/>
    </row>
    <row r="40" spans="1:7" s="53" customFormat="1" ht="20.100000000000001" customHeight="1" x14ac:dyDescent="0.25">
      <c r="A40"/>
      <c r="B40"/>
      <c r="C40"/>
      <c r="D40"/>
      <c r="E40"/>
      <c r="F40" s="24"/>
      <c r="G40" s="24"/>
    </row>
    <row r="41" spans="1:7" s="53" customFormat="1" ht="20.100000000000001" customHeight="1" x14ac:dyDescent="0.25">
      <c r="A41"/>
      <c r="B41"/>
      <c r="C41"/>
      <c r="D41"/>
      <c r="E41"/>
      <c r="F41" s="24"/>
      <c r="G41" s="24"/>
    </row>
    <row r="42" spans="1:7" s="53" customFormat="1" ht="20.100000000000001" customHeight="1" x14ac:dyDescent="0.25">
      <c r="A42"/>
      <c r="B42"/>
      <c r="C42"/>
      <c r="D42"/>
      <c r="E42"/>
      <c r="F42" s="24"/>
      <c r="G42" s="24"/>
    </row>
  </sheetData>
  <mergeCells count="2">
    <mergeCell ref="B2:E2"/>
    <mergeCell ref="B24:E2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9C7ED-3CDB-499F-B067-BE14E2E255FE}">
  <dimension ref="A1:G20"/>
  <sheetViews>
    <sheetView workbookViewId="0"/>
  </sheetViews>
  <sheetFormatPr baseColWidth="10" defaultRowHeight="15" x14ac:dyDescent="0.25"/>
  <cols>
    <col min="1" max="1" width="28.28515625" customWidth="1"/>
    <col min="2" max="2" width="15.5703125" customWidth="1"/>
    <col min="4" max="4" width="13.7109375" customWidth="1"/>
    <col min="5" max="5" width="12.7109375" customWidth="1"/>
  </cols>
  <sheetData>
    <row r="1" spans="1:7" ht="15.75" thickBot="1" x14ac:dyDescent="0.3"/>
    <row r="2" spans="1:7" ht="17.25" thickTop="1" thickBot="1" x14ac:dyDescent="0.3">
      <c r="A2" s="1" t="s">
        <v>21</v>
      </c>
      <c r="B2" s="27" t="s">
        <v>150</v>
      </c>
      <c r="C2" s="28"/>
      <c r="D2" s="28"/>
      <c r="E2" s="29"/>
    </row>
    <row r="3" spans="1:7" ht="46.5" customHeight="1" thickBot="1" x14ac:dyDescent="0.3">
      <c r="A3" s="8" t="s">
        <v>0</v>
      </c>
      <c r="B3" s="3" t="s">
        <v>1</v>
      </c>
      <c r="C3" s="3" t="s">
        <v>2</v>
      </c>
      <c r="D3" s="3" t="s">
        <v>3</v>
      </c>
      <c r="E3" s="3" t="s">
        <v>4</v>
      </c>
    </row>
    <row r="4" spans="1:7" ht="20.100000000000001" customHeight="1" thickBot="1" x14ac:dyDescent="0.3">
      <c r="A4" s="33" t="s">
        <v>55</v>
      </c>
      <c r="B4" s="36" t="s">
        <v>70</v>
      </c>
      <c r="C4" s="36">
        <v>1</v>
      </c>
      <c r="D4" s="10"/>
      <c r="E4" s="10"/>
    </row>
    <row r="5" spans="1:7" ht="20.100000000000001" customHeight="1" thickBot="1" x14ac:dyDescent="0.3">
      <c r="A5" s="37" t="s">
        <v>56</v>
      </c>
      <c r="B5" s="36" t="s">
        <v>25</v>
      </c>
      <c r="C5" s="36">
        <v>1</v>
      </c>
      <c r="D5" s="10"/>
      <c r="E5" s="10"/>
    </row>
    <row r="6" spans="1:7" ht="20.100000000000001" customHeight="1" thickBot="1" x14ac:dyDescent="0.3">
      <c r="A6" s="37" t="s">
        <v>60</v>
      </c>
      <c r="B6" s="36" t="s">
        <v>70</v>
      </c>
      <c r="C6" s="36">
        <v>1</v>
      </c>
      <c r="D6" s="10"/>
      <c r="E6" s="10"/>
    </row>
    <row r="7" spans="1:7" ht="20.100000000000001" customHeight="1" thickBot="1" x14ac:dyDescent="0.3">
      <c r="A7" s="37" t="s">
        <v>61</v>
      </c>
      <c r="B7" s="36" t="s">
        <v>25</v>
      </c>
      <c r="C7" s="36">
        <v>1</v>
      </c>
      <c r="D7" s="10"/>
      <c r="E7" s="10"/>
    </row>
    <row r="8" spans="1:7" ht="20.100000000000001" customHeight="1" thickBot="1" x14ac:dyDescent="0.3">
      <c r="A8" s="37" t="s">
        <v>57</v>
      </c>
      <c r="B8" s="36" t="s">
        <v>27</v>
      </c>
      <c r="C8" s="36">
        <v>2</v>
      </c>
      <c r="D8" s="10"/>
      <c r="E8" s="10"/>
    </row>
    <row r="9" spans="1:7" ht="20.100000000000001" customHeight="1" thickBot="1" x14ac:dyDescent="0.3">
      <c r="A9" s="37" t="s">
        <v>58</v>
      </c>
      <c r="B9" s="36" t="s">
        <v>27</v>
      </c>
      <c r="C9" s="36">
        <v>8</v>
      </c>
      <c r="D9" s="10"/>
      <c r="E9" s="10"/>
    </row>
    <row r="10" spans="1:7" ht="20.100000000000001" customHeight="1" thickBot="1" x14ac:dyDescent="0.3">
      <c r="A10" s="37" t="s">
        <v>62</v>
      </c>
      <c r="B10" s="36" t="s">
        <v>72</v>
      </c>
      <c r="C10" s="36">
        <v>18</v>
      </c>
      <c r="D10" s="10"/>
      <c r="E10" s="10"/>
      <c r="G10" s="11"/>
    </row>
    <row r="11" spans="1:7" ht="20.100000000000001" customHeight="1" thickBot="1" x14ac:dyDescent="0.3">
      <c r="A11" s="37" t="s">
        <v>19</v>
      </c>
      <c r="B11" s="36" t="s">
        <v>34</v>
      </c>
      <c r="C11" s="36">
        <v>163</v>
      </c>
      <c r="D11" s="10"/>
      <c r="E11" s="10"/>
    </row>
    <row r="12" spans="1:7" ht="20.100000000000001" customHeight="1" thickBot="1" x14ac:dyDescent="0.3">
      <c r="A12" s="37" t="s">
        <v>85</v>
      </c>
      <c r="B12" s="36" t="s">
        <v>87</v>
      </c>
      <c r="C12" s="36">
        <v>11</v>
      </c>
      <c r="D12" s="10"/>
      <c r="E12" s="10"/>
    </row>
    <row r="13" spans="1:7" ht="20.100000000000001" customHeight="1" thickBot="1" x14ac:dyDescent="0.3">
      <c r="A13" s="37" t="s">
        <v>40</v>
      </c>
      <c r="B13" s="36" t="s">
        <v>48</v>
      </c>
      <c r="C13" s="36">
        <v>2</v>
      </c>
      <c r="D13" s="10"/>
      <c r="E13" s="10"/>
    </row>
    <row r="14" spans="1:7" ht="20.100000000000001" customHeight="1" thickBot="1" x14ac:dyDescent="0.3">
      <c r="A14" s="37" t="s">
        <v>42</v>
      </c>
      <c r="B14" s="36" t="s">
        <v>15</v>
      </c>
      <c r="C14" s="36">
        <v>0</v>
      </c>
      <c r="D14" s="10"/>
      <c r="E14" s="10"/>
    </row>
    <row r="15" spans="1:7" ht="20.100000000000001" customHeight="1" thickBot="1" x14ac:dyDescent="0.3">
      <c r="A15" s="37" t="s">
        <v>5</v>
      </c>
      <c r="B15" s="36" t="s">
        <v>52</v>
      </c>
      <c r="C15" s="36">
        <v>1</v>
      </c>
      <c r="D15" s="10"/>
      <c r="E15" s="10"/>
    </row>
    <row r="16" spans="1:7" ht="20.100000000000001" customHeight="1" thickBot="1" x14ac:dyDescent="0.3">
      <c r="A16" s="37" t="s">
        <v>66</v>
      </c>
      <c r="B16" s="36" t="s">
        <v>53</v>
      </c>
      <c r="C16" s="36">
        <v>1</v>
      </c>
      <c r="D16" s="10"/>
      <c r="E16" s="10"/>
    </row>
    <row r="17" spans="1:5" ht="20.100000000000001" customHeight="1" x14ac:dyDescent="0.25">
      <c r="A17" s="6"/>
      <c r="B17" s="7"/>
      <c r="C17" s="7"/>
      <c r="D17" s="46" t="s">
        <v>7</v>
      </c>
      <c r="E17" s="48">
        <f>SUM(E4:E16)</f>
        <v>0</v>
      </c>
    </row>
    <row r="18" spans="1:5" ht="20.100000000000001" customHeight="1" x14ac:dyDescent="0.25">
      <c r="A18" s="6"/>
      <c r="B18" s="7"/>
      <c r="C18" s="7"/>
      <c r="D18" s="46" t="s">
        <v>8</v>
      </c>
      <c r="E18" s="48">
        <f>+E17*0.2</f>
        <v>0</v>
      </c>
    </row>
    <row r="19" spans="1:5" ht="33" customHeight="1" x14ac:dyDescent="0.25">
      <c r="A19" s="6"/>
      <c r="B19" s="7"/>
      <c r="C19" s="7"/>
      <c r="D19" s="46" t="s">
        <v>9</v>
      </c>
      <c r="E19" s="48">
        <f>+E17+E18</f>
        <v>0</v>
      </c>
    </row>
    <row r="20" spans="1:5" x14ac:dyDescent="0.25">
      <c r="D20" s="45"/>
      <c r="E20" s="45"/>
    </row>
  </sheetData>
  <mergeCells count="1">
    <mergeCell ref="B2:E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736AC-FE40-4454-915D-8A5DD60C226A}">
  <dimension ref="A2:F30"/>
  <sheetViews>
    <sheetView workbookViewId="0">
      <selection activeCell="A2" sqref="A2"/>
    </sheetView>
  </sheetViews>
  <sheetFormatPr baseColWidth="10" defaultRowHeight="15" x14ac:dyDescent="0.25"/>
  <cols>
    <col min="1" max="1" width="28.5703125" customWidth="1"/>
    <col min="2" max="2" width="14.85546875" customWidth="1"/>
    <col min="4" max="4" width="14" customWidth="1"/>
    <col min="5" max="5" width="14.140625" customWidth="1"/>
  </cols>
  <sheetData>
    <row r="2" spans="1:5" ht="15.75" thickBot="1" x14ac:dyDescent="0.3"/>
    <row r="3" spans="1:5" ht="17.25" thickTop="1" thickBot="1" x14ac:dyDescent="0.3">
      <c r="A3" s="1" t="s">
        <v>21</v>
      </c>
      <c r="B3" s="27" t="s">
        <v>151</v>
      </c>
      <c r="C3" s="28"/>
      <c r="D3" s="28"/>
      <c r="E3" s="29"/>
    </row>
    <row r="4" spans="1:5" ht="30.75" thickBot="1" x14ac:dyDescent="0.3">
      <c r="A4" s="8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5" ht="20.100000000000001" customHeight="1" thickBot="1" x14ac:dyDescent="0.3">
      <c r="A5" s="33" t="s">
        <v>55</v>
      </c>
      <c r="B5" s="36" t="s">
        <v>70</v>
      </c>
      <c r="C5" s="36">
        <v>1</v>
      </c>
      <c r="D5" s="10"/>
      <c r="E5" s="10"/>
    </row>
    <row r="6" spans="1:5" ht="35.25" customHeight="1" thickBot="1" x14ac:dyDescent="0.3">
      <c r="A6" s="37" t="s">
        <v>58</v>
      </c>
      <c r="B6" s="36" t="s">
        <v>27</v>
      </c>
      <c r="C6" s="36">
        <v>8</v>
      </c>
      <c r="D6" s="10"/>
      <c r="E6" s="10"/>
    </row>
    <row r="7" spans="1:5" ht="20.100000000000001" customHeight="1" thickBot="1" x14ac:dyDescent="0.3">
      <c r="A7" s="37" t="s">
        <v>62</v>
      </c>
      <c r="B7" s="36" t="s">
        <v>72</v>
      </c>
      <c r="C7" s="36">
        <v>13</v>
      </c>
      <c r="D7" s="10"/>
      <c r="E7" s="10"/>
    </row>
    <row r="8" spans="1:5" ht="20.100000000000001" customHeight="1" thickBot="1" x14ac:dyDescent="0.3">
      <c r="A8" s="37" t="s">
        <v>19</v>
      </c>
      <c r="B8" s="36" t="s">
        <v>34</v>
      </c>
      <c r="C8" s="36">
        <v>68</v>
      </c>
      <c r="D8" s="10"/>
      <c r="E8" s="10"/>
    </row>
    <row r="9" spans="1:5" ht="20.100000000000001" customHeight="1" thickBot="1" x14ac:dyDescent="0.3">
      <c r="A9" s="37" t="s">
        <v>18</v>
      </c>
      <c r="B9" s="36" t="s">
        <v>73</v>
      </c>
      <c r="C9" s="36">
        <v>4</v>
      </c>
      <c r="D9" s="10"/>
      <c r="E9" s="10"/>
    </row>
    <row r="10" spans="1:5" ht="20.100000000000001" customHeight="1" thickBot="1" x14ac:dyDescent="0.3">
      <c r="A10" s="37" t="s">
        <v>119</v>
      </c>
      <c r="B10" s="36" t="s">
        <v>31</v>
      </c>
      <c r="C10" s="36">
        <v>1</v>
      </c>
      <c r="D10" s="10"/>
      <c r="E10" s="10"/>
    </row>
    <row r="11" spans="1:5" ht="20.100000000000001" customHeight="1" thickBot="1" x14ac:dyDescent="0.3">
      <c r="A11" s="37" t="s">
        <v>85</v>
      </c>
      <c r="B11" s="36" t="s">
        <v>87</v>
      </c>
      <c r="C11" s="36">
        <v>11</v>
      </c>
      <c r="D11" s="10"/>
      <c r="E11" s="10"/>
    </row>
    <row r="12" spans="1:5" ht="20.100000000000001" customHeight="1" thickBot="1" x14ac:dyDescent="0.3">
      <c r="A12" s="37" t="s">
        <v>40</v>
      </c>
      <c r="B12" s="36" t="s">
        <v>48</v>
      </c>
      <c r="C12" s="36">
        <v>14</v>
      </c>
      <c r="D12" s="10"/>
      <c r="E12" s="10"/>
    </row>
    <row r="13" spans="1:5" ht="20.100000000000001" customHeight="1" thickBot="1" x14ac:dyDescent="0.3">
      <c r="A13" s="37" t="s">
        <v>42</v>
      </c>
      <c r="B13" s="36" t="s">
        <v>15</v>
      </c>
      <c r="C13" s="36">
        <v>10</v>
      </c>
      <c r="D13" s="10"/>
      <c r="E13" s="10"/>
    </row>
    <row r="14" spans="1:5" ht="20.100000000000001" customHeight="1" thickBot="1" x14ac:dyDescent="0.3">
      <c r="A14" s="37" t="s">
        <v>5</v>
      </c>
      <c r="B14" s="36" t="s">
        <v>51</v>
      </c>
      <c r="C14" s="36">
        <v>1</v>
      </c>
      <c r="D14" s="10"/>
      <c r="E14" s="10"/>
    </row>
    <row r="15" spans="1:5" ht="20.100000000000001" customHeight="1" thickBot="1" x14ac:dyDescent="0.3">
      <c r="A15" s="37" t="s">
        <v>12</v>
      </c>
      <c r="B15" s="36" t="s">
        <v>122</v>
      </c>
      <c r="C15" s="36">
        <v>2</v>
      </c>
      <c r="D15" s="10"/>
      <c r="E15" s="10"/>
    </row>
    <row r="16" spans="1:5" ht="20.100000000000001" customHeight="1" thickBot="1" x14ac:dyDescent="0.3">
      <c r="A16" s="37" t="s">
        <v>66</v>
      </c>
      <c r="B16" s="36" t="s">
        <v>53</v>
      </c>
      <c r="C16" s="36">
        <v>1</v>
      </c>
      <c r="D16" s="10"/>
      <c r="E16" s="10"/>
    </row>
    <row r="17" spans="1:6" ht="20.100000000000001" customHeight="1" x14ac:dyDescent="0.25">
      <c r="A17" s="6"/>
      <c r="B17" s="7"/>
      <c r="C17" s="7"/>
      <c r="D17" s="46" t="s">
        <v>7</v>
      </c>
      <c r="E17" s="48">
        <f>SUM(E5:E16)</f>
        <v>0</v>
      </c>
    </row>
    <row r="18" spans="1:6" ht="20.100000000000001" customHeight="1" x14ac:dyDescent="0.25">
      <c r="A18" s="6"/>
      <c r="B18" s="7"/>
      <c r="C18" s="7"/>
      <c r="D18" s="46" t="s">
        <v>8</v>
      </c>
      <c r="E18" s="48">
        <f>+E17*0.2</f>
        <v>0</v>
      </c>
    </row>
    <row r="19" spans="1:6" ht="20.100000000000001" customHeight="1" x14ac:dyDescent="0.25">
      <c r="A19" s="6"/>
      <c r="B19" s="13"/>
      <c r="C19" s="13"/>
      <c r="D19" s="46" t="s">
        <v>9</v>
      </c>
      <c r="E19" s="48">
        <f>+E17+E18</f>
        <v>0</v>
      </c>
    </row>
    <row r="20" spans="1:6" ht="20.100000000000001" customHeight="1" x14ac:dyDescent="0.25"/>
    <row r="21" spans="1:6" ht="20.100000000000001" customHeight="1" x14ac:dyDescent="0.25"/>
    <row r="22" spans="1:6" ht="20.100000000000001" customHeight="1" x14ac:dyDescent="0.25"/>
    <row r="23" spans="1:6" ht="20.100000000000001" customHeight="1" x14ac:dyDescent="0.25"/>
    <row r="24" spans="1:6" ht="20.100000000000001" customHeight="1" x14ac:dyDescent="0.25"/>
    <row r="25" spans="1:6" ht="20.100000000000001" customHeight="1" x14ac:dyDescent="0.25"/>
    <row r="26" spans="1:6" ht="20.100000000000001" customHeight="1" x14ac:dyDescent="0.25"/>
    <row r="27" spans="1:6" ht="20.100000000000001" customHeight="1" x14ac:dyDescent="0.25"/>
    <row r="28" spans="1:6" x14ac:dyDescent="0.25">
      <c r="F28" s="11"/>
    </row>
    <row r="29" spans="1:6" x14ac:dyDescent="0.25">
      <c r="F29" s="11"/>
    </row>
    <row r="30" spans="1:6" x14ac:dyDescent="0.25">
      <c r="F30" s="11"/>
    </row>
  </sheetData>
  <mergeCells count="1">
    <mergeCell ref="B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7FB69-375D-4842-8A31-B639F8CE6D94}">
  <dimension ref="A2:E35"/>
  <sheetViews>
    <sheetView workbookViewId="0">
      <selection activeCell="A2" sqref="A2"/>
    </sheetView>
  </sheetViews>
  <sheetFormatPr baseColWidth="10" defaultRowHeight="15" x14ac:dyDescent="0.25"/>
  <cols>
    <col min="1" max="1" width="38.5703125" customWidth="1"/>
    <col min="2" max="2" width="18.140625" customWidth="1"/>
    <col min="4" max="4" width="11.42578125" customWidth="1"/>
  </cols>
  <sheetData>
    <row r="2" spans="1:5" ht="15.75" thickBot="1" x14ac:dyDescent="0.3"/>
    <row r="3" spans="1:5" ht="30" customHeight="1" thickTop="1" thickBot="1" x14ac:dyDescent="0.3">
      <c r="A3" s="1" t="s">
        <v>21</v>
      </c>
      <c r="B3" s="27" t="s">
        <v>152</v>
      </c>
      <c r="C3" s="28"/>
      <c r="D3" s="28"/>
      <c r="E3" s="29"/>
    </row>
    <row r="4" spans="1:5" ht="30" customHeight="1" thickBot="1" x14ac:dyDescent="0.3">
      <c r="A4" s="8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5" ht="20.100000000000001" customHeight="1" thickBot="1" x14ac:dyDescent="0.3">
      <c r="A5" s="33" t="s">
        <v>55</v>
      </c>
      <c r="B5" s="36" t="s">
        <v>70</v>
      </c>
      <c r="C5" s="36">
        <v>2</v>
      </c>
      <c r="D5" s="9"/>
      <c r="E5" s="9"/>
    </row>
    <row r="6" spans="1:5" ht="20.100000000000001" customHeight="1" thickBot="1" x14ac:dyDescent="0.3">
      <c r="A6" s="37" t="s">
        <v>56</v>
      </c>
      <c r="B6" s="36" t="s">
        <v>25</v>
      </c>
      <c r="C6" s="36">
        <v>3</v>
      </c>
      <c r="D6" s="9"/>
      <c r="E6" s="9"/>
    </row>
    <row r="7" spans="1:5" ht="20.100000000000001" customHeight="1" thickBot="1" x14ac:dyDescent="0.3">
      <c r="A7" s="37" t="s">
        <v>79</v>
      </c>
      <c r="B7" s="36" t="s">
        <v>164</v>
      </c>
      <c r="C7" s="36">
        <v>6</v>
      </c>
      <c r="D7" s="9"/>
      <c r="E7" s="9"/>
    </row>
    <row r="8" spans="1:5" ht="20.100000000000001" customHeight="1" thickBot="1" x14ac:dyDescent="0.3">
      <c r="A8" s="37" t="s">
        <v>58</v>
      </c>
      <c r="B8" s="36" t="s">
        <v>164</v>
      </c>
      <c r="C8" s="36">
        <v>2</v>
      </c>
      <c r="D8" s="9"/>
      <c r="E8" s="9"/>
    </row>
    <row r="9" spans="1:5" ht="20.100000000000001" customHeight="1" thickBot="1" x14ac:dyDescent="0.3">
      <c r="A9" s="37" t="s">
        <v>5</v>
      </c>
      <c r="B9" s="36" t="s">
        <v>52</v>
      </c>
      <c r="C9" s="36">
        <f>12-1</f>
        <v>11</v>
      </c>
      <c r="D9" s="9"/>
      <c r="E9" s="9"/>
    </row>
    <row r="10" spans="1:5" ht="20.100000000000001" customHeight="1" thickBot="1" x14ac:dyDescent="0.3">
      <c r="A10" s="37" t="s">
        <v>62</v>
      </c>
      <c r="B10" s="36" t="s">
        <v>72</v>
      </c>
      <c r="C10" s="36">
        <f>110+2</f>
        <v>112</v>
      </c>
      <c r="D10" s="9"/>
      <c r="E10" s="9"/>
    </row>
    <row r="11" spans="1:5" ht="20.100000000000001" customHeight="1" thickBot="1" x14ac:dyDescent="0.3">
      <c r="A11" s="37" t="s">
        <v>10</v>
      </c>
      <c r="B11" s="36" t="s">
        <v>34</v>
      </c>
      <c r="C11" s="36">
        <f>883+22</f>
        <v>905</v>
      </c>
      <c r="D11" s="9"/>
      <c r="E11" s="9"/>
    </row>
    <row r="12" spans="1:5" ht="20.100000000000001" customHeight="1" thickBot="1" x14ac:dyDescent="0.3">
      <c r="A12" s="37" t="s">
        <v>20</v>
      </c>
      <c r="B12" s="36" t="s">
        <v>31</v>
      </c>
      <c r="C12" s="36">
        <v>18</v>
      </c>
      <c r="D12" s="9"/>
      <c r="E12" s="9"/>
    </row>
    <row r="13" spans="1:5" ht="20.100000000000001" customHeight="1" thickBot="1" x14ac:dyDescent="0.3">
      <c r="A13" s="37" t="s">
        <v>18</v>
      </c>
      <c r="B13" s="36" t="s">
        <v>73</v>
      </c>
      <c r="C13" s="36">
        <v>94</v>
      </c>
      <c r="D13" s="9"/>
      <c r="E13" s="9"/>
    </row>
    <row r="14" spans="1:5" ht="20.100000000000001" customHeight="1" thickBot="1" x14ac:dyDescent="0.3">
      <c r="A14" s="37" t="s">
        <v>153</v>
      </c>
      <c r="B14" s="36" t="s">
        <v>165</v>
      </c>
      <c r="C14" s="36">
        <v>3</v>
      </c>
      <c r="D14" s="9"/>
      <c r="E14" s="9"/>
    </row>
    <row r="15" spans="1:5" ht="20.100000000000001" customHeight="1" thickBot="1" x14ac:dyDescent="0.3">
      <c r="A15" s="37" t="s">
        <v>154</v>
      </c>
      <c r="B15" s="36" t="s">
        <v>166</v>
      </c>
      <c r="C15" s="36">
        <v>254</v>
      </c>
      <c r="D15" s="9"/>
      <c r="E15" s="9"/>
    </row>
    <row r="16" spans="1:5" ht="15.75" thickBot="1" x14ac:dyDescent="0.3">
      <c r="A16" s="37" t="s">
        <v>155</v>
      </c>
      <c r="B16" s="36" t="s">
        <v>167</v>
      </c>
      <c r="C16" s="36">
        <v>7</v>
      </c>
      <c r="D16" s="32"/>
      <c r="E16" s="32"/>
    </row>
    <row r="17" spans="1:5" ht="15.75" thickBot="1" x14ac:dyDescent="0.3">
      <c r="A17" s="37" t="s">
        <v>42</v>
      </c>
      <c r="B17" s="36" t="s">
        <v>168</v>
      </c>
      <c r="C17" s="36">
        <v>101</v>
      </c>
      <c r="D17" s="32"/>
      <c r="E17" s="32"/>
    </row>
    <row r="18" spans="1:5" ht="15.75" thickBot="1" x14ac:dyDescent="0.3">
      <c r="A18" s="37" t="s">
        <v>156</v>
      </c>
      <c r="B18" s="36" t="s">
        <v>107</v>
      </c>
      <c r="C18" s="36">
        <v>115</v>
      </c>
      <c r="D18" s="32"/>
      <c r="E18" s="32"/>
    </row>
    <row r="19" spans="1:5" ht="51.75" thickBot="1" x14ac:dyDescent="0.3">
      <c r="A19" s="54" t="s">
        <v>157</v>
      </c>
      <c r="B19" s="55" t="s">
        <v>169</v>
      </c>
      <c r="C19" s="36">
        <v>33</v>
      </c>
      <c r="D19" s="32"/>
      <c r="E19" s="32"/>
    </row>
    <row r="20" spans="1:5" ht="15.75" thickBot="1" x14ac:dyDescent="0.3">
      <c r="A20" s="54" t="s">
        <v>158</v>
      </c>
      <c r="B20" s="55" t="s">
        <v>170</v>
      </c>
      <c r="C20" s="36">
        <v>4</v>
      </c>
      <c r="D20" s="32"/>
      <c r="E20" s="32"/>
    </row>
    <row r="21" spans="1:5" ht="15.75" thickBot="1" x14ac:dyDescent="0.3">
      <c r="A21" s="54" t="s">
        <v>159</v>
      </c>
      <c r="B21" s="55" t="s">
        <v>171</v>
      </c>
      <c r="C21" s="36">
        <v>65</v>
      </c>
      <c r="D21" s="32"/>
      <c r="E21" s="32"/>
    </row>
    <row r="22" spans="1:5" ht="15.75" thickBot="1" x14ac:dyDescent="0.3">
      <c r="A22" s="37" t="s">
        <v>43</v>
      </c>
      <c r="B22" s="36" t="s">
        <v>50</v>
      </c>
      <c r="C22" s="36">
        <f>33+2</f>
        <v>35</v>
      </c>
      <c r="D22" s="32"/>
      <c r="E22" s="32"/>
    </row>
    <row r="23" spans="1:5" ht="15.75" thickBot="1" x14ac:dyDescent="0.3">
      <c r="A23" s="37" t="s">
        <v>44</v>
      </c>
      <c r="B23" s="36" t="s">
        <v>17</v>
      </c>
      <c r="C23" s="36">
        <v>14</v>
      </c>
      <c r="D23" s="32"/>
      <c r="E23" s="32"/>
    </row>
    <row r="24" spans="1:5" ht="15.75" thickBot="1" x14ac:dyDescent="0.3">
      <c r="A24" s="37" t="s">
        <v>160</v>
      </c>
      <c r="B24" s="36" t="s">
        <v>172</v>
      </c>
      <c r="C24" s="36">
        <v>32</v>
      </c>
      <c r="D24" s="32"/>
      <c r="E24" s="32"/>
    </row>
    <row r="25" spans="1:5" ht="15.75" thickBot="1" x14ac:dyDescent="0.3">
      <c r="A25" s="37" t="s">
        <v>160</v>
      </c>
      <c r="B25" s="36" t="s">
        <v>116</v>
      </c>
      <c r="C25" s="36">
        <v>59</v>
      </c>
      <c r="D25" s="32"/>
      <c r="E25" s="32"/>
    </row>
    <row r="26" spans="1:5" ht="15.75" thickBot="1" x14ac:dyDescent="0.3">
      <c r="A26" s="37" t="s">
        <v>161</v>
      </c>
      <c r="B26" s="36" t="s">
        <v>173</v>
      </c>
      <c r="C26" s="36">
        <v>38</v>
      </c>
      <c r="D26" s="32"/>
      <c r="E26" s="32"/>
    </row>
    <row r="27" spans="1:5" ht="15.75" thickBot="1" x14ac:dyDescent="0.3">
      <c r="A27" s="37" t="s">
        <v>96</v>
      </c>
      <c r="B27" s="36" t="s">
        <v>96</v>
      </c>
      <c r="C27" s="56">
        <v>17</v>
      </c>
      <c r="D27" s="32"/>
      <c r="E27" s="32"/>
    </row>
    <row r="28" spans="1:5" ht="15.75" thickBot="1" x14ac:dyDescent="0.3">
      <c r="A28" s="37" t="s">
        <v>12</v>
      </c>
      <c r="B28" s="36" t="s">
        <v>122</v>
      </c>
      <c r="C28" s="36">
        <v>24</v>
      </c>
      <c r="D28" s="32"/>
      <c r="E28" s="32"/>
    </row>
    <row r="29" spans="1:5" ht="15.75" thickBot="1" x14ac:dyDescent="0.3">
      <c r="A29" s="37" t="s">
        <v>12</v>
      </c>
      <c r="B29" s="36" t="s">
        <v>174</v>
      </c>
      <c r="C29" s="36">
        <v>1</v>
      </c>
      <c r="D29" s="32"/>
      <c r="E29" s="32"/>
    </row>
    <row r="30" spans="1:5" ht="15.75" thickBot="1" x14ac:dyDescent="0.3">
      <c r="A30" s="37" t="s">
        <v>11</v>
      </c>
      <c r="B30" s="36" t="s">
        <v>47</v>
      </c>
      <c r="C30" s="36">
        <v>380</v>
      </c>
      <c r="D30" s="32"/>
      <c r="E30" s="32"/>
    </row>
    <row r="31" spans="1:5" ht="15.75" thickBot="1" x14ac:dyDescent="0.3">
      <c r="A31" s="37" t="s">
        <v>162</v>
      </c>
      <c r="B31" s="36"/>
      <c r="C31" s="36">
        <v>1</v>
      </c>
      <c r="D31" s="32"/>
      <c r="E31" s="32"/>
    </row>
    <row r="32" spans="1:5" ht="15.75" thickBot="1" x14ac:dyDescent="0.3">
      <c r="A32" s="37" t="s">
        <v>163</v>
      </c>
      <c r="B32" s="36"/>
      <c r="C32" s="36">
        <v>1</v>
      </c>
      <c r="D32" s="32"/>
      <c r="E32" s="32"/>
    </row>
    <row r="33" spans="4:5" ht="30" customHeight="1" x14ac:dyDescent="0.25">
      <c r="D33" s="46" t="s">
        <v>7</v>
      </c>
      <c r="E33" s="48">
        <f>SUM(E5:E32)</f>
        <v>0</v>
      </c>
    </row>
    <row r="34" spans="4:5" x14ac:dyDescent="0.25">
      <c r="D34" s="46" t="s">
        <v>8</v>
      </c>
      <c r="E34" s="48">
        <f>+E33*0.2</f>
        <v>0</v>
      </c>
    </row>
    <row r="35" spans="4:5" x14ac:dyDescent="0.25">
      <c r="D35" s="46" t="s">
        <v>9</v>
      </c>
      <c r="E35" s="48">
        <f>+E33+E34</f>
        <v>0</v>
      </c>
    </row>
  </sheetData>
  <mergeCells count="1">
    <mergeCell ref="B3:E3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36454-44E7-4071-AB2A-AA12B1969746}">
  <dimension ref="A2:E16"/>
  <sheetViews>
    <sheetView workbookViewId="0">
      <selection activeCell="A2" sqref="A2"/>
    </sheetView>
  </sheetViews>
  <sheetFormatPr baseColWidth="10" defaultRowHeight="15" x14ac:dyDescent="0.25"/>
  <cols>
    <col min="1" max="1" width="31.140625" customWidth="1"/>
    <col min="2" max="2" width="14" customWidth="1"/>
    <col min="4" max="4" width="15.140625" customWidth="1"/>
  </cols>
  <sheetData>
    <row r="2" spans="1:5" ht="15.75" thickBot="1" x14ac:dyDescent="0.3"/>
    <row r="3" spans="1:5" ht="17.25" thickTop="1" thickBot="1" x14ac:dyDescent="0.3">
      <c r="A3" s="1" t="s">
        <v>21</v>
      </c>
      <c r="B3" s="27" t="s">
        <v>175</v>
      </c>
      <c r="C3" s="28"/>
      <c r="D3" s="28"/>
      <c r="E3" s="29"/>
    </row>
    <row r="4" spans="1:5" ht="30.75" thickBot="1" x14ac:dyDescent="0.3">
      <c r="A4" s="8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5" ht="20.100000000000001" customHeight="1" thickBot="1" x14ac:dyDescent="0.3">
      <c r="A5" s="33" t="s">
        <v>55</v>
      </c>
      <c r="B5" s="36" t="s">
        <v>177</v>
      </c>
      <c r="C5" s="36">
        <v>1</v>
      </c>
      <c r="D5" s="10"/>
      <c r="E5" s="10"/>
    </row>
    <row r="6" spans="1:5" ht="34.5" customHeight="1" thickBot="1" x14ac:dyDescent="0.3">
      <c r="A6" s="37" t="s">
        <v>57</v>
      </c>
      <c r="B6" s="36" t="s">
        <v>164</v>
      </c>
      <c r="C6" s="36">
        <v>2</v>
      </c>
      <c r="D6" s="10"/>
      <c r="E6" s="10"/>
    </row>
    <row r="7" spans="1:5" ht="20.100000000000001" customHeight="1" thickBot="1" x14ac:dyDescent="0.3">
      <c r="A7" s="37" t="s">
        <v>176</v>
      </c>
      <c r="B7" s="36" t="s">
        <v>164</v>
      </c>
      <c r="C7" s="36">
        <v>1</v>
      </c>
      <c r="D7" s="10"/>
      <c r="E7" s="10"/>
    </row>
    <row r="8" spans="1:5" ht="20.100000000000001" customHeight="1" thickBot="1" x14ac:dyDescent="0.3">
      <c r="A8" s="37" t="s">
        <v>5</v>
      </c>
      <c r="B8" s="36" t="s">
        <v>52</v>
      </c>
      <c r="C8" s="36">
        <v>8</v>
      </c>
      <c r="D8" s="10"/>
      <c r="E8" s="10"/>
    </row>
    <row r="9" spans="1:5" ht="20.100000000000001" customHeight="1" thickBot="1" x14ac:dyDescent="0.3">
      <c r="A9" s="37" t="s">
        <v>62</v>
      </c>
      <c r="B9" s="36" t="s">
        <v>90</v>
      </c>
      <c r="C9" s="36">
        <v>4</v>
      </c>
      <c r="D9" s="10"/>
      <c r="E9" s="10"/>
    </row>
    <row r="10" spans="1:5" ht="20.100000000000001" customHeight="1" thickBot="1" x14ac:dyDescent="0.3">
      <c r="A10" s="37" t="s">
        <v>10</v>
      </c>
      <c r="B10" s="36" t="s">
        <v>178</v>
      </c>
      <c r="C10" s="36">
        <v>78</v>
      </c>
      <c r="D10" s="10"/>
      <c r="E10" s="10"/>
    </row>
    <row r="11" spans="1:5" ht="20.100000000000001" customHeight="1" thickBot="1" x14ac:dyDescent="0.3">
      <c r="A11" s="37" t="s">
        <v>160</v>
      </c>
      <c r="B11" s="36" t="s">
        <v>172</v>
      </c>
      <c r="C11" s="36">
        <v>2</v>
      </c>
      <c r="D11" s="10"/>
      <c r="E11" s="10"/>
    </row>
    <row r="12" spans="1:5" ht="20.100000000000001" customHeight="1" thickBot="1" x14ac:dyDescent="0.3">
      <c r="A12" s="37" t="s">
        <v>161</v>
      </c>
      <c r="B12" s="36" t="s">
        <v>173</v>
      </c>
      <c r="C12" s="36">
        <v>1</v>
      </c>
      <c r="D12" s="10"/>
      <c r="E12" s="10"/>
    </row>
    <row r="13" spans="1:5" ht="20.100000000000001" customHeight="1" thickBot="1" x14ac:dyDescent="0.3">
      <c r="A13" s="37" t="s">
        <v>12</v>
      </c>
      <c r="B13" s="36" t="s">
        <v>174</v>
      </c>
      <c r="C13" s="36">
        <v>1</v>
      </c>
      <c r="D13" s="10"/>
      <c r="E13" s="10"/>
    </row>
    <row r="14" spans="1:5" x14ac:dyDescent="0.25">
      <c r="A14" s="6"/>
      <c r="B14" s="13"/>
      <c r="C14" s="13"/>
      <c r="D14" s="46" t="s">
        <v>7</v>
      </c>
      <c r="E14" s="48">
        <f>SUM(E4:E13)</f>
        <v>0</v>
      </c>
    </row>
    <row r="15" spans="1:5" x14ac:dyDescent="0.25">
      <c r="A15" s="6"/>
      <c r="B15" s="13"/>
      <c r="C15" s="13"/>
      <c r="D15" s="46" t="s">
        <v>8</v>
      </c>
      <c r="E15" s="48">
        <f>+E14*0.2</f>
        <v>0</v>
      </c>
    </row>
    <row r="16" spans="1:5" x14ac:dyDescent="0.25">
      <c r="A16" s="6"/>
      <c r="B16" s="13"/>
      <c r="C16" s="13"/>
      <c r="D16" s="46" t="s">
        <v>9</v>
      </c>
      <c r="E16" s="48">
        <f>+E14+E15</f>
        <v>0</v>
      </c>
    </row>
  </sheetData>
  <mergeCells count="1">
    <mergeCell ref="B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55607-D529-44DE-B131-1562BD06A96E}">
  <dimension ref="A2:E23"/>
  <sheetViews>
    <sheetView workbookViewId="0">
      <selection activeCell="A2" sqref="A2"/>
    </sheetView>
  </sheetViews>
  <sheetFormatPr baseColWidth="10" defaultRowHeight="15" x14ac:dyDescent="0.25"/>
  <cols>
    <col min="1" max="1" width="31.7109375" customWidth="1"/>
    <col min="2" max="2" width="15.85546875" customWidth="1"/>
    <col min="4" max="4" width="14.42578125" customWidth="1"/>
  </cols>
  <sheetData>
    <row r="2" spans="1:5" ht="15.75" thickBot="1" x14ac:dyDescent="0.3"/>
    <row r="3" spans="1:5" ht="17.25" thickTop="1" thickBot="1" x14ac:dyDescent="0.3">
      <c r="A3" s="1" t="s">
        <v>21</v>
      </c>
      <c r="B3" s="27" t="s">
        <v>179</v>
      </c>
      <c r="C3" s="28"/>
      <c r="D3" s="28"/>
      <c r="E3" s="29"/>
    </row>
    <row r="4" spans="1:5" ht="30.75" thickBot="1" x14ac:dyDescent="0.3">
      <c r="A4" s="8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5" ht="20.100000000000001" customHeight="1" thickBot="1" x14ac:dyDescent="0.3">
      <c r="A5" s="33" t="s">
        <v>55</v>
      </c>
      <c r="B5" s="36" t="s">
        <v>182</v>
      </c>
      <c r="C5" s="36">
        <v>1</v>
      </c>
      <c r="D5" s="10"/>
      <c r="E5" s="10"/>
    </row>
    <row r="6" spans="1:5" ht="20.100000000000001" customHeight="1" thickBot="1" x14ac:dyDescent="0.3">
      <c r="A6" s="37" t="s">
        <v>56</v>
      </c>
      <c r="B6" s="36" t="s">
        <v>183</v>
      </c>
      <c r="C6" s="36">
        <v>1</v>
      </c>
      <c r="D6" s="10"/>
      <c r="E6" s="10"/>
    </row>
    <row r="7" spans="1:5" ht="20.100000000000001" customHeight="1" thickBot="1" x14ac:dyDescent="0.3">
      <c r="A7" s="37" t="s">
        <v>142</v>
      </c>
      <c r="B7" s="36" t="s">
        <v>164</v>
      </c>
      <c r="C7" s="36">
        <v>2</v>
      </c>
      <c r="D7" s="10"/>
      <c r="E7" s="10"/>
    </row>
    <row r="8" spans="1:5" ht="20.100000000000001" customHeight="1" thickBot="1" x14ac:dyDescent="0.3">
      <c r="A8" s="37" t="s">
        <v>57</v>
      </c>
      <c r="B8" s="36" t="s">
        <v>164</v>
      </c>
      <c r="C8" s="36">
        <v>4</v>
      </c>
      <c r="D8" s="10"/>
      <c r="E8" s="10"/>
    </row>
    <row r="9" spans="1:5" ht="20.100000000000001" customHeight="1" thickBot="1" x14ac:dyDescent="0.3">
      <c r="A9" s="37" t="s">
        <v>180</v>
      </c>
      <c r="B9" s="36" t="s">
        <v>184</v>
      </c>
      <c r="C9" s="36">
        <v>5</v>
      </c>
      <c r="D9" s="10"/>
      <c r="E9" s="10"/>
    </row>
    <row r="10" spans="1:5" ht="20.100000000000001" customHeight="1" thickBot="1" x14ac:dyDescent="0.3">
      <c r="A10" s="37" t="s">
        <v>62</v>
      </c>
      <c r="B10" s="36" t="s">
        <v>72</v>
      </c>
      <c r="C10" s="36">
        <v>8</v>
      </c>
      <c r="D10" s="10"/>
      <c r="E10" s="10"/>
    </row>
    <row r="11" spans="1:5" ht="20.100000000000001" customHeight="1" thickBot="1" x14ac:dyDescent="0.3">
      <c r="A11" s="37" t="s">
        <v>10</v>
      </c>
      <c r="B11" s="36" t="s">
        <v>34</v>
      </c>
      <c r="C11" s="36">
        <v>21</v>
      </c>
      <c r="D11" s="10"/>
      <c r="E11" s="10"/>
    </row>
    <row r="12" spans="1:5" ht="20.100000000000001" customHeight="1" thickBot="1" x14ac:dyDescent="0.3">
      <c r="A12" s="37" t="s">
        <v>154</v>
      </c>
      <c r="B12" s="36" t="s">
        <v>13</v>
      </c>
      <c r="C12" s="36">
        <v>4</v>
      </c>
      <c r="D12" s="10"/>
      <c r="E12" s="10"/>
    </row>
    <row r="13" spans="1:5" ht="20.100000000000001" customHeight="1" thickBot="1" x14ac:dyDescent="0.3">
      <c r="A13" s="37" t="s">
        <v>155</v>
      </c>
      <c r="B13" s="36" t="s">
        <v>185</v>
      </c>
      <c r="C13" s="36">
        <v>1</v>
      </c>
      <c r="D13" s="10"/>
      <c r="E13" s="10"/>
    </row>
    <row r="14" spans="1:5" ht="20.100000000000001" customHeight="1" thickBot="1" x14ac:dyDescent="0.3">
      <c r="A14" s="54" t="s">
        <v>181</v>
      </c>
      <c r="B14" s="36" t="s">
        <v>186</v>
      </c>
      <c r="C14" s="36">
        <v>1</v>
      </c>
      <c r="D14" s="10"/>
      <c r="E14" s="10"/>
    </row>
    <row r="15" spans="1:5" ht="15.75" thickBot="1" x14ac:dyDescent="0.3">
      <c r="A15" s="54" t="s">
        <v>159</v>
      </c>
      <c r="B15" s="36" t="s">
        <v>187</v>
      </c>
      <c r="C15" s="36">
        <v>1</v>
      </c>
      <c r="D15" s="32"/>
      <c r="E15" s="32"/>
    </row>
    <row r="16" spans="1:5" ht="15.75" thickBot="1" x14ac:dyDescent="0.3">
      <c r="A16" s="37" t="s">
        <v>160</v>
      </c>
      <c r="B16" s="36" t="s">
        <v>188</v>
      </c>
      <c r="C16" s="36">
        <v>9</v>
      </c>
      <c r="D16" s="32"/>
      <c r="E16" s="32"/>
    </row>
    <row r="17" spans="1:5" ht="15.75" thickBot="1" x14ac:dyDescent="0.3">
      <c r="A17" s="37" t="s">
        <v>96</v>
      </c>
      <c r="B17" s="36" t="s">
        <v>96</v>
      </c>
      <c r="C17" s="36">
        <v>1</v>
      </c>
      <c r="D17" s="32"/>
      <c r="E17" s="32"/>
    </row>
    <row r="18" spans="1:5" ht="15.75" thickBot="1" x14ac:dyDescent="0.3">
      <c r="A18" s="37" t="s">
        <v>161</v>
      </c>
      <c r="B18" s="36" t="s">
        <v>173</v>
      </c>
      <c r="C18" s="36">
        <v>9</v>
      </c>
      <c r="D18" s="32"/>
      <c r="E18" s="32"/>
    </row>
    <row r="19" spans="1:5" ht="15.75" thickBot="1" x14ac:dyDescent="0.3">
      <c r="A19" s="37" t="s">
        <v>12</v>
      </c>
      <c r="B19" s="36" t="s">
        <v>174</v>
      </c>
      <c r="C19" s="36">
        <v>2</v>
      </c>
      <c r="D19" s="32"/>
      <c r="E19" s="32"/>
    </row>
    <row r="20" spans="1:5" ht="15.75" thickBot="1" x14ac:dyDescent="0.3">
      <c r="A20" s="37" t="s">
        <v>11</v>
      </c>
      <c r="B20" s="36" t="s">
        <v>47</v>
      </c>
      <c r="C20" s="36">
        <v>13</v>
      </c>
      <c r="D20" s="32"/>
      <c r="E20" s="32"/>
    </row>
    <row r="21" spans="1:5" x14ac:dyDescent="0.25">
      <c r="D21" s="46" t="s">
        <v>7</v>
      </c>
      <c r="E21" s="48">
        <f>SUM(E5:E20)</f>
        <v>0</v>
      </c>
    </row>
    <row r="22" spans="1:5" x14ac:dyDescent="0.25">
      <c r="D22" s="46" t="s">
        <v>8</v>
      </c>
      <c r="E22" s="48">
        <f>+E21*0.2</f>
        <v>0</v>
      </c>
    </row>
    <row r="23" spans="1:5" x14ac:dyDescent="0.25">
      <c r="D23" s="46" t="s">
        <v>9</v>
      </c>
      <c r="E23" s="48">
        <f>+E21+E22</f>
        <v>0</v>
      </c>
    </row>
  </sheetData>
  <mergeCells count="1">
    <mergeCell ref="B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E511B-B7C1-44F2-81E0-E318C41E70E4}">
  <dimension ref="A2:E19"/>
  <sheetViews>
    <sheetView workbookViewId="0"/>
  </sheetViews>
  <sheetFormatPr baseColWidth="10" defaultRowHeight="15" x14ac:dyDescent="0.25"/>
  <cols>
    <col min="1" max="1" width="28.85546875" customWidth="1"/>
    <col min="2" max="2" width="15.5703125" customWidth="1"/>
  </cols>
  <sheetData>
    <row r="2" spans="1:5" ht="15.75" thickBot="1" x14ac:dyDescent="0.3"/>
    <row r="3" spans="1:5" ht="17.25" thickTop="1" thickBot="1" x14ac:dyDescent="0.3">
      <c r="A3" s="1" t="s">
        <v>21</v>
      </c>
      <c r="B3" s="27" t="s">
        <v>189</v>
      </c>
      <c r="C3" s="28"/>
      <c r="D3" s="28"/>
      <c r="E3" s="29"/>
    </row>
    <row r="4" spans="1:5" ht="45.75" thickBot="1" x14ac:dyDescent="0.3">
      <c r="A4" s="8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5" ht="20.100000000000001" customHeight="1" thickBot="1" x14ac:dyDescent="0.3">
      <c r="A5" s="33" t="s">
        <v>55</v>
      </c>
      <c r="B5" s="36" t="s">
        <v>190</v>
      </c>
      <c r="C5" s="36">
        <v>1</v>
      </c>
      <c r="D5" s="10"/>
      <c r="E5" s="10"/>
    </row>
    <row r="6" spans="1:5" ht="20.100000000000001" customHeight="1" thickBot="1" x14ac:dyDescent="0.3">
      <c r="A6" s="37" t="s">
        <v>142</v>
      </c>
      <c r="B6" s="36" t="s">
        <v>164</v>
      </c>
      <c r="C6" s="36">
        <v>2</v>
      </c>
      <c r="D6" s="10"/>
      <c r="E6" s="10"/>
    </row>
    <row r="7" spans="1:5" ht="20.100000000000001" customHeight="1" thickBot="1" x14ac:dyDescent="0.3">
      <c r="A7" s="37" t="s">
        <v>176</v>
      </c>
      <c r="B7" s="36" t="s">
        <v>164</v>
      </c>
      <c r="C7" s="36">
        <v>1</v>
      </c>
      <c r="D7" s="10"/>
      <c r="E7" s="10"/>
    </row>
    <row r="8" spans="1:5" ht="20.100000000000001" customHeight="1" thickBot="1" x14ac:dyDescent="0.3">
      <c r="A8" s="37" t="s">
        <v>5</v>
      </c>
      <c r="B8" s="36" t="s">
        <v>52</v>
      </c>
      <c r="C8" s="36">
        <v>1</v>
      </c>
      <c r="D8" s="10"/>
      <c r="E8" s="10"/>
    </row>
    <row r="9" spans="1:5" ht="20.100000000000001" customHeight="1" thickBot="1" x14ac:dyDescent="0.3">
      <c r="A9" s="37" t="s">
        <v>62</v>
      </c>
      <c r="B9" s="36" t="s">
        <v>72</v>
      </c>
      <c r="C9" s="36">
        <v>2</v>
      </c>
      <c r="D9" s="10"/>
      <c r="E9" s="10"/>
    </row>
    <row r="10" spans="1:5" ht="20.100000000000001" customHeight="1" thickBot="1" x14ac:dyDescent="0.3">
      <c r="A10" s="37" t="s">
        <v>10</v>
      </c>
      <c r="B10" s="36" t="s">
        <v>34</v>
      </c>
      <c r="C10" s="36">
        <v>23</v>
      </c>
      <c r="D10" s="10"/>
      <c r="E10" s="10"/>
    </row>
    <row r="11" spans="1:5" ht="20.100000000000001" customHeight="1" thickBot="1" x14ac:dyDescent="0.3">
      <c r="A11" s="37" t="s">
        <v>20</v>
      </c>
      <c r="B11" s="36" t="s">
        <v>31</v>
      </c>
      <c r="C11" s="36">
        <v>2</v>
      </c>
      <c r="D11" s="10"/>
      <c r="E11" s="10"/>
    </row>
    <row r="12" spans="1:5" ht="20.100000000000001" customHeight="1" thickBot="1" x14ac:dyDescent="0.3">
      <c r="A12" s="37" t="s">
        <v>154</v>
      </c>
      <c r="B12" s="36" t="s">
        <v>13</v>
      </c>
      <c r="C12" s="36">
        <v>1</v>
      </c>
      <c r="D12" s="10"/>
      <c r="E12" s="10"/>
    </row>
    <row r="13" spans="1:5" ht="20.100000000000001" customHeight="1" thickBot="1" x14ac:dyDescent="0.3">
      <c r="A13" s="37" t="s">
        <v>155</v>
      </c>
      <c r="B13" s="36" t="s">
        <v>185</v>
      </c>
      <c r="C13" s="36">
        <v>10</v>
      </c>
      <c r="D13" s="10"/>
      <c r="E13" s="10"/>
    </row>
    <row r="14" spans="1:5" ht="15.75" thickBot="1" x14ac:dyDescent="0.3">
      <c r="A14" s="37" t="s">
        <v>160</v>
      </c>
      <c r="B14" s="36" t="s">
        <v>191</v>
      </c>
      <c r="C14" s="36">
        <v>10</v>
      </c>
      <c r="D14" s="32"/>
      <c r="E14" s="32"/>
    </row>
    <row r="15" spans="1:5" ht="15.75" thickBot="1" x14ac:dyDescent="0.3">
      <c r="A15" s="37" t="s">
        <v>12</v>
      </c>
      <c r="B15" s="36" t="s">
        <v>174</v>
      </c>
      <c r="C15" s="36">
        <v>1</v>
      </c>
      <c r="D15" s="32"/>
      <c r="E15" s="32"/>
    </row>
    <row r="16" spans="1:5" ht="15.75" thickBot="1" x14ac:dyDescent="0.3">
      <c r="A16" s="37" t="s">
        <v>11</v>
      </c>
      <c r="B16" s="36" t="s">
        <v>47</v>
      </c>
      <c r="C16" s="36">
        <v>15</v>
      </c>
      <c r="D16" s="32"/>
      <c r="E16" s="32"/>
    </row>
    <row r="17" spans="4:5" ht="28.5" x14ac:dyDescent="0.25">
      <c r="D17" s="46" t="s">
        <v>7</v>
      </c>
      <c r="E17" s="48">
        <f>SUM(E5:E16)</f>
        <v>0</v>
      </c>
    </row>
    <row r="18" spans="4:5" x14ac:dyDescent="0.25">
      <c r="D18" s="46" t="s">
        <v>8</v>
      </c>
      <c r="E18" s="48">
        <f>+E17*0.2</f>
        <v>0</v>
      </c>
    </row>
    <row r="19" spans="4:5" x14ac:dyDescent="0.25">
      <c r="D19" s="46" t="s">
        <v>9</v>
      </c>
      <c r="E19" s="48">
        <f>+E17+E18</f>
        <v>0</v>
      </c>
    </row>
  </sheetData>
  <mergeCells count="1">
    <mergeCell ref="B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2A5A8-BFBE-45ED-B71E-5C56DBBBD34C}">
  <dimension ref="A3:E32"/>
  <sheetViews>
    <sheetView workbookViewId="0">
      <selection activeCell="A2" sqref="A2"/>
    </sheetView>
  </sheetViews>
  <sheetFormatPr baseColWidth="10" defaultRowHeight="15" x14ac:dyDescent="0.25"/>
  <cols>
    <col min="1" max="1" width="37.42578125" customWidth="1"/>
  </cols>
  <sheetData>
    <row r="3" spans="1:5" ht="15.75" thickBot="1" x14ac:dyDescent="0.3"/>
    <row r="4" spans="1:5" ht="17.25" thickTop="1" thickBot="1" x14ac:dyDescent="0.3">
      <c r="A4" s="1" t="s">
        <v>21</v>
      </c>
      <c r="B4" s="27" t="s">
        <v>192</v>
      </c>
      <c r="C4" s="28"/>
      <c r="D4" s="28"/>
      <c r="E4" s="29"/>
    </row>
    <row r="5" spans="1:5" ht="45.75" thickBot="1" x14ac:dyDescent="0.3">
      <c r="A5" s="8" t="s">
        <v>0</v>
      </c>
      <c r="B5" s="3" t="s">
        <v>1</v>
      </c>
      <c r="C5" s="3" t="s">
        <v>2</v>
      </c>
      <c r="D5" s="3" t="s">
        <v>3</v>
      </c>
      <c r="E5" s="3" t="s">
        <v>4</v>
      </c>
    </row>
    <row r="6" spans="1:5" ht="15.75" thickBot="1" x14ac:dyDescent="0.3">
      <c r="A6" s="33" t="s">
        <v>55</v>
      </c>
      <c r="B6" s="36" t="s">
        <v>70</v>
      </c>
      <c r="C6" s="36">
        <v>1</v>
      </c>
      <c r="D6" s="10"/>
      <c r="E6" s="16"/>
    </row>
    <row r="7" spans="1:5" ht="15.75" thickBot="1" x14ac:dyDescent="0.3">
      <c r="A7" s="37" t="s">
        <v>56</v>
      </c>
      <c r="B7" s="36" t="s">
        <v>25</v>
      </c>
      <c r="C7" s="36">
        <v>1</v>
      </c>
      <c r="D7" s="32"/>
      <c r="E7" s="32"/>
    </row>
    <row r="8" spans="1:5" ht="15.75" thickBot="1" x14ac:dyDescent="0.3">
      <c r="A8" s="37" t="s">
        <v>79</v>
      </c>
      <c r="B8" s="36" t="s">
        <v>164</v>
      </c>
      <c r="C8" s="36">
        <v>4</v>
      </c>
      <c r="D8" s="32"/>
      <c r="E8" s="32"/>
    </row>
    <row r="9" spans="1:5" ht="15.75" thickBot="1" x14ac:dyDescent="0.3">
      <c r="A9" s="37" t="s">
        <v>58</v>
      </c>
      <c r="B9" s="36" t="s">
        <v>164</v>
      </c>
      <c r="C9" s="36">
        <v>8</v>
      </c>
      <c r="D9" s="32"/>
      <c r="E9" s="32"/>
    </row>
    <row r="10" spans="1:5" ht="15.75" thickBot="1" x14ac:dyDescent="0.3">
      <c r="A10" s="37" t="s">
        <v>5</v>
      </c>
      <c r="B10" s="36" t="s">
        <v>52</v>
      </c>
      <c r="C10" s="36">
        <v>2</v>
      </c>
      <c r="D10" s="32"/>
      <c r="E10" s="16"/>
    </row>
    <row r="11" spans="1:5" ht="15.75" thickBot="1" x14ac:dyDescent="0.3">
      <c r="A11" s="37" t="s">
        <v>62</v>
      </c>
      <c r="B11" s="36" t="s">
        <v>72</v>
      </c>
      <c r="C11" s="36">
        <v>24</v>
      </c>
      <c r="D11" s="32"/>
      <c r="E11" s="32"/>
    </row>
    <row r="12" spans="1:5" ht="15.75" thickBot="1" x14ac:dyDescent="0.3">
      <c r="A12" s="37" t="s">
        <v>10</v>
      </c>
      <c r="B12" s="36" t="s">
        <v>34</v>
      </c>
      <c r="C12" s="36">
        <v>510</v>
      </c>
      <c r="D12" s="32"/>
      <c r="E12" s="32"/>
    </row>
    <row r="13" spans="1:5" ht="15.75" thickBot="1" x14ac:dyDescent="0.3">
      <c r="A13" s="37" t="s">
        <v>20</v>
      </c>
      <c r="B13" s="36" t="s">
        <v>31</v>
      </c>
      <c r="C13" s="36">
        <v>9</v>
      </c>
      <c r="D13" s="32"/>
      <c r="E13" s="32"/>
    </row>
    <row r="14" spans="1:5" ht="15.75" thickBot="1" x14ac:dyDescent="0.3">
      <c r="A14" s="37" t="s">
        <v>154</v>
      </c>
      <c r="B14" s="36" t="s">
        <v>13</v>
      </c>
      <c r="C14" s="36">
        <v>96</v>
      </c>
      <c r="D14" s="32"/>
      <c r="E14" s="32"/>
    </row>
    <row r="15" spans="1:5" ht="15.75" thickBot="1" x14ac:dyDescent="0.3">
      <c r="A15" s="37" t="s">
        <v>154</v>
      </c>
      <c r="B15" s="36" t="s">
        <v>195</v>
      </c>
      <c r="C15" s="36">
        <v>13</v>
      </c>
      <c r="D15" s="32"/>
      <c r="E15" s="32"/>
    </row>
    <row r="16" spans="1:5" ht="15.75" thickBot="1" x14ac:dyDescent="0.3">
      <c r="A16" s="37" t="s">
        <v>155</v>
      </c>
      <c r="B16" s="36" t="s">
        <v>185</v>
      </c>
      <c r="C16" s="36">
        <v>18</v>
      </c>
      <c r="D16" s="32"/>
      <c r="E16" s="32"/>
    </row>
    <row r="17" spans="1:5" ht="15.75" thickBot="1" x14ac:dyDescent="0.3">
      <c r="A17" s="37" t="s">
        <v>42</v>
      </c>
      <c r="B17" s="36" t="s">
        <v>15</v>
      </c>
      <c r="C17" s="36">
        <v>66</v>
      </c>
      <c r="D17" s="32"/>
      <c r="E17" s="32"/>
    </row>
    <row r="18" spans="1:5" ht="15.75" thickBot="1" x14ac:dyDescent="0.3">
      <c r="A18" s="37" t="s">
        <v>156</v>
      </c>
      <c r="B18" s="36" t="s">
        <v>107</v>
      </c>
      <c r="C18" s="36">
        <v>61</v>
      </c>
      <c r="D18" s="32"/>
      <c r="E18" s="32"/>
    </row>
    <row r="19" spans="1:5" ht="15.75" thickBot="1" x14ac:dyDescent="0.3">
      <c r="A19" s="37" t="s">
        <v>193</v>
      </c>
      <c r="B19" s="36" t="s">
        <v>196</v>
      </c>
      <c r="C19" s="36">
        <v>9</v>
      </c>
      <c r="D19" s="32"/>
      <c r="E19" s="32"/>
    </row>
    <row r="20" spans="1:5" ht="15.75" thickBot="1" x14ac:dyDescent="0.3">
      <c r="A20" s="54" t="s">
        <v>43</v>
      </c>
      <c r="B20" s="55" t="s">
        <v>50</v>
      </c>
      <c r="C20" s="36">
        <v>20</v>
      </c>
      <c r="D20" s="32"/>
      <c r="E20" s="32"/>
    </row>
    <row r="21" spans="1:5" ht="15.75" thickBot="1" x14ac:dyDescent="0.3">
      <c r="A21" s="54" t="s">
        <v>159</v>
      </c>
      <c r="B21" s="55" t="s">
        <v>187</v>
      </c>
      <c r="C21" s="36">
        <v>23</v>
      </c>
      <c r="D21" s="32"/>
      <c r="E21" s="32"/>
    </row>
    <row r="22" spans="1:5" ht="15.75" thickBot="1" x14ac:dyDescent="0.3">
      <c r="A22" s="37" t="s">
        <v>96</v>
      </c>
      <c r="B22" s="36" t="s">
        <v>96</v>
      </c>
      <c r="C22" s="36">
        <v>1</v>
      </c>
      <c r="D22" s="32"/>
      <c r="E22" s="32"/>
    </row>
    <row r="23" spans="1:5" ht="15.75" thickBot="1" x14ac:dyDescent="0.3">
      <c r="A23" s="37" t="s">
        <v>44</v>
      </c>
      <c r="B23" s="36" t="s">
        <v>17</v>
      </c>
      <c r="C23" s="36">
        <v>18</v>
      </c>
      <c r="D23" s="32"/>
      <c r="E23" s="32"/>
    </row>
    <row r="24" spans="1:5" ht="15.75" thickBot="1" x14ac:dyDescent="0.3">
      <c r="A24" s="37" t="s">
        <v>160</v>
      </c>
      <c r="B24" s="36" t="s">
        <v>116</v>
      </c>
      <c r="C24" s="36">
        <v>27</v>
      </c>
      <c r="D24" s="32"/>
      <c r="E24" s="32"/>
    </row>
    <row r="25" spans="1:5" ht="15.75" thickBot="1" x14ac:dyDescent="0.3">
      <c r="A25" s="37" t="s">
        <v>181</v>
      </c>
      <c r="B25" s="36" t="s">
        <v>186</v>
      </c>
      <c r="C25" s="56">
        <v>20</v>
      </c>
      <c r="D25" s="32"/>
      <c r="E25" s="32"/>
    </row>
    <row r="26" spans="1:5" ht="15.75" thickBot="1" x14ac:dyDescent="0.3">
      <c r="A26" s="37" t="s">
        <v>12</v>
      </c>
      <c r="B26" s="36" t="s">
        <v>122</v>
      </c>
      <c r="C26" s="36">
        <v>6</v>
      </c>
      <c r="D26" s="32"/>
      <c r="E26" s="32"/>
    </row>
    <row r="27" spans="1:5" ht="15.75" thickBot="1" x14ac:dyDescent="0.3">
      <c r="A27" s="37" t="s">
        <v>12</v>
      </c>
      <c r="B27" s="36" t="s">
        <v>174</v>
      </c>
      <c r="C27" s="36">
        <v>1</v>
      </c>
      <c r="D27" s="32"/>
      <c r="E27" s="32"/>
    </row>
    <row r="28" spans="1:5" ht="15.75" thickBot="1" x14ac:dyDescent="0.3">
      <c r="A28" s="37" t="s">
        <v>11</v>
      </c>
      <c r="B28" s="36" t="s">
        <v>47</v>
      </c>
      <c r="C28" s="36">
        <v>279</v>
      </c>
      <c r="D28" s="32"/>
      <c r="E28" s="32"/>
    </row>
    <row r="29" spans="1:5" ht="15.75" thickBot="1" x14ac:dyDescent="0.3">
      <c r="A29" s="37" t="s">
        <v>194</v>
      </c>
      <c r="B29" s="36" t="s">
        <v>105</v>
      </c>
      <c r="C29" s="36">
        <v>3</v>
      </c>
      <c r="D29" s="32"/>
      <c r="E29" s="32"/>
    </row>
    <row r="30" spans="1:5" x14ac:dyDescent="0.25">
      <c r="D30" s="57" t="s">
        <v>7</v>
      </c>
      <c r="E30" s="58">
        <f>SUM(E6:E29)</f>
        <v>0</v>
      </c>
    </row>
    <row r="31" spans="1:5" x14ac:dyDescent="0.25">
      <c r="D31" s="57" t="s">
        <v>8</v>
      </c>
      <c r="E31" s="58">
        <f>+E30*0.2</f>
        <v>0</v>
      </c>
    </row>
    <row r="32" spans="1:5" x14ac:dyDescent="0.25">
      <c r="D32" s="57" t="s">
        <v>9</v>
      </c>
      <c r="E32" s="58">
        <f>E30+E31</f>
        <v>0</v>
      </c>
    </row>
  </sheetData>
  <mergeCells count="1">
    <mergeCell ref="B4:E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7C71C-DA73-4BEE-89EE-2FDA239704EF}">
  <dimension ref="A2:E22"/>
  <sheetViews>
    <sheetView workbookViewId="0">
      <selection activeCell="A2" sqref="A2"/>
    </sheetView>
  </sheetViews>
  <sheetFormatPr baseColWidth="10" defaultRowHeight="15" x14ac:dyDescent="0.25"/>
  <cols>
    <col min="1" max="1" width="39.5703125" customWidth="1"/>
    <col min="2" max="2" width="15.85546875" customWidth="1"/>
    <col min="4" max="4" width="14.7109375" customWidth="1"/>
  </cols>
  <sheetData>
    <row r="2" spans="1:5" ht="15.75" thickBot="1" x14ac:dyDescent="0.3"/>
    <row r="3" spans="1:5" ht="17.25" thickTop="1" thickBot="1" x14ac:dyDescent="0.3">
      <c r="A3" s="1" t="s">
        <v>21</v>
      </c>
      <c r="B3" s="27" t="s">
        <v>197</v>
      </c>
      <c r="C3" s="28"/>
      <c r="D3" s="28"/>
      <c r="E3" s="29"/>
    </row>
    <row r="4" spans="1:5" ht="30.75" thickBot="1" x14ac:dyDescent="0.3">
      <c r="A4" s="8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5" ht="20.100000000000001" customHeight="1" thickBot="1" x14ac:dyDescent="0.3">
      <c r="A5" s="33" t="s">
        <v>55</v>
      </c>
      <c r="B5" s="36" t="s">
        <v>89</v>
      </c>
      <c r="C5" s="36">
        <v>1</v>
      </c>
      <c r="D5" s="10"/>
      <c r="E5" s="10"/>
    </row>
    <row r="6" spans="1:5" ht="20.100000000000001" customHeight="1" thickBot="1" x14ac:dyDescent="0.3">
      <c r="A6" s="37" t="s">
        <v>58</v>
      </c>
      <c r="B6" s="36" t="s">
        <v>164</v>
      </c>
      <c r="C6" s="36">
        <v>2</v>
      </c>
      <c r="D6" s="10"/>
      <c r="E6" s="10"/>
    </row>
    <row r="7" spans="1:5" ht="20.100000000000001" customHeight="1" thickBot="1" x14ac:dyDescent="0.3">
      <c r="A7" s="37" t="s">
        <v>62</v>
      </c>
      <c r="B7" s="36" t="s">
        <v>90</v>
      </c>
      <c r="C7" s="36">
        <v>5</v>
      </c>
      <c r="D7" s="10"/>
      <c r="E7" s="10"/>
    </row>
    <row r="8" spans="1:5" ht="20.100000000000001" customHeight="1" thickBot="1" x14ac:dyDescent="0.3">
      <c r="A8" s="37" t="s">
        <v>10</v>
      </c>
      <c r="B8" s="36" t="s">
        <v>34</v>
      </c>
      <c r="C8" s="36">
        <v>49</v>
      </c>
      <c r="D8" s="10"/>
      <c r="E8" s="10"/>
    </row>
    <row r="9" spans="1:5" ht="20.100000000000001" customHeight="1" thickBot="1" x14ac:dyDescent="0.3">
      <c r="A9" s="37" t="s">
        <v>20</v>
      </c>
      <c r="B9" s="36" t="s">
        <v>31</v>
      </c>
      <c r="C9" s="36">
        <v>3</v>
      </c>
      <c r="D9" s="10"/>
      <c r="E9" s="10"/>
    </row>
    <row r="10" spans="1:5" ht="20.100000000000001" customHeight="1" thickBot="1" x14ac:dyDescent="0.3">
      <c r="A10" s="37" t="s">
        <v>154</v>
      </c>
      <c r="B10" s="36" t="s">
        <v>13</v>
      </c>
      <c r="C10" s="36">
        <v>8</v>
      </c>
      <c r="D10" s="10"/>
      <c r="E10" s="10"/>
    </row>
    <row r="11" spans="1:5" ht="20.100000000000001" customHeight="1" thickBot="1" x14ac:dyDescent="0.3">
      <c r="A11" s="37" t="s">
        <v>155</v>
      </c>
      <c r="B11" s="36" t="s">
        <v>185</v>
      </c>
      <c r="C11" s="36">
        <v>3</v>
      </c>
      <c r="D11" s="10"/>
      <c r="E11" s="10"/>
    </row>
    <row r="12" spans="1:5" ht="20.100000000000001" customHeight="1" thickBot="1" x14ac:dyDescent="0.3">
      <c r="A12" s="37" t="s">
        <v>42</v>
      </c>
      <c r="B12" s="36" t="s">
        <v>15</v>
      </c>
      <c r="C12" s="36">
        <v>3</v>
      </c>
      <c r="D12" s="10"/>
      <c r="E12" s="10"/>
    </row>
    <row r="13" spans="1:5" ht="20.100000000000001" customHeight="1" thickBot="1" x14ac:dyDescent="0.3">
      <c r="A13" s="37" t="s">
        <v>96</v>
      </c>
      <c r="B13" s="36" t="s">
        <v>96</v>
      </c>
      <c r="C13" s="36">
        <v>1</v>
      </c>
      <c r="D13" s="10"/>
      <c r="E13" s="10"/>
    </row>
    <row r="14" spans="1:5" ht="20.100000000000001" customHeight="1" thickBot="1" x14ac:dyDescent="0.3">
      <c r="A14" s="37" t="s">
        <v>160</v>
      </c>
      <c r="B14" s="36" t="s">
        <v>188</v>
      </c>
      <c r="C14" s="36">
        <v>4</v>
      </c>
      <c r="D14" s="10"/>
      <c r="E14" s="10"/>
    </row>
    <row r="15" spans="1:5" ht="20.100000000000001" customHeight="1" thickBot="1" x14ac:dyDescent="0.3">
      <c r="A15" s="37" t="s">
        <v>160</v>
      </c>
      <c r="B15" s="36" t="s">
        <v>191</v>
      </c>
      <c r="C15" s="56">
        <v>1</v>
      </c>
      <c r="D15" s="10"/>
      <c r="E15" s="10"/>
    </row>
    <row r="16" spans="1:5" ht="20.100000000000001" customHeight="1" thickBot="1" x14ac:dyDescent="0.3">
      <c r="A16" s="37" t="s">
        <v>12</v>
      </c>
      <c r="B16" s="36" t="s">
        <v>198</v>
      </c>
      <c r="C16" s="36">
        <v>1</v>
      </c>
      <c r="D16" s="10"/>
      <c r="E16" s="10"/>
    </row>
    <row r="17" spans="1:5" ht="15.75" thickBot="1" x14ac:dyDescent="0.3">
      <c r="A17" s="37" t="s">
        <v>12</v>
      </c>
      <c r="B17" s="36" t="s">
        <v>117</v>
      </c>
      <c r="C17" s="36">
        <v>2</v>
      </c>
      <c r="D17" s="32"/>
      <c r="E17" s="32"/>
    </row>
    <row r="18" spans="1:5" ht="15.75" thickBot="1" x14ac:dyDescent="0.3">
      <c r="A18" s="37" t="s">
        <v>11</v>
      </c>
      <c r="B18" s="36" t="s">
        <v>47</v>
      </c>
      <c r="C18" s="36">
        <v>37</v>
      </c>
      <c r="D18" s="32"/>
      <c r="E18" s="32"/>
    </row>
    <row r="19" spans="1:5" ht="15.75" thickBot="1" x14ac:dyDescent="0.3">
      <c r="A19" s="37" t="s">
        <v>180</v>
      </c>
      <c r="B19" s="36" t="s">
        <v>184</v>
      </c>
      <c r="C19" s="36">
        <v>5</v>
      </c>
      <c r="D19" s="32"/>
      <c r="E19" s="32"/>
    </row>
    <row r="20" spans="1:5" x14ac:dyDescent="0.25">
      <c r="D20" s="46" t="s">
        <v>7</v>
      </c>
      <c r="E20" s="48">
        <f>SUM(E5:E19)</f>
        <v>0</v>
      </c>
    </row>
    <row r="21" spans="1:5" x14ac:dyDescent="0.25">
      <c r="D21" s="46" t="s">
        <v>8</v>
      </c>
      <c r="E21" s="48">
        <f>E20*0.2</f>
        <v>0</v>
      </c>
    </row>
    <row r="22" spans="1:5" x14ac:dyDescent="0.25">
      <c r="D22" s="46" t="s">
        <v>9</v>
      </c>
      <c r="E22" s="48">
        <f>E20+E21</f>
        <v>0</v>
      </c>
    </row>
  </sheetData>
  <mergeCells count="1">
    <mergeCell ref="B3:E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CDDC9-9CBD-40AE-9024-5D90254FA997}">
  <dimension ref="A2:E49"/>
  <sheetViews>
    <sheetView workbookViewId="0"/>
  </sheetViews>
  <sheetFormatPr baseColWidth="10" defaultRowHeight="15" x14ac:dyDescent="0.25"/>
  <cols>
    <col min="1" max="1" width="36.85546875" customWidth="1"/>
    <col min="4" max="4" width="13.5703125" customWidth="1"/>
  </cols>
  <sheetData>
    <row r="2" spans="1:5" ht="15.75" thickBot="1" x14ac:dyDescent="0.3"/>
    <row r="3" spans="1:5" ht="32.25" customHeight="1" thickTop="1" thickBot="1" x14ac:dyDescent="0.3">
      <c r="A3" s="1" t="s">
        <v>21</v>
      </c>
      <c r="B3" s="27" t="s">
        <v>199</v>
      </c>
      <c r="C3" s="28"/>
      <c r="D3" s="28"/>
      <c r="E3" s="29"/>
    </row>
    <row r="4" spans="1:5" ht="30.75" thickBot="1" x14ac:dyDescent="0.3">
      <c r="A4" s="8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5" ht="20.100000000000001" customHeight="1" thickBot="1" x14ac:dyDescent="0.3">
      <c r="A5" s="33" t="s">
        <v>55</v>
      </c>
      <c r="B5" s="36" t="s">
        <v>205</v>
      </c>
      <c r="C5" s="36">
        <v>1</v>
      </c>
      <c r="D5" s="9"/>
      <c r="E5" s="9"/>
    </row>
    <row r="6" spans="1:5" ht="32.25" customHeight="1" thickBot="1" x14ac:dyDescent="0.3">
      <c r="A6" s="37" t="s">
        <v>56</v>
      </c>
      <c r="B6" s="36" t="s">
        <v>206</v>
      </c>
      <c r="C6" s="36">
        <v>1</v>
      </c>
      <c r="D6" s="9"/>
      <c r="E6" s="9"/>
    </row>
    <row r="7" spans="1:5" ht="20.100000000000001" customHeight="1" thickBot="1" x14ac:dyDescent="0.3">
      <c r="A7" s="37" t="s">
        <v>58</v>
      </c>
      <c r="B7" s="36" t="s">
        <v>164</v>
      </c>
      <c r="C7" s="36">
        <v>10</v>
      </c>
      <c r="D7" s="9"/>
      <c r="E7" s="9"/>
    </row>
    <row r="8" spans="1:5" ht="20.100000000000001" customHeight="1" thickBot="1" x14ac:dyDescent="0.3">
      <c r="A8" s="37" t="s">
        <v>79</v>
      </c>
      <c r="B8" s="36" t="s">
        <v>164</v>
      </c>
      <c r="C8" s="36">
        <v>4</v>
      </c>
      <c r="D8" s="9"/>
      <c r="E8" s="9"/>
    </row>
    <row r="9" spans="1:5" ht="20.100000000000001" customHeight="1" thickBot="1" x14ac:dyDescent="0.3">
      <c r="A9" s="37" t="s">
        <v>5</v>
      </c>
      <c r="B9" s="36" t="s">
        <v>207</v>
      </c>
      <c r="C9" s="36">
        <v>2</v>
      </c>
      <c r="D9" s="9"/>
      <c r="E9" s="9"/>
    </row>
    <row r="10" spans="1:5" ht="15.75" thickBot="1" x14ac:dyDescent="0.3">
      <c r="A10" s="37" t="s">
        <v>5</v>
      </c>
      <c r="B10" s="36" t="s">
        <v>208</v>
      </c>
      <c r="C10" s="36">
        <v>1</v>
      </c>
      <c r="D10" s="32"/>
      <c r="E10" s="32"/>
    </row>
    <row r="11" spans="1:5" ht="15.75" thickBot="1" x14ac:dyDescent="0.3">
      <c r="A11" s="37" t="s">
        <v>200</v>
      </c>
      <c r="B11" s="36" t="s">
        <v>205</v>
      </c>
      <c r="C11" s="36">
        <v>1</v>
      </c>
      <c r="D11" s="32"/>
      <c r="E11" s="32"/>
    </row>
    <row r="12" spans="1:5" ht="15.75" thickBot="1" x14ac:dyDescent="0.3">
      <c r="A12" s="37" t="s">
        <v>201</v>
      </c>
      <c r="B12" s="36" t="s">
        <v>206</v>
      </c>
      <c r="C12" s="36">
        <v>1</v>
      </c>
      <c r="D12" s="32"/>
      <c r="E12" s="32"/>
    </row>
    <row r="13" spans="1:5" ht="15.75" thickBot="1" x14ac:dyDescent="0.3">
      <c r="A13" s="37" t="s">
        <v>62</v>
      </c>
      <c r="B13" s="36" t="s">
        <v>72</v>
      </c>
      <c r="C13" s="36">
        <v>74</v>
      </c>
      <c r="D13" s="32"/>
      <c r="E13" s="32"/>
    </row>
    <row r="14" spans="1:5" ht="15.75" thickBot="1" x14ac:dyDescent="0.3">
      <c r="A14" s="37" t="s">
        <v>19</v>
      </c>
      <c r="B14" s="36" t="s">
        <v>34</v>
      </c>
      <c r="C14" s="36">
        <v>825</v>
      </c>
      <c r="D14" s="32"/>
      <c r="E14" s="32"/>
    </row>
    <row r="15" spans="1:5" ht="15.75" thickBot="1" x14ac:dyDescent="0.3">
      <c r="A15" s="37" t="s">
        <v>63</v>
      </c>
      <c r="B15" s="36" t="s">
        <v>31</v>
      </c>
      <c r="C15" s="36">
        <v>9</v>
      </c>
      <c r="D15" s="32"/>
      <c r="E15" s="32"/>
    </row>
    <row r="16" spans="1:5" ht="15.75" thickBot="1" x14ac:dyDescent="0.3">
      <c r="A16" s="37" t="s">
        <v>18</v>
      </c>
      <c r="B16" s="36" t="s">
        <v>73</v>
      </c>
      <c r="C16" s="36">
        <v>21</v>
      </c>
      <c r="D16" s="32"/>
      <c r="E16" s="32"/>
    </row>
    <row r="17" spans="1:5" ht="15.75" thickBot="1" x14ac:dyDescent="0.3">
      <c r="A17" s="37" t="s">
        <v>12</v>
      </c>
      <c r="B17" s="36" t="s">
        <v>122</v>
      </c>
      <c r="C17" s="36">
        <v>14</v>
      </c>
      <c r="D17" s="32"/>
      <c r="E17" s="32"/>
    </row>
    <row r="18" spans="1:5" ht="15.75" thickBot="1" x14ac:dyDescent="0.3">
      <c r="A18" s="37" t="s">
        <v>40</v>
      </c>
      <c r="B18" s="36" t="s">
        <v>209</v>
      </c>
      <c r="C18" s="36">
        <v>65</v>
      </c>
      <c r="D18" s="32"/>
      <c r="E18" s="32"/>
    </row>
    <row r="19" spans="1:5" ht="15.75" thickBot="1" x14ac:dyDescent="0.3">
      <c r="A19" s="37" t="s">
        <v>65</v>
      </c>
      <c r="B19" s="36" t="s">
        <v>49</v>
      </c>
      <c r="C19" s="36">
        <v>55</v>
      </c>
      <c r="D19" s="32"/>
      <c r="E19" s="32"/>
    </row>
    <row r="20" spans="1:5" ht="15.75" thickBot="1" x14ac:dyDescent="0.3">
      <c r="A20" s="37" t="s">
        <v>42</v>
      </c>
      <c r="B20" s="36" t="s">
        <v>15</v>
      </c>
      <c r="C20" s="36">
        <v>71</v>
      </c>
      <c r="D20" s="32"/>
      <c r="E20" s="32"/>
    </row>
    <row r="21" spans="1:5" ht="15.75" thickBot="1" x14ac:dyDescent="0.3">
      <c r="A21" s="37" t="s">
        <v>161</v>
      </c>
      <c r="B21" s="36" t="s">
        <v>210</v>
      </c>
      <c r="C21" s="36">
        <v>45</v>
      </c>
      <c r="D21" s="32"/>
      <c r="E21" s="32"/>
    </row>
    <row r="22" spans="1:5" ht="15.75" thickBot="1" x14ac:dyDescent="0.3">
      <c r="A22" s="37" t="s">
        <v>85</v>
      </c>
      <c r="B22" s="36" t="s">
        <v>211</v>
      </c>
      <c r="C22" s="36">
        <v>38</v>
      </c>
      <c r="D22" s="32"/>
      <c r="E22" s="32"/>
    </row>
    <row r="23" spans="1:5" ht="15.75" thickBot="1" x14ac:dyDescent="0.3">
      <c r="A23" s="37" t="s">
        <v>85</v>
      </c>
      <c r="B23" s="36" t="s">
        <v>106</v>
      </c>
      <c r="C23" s="36">
        <v>17</v>
      </c>
      <c r="D23" s="32"/>
      <c r="E23" s="32"/>
    </row>
    <row r="24" spans="1:5" ht="15.75" thickBot="1" x14ac:dyDescent="0.3">
      <c r="A24" s="37" t="s">
        <v>16</v>
      </c>
      <c r="B24" s="36" t="s">
        <v>186</v>
      </c>
      <c r="C24" s="36">
        <v>135</v>
      </c>
      <c r="D24" s="32"/>
      <c r="E24" s="32"/>
    </row>
    <row r="25" spans="1:5" ht="15.75" thickBot="1" x14ac:dyDescent="0.3">
      <c r="A25" s="37" t="s">
        <v>202</v>
      </c>
      <c r="B25" s="36" t="s">
        <v>212</v>
      </c>
      <c r="C25" s="36">
        <v>1</v>
      </c>
      <c r="D25" s="32"/>
      <c r="E25" s="32"/>
    </row>
    <row r="26" spans="1:5" ht="15.75" thickBot="1" x14ac:dyDescent="0.3">
      <c r="A26" s="37" t="s">
        <v>203</v>
      </c>
      <c r="B26" s="36" t="s">
        <v>105</v>
      </c>
      <c r="C26" s="36">
        <v>11</v>
      </c>
      <c r="D26" s="32"/>
      <c r="E26" s="32"/>
    </row>
    <row r="27" spans="1:5" ht="15.75" thickBot="1" x14ac:dyDescent="0.3">
      <c r="A27" s="37" t="s">
        <v>204</v>
      </c>
      <c r="B27" s="36" t="s">
        <v>47</v>
      </c>
      <c r="C27" s="36">
        <v>378</v>
      </c>
      <c r="D27" s="32"/>
      <c r="E27" s="32"/>
    </row>
    <row r="28" spans="1:5" ht="15.75" thickBot="1" x14ac:dyDescent="0.3">
      <c r="A28" s="37" t="s">
        <v>94</v>
      </c>
      <c r="B28" s="36" t="s">
        <v>184</v>
      </c>
      <c r="C28" s="36">
        <v>32</v>
      </c>
      <c r="D28" s="32"/>
      <c r="E28" s="32"/>
    </row>
    <row r="29" spans="1:5" x14ac:dyDescent="0.25">
      <c r="D29" s="46" t="s">
        <v>7</v>
      </c>
      <c r="E29" s="48">
        <f>SUM(E5:E28)</f>
        <v>0</v>
      </c>
    </row>
    <row r="30" spans="1:5" x14ac:dyDescent="0.25">
      <c r="D30" s="46" t="s">
        <v>8</v>
      </c>
      <c r="E30" s="48">
        <f>E29*0.2</f>
        <v>0</v>
      </c>
    </row>
    <row r="31" spans="1:5" x14ac:dyDescent="0.25">
      <c r="D31" s="46" t="s">
        <v>9</v>
      </c>
      <c r="E31" s="48">
        <f>E29+E30</f>
        <v>0</v>
      </c>
    </row>
    <row r="34" spans="1:5" ht="15.75" thickBot="1" x14ac:dyDescent="0.3"/>
    <row r="35" spans="1:5" ht="17.25" thickTop="1" thickBot="1" x14ac:dyDescent="0.3">
      <c r="A35" s="1" t="s">
        <v>21</v>
      </c>
      <c r="B35" s="27" t="s">
        <v>213</v>
      </c>
      <c r="C35" s="28"/>
      <c r="D35" s="28"/>
      <c r="E35" s="29"/>
    </row>
    <row r="36" spans="1:5" ht="30.75" thickBot="1" x14ac:dyDescent="0.3">
      <c r="A36" s="8" t="s">
        <v>0</v>
      </c>
      <c r="B36" s="19" t="s">
        <v>1</v>
      </c>
      <c r="C36" s="19" t="s">
        <v>2</v>
      </c>
      <c r="D36" s="19" t="s">
        <v>3</v>
      </c>
      <c r="E36" s="19" t="s">
        <v>4</v>
      </c>
    </row>
    <row r="37" spans="1:5" ht="15.75" thickBot="1" x14ac:dyDescent="0.3">
      <c r="A37" s="33" t="s">
        <v>55</v>
      </c>
      <c r="B37" s="36" t="s">
        <v>143</v>
      </c>
      <c r="C37" s="36">
        <v>1</v>
      </c>
      <c r="D37" s="10"/>
      <c r="E37" s="10"/>
    </row>
    <row r="38" spans="1:5" ht="15.75" thickBot="1" x14ac:dyDescent="0.3">
      <c r="A38" s="37" t="s">
        <v>142</v>
      </c>
      <c r="B38" s="36" t="s">
        <v>164</v>
      </c>
      <c r="C38" s="36">
        <v>2</v>
      </c>
      <c r="D38" s="10"/>
      <c r="E38" s="10"/>
    </row>
    <row r="39" spans="1:5" ht="15.75" thickBot="1" x14ac:dyDescent="0.3">
      <c r="A39" s="37" t="s">
        <v>214</v>
      </c>
      <c r="B39" s="36" t="s">
        <v>144</v>
      </c>
      <c r="C39" s="36">
        <v>1</v>
      </c>
      <c r="D39" s="10"/>
      <c r="E39" s="10"/>
    </row>
    <row r="40" spans="1:5" ht="15.75" thickBot="1" x14ac:dyDescent="0.3">
      <c r="A40" s="37" t="s">
        <v>10</v>
      </c>
      <c r="B40" s="36" t="s">
        <v>134</v>
      </c>
      <c r="C40" s="36">
        <v>2</v>
      </c>
      <c r="D40" s="10"/>
      <c r="E40" s="10"/>
    </row>
    <row r="41" spans="1:5" ht="15.75" thickBot="1" x14ac:dyDescent="0.3">
      <c r="A41" s="37" t="s">
        <v>128</v>
      </c>
      <c r="B41" s="36" t="s">
        <v>135</v>
      </c>
      <c r="C41" s="36">
        <v>3</v>
      </c>
      <c r="D41" s="10"/>
      <c r="E41" s="10"/>
    </row>
    <row r="42" spans="1:5" ht="15.75" thickBot="1" x14ac:dyDescent="0.3">
      <c r="A42" s="37" t="s">
        <v>85</v>
      </c>
      <c r="B42" s="36" t="s">
        <v>145</v>
      </c>
      <c r="C42" s="36">
        <v>5</v>
      </c>
      <c r="D42" s="10"/>
      <c r="E42" s="10"/>
    </row>
    <row r="43" spans="1:5" ht="15.75" thickBot="1" x14ac:dyDescent="0.3">
      <c r="A43" s="37" t="s">
        <v>204</v>
      </c>
      <c r="B43" s="36" t="s">
        <v>47</v>
      </c>
      <c r="C43" s="36">
        <v>2</v>
      </c>
      <c r="D43" s="10"/>
      <c r="E43" s="10"/>
    </row>
    <row r="44" spans="1:5" ht="15.75" thickBot="1" x14ac:dyDescent="0.3">
      <c r="A44" s="37" t="s">
        <v>215</v>
      </c>
      <c r="B44" s="36" t="s">
        <v>218</v>
      </c>
      <c r="C44" s="36">
        <v>1</v>
      </c>
      <c r="D44" s="10"/>
      <c r="E44" s="10"/>
    </row>
    <row r="45" spans="1:5" ht="15.75" thickBot="1" x14ac:dyDescent="0.3">
      <c r="A45" s="37" t="s">
        <v>216</v>
      </c>
      <c r="B45" s="36" t="s">
        <v>147</v>
      </c>
      <c r="C45" s="36">
        <v>1</v>
      </c>
      <c r="D45" s="10"/>
      <c r="E45" s="10"/>
    </row>
    <row r="46" spans="1:5" ht="15.75" thickBot="1" x14ac:dyDescent="0.3">
      <c r="A46" s="37" t="s">
        <v>217</v>
      </c>
      <c r="B46" s="36" t="s">
        <v>149</v>
      </c>
      <c r="C46" s="36">
        <v>1</v>
      </c>
      <c r="D46" s="32"/>
      <c r="E46" s="32"/>
    </row>
    <row r="47" spans="1:5" x14ac:dyDescent="0.25">
      <c r="A47" s="20"/>
      <c r="B47" s="21"/>
      <c r="C47" s="21"/>
      <c r="D47" s="50" t="s">
        <v>7</v>
      </c>
      <c r="E47" s="48">
        <f>SUM(E37:E46)</f>
        <v>0</v>
      </c>
    </row>
    <row r="48" spans="1:5" x14ac:dyDescent="0.25">
      <c r="A48" s="20"/>
      <c r="B48" s="21"/>
      <c r="C48" s="21"/>
      <c r="D48" s="46" t="s">
        <v>8</v>
      </c>
      <c r="E48" s="48">
        <f>+E47*0.2</f>
        <v>0</v>
      </c>
    </row>
    <row r="49" spans="4:5" x14ac:dyDescent="0.25">
      <c r="D49" s="46" t="s">
        <v>9</v>
      </c>
      <c r="E49" s="48">
        <f>+E47+E48</f>
        <v>0</v>
      </c>
    </row>
  </sheetData>
  <mergeCells count="2">
    <mergeCell ref="B3:E3"/>
    <mergeCell ref="B35:E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B5B65-4072-4CAC-B05A-B0E8C5CA7A77}">
  <dimension ref="A2:E43"/>
  <sheetViews>
    <sheetView workbookViewId="0">
      <selection activeCell="A2" sqref="A2"/>
    </sheetView>
  </sheetViews>
  <sheetFormatPr baseColWidth="10" defaultRowHeight="15" x14ac:dyDescent="0.25"/>
  <cols>
    <col min="1" max="1" width="40.85546875" customWidth="1"/>
    <col min="2" max="2" width="13.140625" customWidth="1"/>
    <col min="4" max="5" width="10.7109375" customWidth="1"/>
  </cols>
  <sheetData>
    <row r="2" spans="1:5" ht="15.75" thickBot="1" x14ac:dyDescent="0.3"/>
    <row r="3" spans="1:5" ht="30" customHeight="1" thickTop="1" thickBot="1" x14ac:dyDescent="0.3">
      <c r="A3" s="1" t="s">
        <v>21</v>
      </c>
      <c r="B3" s="27" t="s">
        <v>23</v>
      </c>
      <c r="C3" s="30"/>
      <c r="D3" s="30"/>
      <c r="E3" s="31"/>
    </row>
    <row r="4" spans="1:5" ht="30" customHeight="1" thickBot="1" x14ac:dyDescent="0.3">
      <c r="A4" s="2" t="s">
        <v>0</v>
      </c>
      <c r="B4" s="3" t="s">
        <v>1</v>
      </c>
      <c r="C4" s="3" t="s">
        <v>2</v>
      </c>
      <c r="D4" s="19" t="s">
        <v>3</v>
      </c>
      <c r="E4" s="19" t="s">
        <v>4</v>
      </c>
    </row>
    <row r="5" spans="1:5" ht="24.95" customHeight="1" thickBot="1" x14ac:dyDescent="0.3">
      <c r="A5" s="4" t="s">
        <v>55</v>
      </c>
      <c r="B5" s="5" t="s">
        <v>22</v>
      </c>
      <c r="C5" s="5">
        <v>5</v>
      </c>
      <c r="D5" s="32"/>
      <c r="E5" s="32"/>
    </row>
    <row r="6" spans="1:5" ht="24.95" customHeight="1" thickBot="1" x14ac:dyDescent="0.3">
      <c r="A6" s="4" t="s">
        <v>24</v>
      </c>
      <c r="B6" s="5" t="s">
        <v>25</v>
      </c>
      <c r="C6" s="5">
        <v>9</v>
      </c>
      <c r="D6" s="16"/>
      <c r="E6" s="32"/>
    </row>
    <row r="7" spans="1:5" ht="24.95" customHeight="1" thickBot="1" x14ac:dyDescent="0.3">
      <c r="A7" s="4" t="s">
        <v>26</v>
      </c>
      <c r="B7" s="5" t="s">
        <v>27</v>
      </c>
      <c r="C7" s="5">
        <v>12</v>
      </c>
      <c r="D7" s="16"/>
      <c r="E7" s="32"/>
    </row>
    <row r="8" spans="1:5" ht="24.95" customHeight="1" thickBot="1" x14ac:dyDescent="0.3">
      <c r="A8" s="4" t="s">
        <v>28</v>
      </c>
      <c r="B8" s="5" t="s">
        <v>27</v>
      </c>
      <c r="C8" s="5">
        <v>30</v>
      </c>
      <c r="D8" s="16"/>
      <c r="E8" s="32"/>
    </row>
    <row r="9" spans="1:5" ht="24.95" customHeight="1" thickBot="1" x14ac:dyDescent="0.3">
      <c r="A9" s="4" t="s">
        <v>29</v>
      </c>
      <c r="B9" s="5" t="s">
        <v>27</v>
      </c>
      <c r="C9" s="5">
        <v>56</v>
      </c>
      <c r="D9" s="16"/>
      <c r="E9" s="32"/>
    </row>
    <row r="10" spans="1:5" ht="24.95" customHeight="1" thickBot="1" x14ac:dyDescent="0.3">
      <c r="A10" s="4" t="s">
        <v>6</v>
      </c>
      <c r="B10" s="5" t="s">
        <v>30</v>
      </c>
      <c r="C10" s="5">
        <v>177</v>
      </c>
      <c r="D10" s="16"/>
      <c r="E10" s="32"/>
    </row>
    <row r="11" spans="1:5" ht="24.95" customHeight="1" thickBot="1" x14ac:dyDescent="0.3">
      <c r="A11" s="4" t="s">
        <v>20</v>
      </c>
      <c r="B11" s="5" t="s">
        <v>31</v>
      </c>
      <c r="C11" s="5">
        <v>20</v>
      </c>
      <c r="D11" s="16"/>
      <c r="E11" s="32"/>
    </row>
    <row r="12" spans="1:5" ht="24.95" customHeight="1" thickBot="1" x14ac:dyDescent="0.3">
      <c r="A12" s="4" t="s">
        <v>20</v>
      </c>
      <c r="B12" s="5" t="s">
        <v>32</v>
      </c>
      <c r="C12" s="5">
        <v>4</v>
      </c>
      <c r="D12" s="16"/>
      <c r="E12" s="32"/>
    </row>
    <row r="13" spans="1:5" ht="24.95" customHeight="1" thickBot="1" x14ac:dyDescent="0.3">
      <c r="A13" s="4" t="s">
        <v>10</v>
      </c>
      <c r="B13" s="5" t="s">
        <v>33</v>
      </c>
      <c r="C13" s="5">
        <v>227</v>
      </c>
      <c r="D13" s="16"/>
      <c r="E13" s="32"/>
    </row>
    <row r="14" spans="1:5" ht="24.95" customHeight="1" thickBot="1" x14ac:dyDescent="0.3">
      <c r="A14" s="4" t="s">
        <v>10</v>
      </c>
      <c r="B14" s="5" t="s">
        <v>34</v>
      </c>
      <c r="C14" s="5">
        <v>3197</v>
      </c>
      <c r="D14" s="16"/>
      <c r="E14" s="32"/>
    </row>
    <row r="15" spans="1:5" ht="24.95" customHeight="1" thickBot="1" x14ac:dyDescent="0.3">
      <c r="A15" s="4"/>
      <c r="B15" s="5" t="s">
        <v>35</v>
      </c>
      <c r="C15" s="5">
        <v>6</v>
      </c>
      <c r="D15" s="16"/>
      <c r="E15" s="32"/>
    </row>
    <row r="16" spans="1:5" ht="24.95" customHeight="1" thickBot="1" x14ac:dyDescent="0.3">
      <c r="A16" s="4" t="s">
        <v>36</v>
      </c>
      <c r="B16" s="5" t="s">
        <v>37</v>
      </c>
      <c r="C16" s="5">
        <v>2</v>
      </c>
      <c r="D16" s="16"/>
      <c r="E16" s="32"/>
    </row>
    <row r="17" spans="1:5" ht="24.95" customHeight="1" thickBot="1" x14ac:dyDescent="0.3">
      <c r="A17" s="40" t="s">
        <v>38</v>
      </c>
      <c r="B17" s="41" t="s">
        <v>46</v>
      </c>
      <c r="C17" s="41">
        <v>1</v>
      </c>
      <c r="D17" s="16"/>
      <c r="E17" s="32"/>
    </row>
    <row r="18" spans="1:5" ht="24.95" customHeight="1" thickBot="1" x14ac:dyDescent="0.3">
      <c r="A18" s="40" t="s">
        <v>39</v>
      </c>
      <c r="B18" s="41" t="s">
        <v>47</v>
      </c>
      <c r="C18" s="41">
        <v>2500</v>
      </c>
      <c r="D18" s="16"/>
      <c r="E18" s="32"/>
    </row>
    <row r="19" spans="1:5" ht="24.95" customHeight="1" thickBot="1" x14ac:dyDescent="0.3">
      <c r="A19" s="40" t="s">
        <v>40</v>
      </c>
      <c r="B19" s="41" t="s">
        <v>48</v>
      </c>
      <c r="C19" s="41">
        <v>723</v>
      </c>
      <c r="D19" s="16"/>
      <c r="E19" s="32"/>
    </row>
    <row r="20" spans="1:5" ht="24.95" customHeight="1" thickBot="1" x14ac:dyDescent="0.3">
      <c r="A20" s="40" t="s">
        <v>41</v>
      </c>
      <c r="B20" s="41" t="s">
        <v>49</v>
      </c>
      <c r="C20" s="41">
        <v>713</v>
      </c>
      <c r="D20" s="32"/>
      <c r="E20" s="32"/>
    </row>
    <row r="21" spans="1:5" ht="24.95" customHeight="1" thickBot="1" x14ac:dyDescent="0.3">
      <c r="A21" s="40" t="s">
        <v>42</v>
      </c>
      <c r="B21" s="41" t="s">
        <v>15</v>
      </c>
      <c r="C21" s="41">
        <v>409</v>
      </c>
      <c r="D21" s="32"/>
      <c r="E21" s="32"/>
    </row>
    <row r="22" spans="1:5" ht="24.95" customHeight="1" thickBot="1" x14ac:dyDescent="0.3">
      <c r="A22" s="40" t="s">
        <v>43</v>
      </c>
      <c r="B22" s="41" t="s">
        <v>50</v>
      </c>
      <c r="C22" s="41">
        <v>134</v>
      </c>
      <c r="D22" s="32"/>
      <c r="E22" s="32"/>
    </row>
    <row r="23" spans="1:5" ht="24.95" customHeight="1" thickBot="1" x14ac:dyDescent="0.3">
      <c r="A23" s="40" t="s">
        <v>44</v>
      </c>
      <c r="B23" s="41" t="s">
        <v>17</v>
      </c>
      <c r="C23" s="41">
        <v>16</v>
      </c>
      <c r="D23" s="32"/>
      <c r="E23" s="32"/>
    </row>
    <row r="24" spans="1:5" ht="24.95" customHeight="1" thickBot="1" x14ac:dyDescent="0.3">
      <c r="A24" s="40" t="s">
        <v>5</v>
      </c>
      <c r="B24" s="41" t="s">
        <v>51</v>
      </c>
      <c r="C24" s="42">
        <v>14</v>
      </c>
      <c r="D24" s="32"/>
      <c r="E24" s="32"/>
    </row>
    <row r="25" spans="1:5" ht="24.95" customHeight="1" thickBot="1" x14ac:dyDescent="0.3">
      <c r="A25" s="43" t="s">
        <v>5</v>
      </c>
      <c r="B25" s="42" t="s">
        <v>52</v>
      </c>
      <c r="C25" s="42">
        <v>9</v>
      </c>
      <c r="D25" s="32"/>
      <c r="E25" s="32"/>
    </row>
    <row r="26" spans="1:5" ht="24.95" customHeight="1" thickBot="1" x14ac:dyDescent="0.3">
      <c r="A26" s="40" t="s">
        <v>45</v>
      </c>
      <c r="B26" s="41" t="s">
        <v>53</v>
      </c>
      <c r="C26" s="41">
        <v>2</v>
      </c>
      <c r="D26" s="32"/>
      <c r="E26" s="32"/>
    </row>
    <row r="27" spans="1:5" ht="30" customHeight="1" x14ac:dyDescent="0.25">
      <c r="A27" s="35"/>
      <c r="D27" s="50" t="s">
        <v>7</v>
      </c>
      <c r="E27" s="47">
        <f>SUM(E5:E26)</f>
        <v>0</v>
      </c>
    </row>
    <row r="28" spans="1:5" ht="20.100000000000001" customHeight="1" x14ac:dyDescent="0.25">
      <c r="A28" s="35"/>
      <c r="D28" s="46" t="s">
        <v>8</v>
      </c>
      <c r="E28" s="47">
        <f>+E27*0.2</f>
        <v>0</v>
      </c>
    </row>
    <row r="29" spans="1:5" ht="20.100000000000001" customHeight="1" x14ac:dyDescent="0.25">
      <c r="A29" s="35"/>
      <c r="D29" s="46" t="s">
        <v>9</v>
      </c>
      <c r="E29" s="47">
        <f>+E27+E28</f>
        <v>0</v>
      </c>
    </row>
    <row r="30" spans="1:5" ht="20.100000000000001" customHeight="1" x14ac:dyDescent="0.25">
      <c r="A30" s="35"/>
    </row>
    <row r="31" spans="1:5" ht="20.100000000000001" customHeight="1" x14ac:dyDescent="0.25">
      <c r="A31" s="35"/>
    </row>
    <row r="32" spans="1:5" ht="20.100000000000001" customHeight="1" x14ac:dyDescent="0.25"/>
    <row r="33" spans="1:1" x14ac:dyDescent="0.25">
      <c r="A33" s="35"/>
    </row>
    <row r="34" spans="1:1" x14ac:dyDescent="0.25">
      <c r="A34" s="35"/>
    </row>
    <row r="35" spans="1:1" x14ac:dyDescent="0.25">
      <c r="A35" s="35"/>
    </row>
    <row r="36" spans="1:1" x14ac:dyDescent="0.25">
      <c r="A36" s="35"/>
    </row>
    <row r="37" spans="1:1" x14ac:dyDescent="0.25">
      <c r="A37" s="35"/>
    </row>
    <row r="38" spans="1:1" x14ac:dyDescent="0.25">
      <c r="A38" s="35"/>
    </row>
    <row r="39" spans="1:1" x14ac:dyDescent="0.25">
      <c r="A39" s="35"/>
    </row>
    <row r="40" spans="1:1" x14ac:dyDescent="0.25">
      <c r="A40" s="35"/>
    </row>
    <row r="41" spans="1:1" x14ac:dyDescent="0.25">
      <c r="A41" s="35"/>
    </row>
    <row r="42" spans="1:1" x14ac:dyDescent="0.25">
      <c r="A42" s="35"/>
    </row>
    <row r="43" spans="1:1" x14ac:dyDescent="0.25">
      <c r="A43" s="35"/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43EBC-D11B-4C3D-9307-1DDEB9B06EAC}">
  <dimension ref="A2:E15"/>
  <sheetViews>
    <sheetView workbookViewId="0">
      <selection activeCell="A2" sqref="A2"/>
    </sheetView>
  </sheetViews>
  <sheetFormatPr baseColWidth="10" defaultRowHeight="15" x14ac:dyDescent="0.25"/>
  <cols>
    <col min="1" max="1" width="42.28515625" customWidth="1"/>
    <col min="2" max="2" width="17.140625" customWidth="1"/>
    <col min="4" max="4" width="15" customWidth="1"/>
  </cols>
  <sheetData>
    <row r="2" spans="1:5" ht="15.75" thickBot="1" x14ac:dyDescent="0.3"/>
    <row r="3" spans="1:5" ht="17.25" thickTop="1" thickBot="1" x14ac:dyDescent="0.3">
      <c r="A3" s="1" t="s">
        <v>21</v>
      </c>
      <c r="B3" s="27" t="s">
        <v>219</v>
      </c>
      <c r="C3" s="28"/>
      <c r="D3" s="28"/>
      <c r="E3" s="29"/>
    </row>
    <row r="4" spans="1:5" ht="30.75" thickBot="1" x14ac:dyDescent="0.3">
      <c r="A4" s="8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5" ht="20.100000000000001" customHeight="1" thickBot="1" x14ac:dyDescent="0.3">
      <c r="A5" s="33" t="s">
        <v>55</v>
      </c>
      <c r="B5" s="36" t="s">
        <v>190</v>
      </c>
      <c r="C5" s="36">
        <v>1</v>
      </c>
      <c r="D5" s="10"/>
      <c r="E5" s="10"/>
    </row>
    <row r="6" spans="1:5" ht="20.100000000000001" customHeight="1" thickBot="1" x14ac:dyDescent="0.3">
      <c r="A6" s="37" t="s">
        <v>56</v>
      </c>
      <c r="B6" s="36"/>
      <c r="C6" s="36"/>
      <c r="D6" s="10"/>
      <c r="E6" s="10"/>
    </row>
    <row r="7" spans="1:5" ht="20.100000000000001" customHeight="1" thickBot="1" x14ac:dyDescent="0.3">
      <c r="A7" s="37" t="s">
        <v>58</v>
      </c>
      <c r="B7" s="36" t="s">
        <v>27</v>
      </c>
      <c r="C7" s="36">
        <v>2</v>
      </c>
      <c r="D7" s="10"/>
      <c r="E7" s="10"/>
    </row>
    <row r="8" spans="1:5" ht="20.100000000000001" customHeight="1" thickBot="1" x14ac:dyDescent="0.3">
      <c r="A8" s="37" t="s">
        <v>176</v>
      </c>
      <c r="B8" s="36" t="s">
        <v>27</v>
      </c>
      <c r="C8" s="36">
        <v>1</v>
      </c>
      <c r="D8" s="10"/>
      <c r="E8" s="10"/>
    </row>
    <row r="9" spans="1:5" ht="20.100000000000001" customHeight="1" thickBot="1" x14ac:dyDescent="0.3">
      <c r="A9" s="37" t="s">
        <v>5</v>
      </c>
      <c r="B9" s="36"/>
      <c r="C9" s="36"/>
      <c r="D9" s="10"/>
      <c r="E9" s="10"/>
    </row>
    <row r="10" spans="1:5" ht="20.100000000000001" customHeight="1" thickBot="1" x14ac:dyDescent="0.3">
      <c r="A10" s="37" t="s">
        <v>62</v>
      </c>
      <c r="B10" s="36" t="s">
        <v>72</v>
      </c>
      <c r="C10" s="36">
        <v>4</v>
      </c>
      <c r="D10" s="10"/>
      <c r="E10" s="10"/>
    </row>
    <row r="11" spans="1:5" ht="20.100000000000001" customHeight="1" thickBot="1" x14ac:dyDescent="0.3">
      <c r="A11" s="37" t="s">
        <v>19</v>
      </c>
      <c r="B11" s="36" t="s">
        <v>34</v>
      </c>
      <c r="C11" s="36">
        <v>28</v>
      </c>
      <c r="D11" s="10"/>
      <c r="E11" s="10"/>
    </row>
    <row r="12" spans="1:5" ht="20.100000000000001" customHeight="1" thickBot="1" x14ac:dyDescent="0.3">
      <c r="A12" s="37" t="s">
        <v>63</v>
      </c>
      <c r="B12" s="36" t="s">
        <v>31</v>
      </c>
      <c r="C12" s="36">
        <v>2</v>
      </c>
      <c r="D12" s="10"/>
      <c r="E12" s="10"/>
    </row>
    <row r="13" spans="1:5" x14ac:dyDescent="0.25">
      <c r="A13" s="6"/>
      <c r="B13" s="7"/>
      <c r="C13" s="7"/>
      <c r="D13" s="46" t="s">
        <v>7</v>
      </c>
      <c r="E13" s="48">
        <f>SUM(E5:E12)</f>
        <v>0</v>
      </c>
    </row>
    <row r="14" spans="1:5" x14ac:dyDescent="0.25">
      <c r="A14" s="6"/>
      <c r="B14" s="7"/>
      <c r="C14" s="7"/>
      <c r="D14" s="46" t="s">
        <v>8</v>
      </c>
      <c r="E14" s="48">
        <f>+E13*0.2</f>
        <v>0</v>
      </c>
    </row>
    <row r="15" spans="1:5" x14ac:dyDescent="0.25">
      <c r="A15" s="6"/>
      <c r="B15" s="7"/>
      <c r="C15" s="7"/>
      <c r="D15" s="46" t="s">
        <v>9</v>
      </c>
      <c r="E15" s="48">
        <f>+E13+E14</f>
        <v>0</v>
      </c>
    </row>
  </sheetData>
  <mergeCells count="1">
    <mergeCell ref="B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0E022-32C5-4CCA-A65F-032487665B1A}">
  <dimension ref="A2:E49"/>
  <sheetViews>
    <sheetView workbookViewId="0"/>
  </sheetViews>
  <sheetFormatPr baseColWidth="10" defaultRowHeight="15" x14ac:dyDescent="0.25"/>
  <cols>
    <col min="1" max="1" width="32.85546875" customWidth="1"/>
    <col min="2" max="2" width="15" customWidth="1"/>
    <col min="4" max="5" width="10.7109375" customWidth="1"/>
  </cols>
  <sheetData>
    <row r="2" spans="1:5" ht="15.75" thickBot="1" x14ac:dyDescent="0.3"/>
    <row r="3" spans="1:5" ht="30" customHeight="1" thickTop="1" thickBot="1" x14ac:dyDescent="0.3">
      <c r="A3" s="1" t="s">
        <v>21</v>
      </c>
      <c r="B3" s="27" t="s">
        <v>54</v>
      </c>
      <c r="C3" s="30"/>
      <c r="D3" s="30"/>
      <c r="E3" s="31"/>
    </row>
    <row r="4" spans="1:5" ht="30" customHeight="1" thickBot="1" x14ac:dyDescent="0.3">
      <c r="A4" s="2" t="s">
        <v>0</v>
      </c>
      <c r="B4" s="3" t="s">
        <v>1</v>
      </c>
      <c r="C4" s="3" t="s">
        <v>2</v>
      </c>
      <c r="D4" s="19" t="s">
        <v>3</v>
      </c>
      <c r="E4" s="19" t="s">
        <v>4</v>
      </c>
    </row>
    <row r="5" spans="1:5" ht="20.100000000000001" customHeight="1" thickBot="1" x14ac:dyDescent="0.3">
      <c r="A5" s="38" t="s">
        <v>55</v>
      </c>
      <c r="B5" s="39" t="s">
        <v>70</v>
      </c>
      <c r="C5" s="39">
        <v>3</v>
      </c>
      <c r="D5" s="12"/>
      <c r="E5" s="32"/>
    </row>
    <row r="6" spans="1:5" ht="20.100000000000001" customHeight="1" thickBot="1" x14ac:dyDescent="0.3">
      <c r="A6" s="37" t="s">
        <v>56</v>
      </c>
      <c r="B6" s="36" t="s">
        <v>25</v>
      </c>
      <c r="C6" s="36">
        <v>5</v>
      </c>
      <c r="D6" s="12"/>
      <c r="E6" s="32"/>
    </row>
    <row r="7" spans="1:5" ht="20.100000000000001" customHeight="1" thickBot="1" x14ac:dyDescent="0.3">
      <c r="A7" s="37" t="s">
        <v>57</v>
      </c>
      <c r="B7" s="36" t="s">
        <v>27</v>
      </c>
      <c r="C7" s="36">
        <v>6</v>
      </c>
      <c r="D7" s="12"/>
      <c r="E7" s="32"/>
    </row>
    <row r="8" spans="1:5" ht="20.100000000000001" customHeight="1" thickBot="1" x14ac:dyDescent="0.3">
      <c r="A8" s="37" t="s">
        <v>58</v>
      </c>
      <c r="B8" s="36" t="s">
        <v>27</v>
      </c>
      <c r="C8" s="36">
        <v>20</v>
      </c>
      <c r="D8" s="12"/>
      <c r="E8" s="32"/>
    </row>
    <row r="9" spans="1:5" ht="20.100000000000001" customHeight="1" thickBot="1" x14ac:dyDescent="0.3">
      <c r="A9" s="37" t="s">
        <v>59</v>
      </c>
      <c r="B9" s="36" t="s">
        <v>27</v>
      </c>
      <c r="C9" s="36">
        <v>28</v>
      </c>
      <c r="D9" s="12"/>
      <c r="E9" s="32"/>
    </row>
    <row r="10" spans="1:5" ht="20.100000000000001" customHeight="1" thickBot="1" x14ac:dyDescent="0.3">
      <c r="A10" s="37" t="s">
        <v>60</v>
      </c>
      <c r="B10" s="36" t="s">
        <v>71</v>
      </c>
      <c r="C10" s="36">
        <v>2</v>
      </c>
      <c r="D10" s="12"/>
      <c r="E10" s="32"/>
    </row>
    <row r="11" spans="1:5" ht="20.100000000000001" customHeight="1" thickBot="1" x14ac:dyDescent="0.3">
      <c r="A11" s="37" t="s">
        <v>61</v>
      </c>
      <c r="B11" s="36" t="s">
        <v>25</v>
      </c>
      <c r="C11" s="36">
        <v>2</v>
      </c>
      <c r="D11" s="12"/>
      <c r="E11" s="32"/>
    </row>
    <row r="12" spans="1:5" ht="20.100000000000001" customHeight="1" thickBot="1" x14ac:dyDescent="0.3">
      <c r="A12" s="37" t="s">
        <v>62</v>
      </c>
      <c r="B12" s="36" t="s">
        <v>72</v>
      </c>
      <c r="C12" s="36">
        <v>95</v>
      </c>
      <c r="D12" s="12"/>
      <c r="E12" s="32"/>
    </row>
    <row r="13" spans="1:5" ht="20.100000000000001" customHeight="1" thickBot="1" x14ac:dyDescent="0.3">
      <c r="A13" s="37" t="s">
        <v>10</v>
      </c>
      <c r="B13" s="36" t="s">
        <v>34</v>
      </c>
      <c r="C13" s="36">
        <v>1569</v>
      </c>
      <c r="D13" s="12"/>
      <c r="E13" s="32"/>
    </row>
    <row r="14" spans="1:5" ht="20.100000000000001" customHeight="1" thickBot="1" x14ac:dyDescent="0.3">
      <c r="A14" s="37" t="s">
        <v>63</v>
      </c>
      <c r="B14" s="36" t="s">
        <v>31</v>
      </c>
      <c r="C14" s="36">
        <v>11</v>
      </c>
      <c r="D14" s="12"/>
      <c r="E14" s="32"/>
    </row>
    <row r="15" spans="1:5" ht="20.100000000000001" customHeight="1" thickBot="1" x14ac:dyDescent="0.3">
      <c r="A15" s="37" t="s">
        <v>18</v>
      </c>
      <c r="B15" s="36" t="s">
        <v>73</v>
      </c>
      <c r="C15" s="36">
        <v>18</v>
      </c>
      <c r="D15" s="12"/>
      <c r="E15" s="32"/>
    </row>
    <row r="16" spans="1:5" ht="20.100000000000001" customHeight="1" thickBot="1" x14ac:dyDescent="0.3">
      <c r="A16" s="37" t="s">
        <v>64</v>
      </c>
      <c r="B16" s="36" t="s">
        <v>74</v>
      </c>
      <c r="C16" s="36">
        <v>1</v>
      </c>
      <c r="D16" s="12"/>
      <c r="E16" s="32"/>
    </row>
    <row r="17" spans="1:5" ht="20.100000000000001" customHeight="1" thickBot="1" x14ac:dyDescent="0.3">
      <c r="A17" s="37" t="s">
        <v>40</v>
      </c>
      <c r="B17" s="36" t="s">
        <v>48</v>
      </c>
      <c r="C17" s="36">
        <v>113</v>
      </c>
      <c r="D17" s="12"/>
      <c r="E17" s="32"/>
    </row>
    <row r="18" spans="1:5" ht="20.100000000000001" customHeight="1" thickBot="1" x14ac:dyDescent="0.3">
      <c r="A18" s="37" t="s">
        <v>65</v>
      </c>
      <c r="B18" s="36" t="s">
        <v>49</v>
      </c>
      <c r="C18" s="36">
        <v>150</v>
      </c>
      <c r="D18" s="12"/>
      <c r="E18" s="32"/>
    </row>
    <row r="19" spans="1:5" ht="20.100000000000001" customHeight="1" thickBot="1" x14ac:dyDescent="0.3">
      <c r="A19" s="37" t="s">
        <v>42</v>
      </c>
      <c r="B19" s="36" t="s">
        <v>15</v>
      </c>
      <c r="C19" s="36">
        <v>232</v>
      </c>
      <c r="D19" s="12"/>
      <c r="E19" s="32"/>
    </row>
    <row r="20" spans="1:5" ht="20.100000000000001" customHeight="1" thickBot="1" x14ac:dyDescent="0.3">
      <c r="A20" s="37" t="s">
        <v>43</v>
      </c>
      <c r="B20" s="36" t="s">
        <v>50</v>
      </c>
      <c r="C20" s="36">
        <v>50</v>
      </c>
      <c r="D20" s="12"/>
      <c r="E20" s="32"/>
    </row>
    <row r="21" spans="1:5" ht="20.100000000000001" customHeight="1" thickBot="1" x14ac:dyDescent="0.3">
      <c r="A21" s="37" t="s">
        <v>44</v>
      </c>
      <c r="B21" s="36" t="s">
        <v>17</v>
      </c>
      <c r="C21" s="36">
        <v>5</v>
      </c>
      <c r="D21" s="12"/>
      <c r="E21" s="32"/>
    </row>
    <row r="22" spans="1:5" ht="20.100000000000001" customHeight="1" thickBot="1" x14ac:dyDescent="0.3">
      <c r="A22" s="37" t="s">
        <v>5</v>
      </c>
      <c r="B22" s="36" t="s">
        <v>51</v>
      </c>
      <c r="C22" s="36">
        <v>4</v>
      </c>
      <c r="D22" s="32"/>
      <c r="E22" s="32"/>
    </row>
    <row r="23" spans="1:5" ht="20.100000000000001" customHeight="1" thickBot="1" x14ac:dyDescent="0.3">
      <c r="A23" s="37" t="s">
        <v>5</v>
      </c>
      <c r="B23" s="36" t="s">
        <v>75</v>
      </c>
      <c r="C23" s="36">
        <v>3</v>
      </c>
      <c r="D23" s="32"/>
      <c r="E23" s="32"/>
    </row>
    <row r="24" spans="1:5" ht="20.100000000000001" customHeight="1" thickBot="1" x14ac:dyDescent="0.3">
      <c r="A24" s="37" t="s">
        <v>5</v>
      </c>
      <c r="B24" s="36" t="s">
        <v>52</v>
      </c>
      <c r="C24" s="36">
        <v>4</v>
      </c>
      <c r="D24" s="32"/>
      <c r="E24" s="32"/>
    </row>
    <row r="25" spans="1:5" ht="20.100000000000001" customHeight="1" thickBot="1" x14ac:dyDescent="0.3">
      <c r="A25" s="37" t="s">
        <v>66</v>
      </c>
      <c r="B25" s="36" t="s">
        <v>53</v>
      </c>
      <c r="C25" s="36">
        <v>1</v>
      </c>
      <c r="D25" s="32"/>
      <c r="E25" s="32"/>
    </row>
    <row r="26" spans="1:5" ht="20.100000000000001" customHeight="1" thickBot="1" x14ac:dyDescent="0.3">
      <c r="A26" s="37" t="s">
        <v>67</v>
      </c>
      <c r="B26" s="36" t="s">
        <v>76</v>
      </c>
      <c r="C26" s="36">
        <v>0</v>
      </c>
      <c r="D26" s="32"/>
      <c r="E26" s="32"/>
    </row>
    <row r="27" spans="1:5" ht="20.100000000000001" customHeight="1" thickBot="1" x14ac:dyDescent="0.3">
      <c r="A27" s="37" t="s">
        <v>68</v>
      </c>
      <c r="B27" s="36" t="s">
        <v>77</v>
      </c>
      <c r="C27" s="36">
        <v>12</v>
      </c>
      <c r="D27" s="32"/>
      <c r="E27" s="32"/>
    </row>
    <row r="28" spans="1:5" ht="20.100000000000001" customHeight="1" thickBot="1" x14ac:dyDescent="0.3">
      <c r="A28" s="37" t="s">
        <v>69</v>
      </c>
      <c r="B28" s="36" t="s">
        <v>13</v>
      </c>
      <c r="C28" s="36">
        <v>2</v>
      </c>
      <c r="D28" s="32"/>
      <c r="E28" s="51"/>
    </row>
    <row r="29" spans="1:5" ht="28.5" x14ac:dyDescent="0.25">
      <c r="D29" s="50" t="s">
        <v>7</v>
      </c>
      <c r="E29" s="47">
        <f>SUM(E5:E28)</f>
        <v>0</v>
      </c>
    </row>
    <row r="30" spans="1:5" x14ac:dyDescent="0.25">
      <c r="D30" s="46" t="s">
        <v>8</v>
      </c>
      <c r="E30" s="47">
        <f>+E29*0.2</f>
        <v>0</v>
      </c>
    </row>
    <row r="31" spans="1:5" x14ac:dyDescent="0.25">
      <c r="D31" s="46" t="s">
        <v>9</v>
      </c>
      <c r="E31" s="47">
        <f>+E29+E30</f>
        <v>0</v>
      </c>
    </row>
    <row r="33" spans="1:5" ht="15.75" thickBot="1" x14ac:dyDescent="0.3"/>
    <row r="34" spans="1:5" ht="16.5" thickTop="1" thickBot="1" x14ac:dyDescent="0.3">
      <c r="A34" s="1" t="s">
        <v>21</v>
      </c>
      <c r="B34" s="27" t="s">
        <v>141</v>
      </c>
      <c r="C34" s="30"/>
      <c r="D34" s="30"/>
      <c r="E34" s="31"/>
    </row>
    <row r="35" spans="1:5" ht="45.75" thickBot="1" x14ac:dyDescent="0.3">
      <c r="A35" s="8" t="s">
        <v>0</v>
      </c>
      <c r="B35" s="19" t="s">
        <v>1</v>
      </c>
      <c r="C35" s="19" t="s">
        <v>2</v>
      </c>
      <c r="D35" s="19" t="s">
        <v>3</v>
      </c>
      <c r="E35" s="19" t="s">
        <v>4</v>
      </c>
    </row>
    <row r="36" spans="1:5" ht="15.75" thickBot="1" x14ac:dyDescent="0.3">
      <c r="A36" s="33" t="s">
        <v>55</v>
      </c>
      <c r="B36" s="36" t="s">
        <v>143</v>
      </c>
      <c r="C36" s="36">
        <v>1</v>
      </c>
      <c r="D36" s="10"/>
      <c r="E36" s="10"/>
    </row>
    <row r="37" spans="1:5" ht="15.75" thickBot="1" x14ac:dyDescent="0.3">
      <c r="A37" s="37" t="s">
        <v>142</v>
      </c>
      <c r="B37" s="36" t="s">
        <v>27</v>
      </c>
      <c r="C37" s="36">
        <v>2</v>
      </c>
      <c r="D37" s="10"/>
      <c r="E37" s="10"/>
    </row>
    <row r="38" spans="1:5" ht="15.75" thickBot="1" x14ac:dyDescent="0.3">
      <c r="A38" s="37" t="s">
        <v>62</v>
      </c>
      <c r="B38" s="36" t="s">
        <v>144</v>
      </c>
      <c r="C38" s="36">
        <v>2</v>
      </c>
      <c r="D38" s="10"/>
      <c r="E38" s="10"/>
    </row>
    <row r="39" spans="1:5" ht="15.75" thickBot="1" x14ac:dyDescent="0.3">
      <c r="A39" s="37" t="s">
        <v>19</v>
      </c>
      <c r="B39" s="36" t="s">
        <v>34</v>
      </c>
      <c r="C39" s="36">
        <v>12</v>
      </c>
      <c r="D39" s="10"/>
      <c r="E39" s="10"/>
    </row>
    <row r="40" spans="1:5" ht="17.25" customHeight="1" thickBot="1" x14ac:dyDescent="0.3">
      <c r="A40" s="37" t="s">
        <v>128</v>
      </c>
      <c r="B40" s="36" t="s">
        <v>135</v>
      </c>
      <c r="C40" s="36">
        <v>6</v>
      </c>
      <c r="D40" s="10"/>
      <c r="E40" s="10"/>
    </row>
    <row r="41" spans="1:5" ht="15.75" thickBot="1" x14ac:dyDescent="0.3">
      <c r="A41" s="37" t="s">
        <v>85</v>
      </c>
      <c r="B41" s="36" t="s">
        <v>145</v>
      </c>
      <c r="C41" s="36">
        <v>5</v>
      </c>
      <c r="D41" s="10"/>
      <c r="E41" s="10"/>
    </row>
    <row r="42" spans="1:5" ht="15.75" thickBot="1" x14ac:dyDescent="0.3">
      <c r="A42" s="37" t="s">
        <v>66</v>
      </c>
      <c r="B42" s="36" t="s">
        <v>53</v>
      </c>
      <c r="C42" s="36">
        <v>1</v>
      </c>
      <c r="D42" s="10"/>
      <c r="E42" s="10"/>
    </row>
    <row r="43" spans="1:5" ht="15.75" thickBot="1" x14ac:dyDescent="0.3">
      <c r="A43" s="37" t="s">
        <v>130</v>
      </c>
      <c r="B43" s="36" t="s">
        <v>146</v>
      </c>
      <c r="C43" s="36">
        <v>7</v>
      </c>
      <c r="D43" s="10"/>
      <c r="E43" s="10"/>
    </row>
    <row r="44" spans="1:5" ht="15.75" thickBot="1" x14ac:dyDescent="0.3">
      <c r="A44" s="37" t="s">
        <v>132</v>
      </c>
      <c r="B44" s="36" t="s">
        <v>147</v>
      </c>
      <c r="C44" s="36">
        <v>1</v>
      </c>
      <c r="D44" s="10"/>
      <c r="E44" s="10"/>
    </row>
    <row r="45" spans="1:5" ht="15.75" thickBot="1" x14ac:dyDescent="0.3">
      <c r="A45" s="37" t="s">
        <v>131</v>
      </c>
      <c r="B45" s="36" t="s">
        <v>148</v>
      </c>
      <c r="C45" s="36">
        <v>1</v>
      </c>
      <c r="D45" s="10"/>
      <c r="E45" s="10"/>
    </row>
    <row r="46" spans="1:5" ht="15.75" thickBot="1" x14ac:dyDescent="0.3">
      <c r="A46" s="37" t="s">
        <v>120</v>
      </c>
      <c r="B46" s="36" t="s">
        <v>149</v>
      </c>
      <c r="C46" s="36">
        <v>1</v>
      </c>
      <c r="D46" s="32"/>
      <c r="E46" s="32"/>
    </row>
    <row r="47" spans="1:5" ht="28.5" x14ac:dyDescent="0.25">
      <c r="A47" s="20"/>
      <c r="B47" s="21"/>
      <c r="C47" s="21"/>
      <c r="D47" s="50" t="s">
        <v>7</v>
      </c>
      <c r="E47" s="48">
        <f>SUM(E36:E46)</f>
        <v>0</v>
      </c>
    </row>
    <row r="48" spans="1:5" x14ac:dyDescent="0.25">
      <c r="A48" s="20"/>
      <c r="B48" s="21"/>
      <c r="C48" s="21"/>
      <c r="D48" s="46" t="s">
        <v>8</v>
      </c>
      <c r="E48" s="48">
        <f>+E47*0.2</f>
        <v>0</v>
      </c>
    </row>
    <row r="49" spans="4:5" x14ac:dyDescent="0.25">
      <c r="D49" s="46" t="s">
        <v>9</v>
      </c>
      <c r="E49" s="48">
        <f>+E47+E48</f>
        <v>0</v>
      </c>
    </row>
  </sheetData>
  <mergeCells count="2">
    <mergeCell ref="B34:E34"/>
    <mergeCell ref="B3:E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29DE4-F9FE-4DAA-A76B-B2F9CA484D3E}">
  <dimension ref="A2:F24"/>
  <sheetViews>
    <sheetView workbookViewId="0">
      <selection activeCell="A2" sqref="A2"/>
    </sheetView>
  </sheetViews>
  <sheetFormatPr baseColWidth="10" defaultRowHeight="15" x14ac:dyDescent="0.25"/>
  <cols>
    <col min="1" max="1" width="31.5703125" customWidth="1"/>
    <col min="2" max="2" width="17.5703125" customWidth="1"/>
    <col min="4" max="5" width="10.7109375" customWidth="1"/>
  </cols>
  <sheetData>
    <row r="2" spans="1:6" ht="15.75" thickBot="1" x14ac:dyDescent="0.3"/>
    <row r="3" spans="1:6" ht="30" customHeight="1" thickTop="1" thickBot="1" x14ac:dyDescent="0.3">
      <c r="A3" s="1" t="s">
        <v>21</v>
      </c>
      <c r="B3" s="27" t="s">
        <v>78</v>
      </c>
      <c r="C3" s="30"/>
      <c r="D3" s="30"/>
      <c r="E3" s="31"/>
      <c r="F3" s="34"/>
    </row>
    <row r="4" spans="1:6" ht="30" customHeight="1" thickBot="1" x14ac:dyDescent="0.3">
      <c r="A4" s="2" t="s">
        <v>0</v>
      </c>
      <c r="B4" s="3" t="s">
        <v>1</v>
      </c>
      <c r="C4" s="3" t="s">
        <v>2</v>
      </c>
      <c r="D4" s="19" t="s">
        <v>3</v>
      </c>
      <c r="E4" s="19" t="s">
        <v>4</v>
      </c>
      <c r="F4" s="34"/>
    </row>
    <row r="5" spans="1:6" ht="20.100000000000001" customHeight="1" thickBot="1" x14ac:dyDescent="0.3">
      <c r="A5" s="33" t="s">
        <v>55</v>
      </c>
      <c r="B5" s="36" t="s">
        <v>71</v>
      </c>
      <c r="C5" s="36">
        <v>1</v>
      </c>
      <c r="D5" s="9"/>
      <c r="E5" s="32"/>
      <c r="F5" s="34"/>
    </row>
    <row r="6" spans="1:6" ht="20.100000000000001" customHeight="1" thickBot="1" x14ac:dyDescent="0.3">
      <c r="A6" s="37" t="s">
        <v>56</v>
      </c>
      <c r="B6" s="36" t="s">
        <v>25</v>
      </c>
      <c r="C6" s="36">
        <v>1</v>
      </c>
      <c r="D6" s="9"/>
      <c r="E6" s="32"/>
      <c r="F6" s="34"/>
    </row>
    <row r="7" spans="1:6" ht="20.100000000000001" customHeight="1" thickBot="1" x14ac:dyDescent="0.3">
      <c r="A7" s="37" t="s">
        <v>58</v>
      </c>
      <c r="B7" s="36" t="s">
        <v>27</v>
      </c>
      <c r="C7" s="36">
        <v>9</v>
      </c>
      <c r="D7" s="9"/>
      <c r="E7" s="32"/>
      <c r="F7" s="34"/>
    </row>
    <row r="8" spans="1:6" ht="20.100000000000001" customHeight="1" thickBot="1" x14ac:dyDescent="0.3">
      <c r="A8" s="37" t="s">
        <v>79</v>
      </c>
      <c r="B8" s="36" t="s">
        <v>27</v>
      </c>
      <c r="C8" s="36">
        <v>4</v>
      </c>
      <c r="D8" s="9"/>
      <c r="E8" s="32"/>
      <c r="F8" s="34"/>
    </row>
    <row r="9" spans="1:6" ht="20.100000000000001" customHeight="1" thickBot="1" x14ac:dyDescent="0.3">
      <c r="A9" s="37" t="s">
        <v>60</v>
      </c>
      <c r="B9" s="36" t="s">
        <v>71</v>
      </c>
      <c r="C9" s="36">
        <v>1</v>
      </c>
      <c r="D9" s="9"/>
      <c r="E9" s="32"/>
      <c r="F9" s="34"/>
    </row>
    <row r="10" spans="1:6" ht="20.100000000000001" customHeight="1" thickBot="1" x14ac:dyDescent="0.3">
      <c r="A10" s="37" t="s">
        <v>62</v>
      </c>
      <c r="B10" s="36" t="s">
        <v>72</v>
      </c>
      <c r="C10" s="36">
        <v>23</v>
      </c>
      <c r="D10" s="9"/>
      <c r="E10" s="32"/>
      <c r="F10" s="34"/>
    </row>
    <row r="11" spans="1:6" ht="20.100000000000001" customHeight="1" thickBot="1" x14ac:dyDescent="0.3">
      <c r="A11" s="37" t="s">
        <v>19</v>
      </c>
      <c r="B11" s="36" t="s">
        <v>33</v>
      </c>
      <c r="C11" s="36">
        <v>46</v>
      </c>
      <c r="D11" s="9"/>
      <c r="E11" s="32"/>
      <c r="F11" s="34"/>
    </row>
    <row r="12" spans="1:6" ht="20.100000000000001" customHeight="1" thickBot="1" x14ac:dyDescent="0.3">
      <c r="A12" s="37" t="s">
        <v>19</v>
      </c>
      <c r="B12" s="36" t="s">
        <v>34</v>
      </c>
      <c r="C12" s="36">
        <v>331</v>
      </c>
      <c r="D12" s="9"/>
      <c r="E12" s="32"/>
      <c r="F12" s="34"/>
    </row>
    <row r="13" spans="1:6" ht="20.100000000000001" customHeight="1" thickBot="1" x14ac:dyDescent="0.3">
      <c r="A13" s="37" t="s">
        <v>63</v>
      </c>
      <c r="B13" s="36" t="s">
        <v>31</v>
      </c>
      <c r="C13" s="36">
        <v>6</v>
      </c>
      <c r="D13" s="32"/>
      <c r="E13" s="32"/>
      <c r="F13" s="34"/>
    </row>
    <row r="14" spans="1:6" ht="20.100000000000001" customHeight="1" thickBot="1" x14ac:dyDescent="0.3">
      <c r="A14" s="37" t="s">
        <v>40</v>
      </c>
      <c r="B14" s="36" t="s">
        <v>48</v>
      </c>
      <c r="C14" s="36">
        <v>72</v>
      </c>
      <c r="D14" s="32"/>
      <c r="E14" s="32"/>
      <c r="F14" s="34"/>
    </row>
    <row r="15" spans="1:6" ht="20.100000000000001" customHeight="1" thickBot="1" x14ac:dyDescent="0.3">
      <c r="A15" s="37" t="s">
        <v>80</v>
      </c>
      <c r="B15" s="36" t="s">
        <v>48</v>
      </c>
      <c r="C15" s="36">
        <v>5</v>
      </c>
      <c r="D15" s="32"/>
      <c r="E15" s="32"/>
      <c r="F15" s="34"/>
    </row>
    <row r="16" spans="1:6" ht="20.100000000000001" customHeight="1" thickBot="1" x14ac:dyDescent="0.3">
      <c r="A16" s="37" t="s">
        <v>65</v>
      </c>
      <c r="B16" s="36" t="s">
        <v>49</v>
      </c>
      <c r="C16" s="36">
        <v>11</v>
      </c>
      <c r="D16" s="32"/>
      <c r="E16" s="32"/>
      <c r="F16" s="34"/>
    </row>
    <row r="17" spans="1:6" ht="20.100000000000001" customHeight="1" thickBot="1" x14ac:dyDescent="0.3">
      <c r="A17" s="37" t="s">
        <v>42</v>
      </c>
      <c r="B17" s="36" t="s">
        <v>15</v>
      </c>
      <c r="C17" s="36">
        <v>22</v>
      </c>
      <c r="D17" s="32"/>
      <c r="E17" s="32"/>
      <c r="F17" s="34"/>
    </row>
    <row r="18" spans="1:6" ht="20.100000000000001" customHeight="1" thickBot="1" x14ac:dyDescent="0.3">
      <c r="A18" s="37" t="s">
        <v>43</v>
      </c>
      <c r="B18" s="36" t="s">
        <v>50</v>
      </c>
      <c r="C18" s="36">
        <v>4</v>
      </c>
      <c r="D18" s="32"/>
      <c r="E18" s="32"/>
    </row>
    <row r="19" spans="1:6" ht="20.100000000000001" customHeight="1" thickBot="1" x14ac:dyDescent="0.3">
      <c r="A19" s="37" t="s">
        <v>44</v>
      </c>
      <c r="B19" s="36" t="s">
        <v>17</v>
      </c>
      <c r="C19" s="36">
        <v>5</v>
      </c>
      <c r="D19" s="32"/>
      <c r="E19" s="32"/>
    </row>
    <row r="20" spans="1:6" ht="20.100000000000001" customHeight="1" thickBot="1" x14ac:dyDescent="0.3">
      <c r="A20" s="37" t="s">
        <v>5</v>
      </c>
      <c r="B20" s="36" t="s">
        <v>81</v>
      </c>
      <c r="C20" s="36">
        <v>4</v>
      </c>
      <c r="D20" s="32"/>
      <c r="E20" s="32"/>
    </row>
    <row r="21" spans="1:6" ht="20.100000000000001" customHeight="1" thickBot="1" x14ac:dyDescent="0.3">
      <c r="A21" s="37" t="s">
        <v>66</v>
      </c>
      <c r="B21" s="36" t="s">
        <v>82</v>
      </c>
      <c r="C21" s="36">
        <v>1</v>
      </c>
      <c r="D21" s="32"/>
      <c r="E21" s="32"/>
    </row>
    <row r="22" spans="1:6" ht="30" customHeight="1" x14ac:dyDescent="0.25">
      <c r="D22" s="50" t="s">
        <v>7</v>
      </c>
      <c r="E22" s="47">
        <f>SUM(E5:E21)</f>
        <v>0</v>
      </c>
    </row>
    <row r="23" spans="1:6" x14ac:dyDescent="0.25">
      <c r="D23" s="46" t="s">
        <v>8</v>
      </c>
      <c r="E23" s="47">
        <f>+E22*0.2</f>
        <v>0</v>
      </c>
    </row>
    <row r="24" spans="1:6" x14ac:dyDescent="0.25">
      <c r="D24" s="46" t="s">
        <v>9</v>
      </c>
      <c r="E24" s="47">
        <f>+E22+E23</f>
        <v>0</v>
      </c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59A7E-26FB-4B9C-9937-AB1F3FA9DC75}">
  <dimension ref="A2:E15"/>
  <sheetViews>
    <sheetView workbookViewId="0">
      <selection activeCell="A2" sqref="A2"/>
    </sheetView>
  </sheetViews>
  <sheetFormatPr baseColWidth="10" defaultRowHeight="15" x14ac:dyDescent="0.25"/>
  <cols>
    <col min="1" max="1" width="33" customWidth="1"/>
    <col min="2" max="2" width="13.140625" customWidth="1"/>
    <col min="4" max="4" width="11.42578125" customWidth="1"/>
  </cols>
  <sheetData>
    <row r="2" spans="1:5" ht="15.75" thickBot="1" x14ac:dyDescent="0.3"/>
    <row r="3" spans="1:5" ht="24.95" customHeight="1" thickTop="1" thickBot="1" x14ac:dyDescent="0.3">
      <c r="A3" s="1" t="s">
        <v>21</v>
      </c>
      <c r="B3" s="27" t="s">
        <v>83</v>
      </c>
      <c r="C3" s="30"/>
      <c r="D3" s="30"/>
      <c r="E3" s="31"/>
    </row>
    <row r="4" spans="1:5" ht="30" customHeight="1" thickBot="1" x14ac:dyDescent="0.3">
      <c r="A4" s="8" t="s">
        <v>0</v>
      </c>
      <c r="B4" s="3" t="s">
        <v>1</v>
      </c>
      <c r="C4" s="3" t="s">
        <v>2</v>
      </c>
      <c r="D4" s="19" t="s">
        <v>3</v>
      </c>
      <c r="E4" s="19" t="s">
        <v>4</v>
      </c>
    </row>
    <row r="5" spans="1:5" ht="24.95" customHeight="1" thickBot="1" x14ac:dyDescent="0.3">
      <c r="A5" s="33" t="s">
        <v>55</v>
      </c>
      <c r="B5" s="36" t="s">
        <v>86</v>
      </c>
      <c r="C5" s="36">
        <v>1</v>
      </c>
      <c r="D5" s="10"/>
      <c r="E5" s="32"/>
    </row>
    <row r="6" spans="1:5" ht="24.95" customHeight="1" thickBot="1" x14ac:dyDescent="0.3">
      <c r="A6" s="37" t="s">
        <v>57</v>
      </c>
      <c r="B6" s="36" t="s">
        <v>27</v>
      </c>
      <c r="C6" s="36">
        <v>2</v>
      </c>
      <c r="D6" s="10"/>
      <c r="E6" s="32"/>
    </row>
    <row r="7" spans="1:5" ht="24.95" customHeight="1" thickBot="1" x14ac:dyDescent="0.3">
      <c r="A7" s="37" t="s">
        <v>84</v>
      </c>
      <c r="B7" s="36" t="s">
        <v>27</v>
      </c>
      <c r="C7" s="36">
        <v>1</v>
      </c>
      <c r="D7" s="10"/>
      <c r="E7" s="32"/>
    </row>
    <row r="8" spans="1:5" ht="24.95" customHeight="1" thickBot="1" x14ac:dyDescent="0.3">
      <c r="A8" s="37" t="s">
        <v>62</v>
      </c>
      <c r="B8" s="36" t="s">
        <v>72</v>
      </c>
      <c r="C8" s="36">
        <v>16</v>
      </c>
      <c r="D8" s="10"/>
      <c r="E8" s="32"/>
    </row>
    <row r="9" spans="1:5" ht="24.95" customHeight="1" thickBot="1" x14ac:dyDescent="0.3">
      <c r="A9" s="37" t="s">
        <v>19</v>
      </c>
      <c r="B9" s="36" t="s">
        <v>34</v>
      </c>
      <c r="C9" s="36">
        <v>25</v>
      </c>
      <c r="D9" s="10"/>
      <c r="E9" s="32"/>
    </row>
    <row r="10" spans="1:5" ht="24.95" customHeight="1" thickBot="1" x14ac:dyDescent="0.3">
      <c r="A10" s="37" t="s">
        <v>20</v>
      </c>
      <c r="B10" s="36" t="s">
        <v>31</v>
      </c>
      <c r="C10" s="36">
        <v>4</v>
      </c>
      <c r="D10" s="10"/>
      <c r="E10" s="32"/>
    </row>
    <row r="11" spans="1:5" ht="24.95" customHeight="1" thickBot="1" x14ac:dyDescent="0.3">
      <c r="A11" s="37" t="s">
        <v>85</v>
      </c>
      <c r="B11" s="36" t="s">
        <v>87</v>
      </c>
      <c r="C11" s="36">
        <v>12</v>
      </c>
      <c r="D11" s="10"/>
      <c r="E11" s="32"/>
    </row>
    <row r="12" spans="1:5" ht="24.95" customHeight="1" thickBot="1" x14ac:dyDescent="0.3">
      <c r="A12" s="37" t="s">
        <v>66</v>
      </c>
      <c r="B12" s="36" t="s">
        <v>53</v>
      </c>
      <c r="C12" s="36">
        <v>1</v>
      </c>
      <c r="D12" s="10"/>
      <c r="E12" s="32"/>
    </row>
    <row r="13" spans="1:5" ht="28.5" x14ac:dyDescent="0.25">
      <c r="A13" s="6"/>
      <c r="B13" s="7"/>
      <c r="C13" s="7"/>
      <c r="D13" s="50" t="s">
        <v>7</v>
      </c>
      <c r="E13" s="47">
        <f>SUM(E5:E12)</f>
        <v>0</v>
      </c>
    </row>
    <row r="14" spans="1:5" x14ac:dyDescent="0.25">
      <c r="A14" s="6"/>
      <c r="B14" s="7"/>
      <c r="C14" s="7"/>
      <c r="D14" s="46" t="s">
        <v>8</v>
      </c>
      <c r="E14" s="47">
        <f>+E13*0.2</f>
        <v>0</v>
      </c>
    </row>
    <row r="15" spans="1:5" x14ac:dyDescent="0.25">
      <c r="A15" s="6"/>
      <c r="B15" s="7"/>
      <c r="C15" s="7"/>
      <c r="D15" s="46" t="s">
        <v>9</v>
      </c>
      <c r="E15" s="47">
        <f>+E13+E14</f>
        <v>0</v>
      </c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47E30-AEC5-40E0-B98F-CF5F4E06B2D3}">
  <dimension ref="A2:E19"/>
  <sheetViews>
    <sheetView workbookViewId="0">
      <selection activeCell="A2" sqref="A2"/>
    </sheetView>
  </sheetViews>
  <sheetFormatPr baseColWidth="10" defaultRowHeight="15" x14ac:dyDescent="0.25"/>
  <cols>
    <col min="1" max="1" width="31.28515625" customWidth="1"/>
    <col min="2" max="2" width="14.42578125" customWidth="1"/>
    <col min="4" max="4" width="11.42578125" customWidth="1"/>
  </cols>
  <sheetData>
    <row r="2" spans="1:5" ht="15.75" thickBot="1" x14ac:dyDescent="0.3"/>
    <row r="3" spans="1:5" ht="24.95" customHeight="1" thickTop="1" thickBot="1" x14ac:dyDescent="0.3">
      <c r="A3" s="1" t="s">
        <v>21</v>
      </c>
      <c r="B3" s="27" t="s">
        <v>88</v>
      </c>
      <c r="C3" s="30"/>
      <c r="D3" s="30"/>
      <c r="E3" s="49"/>
    </row>
    <row r="4" spans="1:5" ht="30" customHeight="1" thickBot="1" x14ac:dyDescent="0.3">
      <c r="A4" s="8" t="s">
        <v>0</v>
      </c>
      <c r="B4" s="3" t="s">
        <v>1</v>
      </c>
      <c r="C4" s="3" t="s">
        <v>2</v>
      </c>
      <c r="D4" s="19" t="s">
        <v>3</v>
      </c>
      <c r="E4" s="19" t="s">
        <v>4</v>
      </c>
    </row>
    <row r="5" spans="1:5" ht="24.95" customHeight="1" thickBot="1" x14ac:dyDescent="0.3">
      <c r="A5" s="33" t="s">
        <v>55</v>
      </c>
      <c r="B5" s="36" t="s">
        <v>89</v>
      </c>
      <c r="C5" s="36">
        <v>1</v>
      </c>
      <c r="D5" s="10"/>
      <c r="E5" s="32"/>
    </row>
    <row r="6" spans="1:5" ht="24.95" customHeight="1" thickBot="1" x14ac:dyDescent="0.3">
      <c r="A6" s="37" t="s">
        <v>57</v>
      </c>
      <c r="B6" s="36" t="s">
        <v>27</v>
      </c>
      <c r="C6" s="36">
        <v>2</v>
      </c>
      <c r="D6" s="10"/>
      <c r="E6" s="32"/>
    </row>
    <row r="7" spans="1:5" ht="24.95" customHeight="1" thickBot="1" x14ac:dyDescent="0.3">
      <c r="A7" s="37" t="s">
        <v>62</v>
      </c>
      <c r="B7" s="36" t="s">
        <v>90</v>
      </c>
      <c r="C7" s="36">
        <v>16</v>
      </c>
      <c r="D7" s="10"/>
      <c r="E7" s="32"/>
    </row>
    <row r="8" spans="1:5" ht="24.95" customHeight="1" thickBot="1" x14ac:dyDescent="0.3">
      <c r="A8" s="37" t="s">
        <v>10</v>
      </c>
      <c r="B8" s="36" t="s">
        <v>91</v>
      </c>
      <c r="C8" s="36">
        <v>58</v>
      </c>
      <c r="D8" s="10"/>
      <c r="E8" s="32"/>
    </row>
    <row r="9" spans="1:5" ht="24.95" customHeight="1" thickBot="1" x14ac:dyDescent="0.3">
      <c r="A9" s="37" t="s">
        <v>63</v>
      </c>
      <c r="B9" s="36" t="s">
        <v>31</v>
      </c>
      <c r="C9" s="36">
        <v>3</v>
      </c>
      <c r="D9" s="10"/>
      <c r="E9" s="32"/>
    </row>
    <row r="10" spans="1:5" ht="24.95" customHeight="1" thickBot="1" x14ac:dyDescent="0.3">
      <c r="A10" s="37" t="s">
        <v>85</v>
      </c>
      <c r="B10" s="36" t="s">
        <v>87</v>
      </c>
      <c r="C10" s="36">
        <v>5</v>
      </c>
      <c r="D10" s="10"/>
      <c r="E10" s="32"/>
    </row>
    <row r="11" spans="1:5" ht="30" customHeight="1" x14ac:dyDescent="0.25">
      <c r="D11" s="50" t="s">
        <v>7</v>
      </c>
      <c r="E11" s="47">
        <f>SUM(E5:E10)</f>
        <v>0</v>
      </c>
    </row>
    <row r="12" spans="1:5" ht="20.100000000000001" customHeight="1" x14ac:dyDescent="0.25">
      <c r="D12" s="46" t="s">
        <v>8</v>
      </c>
      <c r="E12" s="47">
        <f>+E11*0.2</f>
        <v>0</v>
      </c>
    </row>
    <row r="13" spans="1:5" ht="20.100000000000001" customHeight="1" x14ac:dyDescent="0.25">
      <c r="D13" s="46" t="s">
        <v>9</v>
      </c>
      <c r="E13" s="47">
        <f>+E11+E12</f>
        <v>0</v>
      </c>
    </row>
    <row r="14" spans="1:5" ht="20.100000000000001" customHeight="1" x14ac:dyDescent="0.25"/>
    <row r="15" spans="1:5" ht="20.100000000000001" customHeight="1" x14ac:dyDescent="0.25"/>
    <row r="16" spans="1:5" x14ac:dyDescent="0.25">
      <c r="A16" s="6"/>
      <c r="B16" s="7"/>
      <c r="C16" s="7"/>
    </row>
    <row r="17" spans="1:5" x14ac:dyDescent="0.25">
      <c r="A17" s="6"/>
      <c r="B17" s="7"/>
      <c r="C17" s="7"/>
    </row>
    <row r="18" spans="1:5" x14ac:dyDescent="0.25">
      <c r="A18" s="6"/>
      <c r="B18" s="7"/>
      <c r="C18" s="7"/>
    </row>
    <row r="19" spans="1:5" x14ac:dyDescent="0.25">
      <c r="E19" s="11"/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ECD99-7359-4D53-99C4-E247042ACEA3}">
  <dimension ref="A2:E27"/>
  <sheetViews>
    <sheetView workbookViewId="0">
      <selection activeCell="A2" sqref="A2"/>
    </sheetView>
  </sheetViews>
  <sheetFormatPr baseColWidth="10" defaultRowHeight="15" x14ac:dyDescent="0.25"/>
  <cols>
    <col min="1" max="1" width="29.85546875" customWidth="1"/>
    <col min="2" max="2" width="12.42578125" customWidth="1"/>
    <col min="4" max="5" width="11.42578125" customWidth="1"/>
  </cols>
  <sheetData>
    <row r="2" spans="1:5" ht="15.75" thickBot="1" x14ac:dyDescent="0.3"/>
    <row r="3" spans="1:5" ht="30" customHeight="1" thickTop="1" thickBot="1" x14ac:dyDescent="0.3">
      <c r="A3" s="1" t="s">
        <v>21</v>
      </c>
      <c r="B3" s="27" t="s">
        <v>92</v>
      </c>
      <c r="C3" s="30"/>
      <c r="D3" s="30"/>
      <c r="E3" s="49"/>
    </row>
    <row r="4" spans="1:5" ht="30" customHeight="1" thickBot="1" x14ac:dyDescent="0.3">
      <c r="A4" s="8" t="s">
        <v>0</v>
      </c>
      <c r="B4" s="3" t="s">
        <v>1</v>
      </c>
      <c r="C4" s="3" t="s">
        <v>2</v>
      </c>
      <c r="D4" s="19" t="s">
        <v>3</v>
      </c>
      <c r="E4" s="19" t="s">
        <v>4</v>
      </c>
    </row>
    <row r="5" spans="1:5" ht="20.100000000000001" customHeight="1" thickBot="1" x14ac:dyDescent="0.3">
      <c r="A5" s="33" t="s">
        <v>55</v>
      </c>
      <c r="B5" s="36" t="s">
        <v>71</v>
      </c>
      <c r="C5" s="36">
        <v>1</v>
      </c>
      <c r="D5" s="32"/>
      <c r="E5" s="32"/>
    </row>
    <row r="6" spans="1:5" ht="20.100000000000001" customHeight="1" thickBot="1" x14ac:dyDescent="0.3">
      <c r="A6" s="37" t="s">
        <v>56</v>
      </c>
      <c r="B6" s="36" t="s">
        <v>95</v>
      </c>
      <c r="C6" s="36">
        <v>1</v>
      </c>
      <c r="D6" s="16"/>
      <c r="E6" s="32"/>
    </row>
    <row r="7" spans="1:5" ht="20.100000000000001" customHeight="1" thickBot="1" x14ac:dyDescent="0.3">
      <c r="A7" s="37" t="s">
        <v>60</v>
      </c>
      <c r="B7" s="36" t="s">
        <v>71</v>
      </c>
      <c r="C7" s="36">
        <v>1</v>
      </c>
      <c r="D7" s="16"/>
      <c r="E7" s="32"/>
    </row>
    <row r="8" spans="1:5" ht="20.100000000000001" customHeight="1" thickBot="1" x14ac:dyDescent="0.3">
      <c r="A8" s="37" t="s">
        <v>57</v>
      </c>
      <c r="B8" s="36" t="s">
        <v>27</v>
      </c>
      <c r="C8" s="36">
        <v>0</v>
      </c>
      <c r="D8" s="16"/>
      <c r="E8" s="32"/>
    </row>
    <row r="9" spans="1:5" ht="20.100000000000001" customHeight="1" thickBot="1" x14ac:dyDescent="0.3">
      <c r="A9" s="37" t="s">
        <v>58</v>
      </c>
      <c r="B9" s="36" t="s">
        <v>27</v>
      </c>
      <c r="C9" s="36">
        <v>8</v>
      </c>
      <c r="D9" s="16"/>
      <c r="E9" s="32"/>
    </row>
    <row r="10" spans="1:5" ht="20.100000000000001" customHeight="1" thickBot="1" x14ac:dyDescent="0.3">
      <c r="A10" s="37" t="s">
        <v>62</v>
      </c>
      <c r="B10" s="36" t="s">
        <v>72</v>
      </c>
      <c r="C10" s="36">
        <v>26</v>
      </c>
      <c r="D10" s="16"/>
      <c r="E10" s="32"/>
    </row>
    <row r="11" spans="1:5" ht="20.100000000000001" customHeight="1" thickBot="1" x14ac:dyDescent="0.3">
      <c r="A11" s="37" t="s">
        <v>19</v>
      </c>
      <c r="B11" s="36" t="s">
        <v>34</v>
      </c>
      <c r="C11" s="36">
        <v>250</v>
      </c>
      <c r="D11" s="16"/>
      <c r="E11" s="32"/>
    </row>
    <row r="12" spans="1:5" ht="20.100000000000001" customHeight="1" thickBot="1" x14ac:dyDescent="0.3">
      <c r="A12" s="37" t="s">
        <v>20</v>
      </c>
      <c r="B12" s="36" t="s">
        <v>31</v>
      </c>
      <c r="C12" s="36">
        <v>5</v>
      </c>
      <c r="D12" s="16"/>
      <c r="E12" s="32"/>
    </row>
    <row r="13" spans="1:5" ht="20.100000000000001" customHeight="1" thickBot="1" x14ac:dyDescent="0.3">
      <c r="A13" s="37" t="s">
        <v>39</v>
      </c>
      <c r="B13" s="36" t="s">
        <v>47</v>
      </c>
      <c r="C13" s="36">
        <v>150</v>
      </c>
      <c r="D13" s="16"/>
      <c r="E13" s="32"/>
    </row>
    <row r="14" spans="1:5" ht="20.100000000000001" customHeight="1" thickBot="1" x14ac:dyDescent="0.3">
      <c r="A14" s="37" t="s">
        <v>85</v>
      </c>
      <c r="B14" s="36" t="s">
        <v>87</v>
      </c>
      <c r="C14" s="36">
        <v>11</v>
      </c>
      <c r="D14" s="16"/>
      <c r="E14" s="32"/>
    </row>
    <row r="15" spans="1:5" ht="20.100000000000001" customHeight="1" thickBot="1" x14ac:dyDescent="0.3">
      <c r="A15" s="37" t="s">
        <v>93</v>
      </c>
      <c r="B15" s="36" t="s">
        <v>96</v>
      </c>
      <c r="C15" s="36">
        <v>3</v>
      </c>
      <c r="D15" s="16"/>
      <c r="E15" s="32"/>
    </row>
    <row r="16" spans="1:5" ht="20.100000000000001" customHeight="1" thickBot="1" x14ac:dyDescent="0.3">
      <c r="A16" s="37" t="s">
        <v>40</v>
      </c>
      <c r="B16" s="36" t="s">
        <v>48</v>
      </c>
      <c r="C16" s="36">
        <v>20</v>
      </c>
      <c r="D16" s="32"/>
      <c r="E16" s="32"/>
    </row>
    <row r="17" spans="1:5" ht="20.100000000000001" customHeight="1" thickBot="1" x14ac:dyDescent="0.3">
      <c r="A17" s="37" t="s">
        <v>44</v>
      </c>
      <c r="B17" s="36" t="s">
        <v>17</v>
      </c>
      <c r="C17" s="36">
        <v>7</v>
      </c>
      <c r="D17" s="32"/>
      <c r="E17" s="32"/>
    </row>
    <row r="18" spans="1:5" ht="20.100000000000001" customHeight="1" thickBot="1" x14ac:dyDescent="0.3">
      <c r="A18" s="37" t="s">
        <v>42</v>
      </c>
      <c r="B18" s="36" t="s">
        <v>15</v>
      </c>
      <c r="C18" s="36">
        <v>10</v>
      </c>
      <c r="D18" s="32"/>
      <c r="E18" s="32"/>
    </row>
    <row r="19" spans="1:5" ht="20.100000000000001" customHeight="1" thickBot="1" x14ac:dyDescent="0.3">
      <c r="A19" s="37" t="s">
        <v>5</v>
      </c>
      <c r="B19" s="36" t="s">
        <v>52</v>
      </c>
      <c r="C19" s="36">
        <v>1</v>
      </c>
      <c r="D19" s="32"/>
      <c r="E19" s="32"/>
    </row>
    <row r="20" spans="1:5" ht="20.100000000000001" customHeight="1" thickBot="1" x14ac:dyDescent="0.3">
      <c r="A20" s="37" t="s">
        <v>5</v>
      </c>
      <c r="B20" s="36" t="s">
        <v>51</v>
      </c>
      <c r="C20" s="36">
        <v>1</v>
      </c>
      <c r="D20" s="32"/>
      <c r="E20" s="32"/>
    </row>
    <row r="21" spans="1:5" ht="20.100000000000001" customHeight="1" thickBot="1" x14ac:dyDescent="0.3">
      <c r="A21" s="37" t="s">
        <v>94</v>
      </c>
      <c r="B21" s="36" t="s">
        <v>97</v>
      </c>
      <c r="C21" s="36">
        <v>6</v>
      </c>
      <c r="D21" s="32"/>
      <c r="E21" s="32"/>
    </row>
    <row r="22" spans="1:5" ht="20.100000000000001" customHeight="1" thickBot="1" x14ac:dyDescent="0.3">
      <c r="A22" s="37" t="s">
        <v>94</v>
      </c>
      <c r="B22" s="36" t="s">
        <v>98</v>
      </c>
      <c r="C22" s="36">
        <v>2</v>
      </c>
      <c r="D22" s="32"/>
      <c r="E22" s="32"/>
    </row>
    <row r="23" spans="1:5" ht="20.100000000000001" customHeight="1" thickBot="1" x14ac:dyDescent="0.3">
      <c r="A23" s="37" t="s">
        <v>94</v>
      </c>
      <c r="B23" s="36" t="s">
        <v>99</v>
      </c>
      <c r="C23" s="36">
        <v>1</v>
      </c>
      <c r="D23" s="32"/>
      <c r="E23" s="32"/>
    </row>
    <row r="24" spans="1:5" ht="20.100000000000001" customHeight="1" thickBot="1" x14ac:dyDescent="0.3">
      <c r="A24" s="37" t="s">
        <v>66</v>
      </c>
      <c r="B24" s="36" t="s">
        <v>53</v>
      </c>
      <c r="C24" s="36">
        <v>1</v>
      </c>
      <c r="D24" s="32"/>
      <c r="E24" s="32"/>
    </row>
    <row r="25" spans="1:5" ht="28.5" x14ac:dyDescent="0.25">
      <c r="D25" s="50" t="s">
        <v>7</v>
      </c>
      <c r="E25" s="47">
        <f>SUM(E5:E24)</f>
        <v>0</v>
      </c>
    </row>
    <row r="26" spans="1:5" x14ac:dyDescent="0.25">
      <c r="D26" s="46" t="s">
        <v>8</v>
      </c>
      <c r="E26" s="47">
        <f>+E25*0.2</f>
        <v>0</v>
      </c>
    </row>
    <row r="27" spans="1:5" x14ac:dyDescent="0.25">
      <c r="D27" s="46" t="s">
        <v>9</v>
      </c>
      <c r="E27" s="47">
        <f>+E25+E26</f>
        <v>0</v>
      </c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B268F-4094-404B-9868-B67AE1D58559}">
  <dimension ref="A2:E35"/>
  <sheetViews>
    <sheetView workbookViewId="0"/>
  </sheetViews>
  <sheetFormatPr baseColWidth="10" defaultRowHeight="15" x14ac:dyDescent="0.25"/>
  <cols>
    <col min="1" max="1" width="37.85546875" customWidth="1"/>
    <col min="3" max="3" width="10.42578125" customWidth="1"/>
    <col min="4" max="4" width="11.42578125" customWidth="1"/>
  </cols>
  <sheetData>
    <row r="2" spans="1:5" ht="15.75" thickBot="1" x14ac:dyDescent="0.3"/>
    <row r="3" spans="1:5" ht="30" customHeight="1" thickTop="1" thickBot="1" x14ac:dyDescent="0.3">
      <c r="A3" s="14" t="s">
        <v>21</v>
      </c>
      <c r="B3" s="27" t="s">
        <v>100</v>
      </c>
      <c r="C3" s="30"/>
      <c r="D3" s="30"/>
      <c r="E3" s="49"/>
    </row>
    <row r="4" spans="1:5" ht="30" customHeight="1" thickTop="1" thickBot="1" x14ac:dyDescent="0.3">
      <c r="A4" s="8" t="s">
        <v>0</v>
      </c>
      <c r="B4" s="18" t="s">
        <v>1</v>
      </c>
      <c r="C4" s="15" t="s">
        <v>2</v>
      </c>
      <c r="D4" s="52" t="s">
        <v>3</v>
      </c>
      <c r="E4" s="19" t="s">
        <v>4</v>
      </c>
    </row>
    <row r="5" spans="1:5" ht="20.100000000000001" customHeight="1" thickBot="1" x14ac:dyDescent="0.3">
      <c r="A5" s="33" t="s">
        <v>55</v>
      </c>
      <c r="B5" s="36" t="s">
        <v>71</v>
      </c>
      <c r="C5" s="36">
        <v>1</v>
      </c>
      <c r="D5" s="32"/>
      <c r="E5" s="32"/>
    </row>
    <row r="6" spans="1:5" ht="20.100000000000001" customHeight="1" thickBot="1" x14ac:dyDescent="0.3">
      <c r="A6" s="37" t="s">
        <v>56</v>
      </c>
      <c r="B6" s="36" t="s">
        <v>25</v>
      </c>
      <c r="C6" s="36">
        <v>1</v>
      </c>
      <c r="D6" s="32"/>
      <c r="E6" s="32"/>
    </row>
    <row r="7" spans="1:5" ht="20.100000000000001" customHeight="1" thickBot="1" x14ac:dyDescent="0.3">
      <c r="A7" s="37" t="s">
        <v>57</v>
      </c>
      <c r="B7" s="36" t="s">
        <v>27</v>
      </c>
      <c r="C7" s="36">
        <v>10</v>
      </c>
      <c r="D7" s="32"/>
      <c r="E7" s="32"/>
    </row>
    <row r="8" spans="1:5" ht="20.100000000000001" customHeight="1" thickBot="1" x14ac:dyDescent="0.3">
      <c r="A8" s="37" t="s">
        <v>58</v>
      </c>
      <c r="B8" s="36" t="s">
        <v>27</v>
      </c>
      <c r="C8" s="36">
        <v>26</v>
      </c>
      <c r="D8" s="32"/>
      <c r="E8" s="32"/>
    </row>
    <row r="9" spans="1:5" ht="20.100000000000001" customHeight="1" thickBot="1" x14ac:dyDescent="0.3">
      <c r="A9" s="37" t="s">
        <v>79</v>
      </c>
      <c r="B9" s="36" t="s">
        <v>27</v>
      </c>
      <c r="C9" s="36">
        <v>12</v>
      </c>
      <c r="D9" s="32"/>
      <c r="E9" s="32"/>
    </row>
    <row r="10" spans="1:5" ht="20.100000000000001" customHeight="1" thickBot="1" x14ac:dyDescent="0.3">
      <c r="A10" s="37" t="s">
        <v>60</v>
      </c>
      <c r="B10" s="36" t="s">
        <v>71</v>
      </c>
      <c r="C10" s="36">
        <v>1</v>
      </c>
      <c r="D10" s="32"/>
      <c r="E10" s="32"/>
    </row>
    <row r="11" spans="1:5" ht="20.100000000000001" customHeight="1" thickBot="1" x14ac:dyDescent="0.3">
      <c r="A11" s="37" t="s">
        <v>61</v>
      </c>
      <c r="B11" s="36" t="s">
        <v>25</v>
      </c>
      <c r="C11" s="36">
        <v>1</v>
      </c>
      <c r="D11" s="32"/>
      <c r="E11" s="32"/>
    </row>
    <row r="12" spans="1:5" ht="20.100000000000001" customHeight="1" thickBot="1" x14ac:dyDescent="0.3">
      <c r="A12" s="37" t="s">
        <v>62</v>
      </c>
      <c r="B12" s="36" t="s">
        <v>90</v>
      </c>
      <c r="C12" s="36">
        <v>11</v>
      </c>
      <c r="D12" s="32"/>
      <c r="E12" s="32"/>
    </row>
    <row r="13" spans="1:5" ht="20.100000000000001" customHeight="1" thickBot="1" x14ac:dyDescent="0.3">
      <c r="A13" s="37" t="s">
        <v>62</v>
      </c>
      <c r="B13" s="36" t="s">
        <v>72</v>
      </c>
      <c r="C13" s="36">
        <v>21</v>
      </c>
      <c r="D13" s="32"/>
      <c r="E13" s="32"/>
    </row>
    <row r="14" spans="1:5" ht="20.100000000000001" customHeight="1" thickBot="1" x14ac:dyDescent="0.3">
      <c r="A14" s="37" t="s">
        <v>19</v>
      </c>
      <c r="B14" s="36" t="s">
        <v>34</v>
      </c>
      <c r="C14" s="36">
        <v>170</v>
      </c>
      <c r="D14" s="32"/>
      <c r="E14" s="32"/>
    </row>
    <row r="15" spans="1:5" ht="20.100000000000001" customHeight="1" thickBot="1" x14ac:dyDescent="0.3">
      <c r="A15" s="37" t="s">
        <v>14</v>
      </c>
      <c r="B15" s="36" t="s">
        <v>31</v>
      </c>
      <c r="C15" s="36">
        <v>3</v>
      </c>
      <c r="D15" s="32"/>
      <c r="E15" s="32"/>
    </row>
    <row r="16" spans="1:5" ht="20.100000000000001" customHeight="1" thickBot="1" x14ac:dyDescent="0.3">
      <c r="A16" s="37" t="s">
        <v>19</v>
      </c>
      <c r="B16" s="36" t="s">
        <v>33</v>
      </c>
      <c r="C16" s="36">
        <v>556</v>
      </c>
      <c r="D16" s="32"/>
      <c r="E16" s="32"/>
    </row>
    <row r="17" spans="1:5" ht="20.100000000000001" customHeight="1" thickBot="1" x14ac:dyDescent="0.3">
      <c r="A17" s="37" t="s">
        <v>20</v>
      </c>
      <c r="B17" s="36" t="s">
        <v>32</v>
      </c>
      <c r="C17" s="36">
        <v>0</v>
      </c>
      <c r="D17" s="32"/>
      <c r="E17" s="32"/>
    </row>
    <row r="18" spans="1:5" ht="20.100000000000001" customHeight="1" thickBot="1" x14ac:dyDescent="0.3">
      <c r="A18" s="37" t="s">
        <v>39</v>
      </c>
      <c r="B18" s="36" t="s">
        <v>47</v>
      </c>
      <c r="C18" s="36">
        <v>386</v>
      </c>
      <c r="D18" s="32"/>
      <c r="E18" s="32"/>
    </row>
    <row r="19" spans="1:5" ht="20.100000000000001" customHeight="1" thickBot="1" x14ac:dyDescent="0.3">
      <c r="A19" s="37" t="s">
        <v>101</v>
      </c>
      <c r="B19" s="36" t="s">
        <v>105</v>
      </c>
      <c r="C19" s="36">
        <v>2</v>
      </c>
      <c r="D19" s="32"/>
      <c r="E19" s="32"/>
    </row>
    <row r="20" spans="1:5" ht="20.100000000000001" customHeight="1" thickBot="1" x14ac:dyDescent="0.3">
      <c r="A20" s="37" t="s">
        <v>85</v>
      </c>
      <c r="B20" s="36" t="s">
        <v>106</v>
      </c>
      <c r="C20" s="36">
        <v>58</v>
      </c>
      <c r="D20" s="32"/>
      <c r="E20" s="32"/>
    </row>
    <row r="21" spans="1:5" ht="20.100000000000001" customHeight="1" thickBot="1" x14ac:dyDescent="0.3">
      <c r="A21" s="37" t="s">
        <v>40</v>
      </c>
      <c r="B21" s="36" t="s">
        <v>48</v>
      </c>
      <c r="C21" s="36">
        <v>81</v>
      </c>
      <c r="D21" s="32"/>
      <c r="E21" s="32"/>
    </row>
    <row r="22" spans="1:5" ht="20.100000000000001" customHeight="1" thickBot="1" x14ac:dyDescent="0.3">
      <c r="A22" s="37" t="s">
        <v>65</v>
      </c>
      <c r="B22" s="36" t="s">
        <v>49</v>
      </c>
      <c r="C22" s="36">
        <v>52</v>
      </c>
      <c r="D22" s="32"/>
      <c r="E22" s="32"/>
    </row>
    <row r="23" spans="1:5" ht="20.100000000000001" customHeight="1" thickBot="1" x14ac:dyDescent="0.3">
      <c r="A23" s="37" t="s">
        <v>102</v>
      </c>
      <c r="B23" s="36" t="s">
        <v>107</v>
      </c>
      <c r="C23" s="36">
        <v>170</v>
      </c>
      <c r="D23" s="32"/>
      <c r="E23" s="32"/>
    </row>
    <row r="24" spans="1:5" ht="20.100000000000001" customHeight="1" thickBot="1" x14ac:dyDescent="0.3">
      <c r="A24" s="37" t="s">
        <v>103</v>
      </c>
      <c r="B24" s="36" t="s">
        <v>108</v>
      </c>
      <c r="C24" s="36">
        <v>9</v>
      </c>
      <c r="D24" s="32"/>
      <c r="E24" s="32"/>
    </row>
    <row r="25" spans="1:5" ht="20.100000000000001" customHeight="1" thickBot="1" x14ac:dyDescent="0.3">
      <c r="A25" s="37" t="s">
        <v>42</v>
      </c>
      <c r="B25" s="36" t="s">
        <v>15</v>
      </c>
      <c r="C25" s="36">
        <v>196</v>
      </c>
      <c r="D25" s="32"/>
      <c r="E25" s="32"/>
    </row>
    <row r="26" spans="1:5" ht="20.100000000000001" customHeight="1" thickBot="1" x14ac:dyDescent="0.3">
      <c r="A26" s="37" t="s">
        <v>104</v>
      </c>
      <c r="B26" s="36" t="s">
        <v>109</v>
      </c>
      <c r="C26" s="36">
        <v>20</v>
      </c>
      <c r="D26" s="32"/>
      <c r="E26" s="32"/>
    </row>
    <row r="27" spans="1:5" ht="20.100000000000001" customHeight="1" thickBot="1" x14ac:dyDescent="0.3">
      <c r="A27" s="37" t="s">
        <v>43</v>
      </c>
      <c r="B27" s="36" t="s">
        <v>50</v>
      </c>
      <c r="C27" s="36">
        <v>86</v>
      </c>
      <c r="D27" s="32"/>
      <c r="E27" s="32"/>
    </row>
    <row r="28" spans="1:5" ht="20.100000000000001" customHeight="1" thickBot="1" x14ac:dyDescent="0.3">
      <c r="A28" s="37" t="s">
        <v>44</v>
      </c>
      <c r="B28" s="36" t="s">
        <v>17</v>
      </c>
      <c r="C28" s="36">
        <v>32</v>
      </c>
      <c r="D28" s="32"/>
      <c r="E28" s="32"/>
    </row>
    <row r="29" spans="1:5" ht="20.100000000000001" customHeight="1" thickBot="1" x14ac:dyDescent="0.3">
      <c r="A29" s="37" t="s">
        <v>5</v>
      </c>
      <c r="B29" s="36" t="s">
        <v>51</v>
      </c>
      <c r="C29" s="36">
        <v>10</v>
      </c>
      <c r="D29" s="32"/>
      <c r="E29" s="32"/>
    </row>
    <row r="30" spans="1:5" ht="20.100000000000001" customHeight="1" thickBot="1" x14ac:dyDescent="0.3">
      <c r="A30" s="37" t="s">
        <v>66</v>
      </c>
      <c r="B30" s="36" t="s">
        <v>53</v>
      </c>
      <c r="C30" s="36">
        <v>1</v>
      </c>
      <c r="D30" s="32"/>
      <c r="E30" s="32"/>
    </row>
    <row r="31" spans="1:5" ht="20.100000000000001" customHeight="1" thickBot="1" x14ac:dyDescent="0.3">
      <c r="A31" s="37" t="s">
        <v>67</v>
      </c>
      <c r="B31" s="36" t="s">
        <v>76</v>
      </c>
      <c r="C31" s="36">
        <v>1</v>
      </c>
      <c r="D31" s="32"/>
      <c r="E31" s="32"/>
    </row>
    <row r="32" spans="1:5" ht="20.100000000000001" customHeight="1" thickBot="1" x14ac:dyDescent="0.3">
      <c r="A32" s="37" t="s">
        <v>68</v>
      </c>
      <c r="B32" s="36" t="s">
        <v>77</v>
      </c>
      <c r="C32" s="36">
        <v>2</v>
      </c>
      <c r="D32" s="32"/>
      <c r="E32" s="32"/>
    </row>
    <row r="33" spans="4:5" ht="28.5" x14ac:dyDescent="0.25">
      <c r="D33" s="50" t="s">
        <v>7</v>
      </c>
      <c r="E33" s="47">
        <f>SUM(E5:E32)</f>
        <v>0</v>
      </c>
    </row>
    <row r="34" spans="4:5" x14ac:dyDescent="0.25">
      <c r="D34" s="46" t="s">
        <v>8</v>
      </c>
      <c r="E34" s="47">
        <f>+E33*0.2</f>
        <v>0</v>
      </c>
    </row>
    <row r="35" spans="4:5" x14ac:dyDescent="0.25">
      <c r="D35" s="46" t="s">
        <v>9</v>
      </c>
      <c r="E35" s="47">
        <f>+E33+E34</f>
        <v>0</v>
      </c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DF3AA-3CDF-4422-9977-395D5C5595E1}">
  <dimension ref="A2:E28"/>
  <sheetViews>
    <sheetView workbookViewId="0">
      <selection activeCell="A2" sqref="A2:D2"/>
    </sheetView>
  </sheetViews>
  <sheetFormatPr baseColWidth="10" defaultRowHeight="15" x14ac:dyDescent="0.25"/>
  <cols>
    <col min="1" max="1" width="35.140625" customWidth="1"/>
    <col min="2" max="2" width="14.28515625" customWidth="1"/>
    <col min="4" max="4" width="12.28515625" customWidth="1"/>
  </cols>
  <sheetData>
    <row r="2" spans="1:5" ht="18.75" x14ac:dyDescent="0.3">
      <c r="A2" s="25"/>
      <c r="B2" s="25"/>
      <c r="C2" s="25"/>
      <c r="D2" s="25"/>
    </row>
    <row r="3" spans="1:5" ht="11.25" customHeight="1" thickBot="1" x14ac:dyDescent="0.3">
      <c r="A3" s="7"/>
    </row>
    <row r="4" spans="1:5" ht="30" customHeight="1" thickTop="1" thickBot="1" x14ac:dyDescent="0.3">
      <c r="A4" s="1" t="s">
        <v>21</v>
      </c>
      <c r="B4" s="27" t="s">
        <v>110</v>
      </c>
      <c r="C4" s="30"/>
      <c r="D4" s="30"/>
      <c r="E4" s="49"/>
    </row>
    <row r="5" spans="1:5" ht="30" customHeight="1" thickBot="1" x14ac:dyDescent="0.3">
      <c r="A5" s="8" t="s">
        <v>0</v>
      </c>
      <c r="B5" s="3" t="s">
        <v>1</v>
      </c>
      <c r="C5" s="3" t="s">
        <v>2</v>
      </c>
      <c r="D5" s="19" t="s">
        <v>3</v>
      </c>
      <c r="E5" s="19" t="s">
        <v>4</v>
      </c>
    </row>
    <row r="6" spans="1:5" ht="20.100000000000001" customHeight="1" thickBot="1" x14ac:dyDescent="0.3">
      <c r="A6" s="33" t="s">
        <v>55</v>
      </c>
      <c r="B6" s="36" t="s">
        <v>113</v>
      </c>
      <c r="C6" s="36">
        <v>1</v>
      </c>
      <c r="D6" s="10"/>
      <c r="E6" s="32"/>
    </row>
    <row r="7" spans="1:5" ht="20.100000000000001" customHeight="1" thickBot="1" x14ac:dyDescent="0.3">
      <c r="A7" s="37" t="s">
        <v>56</v>
      </c>
      <c r="B7" s="36" t="s">
        <v>25</v>
      </c>
      <c r="C7" s="36">
        <v>2</v>
      </c>
      <c r="D7" s="10"/>
      <c r="E7" s="32"/>
    </row>
    <row r="8" spans="1:5" ht="20.100000000000001" customHeight="1" thickBot="1" x14ac:dyDescent="0.3">
      <c r="A8" s="37" t="s">
        <v>58</v>
      </c>
      <c r="B8" s="36" t="s">
        <v>27</v>
      </c>
      <c r="C8" s="36">
        <v>10</v>
      </c>
      <c r="D8" s="10"/>
      <c r="E8" s="32"/>
    </row>
    <row r="9" spans="1:5" ht="20.100000000000001" customHeight="1" thickBot="1" x14ac:dyDescent="0.3">
      <c r="A9" s="37" t="s">
        <v>79</v>
      </c>
      <c r="B9" s="36" t="s">
        <v>27</v>
      </c>
      <c r="C9" s="36">
        <v>12</v>
      </c>
      <c r="D9" s="10"/>
      <c r="E9" s="32"/>
    </row>
    <row r="10" spans="1:5" ht="20.100000000000001" customHeight="1" thickBot="1" x14ac:dyDescent="0.3">
      <c r="A10" s="37" t="s">
        <v>60</v>
      </c>
      <c r="B10" s="36" t="s">
        <v>113</v>
      </c>
      <c r="C10" s="36">
        <v>1</v>
      </c>
      <c r="D10" s="10"/>
      <c r="E10" s="32"/>
    </row>
    <row r="11" spans="1:5" ht="20.100000000000001" customHeight="1" thickBot="1" x14ac:dyDescent="0.3">
      <c r="A11" s="37" t="s">
        <v>61</v>
      </c>
      <c r="B11" s="36" t="s">
        <v>25</v>
      </c>
      <c r="C11" s="36">
        <v>1</v>
      </c>
      <c r="D11" s="10"/>
      <c r="E11" s="32"/>
    </row>
    <row r="12" spans="1:5" ht="20.100000000000001" customHeight="1" thickBot="1" x14ac:dyDescent="0.3">
      <c r="A12" s="37" t="s">
        <v>62</v>
      </c>
      <c r="B12" s="36" t="s">
        <v>114</v>
      </c>
      <c r="C12" s="36">
        <v>94</v>
      </c>
      <c r="D12" s="10"/>
      <c r="E12" s="32"/>
    </row>
    <row r="13" spans="1:5" ht="20.100000000000001" customHeight="1" thickBot="1" x14ac:dyDescent="0.3">
      <c r="A13" s="37" t="s">
        <v>19</v>
      </c>
      <c r="B13" s="36" t="s">
        <v>34</v>
      </c>
      <c r="C13" s="36">
        <v>763</v>
      </c>
      <c r="D13" s="10"/>
      <c r="E13" s="32"/>
    </row>
    <row r="14" spans="1:5" ht="20.100000000000001" customHeight="1" thickBot="1" x14ac:dyDescent="0.3">
      <c r="A14" s="37" t="s">
        <v>111</v>
      </c>
      <c r="B14" s="36" t="s">
        <v>115</v>
      </c>
      <c r="C14" s="36">
        <v>1</v>
      </c>
      <c r="D14" s="10"/>
      <c r="E14" s="32"/>
    </row>
    <row r="15" spans="1:5" ht="20.100000000000001" customHeight="1" thickBot="1" x14ac:dyDescent="0.3">
      <c r="A15" s="37" t="s">
        <v>85</v>
      </c>
      <c r="B15" s="36" t="s">
        <v>116</v>
      </c>
      <c r="C15" s="36">
        <v>25</v>
      </c>
      <c r="D15" s="10"/>
      <c r="E15" s="32"/>
    </row>
    <row r="16" spans="1:5" ht="20.100000000000001" customHeight="1" thickBot="1" x14ac:dyDescent="0.3">
      <c r="A16" s="37" t="s">
        <v>12</v>
      </c>
      <c r="B16" s="36" t="s">
        <v>117</v>
      </c>
      <c r="C16" s="36">
        <v>22</v>
      </c>
      <c r="D16" s="10"/>
      <c r="E16" s="32"/>
    </row>
    <row r="17" spans="1:5" ht="20.100000000000001" customHeight="1" thickBot="1" x14ac:dyDescent="0.3">
      <c r="A17" s="37" t="s">
        <v>40</v>
      </c>
      <c r="B17" s="36" t="s">
        <v>48</v>
      </c>
      <c r="C17" s="36">
        <v>77</v>
      </c>
      <c r="D17" s="10"/>
      <c r="E17" s="32"/>
    </row>
    <row r="18" spans="1:5" ht="20.100000000000001" customHeight="1" thickBot="1" x14ac:dyDescent="0.3">
      <c r="A18" s="37" t="s">
        <v>65</v>
      </c>
      <c r="B18" s="36" t="s">
        <v>49</v>
      </c>
      <c r="C18" s="36">
        <v>208</v>
      </c>
      <c r="D18" s="10"/>
      <c r="E18" s="32"/>
    </row>
    <row r="19" spans="1:5" ht="20.100000000000001" customHeight="1" thickBot="1" x14ac:dyDescent="0.3">
      <c r="A19" s="37" t="s">
        <v>42</v>
      </c>
      <c r="B19" s="36" t="s">
        <v>15</v>
      </c>
      <c r="C19" s="36">
        <v>63</v>
      </c>
      <c r="D19" s="10"/>
      <c r="E19" s="32"/>
    </row>
    <row r="20" spans="1:5" ht="20.100000000000001" customHeight="1" thickBot="1" x14ac:dyDescent="0.3">
      <c r="A20" s="37" t="s">
        <v>43</v>
      </c>
      <c r="B20" s="36" t="s">
        <v>50</v>
      </c>
      <c r="C20" s="36">
        <v>29</v>
      </c>
      <c r="D20" s="44"/>
      <c r="E20" s="32"/>
    </row>
    <row r="21" spans="1:5" ht="20.100000000000001" customHeight="1" thickBot="1" x14ac:dyDescent="0.3">
      <c r="A21" s="37" t="s">
        <v>44</v>
      </c>
      <c r="B21" s="36" t="s">
        <v>17</v>
      </c>
      <c r="C21" s="36">
        <v>7</v>
      </c>
      <c r="D21" s="32"/>
      <c r="E21" s="32"/>
    </row>
    <row r="22" spans="1:5" ht="20.100000000000001" customHeight="1" thickBot="1" x14ac:dyDescent="0.3">
      <c r="A22" s="37" t="s">
        <v>5</v>
      </c>
      <c r="B22" s="36" t="s">
        <v>51</v>
      </c>
      <c r="C22" s="36">
        <v>4</v>
      </c>
      <c r="D22" s="32"/>
      <c r="E22" s="32"/>
    </row>
    <row r="23" spans="1:5" ht="20.100000000000001" customHeight="1" thickBot="1" x14ac:dyDescent="0.3">
      <c r="A23" s="37" t="s">
        <v>66</v>
      </c>
      <c r="B23" s="36" t="s">
        <v>53</v>
      </c>
      <c r="C23" s="36">
        <v>1</v>
      </c>
      <c r="D23" s="32"/>
      <c r="E23" s="32"/>
    </row>
    <row r="24" spans="1:5" ht="20.100000000000001" customHeight="1" thickBot="1" x14ac:dyDescent="0.3">
      <c r="A24" s="37" t="s">
        <v>112</v>
      </c>
      <c r="B24" s="36" t="s">
        <v>13</v>
      </c>
      <c r="C24" s="36">
        <v>16</v>
      </c>
      <c r="D24" s="32"/>
      <c r="E24" s="32"/>
    </row>
    <row r="25" spans="1:5" ht="20.100000000000001" customHeight="1" thickBot="1" x14ac:dyDescent="0.3">
      <c r="A25" s="37" t="s">
        <v>68</v>
      </c>
      <c r="B25" s="36" t="s">
        <v>77</v>
      </c>
      <c r="C25" s="36">
        <v>44</v>
      </c>
      <c r="D25" s="32"/>
      <c r="E25" s="32"/>
    </row>
    <row r="26" spans="1:5" ht="28.5" x14ac:dyDescent="0.25">
      <c r="D26" s="50" t="s">
        <v>7</v>
      </c>
      <c r="E26">
        <f>SUM(E6:E25)</f>
        <v>0</v>
      </c>
    </row>
    <row r="27" spans="1:5" ht="17.25" customHeight="1" x14ac:dyDescent="0.25">
      <c r="D27" s="46" t="s">
        <v>8</v>
      </c>
      <c r="E27">
        <f>+E26*0.2</f>
        <v>0</v>
      </c>
    </row>
    <row r="28" spans="1:5" x14ac:dyDescent="0.25">
      <c r="D28" s="46" t="s">
        <v>9</v>
      </c>
      <c r="E28">
        <f>+E26+E27</f>
        <v>0</v>
      </c>
    </row>
  </sheetData>
  <mergeCells count="2">
    <mergeCell ref="B4:E4"/>
    <mergeCell ref="A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20</vt:i4>
      </vt:variant>
    </vt:vector>
  </HeadingPairs>
  <TitlesOfParts>
    <vt:vector size="20" baseType="lpstr">
      <vt:lpstr>RECAP LOT 1</vt:lpstr>
      <vt:lpstr>Mil Jean Bernard</vt:lpstr>
      <vt:lpstr>Mil CCV Sat Tech DATA</vt:lpstr>
      <vt:lpstr>Mil Maurice SALLES RODIN</vt:lpstr>
      <vt:lpstr>Mil Internat Jacques AUBERT</vt:lpstr>
      <vt:lpstr>Mil Crêche Bouton d'or</vt:lpstr>
      <vt:lpstr>Mil EFS IRM</vt:lpstr>
      <vt:lpstr>Mil UBM</vt:lpstr>
      <vt:lpstr>Mil PRC</vt:lpstr>
      <vt:lpstr>Mil AGORA</vt:lpstr>
      <vt:lpstr>Mil Pharmacie</vt:lpstr>
      <vt:lpstr>Mil Maison des familles</vt:lpstr>
      <vt:lpstr>Châtel Bat A</vt:lpstr>
      <vt:lpstr>Châtel ARCHIVES</vt:lpstr>
      <vt:lpstr>Châtel IRM</vt:lpstr>
      <vt:lpstr>Châtel Sterillisation</vt:lpstr>
      <vt:lpstr>Châtel Bat B</vt:lpstr>
      <vt:lpstr>Châtel Mat Ambu</vt:lpstr>
      <vt:lpstr>Mont CH Montmorillon Datacenter</vt:lpstr>
      <vt:lpstr>Mont CUISINE</vt:lpstr>
    </vt:vector>
  </TitlesOfParts>
  <Company>CHU Poitiers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SILVA Severine</dc:creator>
  <cp:lastModifiedBy>SIROT Sebastien</cp:lastModifiedBy>
  <cp:lastPrinted>2025-06-26T14:38:06Z</cp:lastPrinted>
  <dcterms:created xsi:type="dcterms:W3CDTF">2021-05-27T12:18:14Z</dcterms:created>
  <dcterms:modified xsi:type="dcterms:W3CDTF">2025-06-26T14:42:43Z</dcterms:modified>
</cp:coreProperties>
</file>