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defaultThemeVersion="124226"/>
  <xr:revisionPtr revIDLastSave="66" documentId="13_ncr:1_{AD4E4810-3A58-42E5-8148-C84BC612D309}" xr6:coauthVersionLast="47" xr6:coauthVersionMax="47" xr10:uidLastSave="{6D2F90F3-CE38-4528-B412-3816A7D092BD}"/>
  <bookViews>
    <workbookView xWindow="-28920" yWindow="15" windowWidth="29040" windowHeight="15720" activeTab="1" xr2:uid="{71AD95F0-9D05-44D1-B7ED-0C1B8CC32640}"/>
  </bookViews>
  <sheets>
    <sheet name="Page de garde" sheetId="16" r:id="rId1"/>
    <sheet name="Prestations projet" sheetId="8" r:id="rId2"/>
    <sheet name="Evolution" sheetId="13" r:id="rId3"/>
    <sheet name="MCO existant" sheetId="15" r:id="rId4"/>
    <sheet name="Synthèse" sheetId="9" r:id="rId5"/>
  </sheets>
  <definedNames>
    <definedName name="_xlnm.Print_Titles" localSheetId="1">'Prestations projet'!$1:$2</definedName>
    <definedName name="_xlnm.Print_Area" localSheetId="2">Evolution!$B$1:$Q$45</definedName>
    <definedName name="_xlnm.Print_Area" localSheetId="3">'MCO existant'!$B$1:$L$22</definedName>
    <definedName name="_xlnm.Print_Area" localSheetId="1">'Prestations projet'!$B$1:$J$38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6" i="8" l="1"/>
  <c r="F32" i="8"/>
  <c r="F33" i="8"/>
  <c r="F31" i="8"/>
  <c r="E26" i="8"/>
  <c r="E25" i="8"/>
  <c r="E17" i="8"/>
  <c r="E18" i="8"/>
  <c r="E19" i="8"/>
  <c r="E20" i="8"/>
  <c r="E16" i="8"/>
  <c r="E7" i="8"/>
  <c r="E8" i="8"/>
  <c r="E9" i="8"/>
  <c r="E10" i="8"/>
  <c r="E11" i="8"/>
  <c r="E6" i="8"/>
  <c r="L22" i="13"/>
  <c r="L21" i="13"/>
  <c r="L18" i="13"/>
  <c r="L17" i="13"/>
  <c r="L16" i="13"/>
  <c r="L15" i="13"/>
  <c r="L14" i="13"/>
  <c r="L13" i="13"/>
  <c r="L12" i="13"/>
  <c r="L9" i="13"/>
  <c r="L8" i="13"/>
  <c r="L7" i="13"/>
  <c r="B1" i="9"/>
  <c r="D1" i="15"/>
  <c r="D1" i="13"/>
  <c r="D1" i="8"/>
  <c r="E27" i="8" l="1"/>
  <c r="O21" i="13"/>
  <c r="O16" i="13"/>
  <c r="O17" i="13"/>
  <c r="O18" i="13"/>
  <c r="I13" i="13"/>
  <c r="J13" i="13" s="1"/>
  <c r="I14" i="13"/>
  <c r="J14" i="13" s="1"/>
  <c r="P14" i="13" s="1"/>
  <c r="I15" i="13"/>
  <c r="J15" i="13" s="1"/>
  <c r="P15" i="13" s="1"/>
  <c r="I16" i="13"/>
  <c r="J16" i="13" s="1"/>
  <c r="P16" i="13" s="1"/>
  <c r="I17" i="13"/>
  <c r="J17" i="13" s="1"/>
  <c r="P17" i="13" s="1"/>
  <c r="I18" i="13"/>
  <c r="J18" i="13" s="1"/>
  <c r="O15" i="13"/>
  <c r="O14" i="13"/>
  <c r="O13" i="13"/>
  <c r="I21" i="13"/>
  <c r="J21" i="13" s="1"/>
  <c r="P21" i="13" s="1"/>
  <c r="G14" i="15"/>
  <c r="G15" i="15"/>
  <c r="G16" i="15"/>
  <c r="P13" i="13" l="1"/>
  <c r="P18" i="13"/>
  <c r="O22" i="13"/>
  <c r="I22" i="13"/>
  <c r="J22" i="13" s="1"/>
  <c r="G9" i="15"/>
  <c r="J9" i="15"/>
  <c r="G10" i="15"/>
  <c r="J10" i="15"/>
  <c r="G11" i="15"/>
  <c r="J11" i="15"/>
  <c r="F29" i="13"/>
  <c r="F30" i="13"/>
  <c r="F31" i="13"/>
  <c r="F28" i="13"/>
  <c r="O9" i="13"/>
  <c r="I9" i="13"/>
  <c r="J9" i="13" s="1"/>
  <c r="J8" i="15"/>
  <c r="G8" i="15"/>
  <c r="J7" i="15"/>
  <c r="G7" i="15"/>
  <c r="O8" i="13"/>
  <c r="O12" i="13"/>
  <c r="O7" i="13"/>
  <c r="P22" i="13" l="1"/>
  <c r="K9" i="15"/>
  <c r="K10" i="15"/>
  <c r="K11" i="15"/>
  <c r="F32" i="13"/>
  <c r="P9" i="13"/>
  <c r="K8" i="15"/>
  <c r="K7" i="15"/>
  <c r="O40" i="13"/>
  <c r="C40" i="13" s="1"/>
  <c r="H40" i="13" s="1"/>
  <c r="O39" i="13"/>
  <c r="C39" i="13" s="1"/>
  <c r="H39" i="13" s="1"/>
  <c r="O38" i="13"/>
  <c r="C38" i="13" s="1"/>
  <c r="H38" i="13" s="1"/>
  <c r="O37" i="13"/>
  <c r="C37" i="13" s="1"/>
  <c r="H37" i="13" s="1"/>
  <c r="I12" i="13"/>
  <c r="J12" i="13" s="1"/>
  <c r="I8" i="13"/>
  <c r="J8" i="13" s="1"/>
  <c r="I7" i="13"/>
  <c r="J7" i="13" s="1"/>
  <c r="H41" i="13" l="1"/>
  <c r="K18" i="15"/>
  <c r="J21" i="15" s="1"/>
  <c r="B6" i="9" s="1"/>
  <c r="P12" i="13"/>
  <c r="P8" i="13"/>
  <c r="P7" i="13"/>
  <c r="P24" i="13" l="1"/>
  <c r="J44" i="13" s="1"/>
  <c r="B5" i="9" s="1"/>
  <c r="F34" i="8" l="1"/>
  <c r="E21" i="8"/>
  <c r="E12" i="8"/>
  <c r="B4" i="9" l="1"/>
  <c r="B7" i="9" l="1"/>
  <c r="B9" i="9" s="1"/>
</calcChain>
</file>

<file path=xl/sharedStrings.xml><?xml version="1.0" encoding="utf-8"?>
<sst xmlns="http://schemas.openxmlformats.org/spreadsheetml/2006/main" count="283" uniqueCount="202">
  <si>
    <t>commentaires</t>
  </si>
  <si>
    <t xml:space="preserve">rappel BPU </t>
  </si>
  <si>
    <t>Prix global    
€HT</t>
  </si>
  <si>
    <t>profils</t>
  </si>
  <si>
    <t>Prix unitaire  
€HT</t>
  </si>
  <si>
    <t>Chef de Projet</t>
  </si>
  <si>
    <t>Technicien</t>
  </si>
  <si>
    <t>Prestations Prise en compte de l'existant et spécifications détaillées</t>
  </si>
  <si>
    <t>Prestation de service</t>
  </si>
  <si>
    <t>Prise en compte existant</t>
  </si>
  <si>
    <t xml:space="preserve">coefficient multiplicateur </t>
  </si>
  <si>
    <t>Tous profils</t>
  </si>
  <si>
    <t>pour HNO</t>
  </si>
  <si>
    <t>pour jour férié</t>
  </si>
  <si>
    <t>COPRO</t>
  </si>
  <si>
    <t>Tarif réassurance
 constructeur/éditeur</t>
  </si>
  <si>
    <t>Prix Public  
€HT</t>
  </si>
  <si>
    <t>Maintenance titulaire</t>
  </si>
  <si>
    <t>lundi au vendredi
 de 8h à 18h</t>
  </si>
  <si>
    <t>Acquisition</t>
  </si>
  <si>
    <t>Euros HT</t>
  </si>
  <si>
    <t>Prestations Gestion de projet</t>
  </si>
  <si>
    <t>COPIL</t>
  </si>
  <si>
    <t>Frais de mise en service</t>
  </si>
  <si>
    <t>Sous-total B1</t>
  </si>
  <si>
    <t>Sous-total B2</t>
  </si>
  <si>
    <t>Sous-total B3</t>
  </si>
  <si>
    <t>Prix unitaire formation €HT</t>
  </si>
  <si>
    <t>Prestations</t>
  </si>
  <si>
    <t>nb jour 
Année 1</t>
  </si>
  <si>
    <t>nb jour
Année 2</t>
  </si>
  <si>
    <t>nb jour
Année 3</t>
  </si>
  <si>
    <t>nb jour
Année 4</t>
  </si>
  <si>
    <t>Gestion RMA</t>
  </si>
  <si>
    <t>Prestations projet et services</t>
  </si>
  <si>
    <t>Périmètre</t>
  </si>
  <si>
    <t>Total simulation  sur 4 ans Euros HT</t>
  </si>
  <si>
    <t>Budget global sur 4 ans Euros TTC</t>
  </si>
  <si>
    <t>Modalité</t>
  </si>
  <si>
    <t>Acquisition ou 
Abonnement</t>
  </si>
  <si>
    <t>Equipement Wi-Fi</t>
  </si>
  <si>
    <t>Total sur 4 ans € HT</t>
  </si>
  <si>
    <t>Total global 4 ans 
€ HT</t>
  </si>
  <si>
    <t>Service à l'acte</t>
  </si>
  <si>
    <t>Coût à l'acte  € HT</t>
  </si>
  <si>
    <t>Prix  global  
€HT</t>
  </si>
  <si>
    <t>Frais de mise en œuvre € HT</t>
  </si>
  <si>
    <t>Prestation à l'acte</t>
  </si>
  <si>
    <t>pose d'une borne WiFi (hauteur &lt;= 3m)</t>
  </si>
  <si>
    <t>Recette</t>
  </si>
  <si>
    <t>cf. CCTP</t>
  </si>
  <si>
    <t xml:space="preserve">Formation </t>
  </si>
  <si>
    <t>Formation Wi-Fi</t>
  </si>
  <si>
    <t xml:space="preserve">Prix unitaire  
€HT - Année </t>
  </si>
  <si>
    <t xml:space="preserve">Expert </t>
  </si>
  <si>
    <t xml:space="preserve">Ingénieur  </t>
  </si>
  <si>
    <t>Engagement
 Standard (GTR J+1) 
Tarif unitaire annuel
 € HT</t>
  </si>
  <si>
    <t>MCO Existant</t>
  </si>
  <si>
    <t>Abonnement / réassurance
 constructeur/éditeur</t>
  </si>
  <si>
    <t>pose d'une borne WiFi (hauteur &gt; 3m) hors nacelle</t>
  </si>
  <si>
    <t>Location nacelle hauteur 5-10m</t>
  </si>
  <si>
    <t>HP</t>
  </si>
  <si>
    <t>ARUBA</t>
  </si>
  <si>
    <t>Switch 48 ports, HP 5130</t>
  </si>
  <si>
    <t>Switch 24 ports, HP 5130</t>
  </si>
  <si>
    <t>Switch 48 SFP, HP 5700</t>
  </si>
  <si>
    <t>Switch 48 ports, HP 5710</t>
  </si>
  <si>
    <t>Switch 48 ports, HP 6300</t>
  </si>
  <si>
    <t>Borne Wi-Fi bi-bande MU-MIMO 4x4:4 802.11ax (Wi-Fi 6), 2.5G Ethernet</t>
  </si>
  <si>
    <t>Borne Wi-Fi bi-bande MU-MIMO 4x4:4 802.11ac Wave 2 (Wi-Fi 5), 1G Ethernet</t>
  </si>
  <si>
    <t>AP-515</t>
  </si>
  <si>
    <t>Borne Wi-Fi bi-bande MU-MIMO 2x2:2 802.11ac Wave 2 (Wi-Fi 5), 1G Ethernet</t>
  </si>
  <si>
    <t>AP-315</t>
  </si>
  <si>
    <t>AP-535</t>
  </si>
  <si>
    <t xml:space="preserve">Borne Wi-Fi 6 bi-bande 4x4:4 MU-MIMO, 2.5GbE, antennes internes	</t>
  </si>
  <si>
    <t>R7J27A (AP-635)</t>
  </si>
  <si>
    <t xml:space="preserve">Support constructeur 3 ans pour bornes Aruba AP-635	</t>
  </si>
  <si>
    <t xml:space="preserve">H1L06A3 ZXE	</t>
  </si>
  <si>
    <t xml:space="preserve">Kit de montage pour borne Wi-Fi (plafond, mur, rail)	</t>
  </si>
  <si>
    <t xml:space="preserve">Q9G69A	</t>
  </si>
  <si>
    <t>Licences</t>
  </si>
  <si>
    <t>Licence Aruba Central 3 ans – gestion bornes AP 315, AP-535 , AP-515 et AP-635</t>
  </si>
  <si>
    <t>Equipements LAN</t>
  </si>
  <si>
    <t>Switch 48 ports 1GbE PoE+ CL6 avec 4 uplinks SFP56</t>
  </si>
  <si>
    <t>JL659A</t>
  </si>
  <si>
    <t>Alimentation 1050W 54VDC pour switches PoE (6300M 48 ports)</t>
  </si>
  <si>
    <t>JL087A / JL087A ABB</t>
  </si>
  <si>
    <t>Kit de montage 4 points pour switch rack 1U</t>
  </si>
  <si>
    <t>J9583B</t>
  </si>
  <si>
    <t>Support constructeur 3 ans pour switches Aruba 6300M 48P</t>
  </si>
  <si>
    <t>H1L06A3 Z55</t>
  </si>
  <si>
    <t>Switch 24 ports SFP+ avec 2x 50G + 2x 25G uplinks</t>
  </si>
  <si>
    <t>R8S92A</t>
  </si>
  <si>
    <t>Alimentation 250W 12VDC pour switches 24 ports</t>
  </si>
  <si>
    <t>JL085A / JL085A ABB</t>
  </si>
  <si>
    <t>Support constructeur 3 ans pour switches Aruba 6300M 24P</t>
  </si>
  <si>
    <t>H1L06A300B7</t>
  </si>
  <si>
    <t xml:space="preserve">Q9Y59AAE	</t>
  </si>
  <si>
    <t>30 licences pour les nouvelles bornes AP-635, 80 pour les bornes déjà installées sur site.</t>
  </si>
  <si>
    <t>Abonnement</t>
  </si>
  <si>
    <t>Formation Aruba central</t>
  </si>
  <si>
    <t>Evolution</t>
  </si>
  <si>
    <t>Total  MCO existant (C1) euros HT sur 4 ans</t>
  </si>
  <si>
    <t>Commentaires</t>
  </si>
  <si>
    <t>Equipements WIFI</t>
  </si>
  <si>
    <t>Equipements ou fonctions</t>
  </si>
  <si>
    <t>Constructeur</t>
  </si>
  <si>
    <t>Références commerciales</t>
  </si>
  <si>
    <t>Quantité</t>
  </si>
  <si>
    <t>Sous-total C1</t>
  </si>
  <si>
    <t>Total commandes complémentaires (B1 + B2 + B3) euros HT sur 4 ans</t>
  </si>
  <si>
    <t>Sous-total A1</t>
  </si>
  <si>
    <t>Sous-total A2</t>
  </si>
  <si>
    <t>Sous-total A3</t>
  </si>
  <si>
    <t>Sous-total A4</t>
  </si>
  <si>
    <t>ACCORD-CADRE DE TECHNIQUES DE L'INFORMATION ET DE LA COMMUNICATION</t>
  </si>
  <si>
    <t>DQE - Détail des quantités estimées</t>
  </si>
  <si>
    <t>Les prix unitaires remisés doivent impérativement être issus du BPU et conformes au niveau de remise de l'AE.
Chaque ligne pré-renseignée doit être modifiée et complétée afin de faire apparaître l'ensemble des coûts unitaires de chaque élément.
Le vocabulaire utilisé est générique et doit être remplacé par le vocabulaire associé au choix du constructeur proposé. 
Les quantitatifs ne doivent pas être modifiés.
Les cellules en gris ne doivent pas être modifiées.</t>
  </si>
  <si>
    <t>Nom du candidat :</t>
  </si>
  <si>
    <t>à renseigner</t>
  </si>
  <si>
    <t>Lot 2
Evolution et maintien en condition opérationnelle des réseaux LAN et WIFI 
du Campus du Lac</t>
  </si>
  <si>
    <t>Rédaction du PAQ et présentation aux équipes</t>
  </si>
  <si>
    <t>Réversibilité (Cf CCTP)</t>
  </si>
  <si>
    <t>Phases</t>
  </si>
  <si>
    <t>Phases (hors phase spécifications détaillées)</t>
  </si>
  <si>
    <t xml:space="preserve"> Phases spécifications détaillées</t>
  </si>
  <si>
    <t>Licence Aruba Central 3 ans – gestion Switchs 6300</t>
  </si>
  <si>
    <t>Tarif global 4 ans</t>
  </si>
  <si>
    <t>Engagement 
Critique (GTR 4h)
Tarif unitaire annuel
 € HT</t>
  </si>
  <si>
    <t>Niveau de remise en %</t>
  </si>
  <si>
    <t>Prix unitaire Remisé 
€ HT</t>
  </si>
  <si>
    <t>Prix global Remisé 
€ HT</t>
  </si>
  <si>
    <t>Constructeurs</t>
  </si>
  <si>
    <t>Support niveau 3 (l-v, 8h-18h)</t>
  </si>
  <si>
    <t>Forfait 10h</t>
  </si>
  <si>
    <t>Prix unitaire BPU</t>
  </si>
  <si>
    <t>PREST 21</t>
  </si>
  <si>
    <t>PREST 22</t>
  </si>
  <si>
    <t>PREST 10</t>
  </si>
  <si>
    <t>PREST 11</t>
  </si>
  <si>
    <t>PREST 08</t>
  </si>
  <si>
    <t>PREST 01</t>
  </si>
  <si>
    <t>PREST 03</t>
  </si>
  <si>
    <t>PREST 04</t>
  </si>
  <si>
    <t>PREST 05</t>
  </si>
  <si>
    <t>EVOL 03</t>
  </si>
  <si>
    <t>EVOL 05</t>
  </si>
  <si>
    <t>EVOL 06</t>
  </si>
  <si>
    <t>EVOL 07</t>
  </si>
  <si>
    <t>EVOL 13</t>
  </si>
  <si>
    <t>EVOL 17</t>
  </si>
  <si>
    <t>EVOL 15</t>
  </si>
  <si>
    <t>EVOL 08</t>
  </si>
  <si>
    <t>EVOL 14</t>
  </si>
  <si>
    <t>EVOL 16</t>
  </si>
  <si>
    <t>EVOL 19</t>
  </si>
  <si>
    <t>EVOL 26</t>
  </si>
  <si>
    <t>PREST 12</t>
  </si>
  <si>
    <t>PREST 13</t>
  </si>
  <si>
    <t>PREST 19</t>
  </si>
  <si>
    <t>PREST 09</t>
  </si>
  <si>
    <t>MCO 01</t>
  </si>
  <si>
    <t>MCO 02</t>
  </si>
  <si>
    <t>MCO 03</t>
  </si>
  <si>
    <t>MCO 04</t>
  </si>
  <si>
    <t>MCO 05</t>
  </si>
  <si>
    <t>MCO 06</t>
  </si>
  <si>
    <t>MCO 07</t>
  </si>
  <si>
    <t>MCO 08</t>
  </si>
  <si>
    <t>PREST 02</t>
  </si>
  <si>
    <t>PREST 07</t>
  </si>
  <si>
    <t>Coût d'une prestation effectuée par un Chef de Projet</t>
  </si>
  <si>
    <t>Coût d'une prestation effectuée par un Architectecte</t>
  </si>
  <si>
    <t>Coût d'une prestation effectuée par un Expert Réseau / sécurité</t>
  </si>
  <si>
    <t>Coût d'une prestation effectuée par un Ingénieur Réseau / sécurité</t>
  </si>
  <si>
    <t>Coût d'une prestation effectuée par un Technicien</t>
  </si>
  <si>
    <t>Coût d'une prestation effectuée par un Monteur / Câbleur</t>
  </si>
  <si>
    <t>Prix unitaire € HT</t>
  </si>
  <si>
    <t xml:space="preserve">Rappel BPU </t>
  </si>
  <si>
    <t>PREST 14</t>
  </si>
  <si>
    <t>PREST 15</t>
  </si>
  <si>
    <t>PREST 16</t>
  </si>
  <si>
    <t>PREST 17</t>
  </si>
  <si>
    <t>PREST 18</t>
  </si>
  <si>
    <t>Rédaction des documentations / livrables</t>
  </si>
  <si>
    <t>PREST 32</t>
  </si>
  <si>
    <t>PREST 33</t>
  </si>
  <si>
    <t>Prix forfaitaire annuel
€HT</t>
  </si>
  <si>
    <t>Pilotage MCO (cf. CCTP )</t>
  </si>
  <si>
    <t>Gestion de projet évolution</t>
  </si>
  <si>
    <t>assistance : profil Chef de projet</t>
  </si>
  <si>
    <t>assistance : profil expert</t>
  </si>
  <si>
    <t>assistance : profil ingénieur</t>
  </si>
  <si>
    <t>assistance : profil technicien</t>
  </si>
  <si>
    <t>Tarif annuel</t>
  </si>
  <si>
    <t xml:space="preserve">Phase de spécifications détaillées </t>
  </si>
  <si>
    <t>Installation/configuration équipements LAN</t>
  </si>
  <si>
    <t>Installation/configuration équipements WiFI</t>
  </si>
  <si>
    <t>Migration bornes WiFi dans Aruba Central</t>
  </si>
  <si>
    <t>Total prestations projet et service (A1+A2+A3+A4+A5) euros HT</t>
  </si>
  <si>
    <t>PREST 06</t>
  </si>
  <si>
    <t>Coût d'une prestation effectuée par un Formateur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</si>
</sst>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 _€_-;\-* #,##0.00\ _€_-;_-* &quot;-&quot;??\ _€_-;_-@_-"/>
    <numFmt numFmtId="165" formatCode="0.0"/>
    <numFmt numFmtId="166" formatCode="_-* #,##0\ _€_-;\-* #,##0\ _€_-;_-* &quot;-&quot;??\ _€_-;_-@_-"/>
  </numFmts>
  <fonts count="25" x14ac:knownFonts="1">
    <font>
      <sz val="10"/>
      <color theme="1"/>
      <name val="Arial"/>
      <family val="2"/>
    </font>
    <font>
      <sz val="11"/>
      <color theme="1"/>
      <name val="Calibri"/>
      <family val="2"/>
      <scheme val="minor"/>
    </font>
    <font>
      <sz val="11"/>
      <color theme="1"/>
      <name val="Calibri"/>
      <family val="2"/>
      <scheme val="minor"/>
    </font>
    <font>
      <sz val="10"/>
      <name val="Arial"/>
      <family val="2"/>
    </font>
    <font>
      <sz val="11"/>
      <color indexed="8"/>
      <name val="Calibri"/>
      <family val="2"/>
    </font>
    <font>
      <sz val="10"/>
      <color theme="1"/>
      <name val="Arial"/>
      <family val="2"/>
    </font>
    <font>
      <sz val="11"/>
      <color theme="1"/>
      <name val="Calibri"/>
      <family val="2"/>
      <scheme val="minor"/>
    </font>
    <font>
      <sz val="10"/>
      <color indexed="8"/>
      <name val="Arial"/>
      <family val="2"/>
    </font>
    <font>
      <sz val="18"/>
      <color theme="1"/>
      <name val="Arial"/>
      <family val="2"/>
    </font>
    <font>
      <sz val="18"/>
      <name val="Arial"/>
      <family val="2"/>
    </font>
    <font>
      <b/>
      <sz val="12"/>
      <color rgb="FFFF0000"/>
      <name val="Arial"/>
      <family val="2"/>
    </font>
    <font>
      <b/>
      <sz val="12"/>
      <color theme="0"/>
      <name val="Arial"/>
      <family val="2"/>
    </font>
    <font>
      <b/>
      <sz val="10"/>
      <color theme="1"/>
      <name val="Arial"/>
      <family val="2"/>
    </font>
    <font>
      <b/>
      <sz val="10"/>
      <name val="Arial"/>
      <family val="2"/>
    </font>
    <font>
      <sz val="10"/>
      <color rgb="FF000000"/>
      <name val="Arial"/>
      <family val="2"/>
    </font>
    <font>
      <b/>
      <sz val="10"/>
      <color indexed="8"/>
      <name val="Arial"/>
      <family val="2"/>
    </font>
    <font>
      <sz val="16"/>
      <color theme="1"/>
      <name val="Arial"/>
      <family val="2"/>
    </font>
    <font>
      <sz val="16"/>
      <name val="Arial"/>
      <family val="2"/>
    </font>
    <font>
      <sz val="11"/>
      <color theme="0"/>
      <name val="Calibri"/>
      <family val="2"/>
      <scheme val="minor"/>
    </font>
    <font>
      <sz val="10"/>
      <color rgb="FFFF0000"/>
      <name val="Arial"/>
      <family val="2"/>
    </font>
    <font>
      <b/>
      <sz val="11"/>
      <name val="Arial"/>
      <family val="2"/>
    </font>
    <font>
      <b/>
      <sz val="14"/>
      <color rgb="FF000000"/>
      <name val="Arial"/>
      <family val="2"/>
    </font>
    <font>
      <b/>
      <sz val="12"/>
      <color theme="1"/>
      <name val="Arial"/>
      <family val="2"/>
    </font>
    <font>
      <b/>
      <sz val="10"/>
      <color rgb="FFFF0000"/>
      <name val="Arial"/>
      <family val="2"/>
    </font>
    <font>
      <b/>
      <sz val="16"/>
      <color theme="1"/>
      <name val="Arial"/>
      <family val="2"/>
    </font>
  </fonts>
  <fills count="22">
    <fill>
      <patternFill patternType="none"/>
    </fill>
    <fill>
      <patternFill patternType="gray125"/>
    </fill>
    <fill>
      <patternFill patternType="solid">
        <fgColor theme="5" tint="0.39997558519241921"/>
        <bgColor indexed="64"/>
      </patternFill>
    </fill>
    <fill>
      <patternFill patternType="solid">
        <fgColor theme="5" tint="-0.249977111117893"/>
        <bgColor indexed="64"/>
      </patternFill>
    </fill>
    <fill>
      <patternFill patternType="solid">
        <fgColor theme="0" tint="-0.249977111117893"/>
        <bgColor indexed="64"/>
      </patternFill>
    </fill>
    <fill>
      <patternFill patternType="solid">
        <fgColor theme="4" tint="0.39997558519241921"/>
        <bgColor indexed="64"/>
      </patternFill>
    </fill>
    <fill>
      <patternFill patternType="solid">
        <fgColor theme="9"/>
        <bgColor indexed="64"/>
      </patternFill>
    </fill>
    <fill>
      <patternFill patternType="solid">
        <fgColor theme="5"/>
      </patternFill>
    </fill>
    <fill>
      <patternFill patternType="solid">
        <fgColor theme="5" tint="0.59999389629810485"/>
        <bgColor indexed="65"/>
      </patternFill>
    </fill>
    <fill>
      <patternFill patternType="solid">
        <fgColor theme="6" tint="0.39997558519241921"/>
        <bgColor indexed="64"/>
      </patternFill>
    </fill>
    <fill>
      <patternFill patternType="solid">
        <fgColor theme="7" tint="0.59999389629810485"/>
        <bgColor indexed="64"/>
      </patternFill>
    </fill>
    <fill>
      <patternFill patternType="solid">
        <fgColor theme="7"/>
        <bgColor indexed="64"/>
      </patternFill>
    </fill>
    <fill>
      <patternFill patternType="solid">
        <fgColor theme="9" tint="0.59999389629810485"/>
        <bgColor indexed="64"/>
      </patternFill>
    </fill>
    <fill>
      <patternFill patternType="solid">
        <fgColor theme="3" tint="0.39997558519241921"/>
        <bgColor indexed="64"/>
      </patternFill>
    </fill>
    <fill>
      <patternFill patternType="solid">
        <fgColor theme="4" tint="0.59999389629810485"/>
        <bgColor indexed="64"/>
      </patternFill>
    </fill>
    <fill>
      <patternFill patternType="solid">
        <fgColor theme="3" tint="0.59999389629810485"/>
        <bgColor indexed="64"/>
      </patternFill>
    </fill>
    <fill>
      <patternFill patternType="solid">
        <fgColor theme="4"/>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7" tint="0.39997558519241921"/>
        <bgColor indexed="64"/>
      </patternFill>
    </fill>
    <fill>
      <patternFill patternType="solid">
        <fgColor rgb="FFFFFF00"/>
        <bgColor indexed="64"/>
      </patternFill>
    </fill>
    <fill>
      <patternFill patternType="solid">
        <fgColor theme="1" tint="0.249977111117893"/>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s>
  <cellStyleXfs count="19">
    <xf numFmtId="0" fontId="0" fillId="0" borderId="0"/>
    <xf numFmtId="0" fontId="3" fillId="0" borderId="0"/>
    <xf numFmtId="164" fontId="5" fillId="0" borderId="0" applyFont="0" applyFill="0" applyBorder="0" applyAlignment="0" applyProtection="0"/>
    <xf numFmtId="164" fontId="4" fillId="0" borderId="0" applyFont="0" applyFill="0" applyBorder="0" applyAlignment="0" applyProtection="0"/>
    <xf numFmtId="164" fontId="5"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6" fillId="0" borderId="0"/>
    <xf numFmtId="0" fontId="5" fillId="0" borderId="0"/>
    <xf numFmtId="9" fontId="4" fillId="0" borderId="0" applyFont="0" applyFill="0" applyBorder="0" applyAlignment="0" applyProtection="0"/>
    <xf numFmtId="9" fontId="4"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44" fontId="4" fillId="0" borderId="0" applyFont="0" applyFill="0" applyBorder="0" applyAlignment="0" applyProtection="0"/>
    <xf numFmtId="0" fontId="2" fillId="0" borderId="0"/>
    <xf numFmtId="0" fontId="18" fillId="7" borderId="0" applyNumberFormat="0" applyBorder="0" applyAlignment="0" applyProtection="0"/>
    <xf numFmtId="0" fontId="1" fillId="8" borderId="0" applyNumberFormat="0" applyBorder="0" applyAlignment="0" applyProtection="0"/>
    <xf numFmtId="0" fontId="3" fillId="0" borderId="0"/>
    <xf numFmtId="9" fontId="5" fillId="0" borderId="0" applyFont="0" applyFill="0" applyBorder="0" applyAlignment="0" applyProtection="0"/>
  </cellStyleXfs>
  <cellXfs count="173">
    <xf numFmtId="0" fontId="0" fillId="0" borderId="0" xfId="0"/>
    <xf numFmtId="0" fontId="0" fillId="0" borderId="0" xfId="0" applyAlignment="1">
      <alignment vertical="center"/>
    </xf>
    <xf numFmtId="0" fontId="12" fillId="2" borderId="1" xfId="0" applyFont="1" applyFill="1" applyBorder="1" applyAlignment="1">
      <alignment horizontal="center" vertical="center" wrapText="1"/>
    </xf>
    <xf numFmtId="0" fontId="0" fillId="0" borderId="1" xfId="0" applyBorder="1" applyAlignment="1">
      <alignment horizontal="left" vertical="center" wrapText="1"/>
    </xf>
    <xf numFmtId="164" fontId="5" fillId="0" borderId="1" xfId="2" applyBorder="1" applyAlignment="1">
      <alignment vertical="center"/>
    </xf>
    <xf numFmtId="0" fontId="14" fillId="0" borderId="1" xfId="0" applyFont="1" applyBorder="1" applyAlignment="1">
      <alignment vertical="center" wrapText="1"/>
    </xf>
    <xf numFmtId="0" fontId="3" fillId="0" borderId="1" xfId="0" applyFont="1" applyBorder="1" applyAlignment="1">
      <alignment vertical="center" wrapText="1"/>
    </xf>
    <xf numFmtId="0" fontId="3" fillId="0" borderId="1" xfId="0" applyFont="1" applyBorder="1" applyAlignment="1">
      <alignment vertical="center"/>
    </xf>
    <xf numFmtId="0" fontId="0" fillId="0" borderId="1" xfId="0" applyBorder="1" applyAlignment="1">
      <alignment vertical="center"/>
    </xf>
    <xf numFmtId="164" fontId="3" fillId="0" borderId="0" xfId="2" applyFont="1" applyAlignment="1">
      <alignment vertical="center"/>
    </xf>
    <xf numFmtId="0" fontId="12" fillId="0" borderId="0" xfId="0" applyFont="1" applyAlignment="1">
      <alignment horizontal="right" vertical="center"/>
    </xf>
    <xf numFmtId="164" fontId="13" fillId="0" borderId="1" xfId="2" applyFont="1" applyBorder="1" applyAlignment="1">
      <alignment horizontal="center" vertical="center" wrapText="1"/>
    </xf>
    <xf numFmtId="0" fontId="0" fillId="0" borderId="1" xfId="0" applyBorder="1" applyAlignment="1">
      <alignment vertical="center" wrapText="1"/>
    </xf>
    <xf numFmtId="0" fontId="8" fillId="0" borderId="5" xfId="0" applyFont="1" applyBorder="1" applyAlignment="1">
      <alignment horizontal="center" vertical="center"/>
    </xf>
    <xf numFmtId="0" fontId="9" fillId="0" borderId="0" xfId="0" applyFont="1" applyAlignment="1">
      <alignment horizontal="center" vertical="center"/>
    </xf>
    <xf numFmtId="0" fontId="12" fillId="0" borderId="0" xfId="0" applyFont="1" applyAlignment="1">
      <alignment horizontal="right" vertical="center" wrapText="1"/>
    </xf>
    <xf numFmtId="0" fontId="0" fillId="0" borderId="0" xfId="0" applyAlignment="1">
      <alignment vertical="center" wrapText="1"/>
    </xf>
    <xf numFmtId="164" fontId="0" fillId="0" borderId="1" xfId="2" applyFont="1" applyBorder="1" applyAlignment="1">
      <alignment vertical="center"/>
    </xf>
    <xf numFmtId="0" fontId="15" fillId="2" borderId="1" xfId="0" applyFont="1" applyFill="1" applyBorder="1" applyAlignment="1">
      <alignment horizontal="center" vertical="center" wrapText="1"/>
    </xf>
    <xf numFmtId="0" fontId="12" fillId="2" borderId="8" xfId="0" applyFont="1" applyFill="1" applyBorder="1" applyAlignment="1">
      <alignment horizontal="center" vertical="center" wrapText="1"/>
    </xf>
    <xf numFmtId="164" fontId="12" fillId="0" borderId="1" xfId="2" applyFont="1" applyBorder="1" applyAlignment="1">
      <alignment horizontal="center" vertical="center" wrapText="1"/>
    </xf>
    <xf numFmtId="0" fontId="16" fillId="0" borderId="0" xfId="0" applyFont="1" applyAlignment="1">
      <alignment vertical="center"/>
    </xf>
    <xf numFmtId="164" fontId="0" fillId="0" borderId="1" xfId="0" applyNumberFormat="1" applyBorder="1" applyAlignment="1">
      <alignment vertical="center"/>
    </xf>
    <xf numFmtId="9" fontId="13" fillId="2" borderId="1" xfId="15" applyNumberFormat="1" applyFont="1" applyFill="1" applyBorder="1" applyAlignment="1">
      <alignment horizontal="center" vertical="center" wrapText="1"/>
    </xf>
    <xf numFmtId="164" fontId="0" fillId="4" borderId="1" xfId="2" applyFont="1" applyFill="1" applyBorder="1" applyAlignment="1">
      <alignment vertical="center"/>
    </xf>
    <xf numFmtId="0" fontId="0" fillId="0" borderId="0" xfId="0" applyAlignment="1">
      <alignment horizontal="center" vertical="center"/>
    </xf>
    <xf numFmtId="0" fontId="19" fillId="0" borderId="1" xfId="0" applyFont="1" applyBorder="1" applyAlignment="1">
      <alignment vertical="center"/>
    </xf>
    <xf numFmtId="0" fontId="12" fillId="6" borderId="1" xfId="0" applyFont="1" applyFill="1" applyBorder="1" applyAlignment="1">
      <alignment horizontal="center" vertical="center"/>
    </xf>
    <xf numFmtId="0" fontId="12" fillId="6" borderId="1" xfId="0" applyFont="1" applyFill="1" applyBorder="1" applyAlignment="1">
      <alignment horizontal="center" vertical="center" wrapText="1"/>
    </xf>
    <xf numFmtId="0" fontId="16" fillId="0" borderId="0" xfId="0" applyFont="1"/>
    <xf numFmtId="0" fontId="17" fillId="0" borderId="1" xfId="0" applyFont="1" applyBorder="1" applyAlignment="1">
      <alignment vertical="center"/>
    </xf>
    <xf numFmtId="0" fontId="12" fillId="6" borderId="4" xfId="0" applyFont="1" applyFill="1" applyBorder="1" applyAlignment="1">
      <alignment horizontal="center" vertical="center"/>
    </xf>
    <xf numFmtId="164" fontId="0" fillId="0" borderId="1" xfId="2" applyFont="1" applyBorder="1" applyAlignment="1">
      <alignment horizontal="center" vertical="center"/>
    </xf>
    <xf numFmtId="165" fontId="13" fillId="2" borderId="8" xfId="0" applyNumberFormat="1" applyFont="1" applyFill="1" applyBorder="1" applyAlignment="1">
      <alignment horizontal="center" vertical="center" wrapText="1"/>
    </xf>
    <xf numFmtId="0" fontId="10" fillId="0" borderId="0" xfId="0" applyFont="1" applyAlignment="1">
      <alignment horizontal="center" vertical="center" wrapText="1"/>
    </xf>
    <xf numFmtId="165" fontId="13" fillId="2" borderId="1" xfId="0" applyNumberFormat="1" applyFont="1" applyFill="1" applyBorder="1" applyAlignment="1">
      <alignment horizontal="center" vertical="center" wrapText="1"/>
    </xf>
    <xf numFmtId="164" fontId="0" fillId="0" borderId="1" xfId="2" applyFont="1" applyFill="1" applyBorder="1" applyAlignment="1">
      <alignment vertical="center"/>
    </xf>
    <xf numFmtId="0" fontId="12" fillId="9" borderId="1" xfId="16" applyFont="1" applyFill="1" applyBorder="1" applyAlignment="1">
      <alignment horizontal="center" vertical="center" wrapText="1"/>
    </xf>
    <xf numFmtId="0" fontId="12" fillId="12" borderId="1" xfId="0" applyFont="1" applyFill="1" applyBorder="1" applyAlignment="1">
      <alignment horizontal="center" vertical="center" wrapText="1"/>
    </xf>
    <xf numFmtId="164" fontId="0" fillId="0" borderId="0" xfId="2" applyFont="1" applyAlignment="1">
      <alignment horizontal="center" vertical="center"/>
    </xf>
    <xf numFmtId="164" fontId="13" fillId="0" borderId="0" xfId="2" applyFont="1" applyBorder="1" applyAlignment="1">
      <alignment horizontal="center" vertical="center" wrapText="1"/>
    </xf>
    <xf numFmtId="0" fontId="3" fillId="0" borderId="0" xfId="0" applyFont="1" applyAlignment="1">
      <alignment vertical="center"/>
    </xf>
    <xf numFmtId="0" fontId="3" fillId="0" borderId="0" xfId="0" applyFont="1"/>
    <xf numFmtId="0" fontId="12" fillId="10" borderId="1" xfId="16" applyFont="1" applyFill="1" applyBorder="1" applyAlignment="1">
      <alignment horizontal="center" vertical="center" wrapText="1"/>
    </xf>
    <xf numFmtId="0" fontId="15" fillId="12" borderId="1" xfId="0" applyFont="1" applyFill="1" applyBorder="1" applyAlignment="1">
      <alignment horizontal="center" vertical="center" wrapText="1"/>
    </xf>
    <xf numFmtId="164" fontId="12" fillId="14" borderId="4" xfId="2" applyFont="1" applyFill="1" applyBorder="1" applyAlignment="1">
      <alignment vertical="center"/>
    </xf>
    <xf numFmtId="164" fontId="12" fillId="14" borderId="5" xfId="2" applyFont="1" applyFill="1" applyBorder="1" applyAlignment="1">
      <alignment vertical="center"/>
    </xf>
    <xf numFmtId="164" fontId="12" fillId="14" borderId="6" xfId="2" applyFont="1" applyFill="1" applyBorder="1" applyAlignment="1">
      <alignment vertical="center"/>
    </xf>
    <xf numFmtId="0" fontId="0" fillId="0" borderId="0" xfId="0" applyAlignment="1">
      <alignment horizontal="center"/>
    </xf>
    <xf numFmtId="0" fontId="0" fillId="0" borderId="1" xfId="0" applyBorder="1"/>
    <xf numFmtId="0" fontId="0" fillId="0" borderId="1" xfId="0" applyBorder="1" applyAlignment="1">
      <alignment horizontal="center"/>
    </xf>
    <xf numFmtId="0" fontId="13" fillId="2" borderId="7" xfId="0" applyFont="1" applyFill="1" applyBorder="1" applyAlignment="1">
      <alignment vertical="center"/>
    </xf>
    <xf numFmtId="0" fontId="0" fillId="0" borderId="1" xfId="0" applyBorder="1" applyAlignment="1">
      <alignment wrapText="1"/>
    </xf>
    <xf numFmtId="164" fontId="0" fillId="4" borderId="1" xfId="2" applyFont="1" applyFill="1" applyBorder="1"/>
    <xf numFmtId="0" fontId="13" fillId="2" borderId="7" xfId="0" applyFont="1" applyFill="1" applyBorder="1" applyAlignment="1">
      <alignment horizontal="center" vertical="center"/>
    </xf>
    <xf numFmtId="0" fontId="0" fillId="0" borderId="1" xfId="0" applyBorder="1" applyAlignment="1">
      <alignment horizontal="center" vertical="center"/>
    </xf>
    <xf numFmtId="164" fontId="12" fillId="14" borderId="5" xfId="2" applyFont="1" applyFill="1" applyBorder="1" applyAlignment="1">
      <alignment horizontal="center" vertical="center"/>
    </xf>
    <xf numFmtId="164" fontId="12" fillId="4" borderId="1" xfId="2" applyFont="1" applyFill="1" applyBorder="1" applyAlignment="1">
      <alignment vertical="center"/>
    </xf>
    <xf numFmtId="0" fontId="3" fillId="0" borderId="1" xfId="17" applyBorder="1" applyAlignment="1">
      <alignment vertical="center" wrapText="1"/>
    </xf>
    <xf numFmtId="164" fontId="12" fillId="16" borderId="1" xfId="0" applyNumberFormat="1" applyFont="1" applyFill="1" applyBorder="1" applyAlignment="1">
      <alignment vertical="center"/>
    </xf>
    <xf numFmtId="164" fontId="0" fillId="17" borderId="1" xfId="2" applyFont="1" applyFill="1" applyBorder="1" applyAlignment="1">
      <alignment vertical="center"/>
    </xf>
    <xf numFmtId="164" fontId="3" fillId="17" borderId="8" xfId="2" applyFont="1" applyFill="1" applyBorder="1" applyAlignment="1">
      <alignment vertical="center"/>
    </xf>
    <xf numFmtId="164" fontId="5" fillId="17" borderId="1" xfId="2" applyFill="1" applyBorder="1" applyAlignment="1">
      <alignment vertical="center"/>
    </xf>
    <xf numFmtId="164" fontId="13" fillId="17" borderId="1" xfId="2" applyFont="1" applyFill="1" applyBorder="1" applyAlignment="1">
      <alignment vertical="center"/>
    </xf>
    <xf numFmtId="164" fontId="12" fillId="17" borderId="1" xfId="2" applyFont="1" applyFill="1" applyBorder="1" applyAlignment="1">
      <alignment vertical="center"/>
    </xf>
    <xf numFmtId="164" fontId="0" fillId="0" borderId="0" xfId="2" applyFont="1" applyBorder="1" applyAlignment="1">
      <alignment vertical="center"/>
    </xf>
    <xf numFmtId="164" fontId="3" fillId="4" borderId="8" xfId="2" applyFont="1" applyFill="1" applyBorder="1" applyAlignment="1">
      <alignment vertical="center"/>
    </xf>
    <xf numFmtId="164" fontId="13" fillId="4" borderId="8" xfId="2" applyFont="1" applyFill="1" applyBorder="1" applyAlignment="1">
      <alignment vertical="center"/>
    </xf>
    <xf numFmtId="164" fontId="13" fillId="4" borderId="1" xfId="2" applyFont="1" applyFill="1" applyBorder="1" applyAlignment="1">
      <alignment horizontal="center" vertical="center" wrapText="1"/>
    </xf>
    <xf numFmtId="0" fontId="12" fillId="18" borderId="1" xfId="0" applyFont="1" applyFill="1" applyBorder="1" applyAlignment="1">
      <alignment horizontal="center" vertical="center"/>
    </xf>
    <xf numFmtId="0" fontId="12" fillId="19" borderId="1" xfId="0" applyFont="1" applyFill="1" applyBorder="1" applyAlignment="1">
      <alignment horizontal="center" vertical="center"/>
    </xf>
    <xf numFmtId="0" fontId="12" fillId="5" borderId="1" xfId="0" applyFont="1" applyFill="1" applyBorder="1" applyAlignment="1">
      <alignment horizontal="center" vertical="center"/>
    </xf>
    <xf numFmtId="9" fontId="0" fillId="0" borderId="1" xfId="18" applyFont="1" applyBorder="1" applyAlignment="1">
      <alignment vertical="center"/>
    </xf>
    <xf numFmtId="164" fontId="0" fillId="0" borderId="1" xfId="2" applyFont="1" applyBorder="1" applyAlignment="1">
      <alignment horizontal="left" vertical="center" wrapText="1"/>
    </xf>
    <xf numFmtId="164" fontId="13" fillId="0" borderId="1" xfId="2" applyFont="1" applyBorder="1" applyAlignment="1">
      <alignment vertical="center" wrapText="1"/>
    </xf>
    <xf numFmtId="164" fontId="0" fillId="0" borderId="1" xfId="2" applyFont="1" applyBorder="1"/>
    <xf numFmtId="0" fontId="5" fillId="0" borderId="1" xfId="0" applyFont="1" applyBorder="1" applyAlignment="1">
      <alignment horizontal="center" vertical="center"/>
    </xf>
    <xf numFmtId="164" fontId="12" fillId="16" borderId="1" xfId="2" applyFont="1" applyFill="1" applyBorder="1" applyAlignment="1">
      <alignment vertical="center"/>
    </xf>
    <xf numFmtId="164" fontId="12" fillId="13" borderId="1" xfId="2" applyFont="1" applyFill="1" applyBorder="1" applyAlignment="1">
      <alignment horizontal="center" vertical="center"/>
    </xf>
    <xf numFmtId="0" fontId="12" fillId="0" borderId="1" xfId="0" applyFont="1" applyBorder="1" applyAlignment="1">
      <alignment vertical="center" wrapText="1"/>
    </xf>
    <xf numFmtId="0" fontId="0" fillId="0" borderId="1" xfId="0" applyBorder="1" applyAlignment="1">
      <alignment horizontal="left" vertical="center"/>
    </xf>
    <xf numFmtId="0" fontId="3" fillId="0" borderId="1" xfId="0" applyFont="1" applyBorder="1" applyAlignment="1">
      <alignment wrapText="1"/>
    </xf>
    <xf numFmtId="0" fontId="23" fillId="0" borderId="0" xfId="0" applyFont="1" applyAlignment="1">
      <alignment horizontal="center" wrapText="1"/>
    </xf>
    <xf numFmtId="0" fontId="12" fillId="0" borderId="0" xfId="0" applyFont="1"/>
    <xf numFmtId="0" fontId="0" fillId="20" borderId="0" xfId="0" applyFill="1"/>
    <xf numFmtId="0" fontId="16" fillId="0" borderId="4" xfId="0" applyFont="1" applyBorder="1" applyAlignment="1">
      <alignment horizontal="center" vertical="center"/>
    </xf>
    <xf numFmtId="0" fontId="3" fillId="0" borderId="1" xfId="0" applyFont="1" applyBorder="1" applyAlignment="1">
      <alignment horizontal="center" vertical="center"/>
    </xf>
    <xf numFmtId="0" fontId="12" fillId="0" borderId="0" xfId="0" applyFont="1" applyAlignment="1">
      <alignment vertical="center" wrapText="1"/>
    </xf>
    <xf numFmtId="0" fontId="12" fillId="0" borderId="1" xfId="0" applyFont="1" applyBorder="1" applyAlignment="1">
      <alignment horizontal="center"/>
    </xf>
    <xf numFmtId="0" fontId="20" fillId="2" borderId="7" xfId="0" applyFont="1" applyFill="1" applyBorder="1" applyAlignment="1">
      <alignment vertical="center"/>
    </xf>
    <xf numFmtId="0" fontId="20" fillId="2" borderId="0" xfId="0" applyFont="1" applyFill="1" applyAlignment="1">
      <alignment vertical="center"/>
    </xf>
    <xf numFmtId="0" fontId="12" fillId="0" borderId="1" xfId="0" applyFont="1" applyBorder="1" applyAlignment="1">
      <alignment horizontal="center" vertical="center"/>
    </xf>
    <xf numFmtId="0" fontId="20" fillId="2" borderId="4" xfId="0" applyFont="1" applyFill="1" applyBorder="1" applyAlignment="1">
      <alignment vertical="center"/>
    </xf>
    <xf numFmtId="0" fontId="20" fillId="2" borderId="5" xfId="0" applyFont="1" applyFill="1" applyBorder="1" applyAlignment="1">
      <alignment vertical="center"/>
    </xf>
    <xf numFmtId="0" fontId="13" fillId="2" borderId="5" xfId="0" applyFont="1" applyFill="1" applyBorder="1" applyAlignment="1">
      <alignment horizontal="center" vertical="center"/>
    </xf>
    <xf numFmtId="0" fontId="13" fillId="2" borderId="5" xfId="0" applyFont="1" applyFill="1" applyBorder="1" applyAlignment="1">
      <alignment vertical="center"/>
    </xf>
    <xf numFmtId="0" fontId="13" fillId="2" borderId="6" xfId="0" applyFont="1" applyFill="1" applyBorder="1" applyAlignment="1">
      <alignment vertical="center"/>
    </xf>
    <xf numFmtId="0" fontId="11" fillId="3" borderId="10" xfId="0" applyFont="1" applyFill="1" applyBorder="1" applyAlignment="1">
      <alignment vertical="center"/>
    </xf>
    <xf numFmtId="166" fontId="0" fillId="0" borderId="1" xfId="2" applyNumberFormat="1" applyFont="1" applyBorder="1" applyAlignment="1">
      <alignment horizontal="center" vertical="center"/>
    </xf>
    <xf numFmtId="166" fontId="0" fillId="0" borderId="0" xfId="2" applyNumberFormat="1" applyFont="1" applyAlignment="1">
      <alignment horizontal="center" vertical="center" wrapText="1"/>
    </xf>
    <xf numFmtId="166" fontId="13" fillId="2" borderId="7" xfId="2" applyNumberFormat="1" applyFont="1" applyFill="1" applyBorder="1" applyAlignment="1">
      <alignment horizontal="center" vertical="center"/>
    </xf>
    <xf numFmtId="166" fontId="5" fillId="0" borderId="1" xfId="2" applyNumberFormat="1" applyFont="1" applyBorder="1" applyAlignment="1">
      <alignment horizontal="center" vertical="center" wrapText="1"/>
    </xf>
    <xf numFmtId="166" fontId="0" fillId="0" borderId="1" xfId="2" applyNumberFormat="1" applyFont="1" applyFill="1" applyBorder="1" applyAlignment="1">
      <alignment vertical="center"/>
    </xf>
    <xf numFmtId="0" fontId="21" fillId="0" borderId="0" xfId="0" applyFont="1" applyAlignment="1">
      <alignment horizontal="center" vertical="center" wrapText="1"/>
    </xf>
    <xf numFmtId="0" fontId="11" fillId="21" borderId="0" xfId="0" applyFont="1" applyFill="1" applyAlignment="1">
      <alignment horizontal="center"/>
    </xf>
    <xf numFmtId="0" fontId="22" fillId="0" borderId="11" xfId="0" applyFont="1" applyBorder="1" applyAlignment="1">
      <alignment horizontal="center" vertical="center" wrapText="1"/>
    </xf>
    <xf numFmtId="0" fontId="22" fillId="0" borderId="7" xfId="0" applyFont="1" applyBorder="1" applyAlignment="1">
      <alignment horizontal="center" vertical="center"/>
    </xf>
    <xf numFmtId="0" fontId="22" fillId="0" borderId="12" xfId="0" applyFont="1" applyBorder="1" applyAlignment="1">
      <alignment horizontal="center" vertical="center"/>
    </xf>
    <xf numFmtId="0" fontId="22" fillId="0" borderId="2" xfId="0" applyFont="1" applyBorder="1" applyAlignment="1">
      <alignment horizontal="center" vertical="center"/>
    </xf>
    <xf numFmtId="0" fontId="22" fillId="0" borderId="0" xfId="0" applyFont="1" applyAlignment="1">
      <alignment horizontal="center" vertical="center"/>
    </xf>
    <xf numFmtId="0" fontId="22" fillId="0" borderId="15" xfId="0" applyFont="1" applyBorder="1" applyAlignment="1">
      <alignment horizontal="center" vertical="center"/>
    </xf>
    <xf numFmtId="0" fontId="22" fillId="0" borderId="9" xfId="0" applyFont="1" applyBorder="1" applyAlignment="1">
      <alignment horizontal="center" vertical="center"/>
    </xf>
    <xf numFmtId="0" fontId="22" fillId="0" borderId="10" xfId="0" applyFont="1" applyBorder="1" applyAlignment="1">
      <alignment horizontal="center" vertical="center"/>
    </xf>
    <xf numFmtId="0" fontId="22" fillId="0" borderId="13" xfId="0" applyFont="1" applyBorder="1" applyAlignment="1">
      <alignment horizontal="center" vertical="center"/>
    </xf>
    <xf numFmtId="0" fontId="23" fillId="0" borderId="0" xfId="0" applyFont="1" applyAlignment="1">
      <alignment horizontal="center" wrapText="1"/>
    </xf>
    <xf numFmtId="0" fontId="12" fillId="15" borderId="4" xfId="0" applyFont="1" applyFill="1" applyBorder="1" applyAlignment="1">
      <alignment horizontal="left" vertical="center"/>
    </xf>
    <xf numFmtId="0" fontId="12" fillId="15" borderId="5" xfId="0" applyFont="1" applyFill="1" applyBorder="1" applyAlignment="1">
      <alignment horizontal="left" vertical="center"/>
    </xf>
    <xf numFmtId="0" fontId="12" fillId="15" borderId="6" xfId="0" applyFont="1" applyFill="1" applyBorder="1" applyAlignment="1">
      <alignment horizontal="left" vertical="center"/>
    </xf>
    <xf numFmtId="164" fontId="5" fillId="0" borderId="1" xfId="2" applyBorder="1" applyAlignment="1">
      <alignment horizontal="center" vertical="center"/>
    </xf>
    <xf numFmtId="164" fontId="0" fillId="0" borderId="1" xfId="2" applyFont="1" applyBorder="1" applyAlignment="1">
      <alignment horizontal="center" vertical="center"/>
    </xf>
    <xf numFmtId="0" fontId="11" fillId="3" borderId="10" xfId="0" applyFont="1" applyFill="1" applyBorder="1" applyAlignment="1">
      <alignment horizontal="center" vertical="center"/>
    </xf>
    <xf numFmtId="165" fontId="13" fillId="2" borderId="11" xfId="0" applyNumberFormat="1" applyFont="1" applyFill="1" applyBorder="1" applyAlignment="1">
      <alignment horizontal="center" vertical="center" wrapText="1"/>
    </xf>
    <xf numFmtId="165" fontId="13" fillId="2" borderId="7" xfId="0" applyNumberFormat="1" applyFont="1" applyFill="1" applyBorder="1" applyAlignment="1">
      <alignment horizontal="center" vertical="center" wrapText="1"/>
    </xf>
    <xf numFmtId="0" fontId="11" fillId="3" borderId="4" xfId="0" applyFont="1" applyFill="1" applyBorder="1" applyAlignment="1">
      <alignment horizontal="center" vertical="center"/>
    </xf>
    <xf numFmtId="0" fontId="11" fillId="3" borderId="6" xfId="0" applyFont="1" applyFill="1" applyBorder="1" applyAlignment="1">
      <alignment horizontal="center" vertical="center"/>
    </xf>
    <xf numFmtId="165" fontId="13" fillId="0" borderId="1" xfId="0" applyNumberFormat="1" applyFont="1" applyBorder="1" applyAlignment="1">
      <alignment horizontal="left" vertical="center" wrapText="1"/>
    </xf>
    <xf numFmtId="0" fontId="12" fillId="13" borderId="4" xfId="0" applyFont="1" applyFill="1" applyBorder="1" applyAlignment="1">
      <alignment horizontal="center" vertical="center"/>
    </xf>
    <xf numFmtId="0" fontId="12" fillId="13" borderId="5" xfId="0" applyFont="1" applyFill="1" applyBorder="1" applyAlignment="1">
      <alignment horizontal="center" vertical="center"/>
    </xf>
    <xf numFmtId="0" fontId="12" fillId="13" borderId="6" xfId="0" applyFont="1" applyFill="1" applyBorder="1" applyAlignment="1">
      <alignment horizontal="center" vertical="center"/>
    </xf>
    <xf numFmtId="0" fontId="12" fillId="15" borderId="1" xfId="0" applyFont="1" applyFill="1" applyBorder="1" applyAlignment="1">
      <alignment horizontal="left" vertical="center"/>
    </xf>
    <xf numFmtId="165" fontId="13" fillId="2" borderId="4" xfId="0" applyNumberFormat="1" applyFont="1" applyFill="1" applyBorder="1" applyAlignment="1">
      <alignment horizontal="center" vertical="center" wrapText="1"/>
    </xf>
    <xf numFmtId="165" fontId="13" fillId="2" borderId="5" xfId="0" applyNumberFormat="1" applyFont="1" applyFill="1" applyBorder="1" applyAlignment="1">
      <alignment horizontal="center" vertical="center" wrapText="1"/>
    </xf>
    <xf numFmtId="165" fontId="13" fillId="2" borderId="6" xfId="0" applyNumberFormat="1" applyFont="1" applyFill="1" applyBorder="1" applyAlignment="1">
      <alignment horizontal="center"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165" fontId="13" fillId="2" borderId="1" xfId="0" applyNumberFormat="1" applyFont="1" applyFill="1" applyBorder="1" applyAlignment="1">
      <alignment horizontal="center" vertical="center" wrapText="1"/>
    </xf>
    <xf numFmtId="164" fontId="0" fillId="0" borderId="1" xfId="0" applyNumberFormat="1" applyBorder="1" applyAlignment="1">
      <alignment horizontal="center" vertical="center"/>
    </xf>
    <xf numFmtId="0" fontId="17" fillId="0" borderId="1" xfId="0" applyFont="1" applyBorder="1" applyAlignment="1">
      <alignment horizontal="center" vertical="center"/>
    </xf>
    <xf numFmtId="0" fontId="24" fillId="0" borderId="1" xfId="0" applyFont="1" applyBorder="1" applyAlignment="1">
      <alignment horizontal="center" vertical="center"/>
    </xf>
    <xf numFmtId="0" fontId="12" fillId="16" borderId="4" xfId="0" applyFont="1" applyFill="1" applyBorder="1" applyAlignment="1">
      <alignment horizontal="center" vertical="center"/>
    </xf>
    <xf numFmtId="0" fontId="12" fillId="16" borderId="5" xfId="0" applyFont="1" applyFill="1" applyBorder="1" applyAlignment="1">
      <alignment horizontal="center" vertical="center"/>
    </xf>
    <xf numFmtId="0" fontId="12" fillId="16" borderId="6" xfId="0" applyFont="1" applyFill="1" applyBorder="1" applyAlignment="1">
      <alignment horizontal="center" vertical="center"/>
    </xf>
    <xf numFmtId="0" fontId="16" fillId="0" borderId="1" xfId="0" applyFont="1" applyBorder="1" applyAlignment="1">
      <alignment horizontal="center" vertical="center"/>
    </xf>
    <xf numFmtId="164" fontId="0" fillId="0" borderId="4" xfId="0" applyNumberFormat="1" applyBorder="1" applyAlignment="1">
      <alignment horizontal="center" vertical="center"/>
    </xf>
    <xf numFmtId="164" fontId="0" fillId="0" borderId="5" xfId="0" applyNumberFormat="1" applyBorder="1" applyAlignment="1">
      <alignment horizontal="center" vertical="center"/>
    </xf>
    <xf numFmtId="164" fontId="0" fillId="0" borderId="6" xfId="0" applyNumberFormat="1" applyBorder="1" applyAlignment="1">
      <alignment horizontal="center" vertical="center"/>
    </xf>
    <xf numFmtId="0" fontId="9" fillId="0" borderId="1" xfId="0" applyFont="1" applyBorder="1" applyAlignment="1">
      <alignment horizontal="left" vertical="center"/>
    </xf>
    <xf numFmtId="165" fontId="13" fillId="5" borderId="3" xfId="0" applyNumberFormat="1" applyFont="1" applyFill="1" applyBorder="1" applyAlignment="1">
      <alignment horizontal="center" vertical="center" wrapText="1"/>
    </xf>
    <xf numFmtId="165" fontId="13" fillId="5" borderId="14" xfId="0" applyNumberFormat="1" applyFont="1" applyFill="1" applyBorder="1" applyAlignment="1">
      <alignment horizontal="center" vertical="center" wrapText="1"/>
    </xf>
    <xf numFmtId="165" fontId="13" fillId="5" borderId="8" xfId="0" applyNumberFormat="1" applyFont="1" applyFill="1" applyBorder="1" applyAlignment="1">
      <alignment horizontal="center" vertical="center" wrapText="1"/>
    </xf>
    <xf numFmtId="165" fontId="13" fillId="2" borderId="3" xfId="0" applyNumberFormat="1" applyFont="1" applyFill="1" applyBorder="1" applyAlignment="1">
      <alignment horizontal="center" vertical="center" wrapText="1"/>
    </xf>
    <xf numFmtId="165" fontId="13" fillId="2" borderId="14" xfId="0" applyNumberFormat="1" applyFont="1" applyFill="1" applyBorder="1" applyAlignment="1">
      <alignment horizontal="center" vertical="center" wrapText="1"/>
    </xf>
    <xf numFmtId="165" fontId="13" fillId="2" borderId="8" xfId="0" applyNumberFormat="1" applyFont="1" applyFill="1" applyBorder="1" applyAlignment="1">
      <alignment horizontal="center" vertical="center" wrapText="1"/>
    </xf>
    <xf numFmtId="0" fontId="12" fillId="2" borderId="1" xfId="0" applyFont="1" applyFill="1" applyBorder="1" applyAlignment="1">
      <alignment horizontal="center" vertical="center"/>
    </xf>
    <xf numFmtId="0" fontId="3" fillId="0" borderId="1" xfId="0" applyFont="1" applyBorder="1" applyAlignment="1">
      <alignment horizontal="left"/>
    </xf>
    <xf numFmtId="0" fontId="11" fillId="3" borderId="0" xfId="0" applyFont="1" applyFill="1" applyAlignment="1">
      <alignment horizontal="center" vertical="center"/>
    </xf>
    <xf numFmtId="0" fontId="11" fillId="3" borderId="15" xfId="0" applyFont="1" applyFill="1" applyBorder="1" applyAlignment="1">
      <alignment horizontal="center" vertical="center"/>
    </xf>
    <xf numFmtId="0" fontId="15" fillId="12" borderId="1" xfId="0" applyFont="1" applyFill="1" applyBorder="1" applyAlignment="1">
      <alignment horizontal="center" vertical="center" wrapText="1"/>
    </xf>
    <xf numFmtId="0" fontId="12" fillId="10" borderId="4" xfId="16" applyFont="1" applyFill="1" applyBorder="1" applyAlignment="1">
      <alignment horizontal="center" vertical="center" wrapText="1"/>
    </xf>
    <xf numFmtId="0" fontId="12" fillId="10" borderId="5" xfId="16" applyFont="1" applyFill="1" applyBorder="1" applyAlignment="1">
      <alignment horizontal="center" vertical="center" wrapText="1"/>
    </xf>
    <xf numFmtId="165" fontId="13" fillId="2" borderId="12" xfId="0" applyNumberFormat="1" applyFont="1" applyFill="1" applyBorder="1" applyAlignment="1">
      <alignment horizontal="center" vertical="center" wrapText="1"/>
    </xf>
    <xf numFmtId="165" fontId="13" fillId="2" borderId="9" xfId="0" applyNumberFormat="1" applyFont="1" applyFill="1" applyBorder="1" applyAlignment="1">
      <alignment horizontal="center" vertical="center" wrapText="1"/>
    </xf>
    <xf numFmtId="165" fontId="13" fillId="2" borderId="10" xfId="0" applyNumberFormat="1" applyFont="1" applyFill="1" applyBorder="1" applyAlignment="1">
      <alignment horizontal="center" vertical="center" wrapText="1"/>
    </xf>
    <xf numFmtId="165" fontId="13" fillId="2" borderId="13" xfId="0" applyNumberFormat="1" applyFont="1" applyFill="1" applyBorder="1" applyAlignment="1">
      <alignment horizontal="center" vertical="center" wrapText="1"/>
    </xf>
    <xf numFmtId="0" fontId="12" fillId="9" borderId="11" xfId="16" applyFont="1" applyFill="1" applyBorder="1" applyAlignment="1">
      <alignment horizontal="center" vertical="center" wrapText="1"/>
    </xf>
    <xf numFmtId="0" fontId="12" fillId="9" borderId="12" xfId="16" applyFont="1" applyFill="1" applyBorder="1" applyAlignment="1">
      <alignment horizontal="center" vertical="center" wrapText="1"/>
    </xf>
    <xf numFmtId="0" fontId="12" fillId="9" borderId="9" xfId="16" applyFont="1" applyFill="1" applyBorder="1" applyAlignment="1">
      <alignment horizontal="center" vertical="center" wrapText="1"/>
    </xf>
    <xf numFmtId="0" fontId="12" fillId="9" borderId="13" xfId="16" applyFont="1" applyFill="1" applyBorder="1" applyAlignment="1">
      <alignment horizontal="center" vertical="center" wrapText="1"/>
    </xf>
    <xf numFmtId="0" fontId="12" fillId="10" borderId="1" xfId="16" applyFont="1" applyFill="1" applyBorder="1" applyAlignment="1">
      <alignment horizontal="center" vertical="center" wrapText="1"/>
    </xf>
    <xf numFmtId="0" fontId="15" fillId="12" borderId="1" xfId="0" applyFont="1" applyFill="1" applyBorder="1" applyAlignment="1">
      <alignment horizontal="center" vertical="center"/>
    </xf>
    <xf numFmtId="0" fontId="12" fillId="11" borderId="3" xfId="16" applyFont="1" applyFill="1" applyBorder="1" applyAlignment="1">
      <alignment horizontal="center" vertical="center" wrapText="1"/>
    </xf>
    <xf numFmtId="0" fontId="12" fillId="11" borderId="8" xfId="16" applyFont="1" applyFill="1" applyBorder="1" applyAlignment="1">
      <alignment horizontal="center" vertical="center" wrapText="1"/>
    </xf>
  </cellXfs>
  <cellStyles count="19">
    <cellStyle name="%" xfId="1" xr:uid="{00000000-0005-0000-0000-000000000000}"/>
    <cellStyle name="40 % - Accent2" xfId="16" builtinId="35"/>
    <cellStyle name="Accent2" xfId="15" builtinId="33"/>
    <cellStyle name="Milliers" xfId="2" builtinId="3"/>
    <cellStyle name="Milliers 2" xfId="3" xr:uid="{00000000-0005-0000-0000-000002000000}"/>
    <cellStyle name="Milliers 2 2" xfId="12" xr:uid="{00000000-0005-0000-0000-000001000000}"/>
    <cellStyle name="Milliers 3" xfId="4" xr:uid="{00000000-0005-0000-0000-000003000000}"/>
    <cellStyle name="Milliers 4" xfId="11" xr:uid="{00000000-0005-0000-0000-000039000000}"/>
    <cellStyle name="Monétaire 2" xfId="5" xr:uid="{00000000-0005-0000-0000-000004000000}"/>
    <cellStyle name="Monétaire 2 2" xfId="13" xr:uid="{00000000-0005-0000-0000-000002000000}"/>
    <cellStyle name="Monétaire 3" xfId="6" xr:uid="{00000000-0005-0000-0000-000005000000}"/>
    <cellStyle name="Normal" xfId="0" builtinId="0"/>
    <cellStyle name="Normal 2" xfId="7" xr:uid="{00000000-0005-0000-0000-000007000000}"/>
    <cellStyle name="Normal 2 2" xfId="8" xr:uid="{00000000-0005-0000-0000-000008000000}"/>
    <cellStyle name="Normal 2 3" xfId="14" xr:uid="{00000000-0005-0000-0000-000004000000}"/>
    <cellStyle name="Normal_Liste des équipements CFA" xfId="17" xr:uid="{E3AC4CA3-4966-449C-9FD5-BE765B6A5F61}"/>
    <cellStyle name="Pourcentage" xfId="18" builtinId="5"/>
    <cellStyle name="Pourcentage 2" xfId="9" xr:uid="{00000000-0005-0000-0000-00000A000000}"/>
    <cellStyle name="Pourcentage 3" xfId="10" xr:uid="{00000000-0005-0000-0000-00000B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619125</xdr:colOff>
      <xdr:row>0</xdr:row>
      <xdr:rowOff>66675</xdr:rowOff>
    </xdr:from>
    <xdr:to>
      <xdr:col>4</xdr:col>
      <xdr:colOff>606425</xdr:colOff>
      <xdr:row>8</xdr:row>
      <xdr:rowOff>73884</xdr:rowOff>
    </xdr:to>
    <xdr:pic>
      <xdr:nvPicPr>
        <xdr:cNvPr id="3" name="Image 2" descr="Campus du Lac - Le Village des Recruteurs">
          <a:extLst>
            <a:ext uri="{FF2B5EF4-FFF2-40B4-BE49-F238E27FC236}">
              <a16:creationId xmlns:a16="http://schemas.microsoft.com/office/drawing/2014/main" id="{45F7C7BA-4561-46F4-809C-24FB424A959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81125" y="66675"/>
          <a:ext cx="2273300" cy="1302609"/>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6913F4-6376-4C2C-902C-0D5972CC138D}">
  <dimension ref="B11:F41"/>
  <sheetViews>
    <sheetView showGridLines="0" workbookViewId="0">
      <selection activeCell="H33" sqref="H33"/>
    </sheetView>
  </sheetViews>
  <sheetFormatPr baseColWidth="10" defaultRowHeight="12.5" x14ac:dyDescent="0.25"/>
  <sheetData>
    <row r="11" spans="2:6" ht="18" customHeight="1" x14ac:dyDescent="0.25">
      <c r="B11" s="103" t="s">
        <v>115</v>
      </c>
      <c r="C11" s="103"/>
      <c r="D11" s="103"/>
      <c r="E11" s="103"/>
      <c r="F11" s="103"/>
    </row>
    <row r="12" spans="2:6" ht="12.65" customHeight="1" x14ac:dyDescent="0.25">
      <c r="B12" s="103"/>
      <c r="C12" s="103"/>
      <c r="D12" s="103"/>
      <c r="E12" s="103"/>
      <c r="F12" s="103"/>
    </row>
    <row r="13" spans="2:6" ht="12.65" customHeight="1" x14ac:dyDescent="0.25">
      <c r="B13" s="103"/>
      <c r="C13" s="103"/>
      <c r="D13" s="103"/>
      <c r="E13" s="103"/>
      <c r="F13" s="103"/>
    </row>
    <row r="14" spans="2:6" x14ac:dyDescent="0.25">
      <c r="B14" s="103"/>
      <c r="C14" s="103"/>
      <c r="D14" s="103"/>
      <c r="E14" s="103"/>
      <c r="F14" s="103"/>
    </row>
    <row r="17" spans="2:6" ht="15.5" x14ac:dyDescent="0.35">
      <c r="B17" s="104" t="s">
        <v>116</v>
      </c>
      <c r="C17" s="104"/>
      <c r="D17" s="104"/>
      <c r="E17" s="104"/>
      <c r="F17" s="104"/>
    </row>
    <row r="20" spans="2:6" ht="12.65" customHeight="1" x14ac:dyDescent="0.25">
      <c r="B20" s="105" t="s">
        <v>120</v>
      </c>
      <c r="C20" s="106"/>
      <c r="D20" s="106"/>
      <c r="E20" s="106"/>
      <c r="F20" s="107"/>
    </row>
    <row r="21" spans="2:6" ht="12.65" customHeight="1" x14ac:dyDescent="0.25">
      <c r="B21" s="108"/>
      <c r="C21" s="109"/>
      <c r="D21" s="109"/>
      <c r="E21" s="109"/>
      <c r="F21" s="110"/>
    </row>
    <row r="22" spans="2:6" ht="12.65" customHeight="1" x14ac:dyDescent="0.25">
      <c r="B22" s="108"/>
      <c r="C22" s="109"/>
      <c r="D22" s="109"/>
      <c r="E22" s="109"/>
      <c r="F22" s="110"/>
    </row>
    <row r="23" spans="2:6" ht="12.65" customHeight="1" x14ac:dyDescent="0.25">
      <c r="B23" s="108"/>
      <c r="C23" s="109"/>
      <c r="D23" s="109"/>
      <c r="E23" s="109"/>
      <c r="F23" s="110"/>
    </row>
    <row r="24" spans="2:6" ht="12.65" customHeight="1" x14ac:dyDescent="0.25">
      <c r="B24" s="108"/>
      <c r="C24" s="109"/>
      <c r="D24" s="109"/>
      <c r="E24" s="109"/>
      <c r="F24" s="110"/>
    </row>
    <row r="25" spans="2:6" ht="12.65" customHeight="1" x14ac:dyDescent="0.25">
      <c r="B25" s="108"/>
      <c r="C25" s="109"/>
      <c r="D25" s="109"/>
      <c r="E25" s="109"/>
      <c r="F25" s="110"/>
    </row>
    <row r="26" spans="2:6" ht="12.65" customHeight="1" x14ac:dyDescent="0.25">
      <c r="B26" s="108"/>
      <c r="C26" s="109"/>
      <c r="D26" s="109"/>
      <c r="E26" s="109"/>
      <c r="F26" s="110"/>
    </row>
    <row r="27" spans="2:6" ht="12.65" customHeight="1" x14ac:dyDescent="0.25">
      <c r="B27" s="111"/>
      <c r="C27" s="112"/>
      <c r="D27" s="112"/>
      <c r="E27" s="112"/>
      <c r="F27" s="113"/>
    </row>
    <row r="30" spans="2:6" ht="12.65" customHeight="1" x14ac:dyDescent="0.25">
      <c r="B30" s="114" t="s">
        <v>117</v>
      </c>
      <c r="C30" s="114"/>
      <c r="D30" s="114"/>
      <c r="E30" s="114"/>
      <c r="F30" s="114"/>
    </row>
    <row r="31" spans="2:6" ht="12.65" customHeight="1" x14ac:dyDescent="0.25">
      <c r="B31" s="114"/>
      <c r="C31" s="114"/>
      <c r="D31" s="114"/>
      <c r="E31" s="114"/>
      <c r="F31" s="114"/>
    </row>
    <row r="32" spans="2:6" ht="12.65" customHeight="1" x14ac:dyDescent="0.25">
      <c r="B32" s="114"/>
      <c r="C32" s="114"/>
      <c r="D32" s="114"/>
      <c r="E32" s="114"/>
      <c r="F32" s="114"/>
    </row>
    <row r="33" spans="2:6" ht="12.65" customHeight="1" x14ac:dyDescent="0.25">
      <c r="B33" s="114"/>
      <c r="C33" s="114"/>
      <c r="D33" s="114"/>
      <c r="E33" s="114"/>
      <c r="F33" s="114"/>
    </row>
    <row r="34" spans="2:6" ht="12.65" customHeight="1" x14ac:dyDescent="0.25">
      <c r="B34" s="114"/>
      <c r="C34" s="114"/>
      <c r="D34" s="114"/>
      <c r="E34" s="114"/>
      <c r="F34" s="114"/>
    </row>
    <row r="35" spans="2:6" ht="12.65" customHeight="1" x14ac:dyDescent="0.25">
      <c r="B35" s="114"/>
      <c r="C35" s="114"/>
      <c r="D35" s="114"/>
      <c r="E35" s="114"/>
      <c r="F35" s="114"/>
    </row>
    <row r="36" spans="2:6" ht="12.65" customHeight="1" x14ac:dyDescent="0.25">
      <c r="B36" s="114"/>
      <c r="C36" s="114"/>
      <c r="D36" s="114"/>
      <c r="E36" s="114"/>
      <c r="F36" s="114"/>
    </row>
    <row r="37" spans="2:6" ht="13" customHeight="1" x14ac:dyDescent="0.25">
      <c r="B37" s="114"/>
      <c r="C37" s="114"/>
      <c r="D37" s="114"/>
      <c r="E37" s="114"/>
      <c r="F37" s="114"/>
    </row>
    <row r="38" spans="2:6" x14ac:dyDescent="0.25">
      <c r="B38" s="114"/>
      <c r="C38" s="114"/>
      <c r="D38" s="114"/>
      <c r="E38" s="114"/>
      <c r="F38" s="114"/>
    </row>
    <row r="39" spans="2:6" ht="13" x14ac:dyDescent="0.3">
      <c r="B39" s="82"/>
      <c r="C39" s="82"/>
      <c r="D39" s="82"/>
      <c r="E39" s="82"/>
      <c r="F39" s="82"/>
    </row>
    <row r="41" spans="2:6" ht="13" x14ac:dyDescent="0.3">
      <c r="B41" s="83" t="s">
        <v>118</v>
      </c>
      <c r="D41" s="84" t="s">
        <v>119</v>
      </c>
    </row>
  </sheetData>
  <mergeCells count="4">
    <mergeCell ref="B11:F14"/>
    <mergeCell ref="B17:F17"/>
    <mergeCell ref="B20:F27"/>
    <mergeCell ref="B30:F38"/>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460007-35E5-43C9-9A87-E5644B34FF56}">
  <sheetPr>
    <tabColor theme="6" tint="0.59999389629810485"/>
    <pageSetUpPr fitToPage="1"/>
  </sheetPr>
  <dimension ref="A1:M37"/>
  <sheetViews>
    <sheetView showGridLines="0" tabSelected="1" zoomScaleNormal="100" workbookViewId="0">
      <selection activeCell="F36" sqref="F36"/>
    </sheetView>
  </sheetViews>
  <sheetFormatPr baseColWidth="10" defaultColWidth="11.453125" defaultRowHeight="12.5" x14ac:dyDescent="0.25"/>
  <cols>
    <col min="1" max="1" width="11.453125" style="1"/>
    <col min="2" max="2" width="53.453125" style="1" customWidth="1"/>
    <col min="3" max="3" width="14.453125" style="16" customWidth="1"/>
    <col min="4" max="4" width="14.1796875" style="1" customWidth="1"/>
    <col min="5" max="7" width="14.453125" style="1" customWidth="1"/>
    <col min="8" max="8" width="15.453125" style="1" bestFit="1" customWidth="1"/>
    <col min="9" max="9" width="12.81640625" style="1" customWidth="1"/>
    <col min="10" max="10" width="13" style="1" customWidth="1"/>
    <col min="11" max="11" width="16" style="1" customWidth="1"/>
    <col min="12" max="12" width="61.81640625" style="1" customWidth="1"/>
    <col min="13" max="13" width="12" style="1" customWidth="1"/>
    <col min="14" max="254" width="11.453125" style="1"/>
    <col min="255" max="255" width="54.453125" style="1" customWidth="1"/>
    <col min="256" max="256" width="17.453125" style="1" customWidth="1"/>
    <col min="257" max="257" width="13.1796875" style="1" customWidth="1"/>
    <col min="258" max="258" width="16.453125" style="1" customWidth="1"/>
    <col min="259" max="259" width="15" style="1" customWidth="1"/>
    <col min="260" max="260" width="21.453125" style="1" bestFit="1" customWidth="1"/>
    <col min="261" max="261" width="21.453125" style="1" customWidth="1"/>
    <col min="262" max="262" width="10" style="1" customWidth="1"/>
    <col min="263" max="263" width="18.453125" style="1" customWidth="1"/>
    <col min="264" max="264" width="17.453125" style="1" customWidth="1"/>
    <col min="265" max="510" width="11.453125" style="1"/>
    <col min="511" max="511" width="54.453125" style="1" customWidth="1"/>
    <col min="512" max="512" width="17.453125" style="1" customWidth="1"/>
    <col min="513" max="513" width="13.1796875" style="1" customWidth="1"/>
    <col min="514" max="514" width="16.453125" style="1" customWidth="1"/>
    <col min="515" max="515" width="15" style="1" customWidth="1"/>
    <col min="516" max="516" width="21.453125" style="1" bestFit="1" customWidth="1"/>
    <col min="517" max="517" width="21.453125" style="1" customWidth="1"/>
    <col min="518" max="518" width="10" style="1" customWidth="1"/>
    <col min="519" max="519" width="18.453125" style="1" customWidth="1"/>
    <col min="520" max="520" width="17.453125" style="1" customWidth="1"/>
    <col min="521" max="766" width="11.453125" style="1"/>
    <col min="767" max="767" width="54.453125" style="1" customWidth="1"/>
    <col min="768" max="768" width="17.453125" style="1" customWidth="1"/>
    <col min="769" max="769" width="13.1796875" style="1" customWidth="1"/>
    <col min="770" max="770" width="16.453125" style="1" customWidth="1"/>
    <col min="771" max="771" width="15" style="1" customWidth="1"/>
    <col min="772" max="772" width="21.453125" style="1" bestFit="1" customWidth="1"/>
    <col min="773" max="773" width="21.453125" style="1" customWidth="1"/>
    <col min="774" max="774" width="10" style="1" customWidth="1"/>
    <col min="775" max="775" width="18.453125" style="1" customWidth="1"/>
    <col min="776" max="776" width="17.453125" style="1" customWidth="1"/>
    <col min="777" max="1022" width="11.453125" style="1"/>
    <col min="1023" max="1023" width="54.453125" style="1" customWidth="1"/>
    <col min="1024" max="1024" width="17.453125" style="1" customWidth="1"/>
    <col min="1025" max="1025" width="13.1796875" style="1" customWidth="1"/>
    <col min="1026" max="1026" width="16.453125" style="1" customWidth="1"/>
    <col min="1027" max="1027" width="15" style="1" customWidth="1"/>
    <col min="1028" max="1028" width="21.453125" style="1" bestFit="1" customWidth="1"/>
    <col min="1029" max="1029" width="21.453125" style="1" customWidth="1"/>
    <col min="1030" max="1030" width="10" style="1" customWidth="1"/>
    <col min="1031" max="1031" width="18.453125" style="1" customWidth="1"/>
    <col min="1032" max="1032" width="17.453125" style="1" customWidth="1"/>
    <col min="1033" max="1278" width="11.453125" style="1"/>
    <col min="1279" max="1279" width="54.453125" style="1" customWidth="1"/>
    <col min="1280" max="1280" width="17.453125" style="1" customWidth="1"/>
    <col min="1281" max="1281" width="13.1796875" style="1" customWidth="1"/>
    <col min="1282" max="1282" width="16.453125" style="1" customWidth="1"/>
    <col min="1283" max="1283" width="15" style="1" customWidth="1"/>
    <col min="1284" max="1284" width="21.453125" style="1" bestFit="1" customWidth="1"/>
    <col min="1285" max="1285" width="21.453125" style="1" customWidth="1"/>
    <col min="1286" max="1286" width="10" style="1" customWidth="1"/>
    <col min="1287" max="1287" width="18.453125" style="1" customWidth="1"/>
    <col min="1288" max="1288" width="17.453125" style="1" customWidth="1"/>
    <col min="1289" max="1534" width="11.453125" style="1"/>
    <col min="1535" max="1535" width="54.453125" style="1" customWidth="1"/>
    <col min="1536" max="1536" width="17.453125" style="1" customWidth="1"/>
    <col min="1537" max="1537" width="13.1796875" style="1" customWidth="1"/>
    <col min="1538" max="1538" width="16.453125" style="1" customWidth="1"/>
    <col min="1539" max="1539" width="15" style="1" customWidth="1"/>
    <col min="1540" max="1540" width="21.453125" style="1" bestFit="1" customWidth="1"/>
    <col min="1541" max="1541" width="21.453125" style="1" customWidth="1"/>
    <col min="1542" max="1542" width="10" style="1" customWidth="1"/>
    <col min="1543" max="1543" width="18.453125" style="1" customWidth="1"/>
    <col min="1544" max="1544" width="17.453125" style="1" customWidth="1"/>
    <col min="1545" max="1790" width="11.453125" style="1"/>
    <col min="1791" max="1791" width="54.453125" style="1" customWidth="1"/>
    <col min="1792" max="1792" width="17.453125" style="1" customWidth="1"/>
    <col min="1793" max="1793" width="13.1796875" style="1" customWidth="1"/>
    <col min="1794" max="1794" width="16.453125" style="1" customWidth="1"/>
    <col min="1795" max="1795" width="15" style="1" customWidth="1"/>
    <col min="1796" max="1796" width="21.453125" style="1" bestFit="1" customWidth="1"/>
    <col min="1797" max="1797" width="21.453125" style="1" customWidth="1"/>
    <col min="1798" max="1798" width="10" style="1" customWidth="1"/>
    <col min="1799" max="1799" width="18.453125" style="1" customWidth="1"/>
    <col min="1800" max="1800" width="17.453125" style="1" customWidth="1"/>
    <col min="1801" max="2046" width="11.453125" style="1"/>
    <col min="2047" max="2047" width="54.453125" style="1" customWidth="1"/>
    <col min="2048" max="2048" width="17.453125" style="1" customWidth="1"/>
    <col min="2049" max="2049" width="13.1796875" style="1" customWidth="1"/>
    <col min="2050" max="2050" width="16.453125" style="1" customWidth="1"/>
    <col min="2051" max="2051" width="15" style="1" customWidth="1"/>
    <col min="2052" max="2052" width="21.453125" style="1" bestFit="1" customWidth="1"/>
    <col min="2053" max="2053" width="21.453125" style="1" customWidth="1"/>
    <col min="2054" max="2054" width="10" style="1" customWidth="1"/>
    <col min="2055" max="2055" width="18.453125" style="1" customWidth="1"/>
    <col min="2056" max="2056" width="17.453125" style="1" customWidth="1"/>
    <col min="2057" max="2302" width="11.453125" style="1"/>
    <col min="2303" max="2303" width="54.453125" style="1" customWidth="1"/>
    <col min="2304" max="2304" width="17.453125" style="1" customWidth="1"/>
    <col min="2305" max="2305" width="13.1796875" style="1" customWidth="1"/>
    <col min="2306" max="2306" width="16.453125" style="1" customWidth="1"/>
    <col min="2307" max="2307" width="15" style="1" customWidth="1"/>
    <col min="2308" max="2308" width="21.453125" style="1" bestFit="1" customWidth="1"/>
    <col min="2309" max="2309" width="21.453125" style="1" customWidth="1"/>
    <col min="2310" max="2310" width="10" style="1" customWidth="1"/>
    <col min="2311" max="2311" width="18.453125" style="1" customWidth="1"/>
    <col min="2312" max="2312" width="17.453125" style="1" customWidth="1"/>
    <col min="2313" max="2558" width="11.453125" style="1"/>
    <col min="2559" max="2559" width="54.453125" style="1" customWidth="1"/>
    <col min="2560" max="2560" width="17.453125" style="1" customWidth="1"/>
    <col min="2561" max="2561" width="13.1796875" style="1" customWidth="1"/>
    <col min="2562" max="2562" width="16.453125" style="1" customWidth="1"/>
    <col min="2563" max="2563" width="15" style="1" customWidth="1"/>
    <col min="2564" max="2564" width="21.453125" style="1" bestFit="1" customWidth="1"/>
    <col min="2565" max="2565" width="21.453125" style="1" customWidth="1"/>
    <col min="2566" max="2566" width="10" style="1" customWidth="1"/>
    <col min="2567" max="2567" width="18.453125" style="1" customWidth="1"/>
    <col min="2568" max="2568" width="17.453125" style="1" customWidth="1"/>
    <col min="2569" max="2814" width="11.453125" style="1"/>
    <col min="2815" max="2815" width="54.453125" style="1" customWidth="1"/>
    <col min="2816" max="2816" width="17.453125" style="1" customWidth="1"/>
    <col min="2817" max="2817" width="13.1796875" style="1" customWidth="1"/>
    <col min="2818" max="2818" width="16.453125" style="1" customWidth="1"/>
    <col min="2819" max="2819" width="15" style="1" customWidth="1"/>
    <col min="2820" max="2820" width="21.453125" style="1" bestFit="1" customWidth="1"/>
    <col min="2821" max="2821" width="21.453125" style="1" customWidth="1"/>
    <col min="2822" max="2822" width="10" style="1" customWidth="1"/>
    <col min="2823" max="2823" width="18.453125" style="1" customWidth="1"/>
    <col min="2824" max="2824" width="17.453125" style="1" customWidth="1"/>
    <col min="2825" max="3070" width="11.453125" style="1"/>
    <col min="3071" max="3071" width="54.453125" style="1" customWidth="1"/>
    <col min="3072" max="3072" width="17.453125" style="1" customWidth="1"/>
    <col min="3073" max="3073" width="13.1796875" style="1" customWidth="1"/>
    <col min="3074" max="3074" width="16.453125" style="1" customWidth="1"/>
    <col min="3075" max="3075" width="15" style="1" customWidth="1"/>
    <col min="3076" max="3076" width="21.453125" style="1" bestFit="1" customWidth="1"/>
    <col min="3077" max="3077" width="21.453125" style="1" customWidth="1"/>
    <col min="3078" max="3078" width="10" style="1" customWidth="1"/>
    <col min="3079" max="3079" width="18.453125" style="1" customWidth="1"/>
    <col min="3080" max="3080" width="17.453125" style="1" customWidth="1"/>
    <col min="3081" max="3326" width="11.453125" style="1"/>
    <col min="3327" max="3327" width="54.453125" style="1" customWidth="1"/>
    <col min="3328" max="3328" width="17.453125" style="1" customWidth="1"/>
    <col min="3329" max="3329" width="13.1796875" style="1" customWidth="1"/>
    <col min="3330" max="3330" width="16.453125" style="1" customWidth="1"/>
    <col min="3331" max="3331" width="15" style="1" customWidth="1"/>
    <col min="3332" max="3332" width="21.453125" style="1" bestFit="1" customWidth="1"/>
    <col min="3333" max="3333" width="21.453125" style="1" customWidth="1"/>
    <col min="3334" max="3334" width="10" style="1" customWidth="1"/>
    <col min="3335" max="3335" width="18.453125" style="1" customWidth="1"/>
    <col min="3336" max="3336" width="17.453125" style="1" customWidth="1"/>
    <col min="3337" max="3582" width="11.453125" style="1"/>
    <col min="3583" max="3583" width="54.453125" style="1" customWidth="1"/>
    <col min="3584" max="3584" width="17.453125" style="1" customWidth="1"/>
    <col min="3585" max="3585" width="13.1796875" style="1" customWidth="1"/>
    <col min="3586" max="3586" width="16.453125" style="1" customWidth="1"/>
    <col min="3587" max="3587" width="15" style="1" customWidth="1"/>
    <col min="3588" max="3588" width="21.453125" style="1" bestFit="1" customWidth="1"/>
    <col min="3589" max="3589" width="21.453125" style="1" customWidth="1"/>
    <col min="3590" max="3590" width="10" style="1" customWidth="1"/>
    <col min="3591" max="3591" width="18.453125" style="1" customWidth="1"/>
    <col min="3592" max="3592" width="17.453125" style="1" customWidth="1"/>
    <col min="3593" max="3838" width="11.453125" style="1"/>
    <col min="3839" max="3839" width="54.453125" style="1" customWidth="1"/>
    <col min="3840" max="3840" width="17.453125" style="1" customWidth="1"/>
    <col min="3841" max="3841" width="13.1796875" style="1" customWidth="1"/>
    <col min="3842" max="3842" width="16.453125" style="1" customWidth="1"/>
    <col min="3843" max="3843" width="15" style="1" customWidth="1"/>
    <col min="3844" max="3844" width="21.453125" style="1" bestFit="1" customWidth="1"/>
    <col min="3845" max="3845" width="21.453125" style="1" customWidth="1"/>
    <col min="3846" max="3846" width="10" style="1" customWidth="1"/>
    <col min="3847" max="3847" width="18.453125" style="1" customWidth="1"/>
    <col min="3848" max="3848" width="17.453125" style="1" customWidth="1"/>
    <col min="3849" max="4094" width="11.453125" style="1"/>
    <col min="4095" max="4095" width="54.453125" style="1" customWidth="1"/>
    <col min="4096" max="4096" width="17.453125" style="1" customWidth="1"/>
    <col min="4097" max="4097" width="13.1796875" style="1" customWidth="1"/>
    <col min="4098" max="4098" width="16.453125" style="1" customWidth="1"/>
    <col min="4099" max="4099" width="15" style="1" customWidth="1"/>
    <col min="4100" max="4100" width="21.453125" style="1" bestFit="1" customWidth="1"/>
    <col min="4101" max="4101" width="21.453125" style="1" customWidth="1"/>
    <col min="4102" max="4102" width="10" style="1" customWidth="1"/>
    <col min="4103" max="4103" width="18.453125" style="1" customWidth="1"/>
    <col min="4104" max="4104" width="17.453125" style="1" customWidth="1"/>
    <col min="4105" max="4350" width="11.453125" style="1"/>
    <col min="4351" max="4351" width="54.453125" style="1" customWidth="1"/>
    <col min="4352" max="4352" width="17.453125" style="1" customWidth="1"/>
    <col min="4353" max="4353" width="13.1796875" style="1" customWidth="1"/>
    <col min="4354" max="4354" width="16.453125" style="1" customWidth="1"/>
    <col min="4355" max="4355" width="15" style="1" customWidth="1"/>
    <col min="4356" max="4356" width="21.453125" style="1" bestFit="1" customWidth="1"/>
    <col min="4357" max="4357" width="21.453125" style="1" customWidth="1"/>
    <col min="4358" max="4358" width="10" style="1" customWidth="1"/>
    <col min="4359" max="4359" width="18.453125" style="1" customWidth="1"/>
    <col min="4360" max="4360" width="17.453125" style="1" customWidth="1"/>
    <col min="4361" max="4606" width="11.453125" style="1"/>
    <col min="4607" max="4607" width="54.453125" style="1" customWidth="1"/>
    <col min="4608" max="4608" width="17.453125" style="1" customWidth="1"/>
    <col min="4609" max="4609" width="13.1796875" style="1" customWidth="1"/>
    <col min="4610" max="4610" width="16.453125" style="1" customWidth="1"/>
    <col min="4611" max="4611" width="15" style="1" customWidth="1"/>
    <col min="4612" max="4612" width="21.453125" style="1" bestFit="1" customWidth="1"/>
    <col min="4613" max="4613" width="21.453125" style="1" customWidth="1"/>
    <col min="4614" max="4614" width="10" style="1" customWidth="1"/>
    <col min="4615" max="4615" width="18.453125" style="1" customWidth="1"/>
    <col min="4616" max="4616" width="17.453125" style="1" customWidth="1"/>
    <col min="4617" max="4862" width="11.453125" style="1"/>
    <col min="4863" max="4863" width="54.453125" style="1" customWidth="1"/>
    <col min="4864" max="4864" width="17.453125" style="1" customWidth="1"/>
    <col min="4865" max="4865" width="13.1796875" style="1" customWidth="1"/>
    <col min="4866" max="4866" width="16.453125" style="1" customWidth="1"/>
    <col min="4867" max="4867" width="15" style="1" customWidth="1"/>
    <col min="4868" max="4868" width="21.453125" style="1" bestFit="1" customWidth="1"/>
    <col min="4869" max="4869" width="21.453125" style="1" customWidth="1"/>
    <col min="4870" max="4870" width="10" style="1" customWidth="1"/>
    <col min="4871" max="4871" width="18.453125" style="1" customWidth="1"/>
    <col min="4872" max="4872" width="17.453125" style="1" customWidth="1"/>
    <col min="4873" max="5118" width="11.453125" style="1"/>
    <col min="5119" max="5119" width="54.453125" style="1" customWidth="1"/>
    <col min="5120" max="5120" width="17.453125" style="1" customWidth="1"/>
    <col min="5121" max="5121" width="13.1796875" style="1" customWidth="1"/>
    <col min="5122" max="5122" width="16.453125" style="1" customWidth="1"/>
    <col min="5123" max="5123" width="15" style="1" customWidth="1"/>
    <col min="5124" max="5124" width="21.453125" style="1" bestFit="1" customWidth="1"/>
    <col min="5125" max="5125" width="21.453125" style="1" customWidth="1"/>
    <col min="5126" max="5126" width="10" style="1" customWidth="1"/>
    <col min="5127" max="5127" width="18.453125" style="1" customWidth="1"/>
    <col min="5128" max="5128" width="17.453125" style="1" customWidth="1"/>
    <col min="5129" max="5374" width="11.453125" style="1"/>
    <col min="5375" max="5375" width="54.453125" style="1" customWidth="1"/>
    <col min="5376" max="5376" width="17.453125" style="1" customWidth="1"/>
    <col min="5377" max="5377" width="13.1796875" style="1" customWidth="1"/>
    <col min="5378" max="5378" width="16.453125" style="1" customWidth="1"/>
    <col min="5379" max="5379" width="15" style="1" customWidth="1"/>
    <col min="5380" max="5380" width="21.453125" style="1" bestFit="1" customWidth="1"/>
    <col min="5381" max="5381" width="21.453125" style="1" customWidth="1"/>
    <col min="5382" max="5382" width="10" style="1" customWidth="1"/>
    <col min="5383" max="5383" width="18.453125" style="1" customWidth="1"/>
    <col min="5384" max="5384" width="17.453125" style="1" customWidth="1"/>
    <col min="5385" max="5630" width="11.453125" style="1"/>
    <col min="5631" max="5631" width="54.453125" style="1" customWidth="1"/>
    <col min="5632" max="5632" width="17.453125" style="1" customWidth="1"/>
    <col min="5633" max="5633" width="13.1796875" style="1" customWidth="1"/>
    <col min="5634" max="5634" width="16.453125" style="1" customWidth="1"/>
    <col min="5635" max="5635" width="15" style="1" customWidth="1"/>
    <col min="5636" max="5636" width="21.453125" style="1" bestFit="1" customWidth="1"/>
    <col min="5637" max="5637" width="21.453125" style="1" customWidth="1"/>
    <col min="5638" max="5638" width="10" style="1" customWidth="1"/>
    <col min="5639" max="5639" width="18.453125" style="1" customWidth="1"/>
    <col min="5640" max="5640" width="17.453125" style="1" customWidth="1"/>
    <col min="5641" max="5886" width="11.453125" style="1"/>
    <col min="5887" max="5887" width="54.453125" style="1" customWidth="1"/>
    <col min="5888" max="5888" width="17.453125" style="1" customWidth="1"/>
    <col min="5889" max="5889" width="13.1796875" style="1" customWidth="1"/>
    <col min="5890" max="5890" width="16.453125" style="1" customWidth="1"/>
    <col min="5891" max="5891" width="15" style="1" customWidth="1"/>
    <col min="5892" max="5892" width="21.453125" style="1" bestFit="1" customWidth="1"/>
    <col min="5893" max="5893" width="21.453125" style="1" customWidth="1"/>
    <col min="5894" max="5894" width="10" style="1" customWidth="1"/>
    <col min="5895" max="5895" width="18.453125" style="1" customWidth="1"/>
    <col min="5896" max="5896" width="17.453125" style="1" customWidth="1"/>
    <col min="5897" max="6142" width="11.453125" style="1"/>
    <col min="6143" max="6143" width="54.453125" style="1" customWidth="1"/>
    <col min="6144" max="6144" width="17.453125" style="1" customWidth="1"/>
    <col min="6145" max="6145" width="13.1796875" style="1" customWidth="1"/>
    <col min="6146" max="6146" width="16.453125" style="1" customWidth="1"/>
    <col min="6147" max="6147" width="15" style="1" customWidth="1"/>
    <col min="6148" max="6148" width="21.453125" style="1" bestFit="1" customWidth="1"/>
    <col min="6149" max="6149" width="21.453125" style="1" customWidth="1"/>
    <col min="6150" max="6150" width="10" style="1" customWidth="1"/>
    <col min="6151" max="6151" width="18.453125" style="1" customWidth="1"/>
    <col min="6152" max="6152" width="17.453125" style="1" customWidth="1"/>
    <col min="6153" max="6398" width="11.453125" style="1"/>
    <col min="6399" max="6399" width="54.453125" style="1" customWidth="1"/>
    <col min="6400" max="6400" width="17.453125" style="1" customWidth="1"/>
    <col min="6401" max="6401" width="13.1796875" style="1" customWidth="1"/>
    <col min="6402" max="6402" width="16.453125" style="1" customWidth="1"/>
    <col min="6403" max="6403" width="15" style="1" customWidth="1"/>
    <col min="6404" max="6404" width="21.453125" style="1" bestFit="1" customWidth="1"/>
    <col min="6405" max="6405" width="21.453125" style="1" customWidth="1"/>
    <col min="6406" max="6406" width="10" style="1" customWidth="1"/>
    <col min="6407" max="6407" width="18.453125" style="1" customWidth="1"/>
    <col min="6408" max="6408" width="17.453125" style="1" customWidth="1"/>
    <col min="6409" max="6654" width="11.453125" style="1"/>
    <col min="6655" max="6655" width="54.453125" style="1" customWidth="1"/>
    <col min="6656" max="6656" width="17.453125" style="1" customWidth="1"/>
    <col min="6657" max="6657" width="13.1796875" style="1" customWidth="1"/>
    <col min="6658" max="6658" width="16.453125" style="1" customWidth="1"/>
    <col min="6659" max="6659" width="15" style="1" customWidth="1"/>
    <col min="6660" max="6660" width="21.453125" style="1" bestFit="1" customWidth="1"/>
    <col min="6661" max="6661" width="21.453125" style="1" customWidth="1"/>
    <col min="6662" max="6662" width="10" style="1" customWidth="1"/>
    <col min="6663" max="6663" width="18.453125" style="1" customWidth="1"/>
    <col min="6664" max="6664" width="17.453125" style="1" customWidth="1"/>
    <col min="6665" max="6910" width="11.453125" style="1"/>
    <col min="6911" max="6911" width="54.453125" style="1" customWidth="1"/>
    <col min="6912" max="6912" width="17.453125" style="1" customWidth="1"/>
    <col min="6913" max="6913" width="13.1796875" style="1" customWidth="1"/>
    <col min="6914" max="6914" width="16.453125" style="1" customWidth="1"/>
    <col min="6915" max="6915" width="15" style="1" customWidth="1"/>
    <col min="6916" max="6916" width="21.453125" style="1" bestFit="1" customWidth="1"/>
    <col min="6917" max="6917" width="21.453125" style="1" customWidth="1"/>
    <col min="6918" max="6918" width="10" style="1" customWidth="1"/>
    <col min="6919" max="6919" width="18.453125" style="1" customWidth="1"/>
    <col min="6920" max="6920" width="17.453125" style="1" customWidth="1"/>
    <col min="6921" max="7166" width="11.453125" style="1"/>
    <col min="7167" max="7167" width="54.453125" style="1" customWidth="1"/>
    <col min="7168" max="7168" width="17.453125" style="1" customWidth="1"/>
    <col min="7169" max="7169" width="13.1796875" style="1" customWidth="1"/>
    <col min="7170" max="7170" width="16.453125" style="1" customWidth="1"/>
    <col min="7171" max="7171" width="15" style="1" customWidth="1"/>
    <col min="7172" max="7172" width="21.453125" style="1" bestFit="1" customWidth="1"/>
    <col min="7173" max="7173" width="21.453125" style="1" customWidth="1"/>
    <col min="7174" max="7174" width="10" style="1" customWidth="1"/>
    <col min="7175" max="7175" width="18.453125" style="1" customWidth="1"/>
    <col min="7176" max="7176" width="17.453125" style="1" customWidth="1"/>
    <col min="7177" max="7422" width="11.453125" style="1"/>
    <col min="7423" max="7423" width="54.453125" style="1" customWidth="1"/>
    <col min="7424" max="7424" width="17.453125" style="1" customWidth="1"/>
    <col min="7425" max="7425" width="13.1796875" style="1" customWidth="1"/>
    <col min="7426" max="7426" width="16.453125" style="1" customWidth="1"/>
    <col min="7427" max="7427" width="15" style="1" customWidth="1"/>
    <col min="7428" max="7428" width="21.453125" style="1" bestFit="1" customWidth="1"/>
    <col min="7429" max="7429" width="21.453125" style="1" customWidth="1"/>
    <col min="7430" max="7430" width="10" style="1" customWidth="1"/>
    <col min="7431" max="7431" width="18.453125" style="1" customWidth="1"/>
    <col min="7432" max="7432" width="17.453125" style="1" customWidth="1"/>
    <col min="7433" max="7678" width="11.453125" style="1"/>
    <col min="7679" max="7679" width="54.453125" style="1" customWidth="1"/>
    <col min="7680" max="7680" width="17.453125" style="1" customWidth="1"/>
    <col min="7681" max="7681" width="13.1796875" style="1" customWidth="1"/>
    <col min="7682" max="7682" width="16.453125" style="1" customWidth="1"/>
    <col min="7683" max="7683" width="15" style="1" customWidth="1"/>
    <col min="7684" max="7684" width="21.453125" style="1" bestFit="1" customWidth="1"/>
    <col min="7685" max="7685" width="21.453125" style="1" customWidth="1"/>
    <col min="7686" max="7686" width="10" style="1" customWidth="1"/>
    <col min="7687" max="7687" width="18.453125" style="1" customWidth="1"/>
    <col min="7688" max="7688" width="17.453125" style="1" customWidth="1"/>
    <col min="7689" max="7934" width="11.453125" style="1"/>
    <col min="7935" max="7935" width="54.453125" style="1" customWidth="1"/>
    <col min="7936" max="7936" width="17.453125" style="1" customWidth="1"/>
    <col min="7937" max="7937" width="13.1796875" style="1" customWidth="1"/>
    <col min="7938" max="7938" width="16.453125" style="1" customWidth="1"/>
    <col min="7939" max="7939" width="15" style="1" customWidth="1"/>
    <col min="7940" max="7940" width="21.453125" style="1" bestFit="1" customWidth="1"/>
    <col min="7941" max="7941" width="21.453125" style="1" customWidth="1"/>
    <col min="7942" max="7942" width="10" style="1" customWidth="1"/>
    <col min="7943" max="7943" width="18.453125" style="1" customWidth="1"/>
    <col min="7944" max="7944" width="17.453125" style="1" customWidth="1"/>
    <col min="7945" max="8190" width="11.453125" style="1"/>
    <col min="8191" max="8191" width="54.453125" style="1" customWidth="1"/>
    <col min="8192" max="8192" width="17.453125" style="1" customWidth="1"/>
    <col min="8193" max="8193" width="13.1796875" style="1" customWidth="1"/>
    <col min="8194" max="8194" width="16.453125" style="1" customWidth="1"/>
    <col min="8195" max="8195" width="15" style="1" customWidth="1"/>
    <col min="8196" max="8196" width="21.453125" style="1" bestFit="1" customWidth="1"/>
    <col min="8197" max="8197" width="21.453125" style="1" customWidth="1"/>
    <col min="8198" max="8198" width="10" style="1" customWidth="1"/>
    <col min="8199" max="8199" width="18.453125" style="1" customWidth="1"/>
    <col min="8200" max="8200" width="17.453125" style="1" customWidth="1"/>
    <col min="8201" max="8446" width="11.453125" style="1"/>
    <col min="8447" max="8447" width="54.453125" style="1" customWidth="1"/>
    <col min="8448" max="8448" width="17.453125" style="1" customWidth="1"/>
    <col min="8449" max="8449" width="13.1796875" style="1" customWidth="1"/>
    <col min="8450" max="8450" width="16.453125" style="1" customWidth="1"/>
    <col min="8451" max="8451" width="15" style="1" customWidth="1"/>
    <col min="8452" max="8452" width="21.453125" style="1" bestFit="1" customWidth="1"/>
    <col min="8453" max="8453" width="21.453125" style="1" customWidth="1"/>
    <col min="8454" max="8454" width="10" style="1" customWidth="1"/>
    <col min="8455" max="8455" width="18.453125" style="1" customWidth="1"/>
    <col min="8456" max="8456" width="17.453125" style="1" customWidth="1"/>
    <col min="8457" max="8702" width="11.453125" style="1"/>
    <col min="8703" max="8703" width="54.453125" style="1" customWidth="1"/>
    <col min="8704" max="8704" width="17.453125" style="1" customWidth="1"/>
    <col min="8705" max="8705" width="13.1796875" style="1" customWidth="1"/>
    <col min="8706" max="8706" width="16.453125" style="1" customWidth="1"/>
    <col min="8707" max="8707" width="15" style="1" customWidth="1"/>
    <col min="8708" max="8708" width="21.453125" style="1" bestFit="1" customWidth="1"/>
    <col min="8709" max="8709" width="21.453125" style="1" customWidth="1"/>
    <col min="8710" max="8710" width="10" style="1" customWidth="1"/>
    <col min="8711" max="8711" width="18.453125" style="1" customWidth="1"/>
    <col min="8712" max="8712" width="17.453125" style="1" customWidth="1"/>
    <col min="8713" max="8958" width="11.453125" style="1"/>
    <col min="8959" max="8959" width="54.453125" style="1" customWidth="1"/>
    <col min="8960" max="8960" width="17.453125" style="1" customWidth="1"/>
    <col min="8961" max="8961" width="13.1796875" style="1" customWidth="1"/>
    <col min="8962" max="8962" width="16.453125" style="1" customWidth="1"/>
    <col min="8963" max="8963" width="15" style="1" customWidth="1"/>
    <col min="8964" max="8964" width="21.453125" style="1" bestFit="1" customWidth="1"/>
    <col min="8965" max="8965" width="21.453125" style="1" customWidth="1"/>
    <col min="8966" max="8966" width="10" style="1" customWidth="1"/>
    <col min="8967" max="8967" width="18.453125" style="1" customWidth="1"/>
    <col min="8968" max="8968" width="17.453125" style="1" customWidth="1"/>
    <col min="8969" max="9214" width="11.453125" style="1"/>
    <col min="9215" max="9215" width="54.453125" style="1" customWidth="1"/>
    <col min="9216" max="9216" width="17.453125" style="1" customWidth="1"/>
    <col min="9217" max="9217" width="13.1796875" style="1" customWidth="1"/>
    <col min="9218" max="9218" width="16.453125" style="1" customWidth="1"/>
    <col min="9219" max="9219" width="15" style="1" customWidth="1"/>
    <col min="9220" max="9220" width="21.453125" style="1" bestFit="1" customWidth="1"/>
    <col min="9221" max="9221" width="21.453125" style="1" customWidth="1"/>
    <col min="9222" max="9222" width="10" style="1" customWidth="1"/>
    <col min="9223" max="9223" width="18.453125" style="1" customWidth="1"/>
    <col min="9224" max="9224" width="17.453125" style="1" customWidth="1"/>
    <col min="9225" max="9470" width="11.453125" style="1"/>
    <col min="9471" max="9471" width="54.453125" style="1" customWidth="1"/>
    <col min="9472" max="9472" width="17.453125" style="1" customWidth="1"/>
    <col min="9473" max="9473" width="13.1796875" style="1" customWidth="1"/>
    <col min="9474" max="9474" width="16.453125" style="1" customWidth="1"/>
    <col min="9475" max="9475" width="15" style="1" customWidth="1"/>
    <col min="9476" max="9476" width="21.453125" style="1" bestFit="1" customWidth="1"/>
    <col min="9477" max="9477" width="21.453125" style="1" customWidth="1"/>
    <col min="9478" max="9478" width="10" style="1" customWidth="1"/>
    <col min="9479" max="9479" width="18.453125" style="1" customWidth="1"/>
    <col min="9480" max="9480" width="17.453125" style="1" customWidth="1"/>
    <col min="9481" max="9726" width="11.453125" style="1"/>
    <col min="9727" max="9727" width="54.453125" style="1" customWidth="1"/>
    <col min="9728" max="9728" width="17.453125" style="1" customWidth="1"/>
    <col min="9729" max="9729" width="13.1796875" style="1" customWidth="1"/>
    <col min="9730" max="9730" width="16.453125" style="1" customWidth="1"/>
    <col min="9731" max="9731" width="15" style="1" customWidth="1"/>
    <col min="9732" max="9732" width="21.453125" style="1" bestFit="1" customWidth="1"/>
    <col min="9733" max="9733" width="21.453125" style="1" customWidth="1"/>
    <col min="9734" max="9734" width="10" style="1" customWidth="1"/>
    <col min="9735" max="9735" width="18.453125" style="1" customWidth="1"/>
    <col min="9736" max="9736" width="17.453125" style="1" customWidth="1"/>
    <col min="9737" max="9982" width="11.453125" style="1"/>
    <col min="9983" max="9983" width="54.453125" style="1" customWidth="1"/>
    <col min="9984" max="9984" width="17.453125" style="1" customWidth="1"/>
    <col min="9985" max="9985" width="13.1796875" style="1" customWidth="1"/>
    <col min="9986" max="9986" width="16.453125" style="1" customWidth="1"/>
    <col min="9987" max="9987" width="15" style="1" customWidth="1"/>
    <col min="9988" max="9988" width="21.453125" style="1" bestFit="1" customWidth="1"/>
    <col min="9989" max="9989" width="21.453125" style="1" customWidth="1"/>
    <col min="9990" max="9990" width="10" style="1" customWidth="1"/>
    <col min="9991" max="9991" width="18.453125" style="1" customWidth="1"/>
    <col min="9992" max="9992" width="17.453125" style="1" customWidth="1"/>
    <col min="9993" max="10238" width="11.453125" style="1"/>
    <col min="10239" max="10239" width="54.453125" style="1" customWidth="1"/>
    <col min="10240" max="10240" width="17.453125" style="1" customWidth="1"/>
    <col min="10241" max="10241" width="13.1796875" style="1" customWidth="1"/>
    <col min="10242" max="10242" width="16.453125" style="1" customWidth="1"/>
    <col min="10243" max="10243" width="15" style="1" customWidth="1"/>
    <col min="10244" max="10244" width="21.453125" style="1" bestFit="1" customWidth="1"/>
    <col min="10245" max="10245" width="21.453125" style="1" customWidth="1"/>
    <col min="10246" max="10246" width="10" style="1" customWidth="1"/>
    <col min="10247" max="10247" width="18.453125" style="1" customWidth="1"/>
    <col min="10248" max="10248" width="17.453125" style="1" customWidth="1"/>
    <col min="10249" max="10494" width="11.453125" style="1"/>
    <col min="10495" max="10495" width="54.453125" style="1" customWidth="1"/>
    <col min="10496" max="10496" width="17.453125" style="1" customWidth="1"/>
    <col min="10497" max="10497" width="13.1796875" style="1" customWidth="1"/>
    <col min="10498" max="10498" width="16.453125" style="1" customWidth="1"/>
    <col min="10499" max="10499" width="15" style="1" customWidth="1"/>
    <col min="10500" max="10500" width="21.453125" style="1" bestFit="1" customWidth="1"/>
    <col min="10501" max="10501" width="21.453125" style="1" customWidth="1"/>
    <col min="10502" max="10502" width="10" style="1" customWidth="1"/>
    <col min="10503" max="10503" width="18.453125" style="1" customWidth="1"/>
    <col min="10504" max="10504" width="17.453125" style="1" customWidth="1"/>
    <col min="10505" max="10750" width="11.453125" style="1"/>
    <col min="10751" max="10751" width="54.453125" style="1" customWidth="1"/>
    <col min="10752" max="10752" width="17.453125" style="1" customWidth="1"/>
    <col min="10753" max="10753" width="13.1796875" style="1" customWidth="1"/>
    <col min="10754" max="10754" width="16.453125" style="1" customWidth="1"/>
    <col min="10755" max="10755" width="15" style="1" customWidth="1"/>
    <col min="10756" max="10756" width="21.453125" style="1" bestFit="1" customWidth="1"/>
    <col min="10757" max="10757" width="21.453125" style="1" customWidth="1"/>
    <col min="10758" max="10758" width="10" style="1" customWidth="1"/>
    <col min="10759" max="10759" width="18.453125" style="1" customWidth="1"/>
    <col min="10760" max="10760" width="17.453125" style="1" customWidth="1"/>
    <col min="10761" max="11006" width="11.453125" style="1"/>
    <col min="11007" max="11007" width="54.453125" style="1" customWidth="1"/>
    <col min="11008" max="11008" width="17.453125" style="1" customWidth="1"/>
    <col min="11009" max="11009" width="13.1796875" style="1" customWidth="1"/>
    <col min="11010" max="11010" width="16.453125" style="1" customWidth="1"/>
    <col min="11011" max="11011" width="15" style="1" customWidth="1"/>
    <col min="11012" max="11012" width="21.453125" style="1" bestFit="1" customWidth="1"/>
    <col min="11013" max="11013" width="21.453125" style="1" customWidth="1"/>
    <col min="11014" max="11014" width="10" style="1" customWidth="1"/>
    <col min="11015" max="11015" width="18.453125" style="1" customWidth="1"/>
    <col min="11016" max="11016" width="17.453125" style="1" customWidth="1"/>
    <col min="11017" max="11262" width="11.453125" style="1"/>
    <col min="11263" max="11263" width="54.453125" style="1" customWidth="1"/>
    <col min="11264" max="11264" width="17.453125" style="1" customWidth="1"/>
    <col min="11265" max="11265" width="13.1796875" style="1" customWidth="1"/>
    <col min="11266" max="11266" width="16.453125" style="1" customWidth="1"/>
    <col min="11267" max="11267" width="15" style="1" customWidth="1"/>
    <col min="11268" max="11268" width="21.453125" style="1" bestFit="1" customWidth="1"/>
    <col min="11269" max="11269" width="21.453125" style="1" customWidth="1"/>
    <col min="11270" max="11270" width="10" style="1" customWidth="1"/>
    <col min="11271" max="11271" width="18.453125" style="1" customWidth="1"/>
    <col min="11272" max="11272" width="17.453125" style="1" customWidth="1"/>
    <col min="11273" max="11518" width="11.453125" style="1"/>
    <col min="11519" max="11519" width="54.453125" style="1" customWidth="1"/>
    <col min="11520" max="11520" width="17.453125" style="1" customWidth="1"/>
    <col min="11521" max="11521" width="13.1796875" style="1" customWidth="1"/>
    <col min="11522" max="11522" width="16.453125" style="1" customWidth="1"/>
    <col min="11523" max="11523" width="15" style="1" customWidth="1"/>
    <col min="11524" max="11524" width="21.453125" style="1" bestFit="1" customWidth="1"/>
    <col min="11525" max="11525" width="21.453125" style="1" customWidth="1"/>
    <col min="11526" max="11526" width="10" style="1" customWidth="1"/>
    <col min="11527" max="11527" width="18.453125" style="1" customWidth="1"/>
    <col min="11528" max="11528" width="17.453125" style="1" customWidth="1"/>
    <col min="11529" max="11774" width="11.453125" style="1"/>
    <col min="11775" max="11775" width="54.453125" style="1" customWidth="1"/>
    <col min="11776" max="11776" width="17.453125" style="1" customWidth="1"/>
    <col min="11777" max="11777" width="13.1796875" style="1" customWidth="1"/>
    <col min="11778" max="11778" width="16.453125" style="1" customWidth="1"/>
    <col min="11779" max="11779" width="15" style="1" customWidth="1"/>
    <col min="11780" max="11780" width="21.453125" style="1" bestFit="1" customWidth="1"/>
    <col min="11781" max="11781" width="21.453125" style="1" customWidth="1"/>
    <col min="11782" max="11782" width="10" style="1" customWidth="1"/>
    <col min="11783" max="11783" width="18.453125" style="1" customWidth="1"/>
    <col min="11784" max="11784" width="17.453125" style="1" customWidth="1"/>
    <col min="11785" max="12030" width="11.453125" style="1"/>
    <col min="12031" max="12031" width="54.453125" style="1" customWidth="1"/>
    <col min="12032" max="12032" width="17.453125" style="1" customWidth="1"/>
    <col min="12033" max="12033" width="13.1796875" style="1" customWidth="1"/>
    <col min="12034" max="12034" width="16.453125" style="1" customWidth="1"/>
    <col min="12035" max="12035" width="15" style="1" customWidth="1"/>
    <col min="12036" max="12036" width="21.453125" style="1" bestFit="1" customWidth="1"/>
    <col min="12037" max="12037" width="21.453125" style="1" customWidth="1"/>
    <col min="12038" max="12038" width="10" style="1" customWidth="1"/>
    <col min="12039" max="12039" width="18.453125" style="1" customWidth="1"/>
    <col min="12040" max="12040" width="17.453125" style="1" customWidth="1"/>
    <col min="12041" max="12286" width="11.453125" style="1"/>
    <col min="12287" max="12287" width="54.453125" style="1" customWidth="1"/>
    <col min="12288" max="12288" width="17.453125" style="1" customWidth="1"/>
    <col min="12289" max="12289" width="13.1796875" style="1" customWidth="1"/>
    <col min="12290" max="12290" width="16.453125" style="1" customWidth="1"/>
    <col min="12291" max="12291" width="15" style="1" customWidth="1"/>
    <col min="12292" max="12292" width="21.453125" style="1" bestFit="1" customWidth="1"/>
    <col min="12293" max="12293" width="21.453125" style="1" customWidth="1"/>
    <col min="12294" max="12294" width="10" style="1" customWidth="1"/>
    <col min="12295" max="12295" width="18.453125" style="1" customWidth="1"/>
    <col min="12296" max="12296" width="17.453125" style="1" customWidth="1"/>
    <col min="12297" max="12542" width="11.453125" style="1"/>
    <col min="12543" max="12543" width="54.453125" style="1" customWidth="1"/>
    <col min="12544" max="12544" width="17.453125" style="1" customWidth="1"/>
    <col min="12545" max="12545" width="13.1796875" style="1" customWidth="1"/>
    <col min="12546" max="12546" width="16.453125" style="1" customWidth="1"/>
    <col min="12547" max="12547" width="15" style="1" customWidth="1"/>
    <col min="12548" max="12548" width="21.453125" style="1" bestFit="1" customWidth="1"/>
    <col min="12549" max="12549" width="21.453125" style="1" customWidth="1"/>
    <col min="12550" max="12550" width="10" style="1" customWidth="1"/>
    <col min="12551" max="12551" width="18.453125" style="1" customWidth="1"/>
    <col min="12552" max="12552" width="17.453125" style="1" customWidth="1"/>
    <col min="12553" max="12798" width="11.453125" style="1"/>
    <col min="12799" max="12799" width="54.453125" style="1" customWidth="1"/>
    <col min="12800" max="12800" width="17.453125" style="1" customWidth="1"/>
    <col min="12801" max="12801" width="13.1796875" style="1" customWidth="1"/>
    <col min="12802" max="12802" width="16.453125" style="1" customWidth="1"/>
    <col min="12803" max="12803" width="15" style="1" customWidth="1"/>
    <col min="12804" max="12804" width="21.453125" style="1" bestFit="1" customWidth="1"/>
    <col min="12805" max="12805" width="21.453125" style="1" customWidth="1"/>
    <col min="12806" max="12806" width="10" style="1" customWidth="1"/>
    <col min="12807" max="12807" width="18.453125" style="1" customWidth="1"/>
    <col min="12808" max="12808" width="17.453125" style="1" customWidth="1"/>
    <col min="12809" max="13054" width="11.453125" style="1"/>
    <col min="13055" max="13055" width="54.453125" style="1" customWidth="1"/>
    <col min="13056" max="13056" width="17.453125" style="1" customWidth="1"/>
    <col min="13057" max="13057" width="13.1796875" style="1" customWidth="1"/>
    <col min="13058" max="13058" width="16.453125" style="1" customWidth="1"/>
    <col min="13059" max="13059" width="15" style="1" customWidth="1"/>
    <col min="13060" max="13060" width="21.453125" style="1" bestFit="1" customWidth="1"/>
    <col min="13061" max="13061" width="21.453125" style="1" customWidth="1"/>
    <col min="13062" max="13062" width="10" style="1" customWidth="1"/>
    <col min="13063" max="13063" width="18.453125" style="1" customWidth="1"/>
    <col min="13064" max="13064" width="17.453125" style="1" customWidth="1"/>
    <col min="13065" max="13310" width="11.453125" style="1"/>
    <col min="13311" max="13311" width="54.453125" style="1" customWidth="1"/>
    <col min="13312" max="13312" width="17.453125" style="1" customWidth="1"/>
    <col min="13313" max="13313" width="13.1796875" style="1" customWidth="1"/>
    <col min="13314" max="13314" width="16.453125" style="1" customWidth="1"/>
    <col min="13315" max="13315" width="15" style="1" customWidth="1"/>
    <col min="13316" max="13316" width="21.453125" style="1" bestFit="1" customWidth="1"/>
    <col min="13317" max="13317" width="21.453125" style="1" customWidth="1"/>
    <col min="13318" max="13318" width="10" style="1" customWidth="1"/>
    <col min="13319" max="13319" width="18.453125" style="1" customWidth="1"/>
    <col min="13320" max="13320" width="17.453125" style="1" customWidth="1"/>
    <col min="13321" max="13566" width="11.453125" style="1"/>
    <col min="13567" max="13567" width="54.453125" style="1" customWidth="1"/>
    <col min="13568" max="13568" width="17.453125" style="1" customWidth="1"/>
    <col min="13569" max="13569" width="13.1796875" style="1" customWidth="1"/>
    <col min="13570" max="13570" width="16.453125" style="1" customWidth="1"/>
    <col min="13571" max="13571" width="15" style="1" customWidth="1"/>
    <col min="13572" max="13572" width="21.453125" style="1" bestFit="1" customWidth="1"/>
    <col min="13573" max="13573" width="21.453125" style="1" customWidth="1"/>
    <col min="13574" max="13574" width="10" style="1" customWidth="1"/>
    <col min="13575" max="13575" width="18.453125" style="1" customWidth="1"/>
    <col min="13576" max="13576" width="17.453125" style="1" customWidth="1"/>
    <col min="13577" max="13822" width="11.453125" style="1"/>
    <col min="13823" max="13823" width="54.453125" style="1" customWidth="1"/>
    <col min="13824" max="13824" width="17.453125" style="1" customWidth="1"/>
    <col min="13825" max="13825" width="13.1796875" style="1" customWidth="1"/>
    <col min="13826" max="13826" width="16.453125" style="1" customWidth="1"/>
    <col min="13827" max="13827" width="15" style="1" customWidth="1"/>
    <col min="13828" max="13828" width="21.453125" style="1" bestFit="1" customWidth="1"/>
    <col min="13829" max="13829" width="21.453125" style="1" customWidth="1"/>
    <col min="13830" max="13830" width="10" style="1" customWidth="1"/>
    <col min="13831" max="13831" width="18.453125" style="1" customWidth="1"/>
    <col min="13832" max="13832" width="17.453125" style="1" customWidth="1"/>
    <col min="13833" max="14078" width="11.453125" style="1"/>
    <col min="14079" max="14079" width="54.453125" style="1" customWidth="1"/>
    <col min="14080" max="14080" width="17.453125" style="1" customWidth="1"/>
    <col min="14081" max="14081" width="13.1796875" style="1" customWidth="1"/>
    <col min="14082" max="14082" width="16.453125" style="1" customWidth="1"/>
    <col min="14083" max="14083" width="15" style="1" customWidth="1"/>
    <col min="14084" max="14084" width="21.453125" style="1" bestFit="1" customWidth="1"/>
    <col min="14085" max="14085" width="21.453125" style="1" customWidth="1"/>
    <col min="14086" max="14086" width="10" style="1" customWidth="1"/>
    <col min="14087" max="14087" width="18.453125" style="1" customWidth="1"/>
    <col min="14088" max="14088" width="17.453125" style="1" customWidth="1"/>
    <col min="14089" max="14334" width="11.453125" style="1"/>
    <col min="14335" max="14335" width="54.453125" style="1" customWidth="1"/>
    <col min="14336" max="14336" width="17.453125" style="1" customWidth="1"/>
    <col min="14337" max="14337" width="13.1796875" style="1" customWidth="1"/>
    <col min="14338" max="14338" width="16.453125" style="1" customWidth="1"/>
    <col min="14339" max="14339" width="15" style="1" customWidth="1"/>
    <col min="14340" max="14340" width="21.453125" style="1" bestFit="1" customWidth="1"/>
    <col min="14341" max="14341" width="21.453125" style="1" customWidth="1"/>
    <col min="14342" max="14342" width="10" style="1" customWidth="1"/>
    <col min="14343" max="14343" width="18.453125" style="1" customWidth="1"/>
    <col min="14344" max="14344" width="17.453125" style="1" customWidth="1"/>
    <col min="14345" max="14590" width="11.453125" style="1"/>
    <col min="14591" max="14591" width="54.453125" style="1" customWidth="1"/>
    <col min="14592" max="14592" width="17.453125" style="1" customWidth="1"/>
    <col min="14593" max="14593" width="13.1796875" style="1" customWidth="1"/>
    <col min="14594" max="14594" width="16.453125" style="1" customWidth="1"/>
    <col min="14595" max="14595" width="15" style="1" customWidth="1"/>
    <col min="14596" max="14596" width="21.453125" style="1" bestFit="1" customWidth="1"/>
    <col min="14597" max="14597" width="21.453125" style="1" customWidth="1"/>
    <col min="14598" max="14598" width="10" style="1" customWidth="1"/>
    <col min="14599" max="14599" width="18.453125" style="1" customWidth="1"/>
    <col min="14600" max="14600" width="17.453125" style="1" customWidth="1"/>
    <col min="14601" max="14846" width="11.453125" style="1"/>
    <col min="14847" max="14847" width="54.453125" style="1" customWidth="1"/>
    <col min="14848" max="14848" width="17.453125" style="1" customWidth="1"/>
    <col min="14849" max="14849" width="13.1796875" style="1" customWidth="1"/>
    <col min="14850" max="14850" width="16.453125" style="1" customWidth="1"/>
    <col min="14851" max="14851" width="15" style="1" customWidth="1"/>
    <col min="14852" max="14852" width="21.453125" style="1" bestFit="1" customWidth="1"/>
    <col min="14853" max="14853" width="21.453125" style="1" customWidth="1"/>
    <col min="14854" max="14854" width="10" style="1" customWidth="1"/>
    <col min="14855" max="14855" width="18.453125" style="1" customWidth="1"/>
    <col min="14856" max="14856" width="17.453125" style="1" customWidth="1"/>
    <col min="14857" max="15102" width="11.453125" style="1"/>
    <col min="15103" max="15103" width="54.453125" style="1" customWidth="1"/>
    <col min="15104" max="15104" width="17.453125" style="1" customWidth="1"/>
    <col min="15105" max="15105" width="13.1796875" style="1" customWidth="1"/>
    <col min="15106" max="15106" width="16.453125" style="1" customWidth="1"/>
    <col min="15107" max="15107" width="15" style="1" customWidth="1"/>
    <col min="15108" max="15108" width="21.453125" style="1" bestFit="1" customWidth="1"/>
    <col min="15109" max="15109" width="21.453125" style="1" customWidth="1"/>
    <col min="15110" max="15110" width="10" style="1" customWidth="1"/>
    <col min="15111" max="15111" width="18.453125" style="1" customWidth="1"/>
    <col min="15112" max="15112" width="17.453125" style="1" customWidth="1"/>
    <col min="15113" max="15358" width="11.453125" style="1"/>
    <col min="15359" max="15359" width="54.453125" style="1" customWidth="1"/>
    <col min="15360" max="15360" width="17.453125" style="1" customWidth="1"/>
    <col min="15361" max="15361" width="13.1796875" style="1" customWidth="1"/>
    <col min="15362" max="15362" width="16.453125" style="1" customWidth="1"/>
    <col min="15363" max="15363" width="15" style="1" customWidth="1"/>
    <col min="15364" max="15364" width="21.453125" style="1" bestFit="1" customWidth="1"/>
    <col min="15365" max="15365" width="21.453125" style="1" customWidth="1"/>
    <col min="15366" max="15366" width="10" style="1" customWidth="1"/>
    <col min="15367" max="15367" width="18.453125" style="1" customWidth="1"/>
    <col min="15368" max="15368" width="17.453125" style="1" customWidth="1"/>
    <col min="15369" max="15614" width="11.453125" style="1"/>
    <col min="15615" max="15615" width="54.453125" style="1" customWidth="1"/>
    <col min="15616" max="15616" width="17.453125" style="1" customWidth="1"/>
    <col min="15617" max="15617" width="13.1796875" style="1" customWidth="1"/>
    <col min="15618" max="15618" width="16.453125" style="1" customWidth="1"/>
    <col min="15619" max="15619" width="15" style="1" customWidth="1"/>
    <col min="15620" max="15620" width="21.453125" style="1" bestFit="1" customWidth="1"/>
    <col min="15621" max="15621" width="21.453125" style="1" customWidth="1"/>
    <col min="15622" max="15622" width="10" style="1" customWidth="1"/>
    <col min="15623" max="15623" width="18.453125" style="1" customWidth="1"/>
    <col min="15624" max="15624" width="17.453125" style="1" customWidth="1"/>
    <col min="15625" max="15870" width="11.453125" style="1"/>
    <col min="15871" max="15871" width="54.453125" style="1" customWidth="1"/>
    <col min="15872" max="15872" width="17.453125" style="1" customWidth="1"/>
    <col min="15873" max="15873" width="13.1796875" style="1" customWidth="1"/>
    <col min="15874" max="15874" width="16.453125" style="1" customWidth="1"/>
    <col min="15875" max="15875" width="15" style="1" customWidth="1"/>
    <col min="15876" max="15876" width="21.453125" style="1" bestFit="1" customWidth="1"/>
    <col min="15877" max="15877" width="21.453125" style="1" customWidth="1"/>
    <col min="15878" max="15878" width="10" style="1" customWidth="1"/>
    <col min="15879" max="15879" width="18.453125" style="1" customWidth="1"/>
    <col min="15880" max="15880" width="17.453125" style="1" customWidth="1"/>
    <col min="15881" max="16126" width="11.453125" style="1"/>
    <col min="16127" max="16127" width="54.453125" style="1" customWidth="1"/>
    <col min="16128" max="16128" width="17.453125" style="1" customWidth="1"/>
    <col min="16129" max="16129" width="13.1796875" style="1" customWidth="1"/>
    <col min="16130" max="16130" width="16.453125" style="1" customWidth="1"/>
    <col min="16131" max="16131" width="15" style="1" customWidth="1"/>
    <col min="16132" max="16132" width="21.453125" style="1" bestFit="1" customWidth="1"/>
    <col min="16133" max="16133" width="21.453125" style="1" customWidth="1"/>
    <col min="16134" max="16134" width="10" style="1" customWidth="1"/>
    <col min="16135" max="16135" width="18.453125" style="1" customWidth="1"/>
    <col min="16136" max="16136" width="17.453125" style="1" customWidth="1"/>
    <col min="16137" max="16384" width="11.453125" style="1"/>
  </cols>
  <sheetData>
    <row r="1" spans="1:13" s="21" customFormat="1" ht="29.5" customHeight="1" x14ac:dyDescent="0.25">
      <c r="B1" s="139" t="s">
        <v>118</v>
      </c>
      <c r="C1" s="139"/>
      <c r="D1" s="138" t="str">
        <f>'Page de garde'!D41</f>
        <v>à renseigner</v>
      </c>
      <c r="E1" s="138"/>
      <c r="F1" s="138"/>
      <c r="G1" s="138"/>
      <c r="H1" s="138"/>
      <c r="I1" s="138"/>
      <c r="J1" s="138"/>
    </row>
    <row r="3" spans="1:13" ht="15.5" x14ac:dyDescent="0.25">
      <c r="B3" s="34"/>
      <c r="C3" s="34"/>
      <c r="D3" s="34"/>
      <c r="E3" s="34"/>
      <c r="F3" s="34"/>
      <c r="G3" s="34"/>
      <c r="H3" s="34"/>
      <c r="I3" s="34"/>
      <c r="J3" s="34"/>
    </row>
    <row r="4" spans="1:13" ht="15.5" x14ac:dyDescent="0.25">
      <c r="A4" s="120" t="s">
        <v>7</v>
      </c>
      <c r="B4" s="120"/>
      <c r="C4" s="120"/>
      <c r="D4" s="120"/>
      <c r="E4" s="120"/>
      <c r="F4" s="120"/>
      <c r="G4" s="120"/>
      <c r="H4" s="120"/>
      <c r="L4" s="123" t="s">
        <v>178</v>
      </c>
      <c r="M4" s="124"/>
    </row>
    <row r="5" spans="1:13" ht="30" customHeight="1" x14ac:dyDescent="0.25">
      <c r="A5" s="2" t="s">
        <v>135</v>
      </c>
      <c r="B5" s="2" t="s">
        <v>125</v>
      </c>
      <c r="C5" s="2" t="s">
        <v>108</v>
      </c>
      <c r="D5" s="2" t="s">
        <v>177</v>
      </c>
      <c r="E5" s="35" t="s">
        <v>2</v>
      </c>
      <c r="F5" s="130" t="s">
        <v>103</v>
      </c>
      <c r="G5" s="131"/>
      <c r="H5" s="132"/>
      <c r="L5" s="2" t="s">
        <v>3</v>
      </c>
      <c r="M5" s="35" t="s">
        <v>4</v>
      </c>
    </row>
    <row r="6" spans="1:13" ht="13" x14ac:dyDescent="0.3">
      <c r="A6" s="88" t="s">
        <v>140</v>
      </c>
      <c r="B6" s="3" t="s">
        <v>9</v>
      </c>
      <c r="C6" s="101">
        <v>2</v>
      </c>
      <c r="D6" s="20"/>
      <c r="E6" s="62">
        <f>C6*D6</f>
        <v>0</v>
      </c>
      <c r="F6" s="125"/>
      <c r="G6" s="125"/>
      <c r="H6" s="125"/>
      <c r="K6" s="91" t="s">
        <v>141</v>
      </c>
      <c r="L6" s="5" t="s">
        <v>171</v>
      </c>
      <c r="M6" s="11"/>
    </row>
    <row r="7" spans="1:13" ht="13" x14ac:dyDescent="0.3">
      <c r="A7" s="88" t="s">
        <v>160</v>
      </c>
      <c r="B7" s="6" t="s">
        <v>195</v>
      </c>
      <c r="C7" s="101">
        <v>2</v>
      </c>
      <c r="D7" s="20"/>
      <c r="E7" s="62">
        <f t="shared" ref="E7:E11" si="0">C7*D7</f>
        <v>0</v>
      </c>
      <c r="F7" s="125"/>
      <c r="G7" s="125"/>
      <c r="H7" s="125"/>
      <c r="K7" s="91" t="s">
        <v>169</v>
      </c>
      <c r="L7" s="12" t="s">
        <v>172</v>
      </c>
      <c r="M7" s="11"/>
    </row>
    <row r="8" spans="1:13" ht="13" x14ac:dyDescent="0.3">
      <c r="A8" s="88" t="s">
        <v>138</v>
      </c>
      <c r="B8" s="7" t="s">
        <v>196</v>
      </c>
      <c r="C8" s="101">
        <v>1</v>
      </c>
      <c r="D8" s="20"/>
      <c r="E8" s="62">
        <f t="shared" si="0"/>
        <v>0</v>
      </c>
      <c r="F8" s="125"/>
      <c r="G8" s="125"/>
      <c r="H8" s="125"/>
      <c r="K8" s="91" t="s">
        <v>142</v>
      </c>
      <c r="L8" s="5" t="s">
        <v>173</v>
      </c>
      <c r="M8" s="11"/>
    </row>
    <row r="9" spans="1:13" ht="13" x14ac:dyDescent="0.3">
      <c r="A9" s="88" t="s">
        <v>139</v>
      </c>
      <c r="B9" s="7" t="s">
        <v>197</v>
      </c>
      <c r="C9" s="101">
        <v>1</v>
      </c>
      <c r="D9" s="17"/>
      <c r="E9" s="62">
        <f t="shared" si="0"/>
        <v>0</v>
      </c>
      <c r="F9" s="125"/>
      <c r="G9" s="125"/>
      <c r="H9" s="125"/>
      <c r="K9" s="91" t="s">
        <v>143</v>
      </c>
      <c r="L9" s="12" t="s">
        <v>174</v>
      </c>
      <c r="M9" s="11"/>
    </row>
    <row r="10" spans="1:13" ht="13" x14ac:dyDescent="0.3">
      <c r="A10" s="88" t="s">
        <v>157</v>
      </c>
      <c r="B10" s="7" t="s">
        <v>198</v>
      </c>
      <c r="C10" s="101">
        <v>1</v>
      </c>
      <c r="D10" s="17"/>
      <c r="E10" s="62">
        <f t="shared" si="0"/>
        <v>0</v>
      </c>
      <c r="F10" s="125"/>
      <c r="G10" s="125"/>
      <c r="H10" s="125"/>
      <c r="K10" s="91" t="s">
        <v>144</v>
      </c>
      <c r="L10" s="5" t="s">
        <v>175</v>
      </c>
      <c r="M10" s="11"/>
    </row>
    <row r="11" spans="1:13" ht="13" x14ac:dyDescent="0.3">
      <c r="A11" s="88" t="s">
        <v>158</v>
      </c>
      <c r="B11" s="6" t="s">
        <v>49</v>
      </c>
      <c r="C11" s="101">
        <v>2</v>
      </c>
      <c r="D11" s="17"/>
      <c r="E11" s="62">
        <f t="shared" si="0"/>
        <v>0</v>
      </c>
      <c r="F11" s="125"/>
      <c r="G11" s="125"/>
      <c r="H11" s="125"/>
      <c r="K11" s="91" t="s">
        <v>200</v>
      </c>
      <c r="L11" s="5" t="s">
        <v>201</v>
      </c>
      <c r="M11" s="11"/>
    </row>
    <row r="12" spans="1:13" ht="13" x14ac:dyDescent="0.25">
      <c r="B12" s="115" t="s">
        <v>111</v>
      </c>
      <c r="C12" s="116"/>
      <c r="D12" s="117"/>
      <c r="E12" s="64">
        <f>SUM(E6:E11)</f>
        <v>0</v>
      </c>
      <c r="J12" s="9"/>
      <c r="K12" s="91" t="s">
        <v>170</v>
      </c>
      <c r="L12" s="5" t="s">
        <v>176</v>
      </c>
      <c r="M12" s="11"/>
    </row>
    <row r="13" spans="1:13" ht="13" x14ac:dyDescent="0.25">
      <c r="C13" s="15"/>
      <c r="D13" s="10"/>
      <c r="E13" s="10"/>
      <c r="F13" s="10"/>
      <c r="G13" s="10"/>
      <c r="H13" s="10"/>
      <c r="M13" s="40"/>
    </row>
    <row r="14" spans="1:13" ht="15.5" x14ac:dyDescent="0.25">
      <c r="A14" s="120" t="s">
        <v>21</v>
      </c>
      <c r="B14" s="120"/>
      <c r="C14" s="120"/>
      <c r="D14" s="120"/>
      <c r="E14" s="120"/>
      <c r="F14" s="120"/>
      <c r="G14" s="120"/>
      <c r="H14" s="120"/>
      <c r="L14" s="18" t="s">
        <v>10</v>
      </c>
      <c r="M14" s="18" t="s">
        <v>11</v>
      </c>
    </row>
    <row r="15" spans="1:13" ht="26" x14ac:dyDescent="0.25">
      <c r="A15" s="2" t="s">
        <v>135</v>
      </c>
      <c r="B15" s="19" t="s">
        <v>124</v>
      </c>
      <c r="C15" s="2" t="s">
        <v>108</v>
      </c>
      <c r="D15" s="2" t="s">
        <v>177</v>
      </c>
      <c r="E15" s="33" t="s">
        <v>2</v>
      </c>
      <c r="F15" s="121" t="s">
        <v>0</v>
      </c>
      <c r="G15" s="122"/>
      <c r="H15" s="122"/>
      <c r="L15" s="8" t="s">
        <v>12</v>
      </c>
      <c r="M15" s="17"/>
    </row>
    <row r="16" spans="1:13" ht="13" x14ac:dyDescent="0.3">
      <c r="A16" s="88" t="s">
        <v>179</v>
      </c>
      <c r="B16" s="7" t="s">
        <v>184</v>
      </c>
      <c r="C16" s="101">
        <v>1</v>
      </c>
      <c r="D16" s="73"/>
      <c r="E16" s="62">
        <f>C16*D16</f>
        <v>0</v>
      </c>
      <c r="F16" s="118"/>
      <c r="G16" s="118"/>
      <c r="H16" s="118"/>
      <c r="L16" s="8" t="s">
        <v>13</v>
      </c>
      <c r="M16" s="17"/>
    </row>
    <row r="17" spans="1:12" ht="13" x14ac:dyDescent="0.3">
      <c r="A17" s="88" t="s">
        <v>180</v>
      </c>
      <c r="B17" s="7" t="s">
        <v>189</v>
      </c>
      <c r="C17" s="101">
        <v>2</v>
      </c>
      <c r="D17" s="4"/>
      <c r="E17" s="62">
        <f t="shared" ref="E17:E20" si="1">C17*D17</f>
        <v>0</v>
      </c>
      <c r="F17" s="118"/>
      <c r="G17" s="118"/>
      <c r="H17" s="118"/>
    </row>
    <row r="18" spans="1:12" ht="13" x14ac:dyDescent="0.3">
      <c r="A18" s="88" t="s">
        <v>181</v>
      </c>
      <c r="B18" s="8" t="s">
        <v>22</v>
      </c>
      <c r="C18" s="101">
        <v>5</v>
      </c>
      <c r="D18" s="4"/>
      <c r="E18" s="62">
        <f t="shared" si="1"/>
        <v>0</v>
      </c>
      <c r="F18" s="119" t="s">
        <v>50</v>
      </c>
      <c r="G18" s="119"/>
      <c r="H18" s="119"/>
    </row>
    <row r="19" spans="1:12" ht="13" x14ac:dyDescent="0.3">
      <c r="A19" s="88" t="s">
        <v>182</v>
      </c>
      <c r="B19" s="7" t="s">
        <v>14</v>
      </c>
      <c r="C19" s="101">
        <v>5</v>
      </c>
      <c r="D19" s="4"/>
      <c r="E19" s="62">
        <f t="shared" si="1"/>
        <v>0</v>
      </c>
      <c r="F19" s="119" t="s">
        <v>50</v>
      </c>
      <c r="G19" s="119"/>
      <c r="H19" s="119"/>
    </row>
    <row r="20" spans="1:12" ht="13" x14ac:dyDescent="0.3">
      <c r="A20" s="88" t="s">
        <v>183</v>
      </c>
      <c r="B20" s="7" t="s">
        <v>121</v>
      </c>
      <c r="C20" s="101">
        <v>2</v>
      </c>
      <c r="D20" s="4"/>
      <c r="E20" s="62">
        <f t="shared" si="1"/>
        <v>0</v>
      </c>
      <c r="F20" s="118"/>
      <c r="G20" s="118"/>
      <c r="H20" s="118"/>
    </row>
    <row r="21" spans="1:12" ht="13" x14ac:dyDescent="0.25">
      <c r="B21" s="115" t="s">
        <v>112</v>
      </c>
      <c r="C21" s="116"/>
      <c r="D21" s="117"/>
      <c r="E21" s="63">
        <f>SUM(E16:E20)</f>
        <v>0</v>
      </c>
    </row>
    <row r="23" spans="1:12" ht="15.5" x14ac:dyDescent="0.25">
      <c r="A23" s="120" t="s">
        <v>51</v>
      </c>
      <c r="B23" s="120"/>
      <c r="C23" s="120"/>
      <c r="D23" s="120"/>
      <c r="E23" s="120"/>
      <c r="F23" s="120"/>
    </row>
    <row r="24" spans="1:12" ht="28.5" customHeight="1" x14ac:dyDescent="0.25">
      <c r="A24" s="2" t="s">
        <v>135</v>
      </c>
      <c r="B24" s="2" t="s">
        <v>123</v>
      </c>
      <c r="C24" s="2" t="s">
        <v>108</v>
      </c>
      <c r="D24" s="35" t="s">
        <v>27</v>
      </c>
      <c r="E24" s="33" t="s">
        <v>2</v>
      </c>
      <c r="F24" s="130" t="s">
        <v>103</v>
      </c>
      <c r="G24" s="131"/>
      <c r="H24" s="132"/>
    </row>
    <row r="25" spans="1:12" ht="13" x14ac:dyDescent="0.3">
      <c r="A25" s="88" t="s">
        <v>185</v>
      </c>
      <c r="B25" s="8" t="s">
        <v>52</v>
      </c>
      <c r="C25" s="101">
        <v>1</v>
      </c>
      <c r="D25" s="74"/>
      <c r="E25" s="62">
        <f>C25*D25</f>
        <v>0</v>
      </c>
      <c r="F25" s="133"/>
      <c r="G25" s="134"/>
      <c r="H25" s="135"/>
    </row>
    <row r="26" spans="1:12" ht="13" x14ac:dyDescent="0.3">
      <c r="A26" s="88" t="s">
        <v>186</v>
      </c>
      <c r="B26" s="49" t="s">
        <v>100</v>
      </c>
      <c r="C26" s="101">
        <v>1</v>
      </c>
      <c r="D26" s="74"/>
      <c r="E26" s="62">
        <f>C26*D26</f>
        <v>0</v>
      </c>
      <c r="F26" s="133"/>
      <c r="G26" s="134"/>
      <c r="H26" s="135"/>
    </row>
    <row r="27" spans="1:12" ht="13" x14ac:dyDescent="0.25">
      <c r="B27" s="129" t="s">
        <v>113</v>
      </c>
      <c r="C27" s="129"/>
      <c r="D27" s="129"/>
      <c r="E27" s="67">
        <f>SUM(E25:E26)</f>
        <v>0</v>
      </c>
    </row>
    <row r="28" spans="1:12" x14ac:dyDescent="0.25">
      <c r="L28" s="65"/>
    </row>
    <row r="29" spans="1:12" ht="15.5" x14ac:dyDescent="0.25">
      <c r="A29" s="97" t="s">
        <v>8</v>
      </c>
      <c r="B29" s="97"/>
      <c r="C29" s="97"/>
      <c r="D29" s="97"/>
      <c r="E29" s="97"/>
      <c r="F29" s="97"/>
      <c r="G29" s="97"/>
      <c r="H29" s="97"/>
      <c r="I29" s="97"/>
    </row>
    <row r="30" spans="1:12" ht="39" x14ac:dyDescent="0.25">
      <c r="A30" s="2" t="s">
        <v>135</v>
      </c>
      <c r="B30" s="35" t="s">
        <v>35</v>
      </c>
      <c r="C30" s="35" t="s">
        <v>23</v>
      </c>
      <c r="D30" s="2" t="s">
        <v>108</v>
      </c>
      <c r="E30" s="35" t="s">
        <v>187</v>
      </c>
      <c r="F30" s="35" t="s">
        <v>2</v>
      </c>
      <c r="G30" s="136" t="s">
        <v>0</v>
      </c>
      <c r="H30" s="136"/>
      <c r="I30" s="136"/>
    </row>
    <row r="31" spans="1:12" ht="13" x14ac:dyDescent="0.3">
      <c r="A31" s="88" t="s">
        <v>159</v>
      </c>
      <c r="B31" s="52" t="s">
        <v>133</v>
      </c>
      <c r="C31" s="36"/>
      <c r="D31" s="102">
        <v>4</v>
      </c>
      <c r="E31" s="36"/>
      <c r="F31" s="60">
        <f>C31+D31*E31</f>
        <v>0</v>
      </c>
      <c r="G31" s="137" t="s">
        <v>134</v>
      </c>
      <c r="H31" s="137"/>
      <c r="I31" s="137"/>
    </row>
    <row r="32" spans="1:12" ht="13" x14ac:dyDescent="0.3">
      <c r="A32" s="88" t="s">
        <v>136</v>
      </c>
      <c r="B32" s="12" t="s">
        <v>188</v>
      </c>
      <c r="C32" s="36"/>
      <c r="D32" s="102">
        <v>4</v>
      </c>
      <c r="E32" s="36"/>
      <c r="F32" s="60">
        <f t="shared" ref="F32:F33" si="2">C32+D32*E32</f>
        <v>0</v>
      </c>
      <c r="G32" s="137"/>
      <c r="H32" s="137"/>
      <c r="I32" s="137"/>
    </row>
    <row r="33" spans="1:9" ht="13" x14ac:dyDescent="0.3">
      <c r="A33" s="88" t="s">
        <v>137</v>
      </c>
      <c r="B33" s="8" t="s">
        <v>122</v>
      </c>
      <c r="C33" s="36"/>
      <c r="D33" s="102">
        <v>1</v>
      </c>
      <c r="E33" s="36"/>
      <c r="F33" s="60">
        <f t="shared" si="2"/>
        <v>0</v>
      </c>
      <c r="G33" s="137"/>
      <c r="H33" s="137"/>
      <c r="I33" s="137"/>
    </row>
    <row r="34" spans="1:9" ht="13" x14ac:dyDescent="0.25">
      <c r="B34" s="129" t="s">
        <v>114</v>
      </c>
      <c r="C34" s="129"/>
      <c r="D34" s="129"/>
      <c r="E34" s="129"/>
      <c r="F34" s="61">
        <f>SUM(F31:F33)</f>
        <v>0</v>
      </c>
    </row>
    <row r="36" spans="1:9" ht="13" x14ac:dyDescent="0.25">
      <c r="B36" s="126" t="s">
        <v>199</v>
      </c>
      <c r="C36" s="127"/>
      <c r="D36" s="127"/>
      <c r="E36" s="128"/>
      <c r="F36" s="78">
        <f>F34+E27+E21+E12</f>
        <v>0</v>
      </c>
    </row>
    <row r="37" spans="1:9" ht="33.65" customHeight="1" x14ac:dyDescent="0.25"/>
  </sheetData>
  <mergeCells count="31">
    <mergeCell ref="D1:J1"/>
    <mergeCell ref="F5:H5"/>
    <mergeCell ref="F6:H6"/>
    <mergeCell ref="F7:H7"/>
    <mergeCell ref="B1:C1"/>
    <mergeCell ref="B36:E36"/>
    <mergeCell ref="A23:F23"/>
    <mergeCell ref="B27:D27"/>
    <mergeCell ref="F24:H24"/>
    <mergeCell ref="F25:H25"/>
    <mergeCell ref="F26:H26"/>
    <mergeCell ref="B34:E34"/>
    <mergeCell ref="G30:I30"/>
    <mergeCell ref="G31:I31"/>
    <mergeCell ref="G32:I32"/>
    <mergeCell ref="G33:I33"/>
    <mergeCell ref="L4:M4"/>
    <mergeCell ref="F8:H8"/>
    <mergeCell ref="F9:H9"/>
    <mergeCell ref="F10:H10"/>
    <mergeCell ref="F11:H11"/>
    <mergeCell ref="A4:H4"/>
    <mergeCell ref="B12:D12"/>
    <mergeCell ref="B21:D21"/>
    <mergeCell ref="F17:H17"/>
    <mergeCell ref="F18:H18"/>
    <mergeCell ref="F19:H19"/>
    <mergeCell ref="F20:H20"/>
    <mergeCell ref="A14:H14"/>
    <mergeCell ref="F15:H15"/>
    <mergeCell ref="F16:H16"/>
  </mergeCells>
  <pageMargins left="0.70866141732283472" right="0.70866141732283472" top="0.74803149606299213" bottom="0.74803149606299213" header="0.31496062992125984" footer="0.31496062992125984"/>
  <pageSetup paperSize="9" scale="61" fitToHeight="0" orientation="landscape" r:id="rId1"/>
  <headerFooter>
    <oddHeader>&amp;L&amp;F&amp;R&amp;A</oddHeader>
    <oddFooter>&amp;LCCI Bordeaux Gironde&amp;R&amp;P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BC7716-1162-4961-A76B-5FF289FADDA4}">
  <sheetPr>
    <tabColor theme="7" tint="0.39997558519241921"/>
    <pageSetUpPr fitToPage="1"/>
  </sheetPr>
  <dimension ref="A1:Q44"/>
  <sheetViews>
    <sheetView showGridLines="0" topLeftCell="A15" zoomScaleNormal="100" workbookViewId="0">
      <selection activeCell="K8" sqref="K8"/>
    </sheetView>
  </sheetViews>
  <sheetFormatPr baseColWidth="10" defaultColWidth="11.453125" defaultRowHeight="12.5" x14ac:dyDescent="0.25"/>
  <cols>
    <col min="1" max="1" width="11.453125" style="1"/>
    <col min="2" max="2" width="39.1796875" style="1" customWidth="1"/>
    <col min="3" max="3" width="15.1796875" style="1" customWidth="1"/>
    <col min="4" max="4" width="27.453125" style="1" bestFit="1" customWidth="1"/>
    <col min="5" max="5" width="17.81640625" style="1" customWidth="1"/>
    <col min="6" max="6" width="11.1796875" style="1" bestFit="1" customWidth="1"/>
    <col min="7" max="7" width="11.453125" style="1" customWidth="1"/>
    <col min="8" max="8" width="11.81640625" style="1" bestFit="1" customWidth="1"/>
    <col min="9" max="9" width="13.54296875" style="1" customWidth="1"/>
    <col min="10" max="10" width="12.453125" style="1" customWidth="1"/>
    <col min="11" max="12" width="13.54296875" style="1" customWidth="1"/>
    <col min="13" max="13" width="20.1796875" style="1" customWidth="1"/>
    <col min="14" max="14" width="21.453125" style="1" customWidth="1"/>
    <col min="15" max="15" width="12.453125" style="1" customWidth="1"/>
    <col min="16" max="16" width="14.81640625" style="1" customWidth="1"/>
    <col min="17" max="17" width="47.1796875" style="1" customWidth="1"/>
    <col min="18" max="18" width="6.54296875" style="1" customWidth="1"/>
    <col min="19" max="19" width="18.54296875" style="1" customWidth="1"/>
    <col min="20" max="16384" width="11.453125" style="1"/>
  </cols>
  <sheetData>
    <row r="1" spans="1:17" ht="33" customHeight="1" x14ac:dyDescent="0.25">
      <c r="B1" s="143" t="s">
        <v>118</v>
      </c>
      <c r="C1" s="143"/>
      <c r="D1" s="147" t="str">
        <f>'Page de garde'!D41</f>
        <v>à renseigner</v>
      </c>
      <c r="E1" s="147"/>
      <c r="F1" s="147"/>
      <c r="G1" s="147"/>
      <c r="H1" s="147"/>
      <c r="I1" s="147"/>
      <c r="J1" s="147"/>
      <c r="K1" s="147"/>
      <c r="L1" s="147"/>
      <c r="M1" s="147"/>
      <c r="N1" s="147"/>
      <c r="O1" s="147"/>
      <c r="P1" s="147"/>
      <c r="Q1" s="147"/>
    </row>
    <row r="2" spans="1:17" ht="13.75" customHeight="1" x14ac:dyDescent="0.25">
      <c r="B2" s="16"/>
    </row>
    <row r="3" spans="1:17" ht="13.75" customHeight="1" x14ac:dyDescent="0.25">
      <c r="A3" s="158" t="s">
        <v>135</v>
      </c>
      <c r="B3" s="158" t="s">
        <v>105</v>
      </c>
      <c r="C3" s="158" t="s">
        <v>132</v>
      </c>
      <c r="D3" s="158" t="s">
        <v>107</v>
      </c>
      <c r="E3" s="170" t="s">
        <v>38</v>
      </c>
      <c r="F3" s="158" t="s">
        <v>108</v>
      </c>
      <c r="G3" s="121" t="s">
        <v>19</v>
      </c>
      <c r="H3" s="122"/>
      <c r="I3" s="122"/>
      <c r="J3" s="161"/>
      <c r="K3" s="165" t="s">
        <v>58</v>
      </c>
      <c r="L3" s="166"/>
      <c r="M3" s="169" t="s">
        <v>17</v>
      </c>
      <c r="N3" s="169"/>
      <c r="O3" s="169"/>
      <c r="P3" s="148" t="s">
        <v>41</v>
      </c>
      <c r="Q3" s="151" t="s">
        <v>0</v>
      </c>
    </row>
    <row r="4" spans="1:17" ht="34.4" customHeight="1" x14ac:dyDescent="0.25">
      <c r="A4" s="158"/>
      <c r="B4" s="158"/>
      <c r="C4" s="158"/>
      <c r="D4" s="158"/>
      <c r="E4" s="170"/>
      <c r="F4" s="158"/>
      <c r="G4" s="162"/>
      <c r="H4" s="163"/>
      <c r="I4" s="163"/>
      <c r="J4" s="164"/>
      <c r="K4" s="167"/>
      <c r="L4" s="168"/>
      <c r="M4" s="159" t="s">
        <v>18</v>
      </c>
      <c r="N4" s="160"/>
      <c r="O4" s="171" t="s">
        <v>42</v>
      </c>
      <c r="P4" s="149"/>
      <c r="Q4" s="152"/>
    </row>
    <row r="5" spans="1:17" ht="52" x14ac:dyDescent="0.25">
      <c r="A5" s="158"/>
      <c r="B5" s="158"/>
      <c r="C5" s="158"/>
      <c r="D5" s="158"/>
      <c r="E5" s="44" t="s">
        <v>39</v>
      </c>
      <c r="F5" s="158"/>
      <c r="G5" s="35" t="s">
        <v>16</v>
      </c>
      <c r="H5" s="23" t="s">
        <v>129</v>
      </c>
      <c r="I5" s="35" t="s">
        <v>130</v>
      </c>
      <c r="J5" s="35" t="s">
        <v>131</v>
      </c>
      <c r="K5" s="37" t="s">
        <v>194</v>
      </c>
      <c r="L5" s="37" t="s">
        <v>127</v>
      </c>
      <c r="M5" s="43" t="s">
        <v>56</v>
      </c>
      <c r="N5" s="43" t="s">
        <v>128</v>
      </c>
      <c r="O5" s="172"/>
      <c r="P5" s="150"/>
      <c r="Q5" s="153"/>
    </row>
    <row r="6" spans="1:17" ht="13" customHeight="1" x14ac:dyDescent="0.25">
      <c r="A6" s="89" t="s">
        <v>40</v>
      </c>
      <c r="B6" s="89"/>
      <c r="C6" s="54"/>
      <c r="D6" s="51"/>
      <c r="E6" s="51"/>
      <c r="F6" s="51"/>
      <c r="G6" s="51"/>
      <c r="H6" s="51"/>
      <c r="I6" s="51"/>
      <c r="J6" s="51"/>
      <c r="K6" s="51"/>
      <c r="L6" s="51"/>
      <c r="M6" s="51"/>
      <c r="N6" s="51"/>
      <c r="O6" s="51"/>
      <c r="P6" s="51"/>
      <c r="Q6" s="51"/>
    </row>
    <row r="7" spans="1:17" ht="25" x14ac:dyDescent="0.25">
      <c r="A7" s="91" t="s">
        <v>145</v>
      </c>
      <c r="B7" s="12" t="s">
        <v>74</v>
      </c>
      <c r="C7" s="55" t="s">
        <v>62</v>
      </c>
      <c r="D7" s="8" t="s">
        <v>75</v>
      </c>
      <c r="E7" s="8" t="s">
        <v>19</v>
      </c>
      <c r="F7" s="98">
        <v>30</v>
      </c>
      <c r="G7" s="17"/>
      <c r="H7" s="72"/>
      <c r="I7" s="24">
        <f>(G7-H7*G7)</f>
        <v>0</v>
      </c>
      <c r="J7" s="24">
        <f>I7*$F7</f>
        <v>0</v>
      </c>
      <c r="K7" s="17"/>
      <c r="L7" s="24">
        <f>K7*$F7*4</f>
        <v>0</v>
      </c>
      <c r="M7" s="36"/>
      <c r="N7" s="24"/>
      <c r="O7" s="24">
        <f>SUM(M7:N7)*4*$F7</f>
        <v>0</v>
      </c>
      <c r="P7" s="24">
        <f>J7+L7+O7</f>
        <v>0</v>
      </c>
      <c r="Q7" s="22"/>
    </row>
    <row r="8" spans="1:17" ht="25" x14ac:dyDescent="0.25">
      <c r="A8" s="91" t="s">
        <v>146</v>
      </c>
      <c r="B8" s="12" t="s">
        <v>76</v>
      </c>
      <c r="C8" s="55" t="s">
        <v>62</v>
      </c>
      <c r="D8" s="8" t="s">
        <v>77</v>
      </c>
      <c r="E8" s="8" t="s">
        <v>19</v>
      </c>
      <c r="F8" s="98">
        <v>30</v>
      </c>
      <c r="G8" s="17"/>
      <c r="H8" s="72"/>
      <c r="I8" s="24">
        <f t="shared" ref="I8:I18" si="0">(G8-H8*G8)</f>
        <v>0</v>
      </c>
      <c r="J8" s="24">
        <f>I8*$F8</f>
        <v>0</v>
      </c>
      <c r="K8" s="17"/>
      <c r="L8" s="24">
        <f t="shared" ref="L8:L9" si="1">K8*$F8*4</f>
        <v>0</v>
      </c>
      <c r="M8" s="36"/>
      <c r="N8" s="24"/>
      <c r="O8" s="24">
        <f t="shared" ref="O8:O18" si="2">SUM(M8:N8)*4*$F8</f>
        <v>0</v>
      </c>
      <c r="P8" s="24">
        <f t="shared" ref="P8:P18" si="3">J8+L8+O8</f>
        <v>0</v>
      </c>
      <c r="Q8" s="22"/>
    </row>
    <row r="9" spans="1:17" ht="25" x14ac:dyDescent="0.25">
      <c r="A9" s="91" t="s">
        <v>147</v>
      </c>
      <c r="B9" s="12" t="s">
        <v>78</v>
      </c>
      <c r="C9" s="55" t="s">
        <v>62</v>
      </c>
      <c r="D9" s="8" t="s">
        <v>79</v>
      </c>
      <c r="E9" s="8" t="s">
        <v>19</v>
      </c>
      <c r="F9" s="98">
        <v>3</v>
      </c>
      <c r="G9" s="17"/>
      <c r="H9" s="72"/>
      <c r="I9" s="24">
        <f t="shared" ref="I9" si="4">(G9-H9*G9)</f>
        <v>0</v>
      </c>
      <c r="J9" s="24">
        <f t="shared" ref="J9" si="5">I9*$F9</f>
        <v>0</v>
      </c>
      <c r="K9" s="17"/>
      <c r="L9" s="24">
        <f t="shared" si="1"/>
        <v>0</v>
      </c>
      <c r="M9" s="36"/>
      <c r="N9" s="24"/>
      <c r="O9" s="24">
        <f t="shared" ref="O9" si="6">SUM(M9:N9)*4*$F9</f>
        <v>0</v>
      </c>
      <c r="P9" s="24">
        <f t="shared" ref="P9" si="7">J9+L9+O9</f>
        <v>0</v>
      </c>
      <c r="Q9" s="22"/>
    </row>
    <row r="10" spans="1:17" x14ac:dyDescent="0.25">
      <c r="B10" s="16"/>
      <c r="C10" s="16"/>
      <c r="D10" s="16"/>
      <c r="E10" s="16"/>
      <c r="F10" s="99"/>
      <c r="G10" s="16"/>
      <c r="H10" s="16"/>
      <c r="I10" s="16"/>
      <c r="J10" s="16"/>
      <c r="K10" s="16"/>
      <c r="L10" s="16"/>
      <c r="M10" s="16"/>
      <c r="N10" s="16"/>
      <c r="O10" s="16"/>
      <c r="P10" s="16"/>
      <c r="Q10" s="16"/>
    </row>
    <row r="11" spans="1:17" ht="13.75" customHeight="1" x14ac:dyDescent="0.25">
      <c r="A11" s="90" t="s">
        <v>82</v>
      </c>
      <c r="B11" s="90"/>
      <c r="C11" s="54"/>
      <c r="D11" s="51"/>
      <c r="E11" s="51"/>
      <c r="F11" s="100"/>
      <c r="G11" s="51"/>
      <c r="H11" s="51"/>
      <c r="I11" s="51"/>
      <c r="J11" s="51"/>
      <c r="K11" s="51"/>
      <c r="L11" s="51"/>
      <c r="M11" s="51"/>
      <c r="N11" s="51"/>
      <c r="O11" s="51"/>
      <c r="P11" s="51"/>
      <c r="Q11" s="51"/>
    </row>
    <row r="12" spans="1:17" ht="25" x14ac:dyDescent="0.25">
      <c r="A12" s="91" t="s">
        <v>148</v>
      </c>
      <c r="B12" s="12" t="s">
        <v>83</v>
      </c>
      <c r="C12" s="55" t="s">
        <v>62</v>
      </c>
      <c r="D12" s="8" t="s">
        <v>84</v>
      </c>
      <c r="E12" s="8" t="s">
        <v>19</v>
      </c>
      <c r="F12" s="98">
        <v>10</v>
      </c>
      <c r="G12" s="17"/>
      <c r="H12" s="72"/>
      <c r="I12" s="24">
        <f t="shared" si="0"/>
        <v>0</v>
      </c>
      <c r="J12" s="24">
        <f t="shared" ref="J12:J18" si="8">I12*$F12</f>
        <v>0</v>
      </c>
      <c r="K12" s="17"/>
      <c r="L12" s="24">
        <f t="shared" ref="L12:L18" si="9">K12*$F12*4</f>
        <v>0</v>
      </c>
      <c r="M12" s="36"/>
      <c r="N12" s="24"/>
      <c r="O12" s="24">
        <f t="shared" si="2"/>
        <v>0</v>
      </c>
      <c r="P12" s="24">
        <f t="shared" si="3"/>
        <v>0</v>
      </c>
      <c r="Q12" s="22"/>
    </row>
    <row r="13" spans="1:17" ht="25" x14ac:dyDescent="0.25">
      <c r="A13" s="91" t="s">
        <v>149</v>
      </c>
      <c r="B13" s="12" t="s">
        <v>85</v>
      </c>
      <c r="C13" s="55" t="s">
        <v>62</v>
      </c>
      <c r="D13" s="8" t="s">
        <v>86</v>
      </c>
      <c r="E13" s="8" t="s">
        <v>19</v>
      </c>
      <c r="F13" s="98">
        <v>20</v>
      </c>
      <c r="G13" s="17"/>
      <c r="H13" s="72"/>
      <c r="I13" s="24">
        <f t="shared" si="0"/>
        <v>0</v>
      </c>
      <c r="J13" s="24">
        <f t="shared" si="8"/>
        <v>0</v>
      </c>
      <c r="K13" s="17"/>
      <c r="L13" s="24">
        <f t="shared" si="9"/>
        <v>0</v>
      </c>
      <c r="M13" s="36"/>
      <c r="N13" s="24"/>
      <c r="O13" s="24">
        <f t="shared" si="2"/>
        <v>0</v>
      </c>
      <c r="P13" s="24">
        <f t="shared" si="3"/>
        <v>0</v>
      </c>
      <c r="Q13" s="22"/>
    </row>
    <row r="14" spans="1:17" ht="13" x14ac:dyDescent="0.25">
      <c r="A14" s="91" t="s">
        <v>150</v>
      </c>
      <c r="B14" s="12" t="s">
        <v>87</v>
      </c>
      <c r="C14" s="55" t="s">
        <v>62</v>
      </c>
      <c r="D14" s="8" t="s">
        <v>88</v>
      </c>
      <c r="E14" s="8" t="s">
        <v>19</v>
      </c>
      <c r="F14" s="98">
        <v>10</v>
      </c>
      <c r="G14" s="17"/>
      <c r="H14" s="72"/>
      <c r="I14" s="24">
        <f t="shared" si="0"/>
        <v>0</v>
      </c>
      <c r="J14" s="24">
        <f t="shared" si="8"/>
        <v>0</v>
      </c>
      <c r="K14" s="17"/>
      <c r="L14" s="24">
        <f t="shared" si="9"/>
        <v>0</v>
      </c>
      <c r="M14" s="36"/>
      <c r="N14" s="24"/>
      <c r="O14" s="24">
        <f t="shared" si="2"/>
        <v>0</v>
      </c>
      <c r="P14" s="24">
        <f t="shared" si="3"/>
        <v>0</v>
      </c>
      <c r="Q14" s="22"/>
    </row>
    <row r="15" spans="1:17" ht="25" x14ac:dyDescent="0.25">
      <c r="A15" s="91" t="s">
        <v>151</v>
      </c>
      <c r="B15" s="12" t="s">
        <v>89</v>
      </c>
      <c r="C15" s="55" t="s">
        <v>62</v>
      </c>
      <c r="D15" s="8" t="s">
        <v>90</v>
      </c>
      <c r="E15" s="8" t="s">
        <v>19</v>
      </c>
      <c r="F15" s="98">
        <v>10</v>
      </c>
      <c r="G15" s="17"/>
      <c r="H15" s="72"/>
      <c r="I15" s="24">
        <f t="shared" si="0"/>
        <v>0</v>
      </c>
      <c r="J15" s="24">
        <f t="shared" si="8"/>
        <v>0</v>
      </c>
      <c r="K15" s="17"/>
      <c r="L15" s="24">
        <f t="shared" si="9"/>
        <v>0</v>
      </c>
      <c r="M15" s="36"/>
      <c r="N15" s="24"/>
      <c r="O15" s="24">
        <f t="shared" si="2"/>
        <v>0</v>
      </c>
      <c r="P15" s="24">
        <f t="shared" si="3"/>
        <v>0</v>
      </c>
      <c r="Q15" s="22"/>
    </row>
    <row r="16" spans="1:17" ht="25" x14ac:dyDescent="0.25">
      <c r="A16" s="91" t="s">
        <v>152</v>
      </c>
      <c r="B16" s="12" t="s">
        <v>91</v>
      </c>
      <c r="C16" s="55" t="s">
        <v>62</v>
      </c>
      <c r="D16" s="8" t="s">
        <v>92</v>
      </c>
      <c r="E16" s="8" t="s">
        <v>19</v>
      </c>
      <c r="F16" s="98">
        <v>2</v>
      </c>
      <c r="G16" s="17"/>
      <c r="H16" s="72"/>
      <c r="I16" s="24">
        <f t="shared" si="0"/>
        <v>0</v>
      </c>
      <c r="J16" s="24">
        <f t="shared" si="8"/>
        <v>0</v>
      </c>
      <c r="K16" s="17"/>
      <c r="L16" s="24">
        <f t="shared" si="9"/>
        <v>0</v>
      </c>
      <c r="M16" s="36"/>
      <c r="N16" s="24"/>
      <c r="O16" s="24">
        <f t="shared" si="2"/>
        <v>0</v>
      </c>
      <c r="P16" s="24">
        <f t="shared" si="3"/>
        <v>0</v>
      </c>
      <c r="Q16" s="22"/>
    </row>
    <row r="17" spans="1:17" ht="25" x14ac:dyDescent="0.25">
      <c r="A17" s="91" t="s">
        <v>153</v>
      </c>
      <c r="B17" s="12" t="s">
        <v>93</v>
      </c>
      <c r="C17" s="55" t="s">
        <v>62</v>
      </c>
      <c r="D17" s="8" t="s">
        <v>94</v>
      </c>
      <c r="E17" s="8" t="s">
        <v>19</v>
      </c>
      <c r="F17" s="98">
        <v>4</v>
      </c>
      <c r="G17" s="17"/>
      <c r="H17" s="72"/>
      <c r="I17" s="24">
        <f t="shared" si="0"/>
        <v>0</v>
      </c>
      <c r="J17" s="24">
        <f t="shared" si="8"/>
        <v>0</v>
      </c>
      <c r="K17" s="17"/>
      <c r="L17" s="24">
        <f t="shared" si="9"/>
        <v>0</v>
      </c>
      <c r="M17" s="36"/>
      <c r="N17" s="24"/>
      <c r="O17" s="24">
        <f t="shared" si="2"/>
        <v>0</v>
      </c>
      <c r="P17" s="24">
        <f t="shared" si="3"/>
        <v>0</v>
      </c>
      <c r="Q17" s="22"/>
    </row>
    <row r="18" spans="1:17" ht="25" x14ac:dyDescent="0.25">
      <c r="A18" s="91" t="s">
        <v>154</v>
      </c>
      <c r="B18" s="12" t="s">
        <v>95</v>
      </c>
      <c r="C18" s="55" t="s">
        <v>62</v>
      </c>
      <c r="D18" s="8" t="s">
        <v>96</v>
      </c>
      <c r="E18" s="8" t="s">
        <v>19</v>
      </c>
      <c r="F18" s="98">
        <v>2</v>
      </c>
      <c r="G18" s="17"/>
      <c r="H18" s="72"/>
      <c r="I18" s="24">
        <f t="shared" si="0"/>
        <v>0</v>
      </c>
      <c r="J18" s="24">
        <f t="shared" si="8"/>
        <v>0</v>
      </c>
      <c r="K18" s="17"/>
      <c r="L18" s="24">
        <f t="shared" si="9"/>
        <v>0</v>
      </c>
      <c r="M18" s="36"/>
      <c r="N18" s="24"/>
      <c r="O18" s="24">
        <f t="shared" si="2"/>
        <v>0</v>
      </c>
      <c r="P18" s="24">
        <f t="shared" si="3"/>
        <v>0</v>
      </c>
      <c r="Q18" s="22"/>
    </row>
    <row r="19" spans="1:17" x14ac:dyDescent="0.25">
      <c r="B19" s="16"/>
      <c r="C19" s="16"/>
      <c r="D19" s="16"/>
      <c r="E19" s="16"/>
      <c r="F19" s="99"/>
      <c r="G19" s="16"/>
      <c r="H19" s="16"/>
      <c r="I19" s="16"/>
      <c r="J19" s="16"/>
      <c r="K19" s="16"/>
      <c r="L19" s="16"/>
      <c r="M19" s="16"/>
      <c r="N19" s="16"/>
      <c r="O19" s="16"/>
      <c r="P19" s="16"/>
      <c r="Q19" s="16"/>
    </row>
    <row r="20" spans="1:17" ht="13.75" customHeight="1" x14ac:dyDescent="0.25">
      <c r="A20" s="90" t="s">
        <v>80</v>
      </c>
      <c r="B20" s="90"/>
      <c r="C20" s="54"/>
      <c r="D20" s="51"/>
      <c r="E20" s="51"/>
      <c r="F20" s="100"/>
      <c r="G20" s="51"/>
      <c r="H20" s="51"/>
      <c r="I20" s="51"/>
      <c r="J20" s="51"/>
      <c r="K20" s="51"/>
      <c r="L20" s="51"/>
      <c r="M20" s="51"/>
      <c r="N20" s="51"/>
      <c r="O20" s="51"/>
      <c r="P20" s="51"/>
      <c r="Q20" s="51"/>
    </row>
    <row r="21" spans="1:17" ht="25.75" customHeight="1" x14ac:dyDescent="0.25">
      <c r="A21" s="91" t="s">
        <v>155</v>
      </c>
      <c r="B21" s="12" t="s">
        <v>81</v>
      </c>
      <c r="C21" s="55" t="s">
        <v>62</v>
      </c>
      <c r="D21" s="7" t="s">
        <v>97</v>
      </c>
      <c r="E21" s="8" t="s">
        <v>99</v>
      </c>
      <c r="F21" s="98">
        <v>110</v>
      </c>
      <c r="G21" s="17"/>
      <c r="H21" s="72"/>
      <c r="I21" s="24">
        <f t="shared" ref="I21:I22" si="10">(G21-H21*G21)</f>
        <v>0</v>
      </c>
      <c r="J21" s="24">
        <f t="shared" ref="J21:J22" si="11">I21*F21</f>
        <v>0</v>
      </c>
      <c r="K21" s="17"/>
      <c r="L21" s="24">
        <f t="shared" ref="L21:L22" si="12">K21*$F21*4</f>
        <v>0</v>
      </c>
      <c r="M21" s="17"/>
      <c r="N21" s="24"/>
      <c r="O21" s="24">
        <f>SUM(N21:N21)*4*F21</f>
        <v>0</v>
      </c>
      <c r="P21" s="24">
        <f t="shared" ref="P21:P22" si="13">J21+L21+O21</f>
        <v>0</v>
      </c>
      <c r="Q21" s="79" t="s">
        <v>98</v>
      </c>
    </row>
    <row r="22" spans="1:17" ht="25.75" customHeight="1" x14ac:dyDescent="0.25">
      <c r="A22" s="91" t="s">
        <v>156</v>
      </c>
      <c r="B22" s="12" t="s">
        <v>126</v>
      </c>
      <c r="C22" s="86" t="s">
        <v>62</v>
      </c>
      <c r="D22" s="26"/>
      <c r="E22" s="8" t="s">
        <v>99</v>
      </c>
      <c r="F22" s="98">
        <v>12</v>
      </c>
      <c r="G22" s="17"/>
      <c r="H22" s="72"/>
      <c r="I22" s="24">
        <f t="shared" si="10"/>
        <v>0</v>
      </c>
      <c r="J22" s="24">
        <f t="shared" si="11"/>
        <v>0</v>
      </c>
      <c r="K22" s="17"/>
      <c r="L22" s="24">
        <f t="shared" si="12"/>
        <v>0</v>
      </c>
      <c r="M22" s="17"/>
      <c r="N22" s="24"/>
      <c r="O22" s="24">
        <f>SUM(N22:N22)*4*F22</f>
        <v>0</v>
      </c>
      <c r="P22" s="24">
        <f t="shared" si="13"/>
        <v>0</v>
      </c>
      <c r="Q22" s="79"/>
    </row>
    <row r="23" spans="1:17" ht="11.5" customHeight="1" x14ac:dyDescent="0.25">
      <c r="B23" s="16"/>
      <c r="C23" s="16"/>
      <c r="D23" s="16"/>
      <c r="E23" s="16"/>
      <c r="F23" s="16"/>
      <c r="G23" s="16"/>
      <c r="H23" s="16"/>
      <c r="I23" s="16"/>
      <c r="J23" s="16"/>
      <c r="K23" s="16"/>
      <c r="L23" s="16"/>
      <c r="M23" s="16"/>
      <c r="N23" s="16"/>
      <c r="O23" s="16"/>
      <c r="P23" s="16"/>
      <c r="Q23" s="87"/>
    </row>
    <row r="24" spans="1:17" customFormat="1" ht="13" x14ac:dyDescent="0.25">
      <c r="B24" s="45" t="s">
        <v>24</v>
      </c>
      <c r="C24" s="56"/>
      <c r="D24" s="46"/>
      <c r="E24" s="46"/>
      <c r="F24" s="46"/>
      <c r="G24" s="46"/>
      <c r="H24" s="46"/>
      <c r="I24" s="46"/>
      <c r="J24" s="46"/>
      <c r="K24" s="46"/>
      <c r="L24" s="46"/>
      <c r="M24" s="46"/>
      <c r="N24" s="46"/>
      <c r="O24" s="47"/>
      <c r="P24" s="24">
        <f>SUM(P7:P22)</f>
        <v>0</v>
      </c>
      <c r="Q24" s="1"/>
    </row>
    <row r="25" spans="1:17" customFormat="1" x14ac:dyDescent="0.25">
      <c r="B25" s="16"/>
      <c r="C25" s="25"/>
      <c r="D25" s="1"/>
      <c r="E25" s="1"/>
      <c r="F25" s="41"/>
      <c r="G25" s="1"/>
      <c r="H25" s="1"/>
      <c r="I25" s="1"/>
      <c r="J25" s="1"/>
      <c r="K25" s="1"/>
      <c r="L25" s="1"/>
      <c r="M25" s="1"/>
      <c r="N25" s="1"/>
      <c r="O25" s="1"/>
      <c r="P25" s="1"/>
      <c r="Q25" s="1"/>
    </row>
    <row r="26" spans="1:17" ht="15.5" x14ac:dyDescent="0.25">
      <c r="A26" s="156" t="s">
        <v>47</v>
      </c>
      <c r="B26" s="156"/>
      <c r="C26" s="156"/>
      <c r="D26" s="156"/>
      <c r="E26" s="156"/>
      <c r="F26" s="156"/>
      <c r="G26" s="156"/>
      <c r="H26" s="156"/>
      <c r="I26" s="156"/>
      <c r="J26" s="157"/>
      <c r="K26"/>
      <c r="L26"/>
      <c r="M26"/>
      <c r="N26"/>
      <c r="O26"/>
      <c r="P26"/>
      <c r="Q26"/>
    </row>
    <row r="27" spans="1:17" ht="26" x14ac:dyDescent="0.25">
      <c r="A27" s="44" t="s">
        <v>135</v>
      </c>
      <c r="B27" s="44" t="s">
        <v>43</v>
      </c>
      <c r="C27" s="44" t="s">
        <v>108</v>
      </c>
      <c r="D27" s="2" t="s">
        <v>46</v>
      </c>
      <c r="E27" s="2" t="s">
        <v>44</v>
      </c>
      <c r="F27" s="35" t="s">
        <v>45</v>
      </c>
      <c r="G27" s="154" t="s">
        <v>0</v>
      </c>
      <c r="H27" s="154"/>
      <c r="I27" s="154"/>
      <c r="J27" s="154"/>
      <c r="K27"/>
      <c r="L27"/>
      <c r="M27"/>
      <c r="N27"/>
      <c r="O27"/>
      <c r="P27"/>
      <c r="Q27"/>
    </row>
    <row r="28" spans="1:17" ht="12.65" customHeight="1" x14ac:dyDescent="0.3">
      <c r="A28" s="88" t="s">
        <v>157</v>
      </c>
      <c r="B28" s="58" t="s">
        <v>48</v>
      </c>
      <c r="C28" s="55">
        <v>15</v>
      </c>
      <c r="D28" s="53"/>
      <c r="E28" s="32"/>
      <c r="F28" s="53">
        <f t="shared" ref="F28:F31" si="14">E28*C28+D28</f>
        <v>0</v>
      </c>
      <c r="G28" s="155"/>
      <c r="H28" s="155"/>
      <c r="I28" s="155"/>
      <c r="J28" s="155"/>
      <c r="K28"/>
      <c r="L28"/>
      <c r="M28"/>
      <c r="N28"/>
      <c r="O28"/>
      <c r="P28"/>
      <c r="Q28"/>
    </row>
    <row r="29" spans="1:17" customFormat="1" ht="25" x14ac:dyDescent="0.3">
      <c r="A29" s="88" t="s">
        <v>158</v>
      </c>
      <c r="B29" s="58" t="s">
        <v>59</v>
      </c>
      <c r="C29" s="55">
        <v>15</v>
      </c>
      <c r="D29" s="53"/>
      <c r="E29" s="32"/>
      <c r="F29" s="53">
        <f t="shared" si="14"/>
        <v>0</v>
      </c>
      <c r="G29" s="155"/>
      <c r="H29" s="155"/>
      <c r="I29" s="155"/>
      <c r="J29" s="155"/>
    </row>
    <row r="30" spans="1:17" customFormat="1" ht="13" x14ac:dyDescent="0.3">
      <c r="A30" s="88" t="s">
        <v>159</v>
      </c>
      <c r="B30" s="58" t="s">
        <v>60</v>
      </c>
      <c r="C30" s="55">
        <v>1</v>
      </c>
      <c r="D30" s="75"/>
      <c r="E30" s="32"/>
      <c r="F30" s="53">
        <f t="shared" si="14"/>
        <v>0</v>
      </c>
      <c r="G30" s="155"/>
      <c r="H30" s="155"/>
      <c r="I30" s="155"/>
      <c r="J30" s="155"/>
    </row>
    <row r="31" spans="1:17" ht="13.75" customHeight="1" x14ac:dyDescent="0.3">
      <c r="A31" s="88" t="s">
        <v>160</v>
      </c>
      <c r="B31" s="12" t="s">
        <v>33</v>
      </c>
      <c r="C31" s="50">
        <v>5</v>
      </c>
      <c r="D31" s="75"/>
      <c r="E31" s="75"/>
      <c r="F31" s="53">
        <f t="shared" si="14"/>
        <v>0</v>
      </c>
      <c r="G31" s="155"/>
      <c r="H31" s="155"/>
      <c r="I31" s="155"/>
      <c r="J31" s="155"/>
      <c r="K31"/>
      <c r="L31"/>
      <c r="M31"/>
      <c r="N31"/>
      <c r="O31"/>
      <c r="P31"/>
      <c r="Q31"/>
    </row>
    <row r="32" spans="1:17" ht="13.75" customHeight="1" x14ac:dyDescent="0.25">
      <c r="B32" s="45" t="s">
        <v>25</v>
      </c>
      <c r="C32" s="56"/>
      <c r="D32" s="56"/>
      <c r="E32" s="56"/>
      <c r="F32" s="57">
        <f>SUM(F28:F31)</f>
        <v>0</v>
      </c>
      <c r="G32" s="42"/>
      <c r="H32"/>
      <c r="I32"/>
      <c r="J32"/>
      <c r="K32"/>
      <c r="L32"/>
      <c r="M32"/>
      <c r="N32"/>
      <c r="O32"/>
      <c r="P32"/>
      <c r="Q32"/>
    </row>
    <row r="33" spans="1:17" x14ac:dyDescent="0.25">
      <c r="B33"/>
      <c r="C33" s="48"/>
      <c r="D33"/>
      <c r="E33"/>
      <c r="F33" s="42"/>
      <c r="G33"/>
      <c r="H33"/>
      <c r="I33"/>
      <c r="J33"/>
      <c r="K33"/>
      <c r="L33"/>
      <c r="M33"/>
      <c r="N33"/>
      <c r="O33"/>
      <c r="P33"/>
      <c r="Q33"/>
    </row>
    <row r="34" spans="1:17" x14ac:dyDescent="0.25">
      <c r="B34" s="16"/>
    </row>
    <row r="35" spans="1:17" ht="15.5" x14ac:dyDescent="0.25">
      <c r="A35" s="156" t="s">
        <v>8</v>
      </c>
      <c r="B35" s="156"/>
      <c r="C35" s="156"/>
      <c r="D35" s="156"/>
      <c r="E35" s="156"/>
      <c r="F35" s="156"/>
      <c r="G35" s="156"/>
      <c r="H35" s="156"/>
      <c r="I35" s="156"/>
      <c r="J35" s="156"/>
      <c r="K35" s="157"/>
      <c r="N35" s="123" t="s">
        <v>1</v>
      </c>
      <c r="O35" s="124"/>
    </row>
    <row r="36" spans="1:17" ht="26" x14ac:dyDescent="0.25">
      <c r="A36" s="33" t="s">
        <v>135</v>
      </c>
      <c r="B36" s="33" t="s">
        <v>28</v>
      </c>
      <c r="C36" s="33" t="s">
        <v>53</v>
      </c>
      <c r="D36" s="33" t="s">
        <v>29</v>
      </c>
      <c r="E36" s="33" t="s">
        <v>30</v>
      </c>
      <c r="F36" s="33" t="s">
        <v>31</v>
      </c>
      <c r="G36" s="33" t="s">
        <v>32</v>
      </c>
      <c r="H36" s="33" t="s">
        <v>2</v>
      </c>
      <c r="I36" s="130" t="s">
        <v>0</v>
      </c>
      <c r="J36" s="131"/>
      <c r="K36" s="131"/>
      <c r="N36" s="2" t="s">
        <v>3</v>
      </c>
      <c r="O36" s="35" t="s">
        <v>4</v>
      </c>
    </row>
    <row r="37" spans="1:17" ht="13" x14ac:dyDescent="0.25">
      <c r="A37" s="91" t="s">
        <v>141</v>
      </c>
      <c r="B37" s="12" t="s">
        <v>190</v>
      </c>
      <c r="C37" s="24">
        <f>O37</f>
        <v>0</v>
      </c>
      <c r="D37" s="36">
        <v>10</v>
      </c>
      <c r="E37" s="36">
        <v>5</v>
      </c>
      <c r="F37" s="36"/>
      <c r="G37" s="36"/>
      <c r="H37" s="24">
        <f t="shared" ref="H37:H40" si="15">SUM(D37:G37)*C37</f>
        <v>0</v>
      </c>
      <c r="I37" s="144"/>
      <c r="J37" s="145"/>
      <c r="K37" s="146"/>
      <c r="N37" s="5" t="s">
        <v>5</v>
      </c>
      <c r="O37" s="68">
        <f>'Prestations projet'!M6</f>
        <v>0</v>
      </c>
    </row>
    <row r="38" spans="1:17" ht="13" x14ac:dyDescent="0.25">
      <c r="A38" s="91" t="s">
        <v>142</v>
      </c>
      <c r="B38" s="12" t="s">
        <v>191</v>
      </c>
      <c r="C38" s="24">
        <f>O38</f>
        <v>0</v>
      </c>
      <c r="D38" s="36">
        <v>2</v>
      </c>
      <c r="E38" s="36">
        <v>2</v>
      </c>
      <c r="F38" s="36">
        <v>2</v>
      </c>
      <c r="G38" s="36">
        <v>2</v>
      </c>
      <c r="H38" s="24">
        <f t="shared" si="15"/>
        <v>0</v>
      </c>
      <c r="I38" s="144"/>
      <c r="J38" s="145"/>
      <c r="K38" s="146"/>
      <c r="N38" s="5" t="s">
        <v>54</v>
      </c>
      <c r="O38" s="68">
        <f>'Prestations projet'!M8</f>
        <v>0</v>
      </c>
    </row>
    <row r="39" spans="1:17" ht="13" x14ac:dyDescent="0.25">
      <c r="A39" s="91" t="s">
        <v>143</v>
      </c>
      <c r="B39" s="12" t="s">
        <v>192</v>
      </c>
      <c r="C39" s="24">
        <f>O39</f>
        <v>0</v>
      </c>
      <c r="D39" s="36">
        <v>2</v>
      </c>
      <c r="E39" s="36">
        <v>2</v>
      </c>
      <c r="F39" s="36"/>
      <c r="G39" s="36"/>
      <c r="H39" s="24">
        <f t="shared" si="15"/>
        <v>0</v>
      </c>
      <c r="I39" s="144"/>
      <c r="J39" s="145"/>
      <c r="K39" s="146"/>
      <c r="N39" s="8" t="s">
        <v>55</v>
      </c>
      <c r="O39" s="68">
        <f>'Prestations projet'!M9</f>
        <v>0</v>
      </c>
    </row>
    <row r="40" spans="1:17" ht="13" x14ac:dyDescent="0.25">
      <c r="A40" s="91" t="s">
        <v>144</v>
      </c>
      <c r="B40" s="12" t="s">
        <v>193</v>
      </c>
      <c r="C40" s="24">
        <f>O40</f>
        <v>0</v>
      </c>
      <c r="D40" s="36">
        <v>20</v>
      </c>
      <c r="E40" s="36">
        <v>10</v>
      </c>
      <c r="F40" s="36">
        <v>2</v>
      </c>
      <c r="G40" s="36">
        <v>2</v>
      </c>
      <c r="H40" s="24">
        <f t="shared" si="15"/>
        <v>0</v>
      </c>
      <c r="I40" s="144"/>
      <c r="J40" s="145"/>
      <c r="K40" s="146"/>
      <c r="N40" s="5" t="s">
        <v>6</v>
      </c>
      <c r="O40" s="68">
        <f>'Prestations projet'!M10</f>
        <v>0</v>
      </c>
    </row>
    <row r="41" spans="1:17" ht="13" x14ac:dyDescent="0.25">
      <c r="B41" s="46" t="s">
        <v>26</v>
      </c>
      <c r="C41" s="46"/>
      <c r="D41" s="46"/>
      <c r="E41" s="46"/>
      <c r="F41" s="46"/>
      <c r="G41" s="46"/>
      <c r="H41" s="66">
        <f>SUM(H37:H40)</f>
        <v>0</v>
      </c>
    </row>
    <row r="42" spans="1:17" ht="31.4" customHeight="1" x14ac:dyDescent="0.25"/>
    <row r="44" spans="1:17" ht="13" x14ac:dyDescent="0.25">
      <c r="B44" s="140" t="s">
        <v>110</v>
      </c>
      <c r="C44" s="141"/>
      <c r="D44" s="141"/>
      <c r="E44" s="141"/>
      <c r="F44" s="141"/>
      <c r="G44" s="141"/>
      <c r="H44" s="141"/>
      <c r="I44" s="142"/>
      <c r="J44" s="59">
        <f>SUM(H41,F32,P24)</f>
        <v>0</v>
      </c>
    </row>
  </sheetData>
  <mergeCells count="29">
    <mergeCell ref="A3:A5"/>
    <mergeCell ref="A26:J26"/>
    <mergeCell ref="G30:J30"/>
    <mergeCell ref="M4:N4"/>
    <mergeCell ref="G3:J4"/>
    <mergeCell ref="K3:L4"/>
    <mergeCell ref="M3:O3"/>
    <mergeCell ref="B3:B5"/>
    <mergeCell ref="C3:C5"/>
    <mergeCell ref="D3:D5"/>
    <mergeCell ref="E3:E4"/>
    <mergeCell ref="O4:O5"/>
    <mergeCell ref="F3:F5"/>
    <mergeCell ref="B44:I44"/>
    <mergeCell ref="I36:K36"/>
    <mergeCell ref="B1:C1"/>
    <mergeCell ref="I40:K40"/>
    <mergeCell ref="I39:K39"/>
    <mergeCell ref="D1:Q1"/>
    <mergeCell ref="I38:K38"/>
    <mergeCell ref="I37:K37"/>
    <mergeCell ref="P3:P5"/>
    <mergeCell ref="Q3:Q5"/>
    <mergeCell ref="N35:O35"/>
    <mergeCell ref="G27:J27"/>
    <mergeCell ref="G31:J31"/>
    <mergeCell ref="G28:J28"/>
    <mergeCell ref="G29:J29"/>
    <mergeCell ref="A35:K35"/>
  </mergeCells>
  <dataValidations count="1">
    <dataValidation type="list" allowBlank="1" showInputMessage="1" showErrorMessage="1" sqref="E7:E9 E12:E18 E21:E22" xr:uid="{F7898A13-5D02-4FB6-AC91-1F5B1BAF9DB7}">
      <formula1>"Acquisition,Abonnement"</formula1>
    </dataValidation>
  </dataValidations>
  <pageMargins left="0.70866141732283472" right="0.70866141732283472" top="0.74803149606299213" bottom="0.74803149606299213" header="0.31496062992125984" footer="0.31496062992125984"/>
  <pageSetup paperSize="9" scale="45" fitToHeight="0" orientation="landscape" r:id="rId1"/>
  <headerFooter>
    <oddHeader>&amp;L&amp;F&amp;R&amp;A</oddHeader>
    <oddFooter>&amp;LCCI Bordeaux Gironde&amp;R&amp;P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171CCA-B81A-4B00-A36B-471838BCEE8D}">
  <sheetPr>
    <tabColor theme="4" tint="0.39997558519241921"/>
    <pageSetUpPr fitToPage="1"/>
  </sheetPr>
  <dimension ref="A1:L21"/>
  <sheetViews>
    <sheetView showGridLines="0" zoomScaleNormal="100" workbookViewId="0">
      <selection activeCell="H32" sqref="H32"/>
    </sheetView>
  </sheetViews>
  <sheetFormatPr baseColWidth="10" defaultRowHeight="12.5" x14ac:dyDescent="0.25"/>
  <cols>
    <col min="2" max="2" width="44.81640625" bestFit="1" customWidth="1"/>
    <col min="3" max="3" width="22" customWidth="1"/>
    <col min="4" max="4" width="24.81640625" bestFit="1" customWidth="1"/>
    <col min="5" max="5" width="8.453125" bestFit="1" customWidth="1"/>
    <col min="8" max="9" width="20" customWidth="1"/>
    <col min="12" max="12" width="38.81640625" customWidth="1"/>
  </cols>
  <sheetData>
    <row r="1" spans="1:12" s="1" customFormat="1" ht="22.5" x14ac:dyDescent="0.25">
      <c r="B1" s="143" t="s">
        <v>118</v>
      </c>
      <c r="C1" s="143"/>
      <c r="D1" s="147" t="str">
        <f>'Page de garde'!D41</f>
        <v>à renseigner</v>
      </c>
      <c r="E1" s="147"/>
      <c r="F1" s="147"/>
      <c r="G1" s="147"/>
      <c r="H1" s="147"/>
      <c r="I1" s="147"/>
      <c r="J1" s="147"/>
      <c r="K1" s="147"/>
      <c r="L1" s="147"/>
    </row>
    <row r="2" spans="1:12" s="1" customFormat="1" ht="13.75" customHeight="1" x14ac:dyDescent="0.25">
      <c r="B2" s="16"/>
    </row>
    <row r="3" spans="1:12" s="1" customFormat="1" ht="13.75" customHeight="1" x14ac:dyDescent="0.25">
      <c r="A3" s="158" t="s">
        <v>135</v>
      </c>
      <c r="B3" s="158" t="s">
        <v>105</v>
      </c>
      <c r="C3" s="158" t="s">
        <v>106</v>
      </c>
      <c r="D3" s="158" t="s">
        <v>107</v>
      </c>
      <c r="E3" s="158" t="s">
        <v>108</v>
      </c>
      <c r="F3" s="165" t="s">
        <v>15</v>
      </c>
      <c r="G3" s="166"/>
      <c r="H3" s="169" t="s">
        <v>17</v>
      </c>
      <c r="I3" s="169"/>
      <c r="J3" s="169"/>
      <c r="K3" s="148" t="s">
        <v>41</v>
      </c>
      <c r="L3" s="151" t="s">
        <v>103</v>
      </c>
    </row>
    <row r="4" spans="1:12" s="1" customFormat="1" ht="34.4" customHeight="1" x14ac:dyDescent="0.25">
      <c r="A4" s="158"/>
      <c r="B4" s="158"/>
      <c r="C4" s="158"/>
      <c r="D4" s="158"/>
      <c r="E4" s="158"/>
      <c r="F4" s="167"/>
      <c r="G4" s="168"/>
      <c r="H4" s="159" t="s">
        <v>18</v>
      </c>
      <c r="I4" s="160"/>
      <c r="J4" s="171" t="s">
        <v>42</v>
      </c>
      <c r="K4" s="149"/>
      <c r="L4" s="152"/>
    </row>
    <row r="5" spans="1:12" s="1" customFormat="1" ht="52" x14ac:dyDescent="0.25">
      <c r="A5" s="158"/>
      <c r="B5" s="158"/>
      <c r="C5" s="158"/>
      <c r="D5" s="158"/>
      <c r="E5" s="158"/>
      <c r="F5" s="37" t="s">
        <v>194</v>
      </c>
      <c r="G5" s="37" t="s">
        <v>127</v>
      </c>
      <c r="H5" s="43" t="s">
        <v>56</v>
      </c>
      <c r="I5" s="43" t="s">
        <v>128</v>
      </c>
      <c r="J5" s="172"/>
      <c r="K5" s="150"/>
      <c r="L5" s="153"/>
    </row>
    <row r="6" spans="1:12" s="1" customFormat="1" ht="15.65" customHeight="1" x14ac:dyDescent="0.25">
      <c r="A6" s="92" t="s">
        <v>82</v>
      </c>
      <c r="B6" s="93"/>
      <c r="C6" s="94"/>
      <c r="D6" s="95"/>
      <c r="E6" s="95"/>
      <c r="F6" s="95"/>
      <c r="G6" s="95"/>
      <c r="H6" s="95"/>
      <c r="I6" s="95"/>
      <c r="J6" s="95"/>
      <c r="K6" s="95"/>
      <c r="L6" s="96"/>
    </row>
    <row r="7" spans="1:12" s="1" customFormat="1" ht="13" x14ac:dyDescent="0.3">
      <c r="A7" s="88" t="s">
        <v>161</v>
      </c>
      <c r="B7" s="80" t="s">
        <v>63</v>
      </c>
      <c r="C7" s="80" t="s">
        <v>61</v>
      </c>
      <c r="D7" s="81"/>
      <c r="E7" s="76">
        <v>10</v>
      </c>
      <c r="F7" s="17"/>
      <c r="G7" s="24">
        <f t="shared" ref="G7:G8" si="0">F7*E7*4</f>
        <v>0</v>
      </c>
      <c r="H7" s="24"/>
      <c r="I7" s="36"/>
      <c r="J7" s="24">
        <f t="shared" ref="J7:J8" si="1">SUM(H7:I7)*4*E7</f>
        <v>0</v>
      </c>
      <c r="K7" s="24">
        <f t="shared" ref="K7:K8" si="2">G7+J7</f>
        <v>0</v>
      </c>
      <c r="L7" s="8"/>
    </row>
    <row r="8" spans="1:12" s="1" customFormat="1" ht="13" x14ac:dyDescent="0.3">
      <c r="A8" s="88" t="s">
        <v>162</v>
      </c>
      <c r="B8" s="80" t="s">
        <v>64</v>
      </c>
      <c r="C8" s="80" t="s">
        <v>61</v>
      </c>
      <c r="D8" s="81"/>
      <c r="E8" s="76">
        <v>5</v>
      </c>
      <c r="F8" s="17"/>
      <c r="G8" s="24">
        <f t="shared" si="0"/>
        <v>0</v>
      </c>
      <c r="H8" s="24"/>
      <c r="I8" s="36"/>
      <c r="J8" s="24">
        <f t="shared" si="1"/>
        <v>0</v>
      </c>
      <c r="K8" s="24">
        <f t="shared" si="2"/>
        <v>0</v>
      </c>
      <c r="L8" s="8"/>
    </row>
    <row r="9" spans="1:12" s="1" customFormat="1" ht="13" x14ac:dyDescent="0.3">
      <c r="A9" s="88" t="s">
        <v>163</v>
      </c>
      <c r="B9" s="80" t="s">
        <v>65</v>
      </c>
      <c r="C9" s="80" t="s">
        <v>61</v>
      </c>
      <c r="D9" s="81"/>
      <c r="E9" s="76">
        <v>2</v>
      </c>
      <c r="F9" s="17"/>
      <c r="G9" s="24">
        <f t="shared" ref="G9:G16" si="3">F9*E9*4</f>
        <v>0</v>
      </c>
      <c r="H9" s="24"/>
      <c r="I9" s="36"/>
      <c r="J9" s="24">
        <f t="shared" ref="J9:J11" si="4">SUM(H9:I9)*4*E9</f>
        <v>0</v>
      </c>
      <c r="K9" s="24">
        <f t="shared" ref="K9:K11" si="5">G9+J9</f>
        <v>0</v>
      </c>
      <c r="L9" s="8"/>
    </row>
    <row r="10" spans="1:12" s="1" customFormat="1" ht="13" x14ac:dyDescent="0.3">
      <c r="A10" s="88" t="s">
        <v>164</v>
      </c>
      <c r="B10" s="80" t="s">
        <v>66</v>
      </c>
      <c r="C10" s="80" t="s">
        <v>61</v>
      </c>
      <c r="D10" s="81"/>
      <c r="E10" s="76">
        <v>1</v>
      </c>
      <c r="F10" s="17"/>
      <c r="G10" s="24">
        <f t="shared" si="3"/>
        <v>0</v>
      </c>
      <c r="H10" s="24"/>
      <c r="I10" s="36"/>
      <c r="J10" s="24">
        <f t="shared" si="4"/>
        <v>0</v>
      </c>
      <c r="K10" s="24">
        <f t="shared" si="5"/>
        <v>0</v>
      </c>
      <c r="L10" s="8"/>
    </row>
    <row r="11" spans="1:12" s="1" customFormat="1" ht="13" x14ac:dyDescent="0.3">
      <c r="A11" s="88" t="s">
        <v>165</v>
      </c>
      <c r="B11" s="80" t="s">
        <v>67</v>
      </c>
      <c r="C11" s="80" t="s">
        <v>62</v>
      </c>
      <c r="D11" s="81"/>
      <c r="E11" s="76">
        <v>2</v>
      </c>
      <c r="F11" s="17"/>
      <c r="G11" s="24">
        <f t="shared" si="3"/>
        <v>0</v>
      </c>
      <c r="H11" s="24"/>
      <c r="I11" s="36"/>
      <c r="J11" s="24">
        <f t="shared" si="4"/>
        <v>0</v>
      </c>
      <c r="K11" s="24">
        <f t="shared" si="5"/>
        <v>0</v>
      </c>
      <c r="L11" s="8"/>
    </row>
    <row r="12" spans="1:12" s="1" customFormat="1" ht="15.65" customHeight="1" x14ac:dyDescent="0.25"/>
    <row r="13" spans="1:12" s="1" customFormat="1" ht="15.65" customHeight="1" x14ac:dyDescent="0.25">
      <c r="A13" s="92" t="s">
        <v>104</v>
      </c>
      <c r="B13" s="93"/>
      <c r="C13" s="94"/>
      <c r="D13" s="95"/>
      <c r="E13" s="95"/>
      <c r="F13" s="95"/>
      <c r="G13" s="95"/>
      <c r="H13" s="95"/>
      <c r="I13" s="95"/>
      <c r="J13" s="95"/>
      <c r="K13" s="95"/>
      <c r="L13" s="96"/>
    </row>
    <row r="14" spans="1:12" s="1" customFormat="1" ht="13" x14ac:dyDescent="0.3">
      <c r="A14" s="88" t="s">
        <v>166</v>
      </c>
      <c r="B14" s="80" t="s">
        <v>68</v>
      </c>
      <c r="C14" s="80" t="s">
        <v>62</v>
      </c>
      <c r="D14" s="81" t="s">
        <v>73</v>
      </c>
      <c r="E14" s="76">
        <v>23</v>
      </c>
      <c r="F14" s="17"/>
      <c r="G14" s="24">
        <f t="shared" si="3"/>
        <v>0</v>
      </c>
      <c r="H14" s="24"/>
      <c r="I14" s="36"/>
      <c r="J14" s="24"/>
      <c r="K14" s="24"/>
      <c r="L14" s="8"/>
    </row>
    <row r="15" spans="1:12" s="1" customFormat="1" ht="13" x14ac:dyDescent="0.3">
      <c r="A15" s="88" t="s">
        <v>167</v>
      </c>
      <c r="B15" s="80" t="s">
        <v>69</v>
      </c>
      <c r="C15" s="80" t="s">
        <v>62</v>
      </c>
      <c r="D15" s="81" t="s">
        <v>70</v>
      </c>
      <c r="E15" s="76">
        <v>69</v>
      </c>
      <c r="F15" s="17"/>
      <c r="G15" s="24">
        <f t="shared" si="3"/>
        <v>0</v>
      </c>
      <c r="H15" s="24"/>
      <c r="I15" s="36"/>
      <c r="J15" s="24"/>
      <c r="K15" s="24"/>
      <c r="L15" s="8"/>
    </row>
    <row r="16" spans="1:12" s="1" customFormat="1" ht="13" x14ac:dyDescent="0.3">
      <c r="A16" s="88" t="s">
        <v>168</v>
      </c>
      <c r="B16" s="80" t="s">
        <v>71</v>
      </c>
      <c r="C16" s="80" t="s">
        <v>62</v>
      </c>
      <c r="D16" s="81" t="s">
        <v>72</v>
      </c>
      <c r="E16" s="76">
        <v>5</v>
      </c>
      <c r="F16" s="17"/>
      <c r="G16" s="24">
        <f t="shared" si="3"/>
        <v>0</v>
      </c>
      <c r="H16" s="24"/>
      <c r="I16" s="36"/>
      <c r="J16" s="24"/>
      <c r="K16" s="24"/>
      <c r="L16" s="8"/>
    </row>
    <row r="17" spans="2:11" s="1" customFormat="1" ht="15.65" customHeight="1" x14ac:dyDescent="0.25"/>
    <row r="18" spans="2:11" s="1" customFormat="1" ht="13.75" customHeight="1" x14ac:dyDescent="0.25">
      <c r="B18" s="45" t="s">
        <v>109</v>
      </c>
      <c r="C18" s="56"/>
      <c r="D18" s="46"/>
      <c r="E18" s="46"/>
      <c r="F18" s="46"/>
      <c r="G18" s="46"/>
      <c r="H18" s="46"/>
      <c r="I18" s="46"/>
      <c r="J18" s="47"/>
      <c r="K18" s="24">
        <f>SUM(K6:K17)</f>
        <v>0</v>
      </c>
    </row>
    <row r="21" spans="2:11" ht="18" customHeight="1" x14ac:dyDescent="0.25">
      <c r="B21" s="140" t="s">
        <v>102</v>
      </c>
      <c r="C21" s="141"/>
      <c r="D21" s="141"/>
      <c r="E21" s="141"/>
      <c r="F21" s="141"/>
      <c r="G21" s="141"/>
      <c r="H21" s="141"/>
      <c r="I21" s="142"/>
      <c r="J21" s="77">
        <f>K18</f>
        <v>0</v>
      </c>
    </row>
  </sheetData>
  <mergeCells count="14">
    <mergeCell ref="A3:A5"/>
    <mergeCell ref="B1:C1"/>
    <mergeCell ref="D1:L1"/>
    <mergeCell ref="B3:B5"/>
    <mergeCell ref="C3:C5"/>
    <mergeCell ref="D3:D5"/>
    <mergeCell ref="E3:E5"/>
    <mergeCell ref="B21:I21"/>
    <mergeCell ref="F3:G4"/>
    <mergeCell ref="H3:J3"/>
    <mergeCell ref="K3:K5"/>
    <mergeCell ref="L3:L5"/>
    <mergeCell ref="H4:I4"/>
    <mergeCell ref="J4:J5"/>
  </mergeCells>
  <pageMargins left="0.70866141732283472" right="0.70866141732283472" top="0.74803149606299213" bottom="0.74803149606299213" header="0.31496062992125984" footer="0.31496062992125984"/>
  <pageSetup paperSize="9" scale="61" fitToHeight="0" orientation="landscape" r:id="rId1"/>
  <headerFooter>
    <oddHeader>&amp;L&amp;F&amp;R&amp;A</oddHeader>
    <oddFooter>&amp;LCCI Bordeaux Gironde&amp;R&amp;P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8E52A-C8A9-4EDA-BE37-9CFB4D1F9D2C}">
  <sheetPr>
    <tabColor theme="9"/>
    <pageSetUpPr fitToPage="1"/>
  </sheetPr>
  <dimension ref="A1:F9"/>
  <sheetViews>
    <sheetView showGridLines="0" workbookViewId="0">
      <selection activeCell="B4" sqref="B4"/>
    </sheetView>
  </sheetViews>
  <sheetFormatPr baseColWidth="10" defaultRowHeight="12.5" x14ac:dyDescent="0.25"/>
  <cols>
    <col min="1" max="1" width="59.1796875" customWidth="1"/>
    <col min="2" max="2" width="36.453125" customWidth="1"/>
    <col min="3" max="8" width="11" customWidth="1"/>
    <col min="257" max="257" width="24.453125" customWidth="1"/>
    <col min="258" max="258" width="29.1796875" customWidth="1"/>
    <col min="259" max="259" width="15.54296875" customWidth="1"/>
    <col min="513" max="513" width="24.453125" customWidth="1"/>
    <col min="514" max="514" width="29.1796875" customWidth="1"/>
    <col min="515" max="515" width="15.54296875" customWidth="1"/>
    <col min="769" max="769" width="24.453125" customWidth="1"/>
    <col min="770" max="770" width="29.1796875" customWidth="1"/>
    <col min="771" max="771" width="15.54296875" customWidth="1"/>
    <col min="1025" max="1025" width="24.453125" customWidth="1"/>
    <col min="1026" max="1026" width="29.1796875" customWidth="1"/>
    <col min="1027" max="1027" width="15.54296875" customWidth="1"/>
    <col min="1281" max="1281" width="24.453125" customWidth="1"/>
    <col min="1282" max="1282" width="29.1796875" customWidth="1"/>
    <col min="1283" max="1283" width="15.54296875" customWidth="1"/>
    <col min="1537" max="1537" width="24.453125" customWidth="1"/>
    <col min="1538" max="1538" width="29.1796875" customWidth="1"/>
    <col min="1539" max="1539" width="15.54296875" customWidth="1"/>
    <col min="1793" max="1793" width="24.453125" customWidth="1"/>
    <col min="1794" max="1794" width="29.1796875" customWidth="1"/>
    <col min="1795" max="1795" width="15.54296875" customWidth="1"/>
    <col min="2049" max="2049" width="24.453125" customWidth="1"/>
    <col min="2050" max="2050" width="29.1796875" customWidth="1"/>
    <col min="2051" max="2051" width="15.54296875" customWidth="1"/>
    <col min="2305" max="2305" width="24.453125" customWidth="1"/>
    <col min="2306" max="2306" width="29.1796875" customWidth="1"/>
    <col min="2307" max="2307" width="15.54296875" customWidth="1"/>
    <col min="2561" max="2561" width="24.453125" customWidth="1"/>
    <col min="2562" max="2562" width="29.1796875" customWidth="1"/>
    <col min="2563" max="2563" width="15.54296875" customWidth="1"/>
    <col min="2817" max="2817" width="24.453125" customWidth="1"/>
    <col min="2818" max="2818" width="29.1796875" customWidth="1"/>
    <col min="2819" max="2819" width="15.54296875" customWidth="1"/>
    <col min="3073" max="3073" width="24.453125" customWidth="1"/>
    <col min="3074" max="3074" width="29.1796875" customWidth="1"/>
    <col min="3075" max="3075" width="15.54296875" customWidth="1"/>
    <col min="3329" max="3329" width="24.453125" customWidth="1"/>
    <col min="3330" max="3330" width="29.1796875" customWidth="1"/>
    <col min="3331" max="3331" width="15.54296875" customWidth="1"/>
    <col min="3585" max="3585" width="24.453125" customWidth="1"/>
    <col min="3586" max="3586" width="29.1796875" customWidth="1"/>
    <col min="3587" max="3587" width="15.54296875" customWidth="1"/>
    <col min="3841" max="3841" width="24.453125" customWidth="1"/>
    <col min="3842" max="3842" width="29.1796875" customWidth="1"/>
    <col min="3843" max="3843" width="15.54296875" customWidth="1"/>
    <col min="4097" max="4097" width="24.453125" customWidth="1"/>
    <col min="4098" max="4098" width="29.1796875" customWidth="1"/>
    <col min="4099" max="4099" width="15.54296875" customWidth="1"/>
    <col min="4353" max="4353" width="24.453125" customWidth="1"/>
    <col min="4354" max="4354" width="29.1796875" customWidth="1"/>
    <col min="4355" max="4355" width="15.54296875" customWidth="1"/>
    <col min="4609" max="4609" width="24.453125" customWidth="1"/>
    <col min="4610" max="4610" width="29.1796875" customWidth="1"/>
    <col min="4611" max="4611" width="15.54296875" customWidth="1"/>
    <col min="4865" max="4865" width="24.453125" customWidth="1"/>
    <col min="4866" max="4866" width="29.1796875" customWidth="1"/>
    <col min="4867" max="4867" width="15.54296875" customWidth="1"/>
    <col min="5121" max="5121" width="24.453125" customWidth="1"/>
    <col min="5122" max="5122" width="29.1796875" customWidth="1"/>
    <col min="5123" max="5123" width="15.54296875" customWidth="1"/>
    <col min="5377" max="5377" width="24.453125" customWidth="1"/>
    <col min="5378" max="5378" width="29.1796875" customWidth="1"/>
    <col min="5379" max="5379" width="15.54296875" customWidth="1"/>
    <col min="5633" max="5633" width="24.453125" customWidth="1"/>
    <col min="5634" max="5634" width="29.1796875" customWidth="1"/>
    <col min="5635" max="5635" width="15.54296875" customWidth="1"/>
    <col min="5889" max="5889" width="24.453125" customWidth="1"/>
    <col min="5890" max="5890" width="29.1796875" customWidth="1"/>
    <col min="5891" max="5891" width="15.54296875" customWidth="1"/>
    <col min="6145" max="6145" width="24.453125" customWidth="1"/>
    <col min="6146" max="6146" width="29.1796875" customWidth="1"/>
    <col min="6147" max="6147" width="15.54296875" customWidth="1"/>
    <col min="6401" max="6401" width="24.453125" customWidth="1"/>
    <col min="6402" max="6402" width="29.1796875" customWidth="1"/>
    <col min="6403" max="6403" width="15.54296875" customWidth="1"/>
    <col min="6657" max="6657" width="24.453125" customWidth="1"/>
    <col min="6658" max="6658" width="29.1796875" customWidth="1"/>
    <col min="6659" max="6659" width="15.54296875" customWidth="1"/>
    <col min="6913" max="6913" width="24.453125" customWidth="1"/>
    <col min="6914" max="6914" width="29.1796875" customWidth="1"/>
    <col min="6915" max="6915" width="15.54296875" customWidth="1"/>
    <col min="7169" max="7169" width="24.453125" customWidth="1"/>
    <col min="7170" max="7170" width="29.1796875" customWidth="1"/>
    <col min="7171" max="7171" width="15.54296875" customWidth="1"/>
    <col min="7425" max="7425" width="24.453125" customWidth="1"/>
    <col min="7426" max="7426" width="29.1796875" customWidth="1"/>
    <col min="7427" max="7427" width="15.54296875" customWidth="1"/>
    <col min="7681" max="7681" width="24.453125" customWidth="1"/>
    <col min="7682" max="7682" width="29.1796875" customWidth="1"/>
    <col min="7683" max="7683" width="15.54296875" customWidth="1"/>
    <col min="7937" max="7937" width="24.453125" customWidth="1"/>
    <col min="7938" max="7938" width="29.1796875" customWidth="1"/>
    <col min="7939" max="7939" width="15.54296875" customWidth="1"/>
    <col min="8193" max="8193" width="24.453125" customWidth="1"/>
    <col min="8194" max="8194" width="29.1796875" customWidth="1"/>
    <col min="8195" max="8195" width="15.54296875" customWidth="1"/>
    <col min="8449" max="8449" width="24.453125" customWidth="1"/>
    <col min="8450" max="8450" width="29.1796875" customWidth="1"/>
    <col min="8451" max="8451" width="15.54296875" customWidth="1"/>
    <col min="8705" max="8705" width="24.453125" customWidth="1"/>
    <col min="8706" max="8706" width="29.1796875" customWidth="1"/>
    <col min="8707" max="8707" width="15.54296875" customWidth="1"/>
    <col min="8961" max="8961" width="24.453125" customWidth="1"/>
    <col min="8962" max="8962" width="29.1796875" customWidth="1"/>
    <col min="8963" max="8963" width="15.54296875" customWidth="1"/>
    <col min="9217" max="9217" width="24.453125" customWidth="1"/>
    <col min="9218" max="9218" width="29.1796875" customWidth="1"/>
    <col min="9219" max="9219" width="15.54296875" customWidth="1"/>
    <col min="9473" max="9473" width="24.453125" customWidth="1"/>
    <col min="9474" max="9474" width="29.1796875" customWidth="1"/>
    <col min="9475" max="9475" width="15.54296875" customWidth="1"/>
    <col min="9729" max="9729" width="24.453125" customWidth="1"/>
    <col min="9730" max="9730" width="29.1796875" customWidth="1"/>
    <col min="9731" max="9731" width="15.54296875" customWidth="1"/>
    <col min="9985" max="9985" width="24.453125" customWidth="1"/>
    <col min="9986" max="9986" width="29.1796875" customWidth="1"/>
    <col min="9987" max="9987" width="15.54296875" customWidth="1"/>
    <col min="10241" max="10241" width="24.453125" customWidth="1"/>
    <col min="10242" max="10242" width="29.1796875" customWidth="1"/>
    <col min="10243" max="10243" width="15.54296875" customWidth="1"/>
    <col min="10497" max="10497" width="24.453125" customWidth="1"/>
    <col min="10498" max="10498" width="29.1796875" customWidth="1"/>
    <col min="10499" max="10499" width="15.54296875" customWidth="1"/>
    <col min="10753" max="10753" width="24.453125" customWidth="1"/>
    <col min="10754" max="10754" width="29.1796875" customWidth="1"/>
    <col min="10755" max="10755" width="15.54296875" customWidth="1"/>
    <col min="11009" max="11009" width="24.453125" customWidth="1"/>
    <col min="11010" max="11010" width="29.1796875" customWidth="1"/>
    <col min="11011" max="11011" width="15.54296875" customWidth="1"/>
    <col min="11265" max="11265" width="24.453125" customWidth="1"/>
    <col min="11266" max="11266" width="29.1796875" customWidth="1"/>
    <col min="11267" max="11267" width="15.54296875" customWidth="1"/>
    <col min="11521" max="11521" width="24.453125" customWidth="1"/>
    <col min="11522" max="11522" width="29.1796875" customWidth="1"/>
    <col min="11523" max="11523" width="15.54296875" customWidth="1"/>
    <col min="11777" max="11777" width="24.453125" customWidth="1"/>
    <col min="11778" max="11778" width="29.1796875" customWidth="1"/>
    <col min="11779" max="11779" width="15.54296875" customWidth="1"/>
    <col min="12033" max="12033" width="24.453125" customWidth="1"/>
    <col min="12034" max="12034" width="29.1796875" customWidth="1"/>
    <col min="12035" max="12035" width="15.54296875" customWidth="1"/>
    <col min="12289" max="12289" width="24.453125" customWidth="1"/>
    <col min="12290" max="12290" width="29.1796875" customWidth="1"/>
    <col min="12291" max="12291" width="15.54296875" customWidth="1"/>
    <col min="12545" max="12545" width="24.453125" customWidth="1"/>
    <col min="12546" max="12546" width="29.1796875" customWidth="1"/>
    <col min="12547" max="12547" width="15.54296875" customWidth="1"/>
    <col min="12801" max="12801" width="24.453125" customWidth="1"/>
    <col min="12802" max="12802" width="29.1796875" customWidth="1"/>
    <col min="12803" max="12803" width="15.54296875" customWidth="1"/>
    <col min="13057" max="13057" width="24.453125" customWidth="1"/>
    <col min="13058" max="13058" width="29.1796875" customWidth="1"/>
    <col min="13059" max="13059" width="15.54296875" customWidth="1"/>
    <col min="13313" max="13313" width="24.453125" customWidth="1"/>
    <col min="13314" max="13314" width="29.1796875" customWidth="1"/>
    <col min="13315" max="13315" width="15.54296875" customWidth="1"/>
    <col min="13569" max="13569" width="24.453125" customWidth="1"/>
    <col min="13570" max="13570" width="29.1796875" customWidth="1"/>
    <col min="13571" max="13571" width="15.54296875" customWidth="1"/>
    <col min="13825" max="13825" width="24.453125" customWidth="1"/>
    <col min="13826" max="13826" width="29.1796875" customWidth="1"/>
    <col min="13827" max="13827" width="15.54296875" customWidth="1"/>
    <col min="14081" max="14081" width="24.453125" customWidth="1"/>
    <col min="14082" max="14082" width="29.1796875" customWidth="1"/>
    <col min="14083" max="14083" width="15.54296875" customWidth="1"/>
    <col min="14337" max="14337" width="24.453125" customWidth="1"/>
    <col min="14338" max="14338" width="29.1796875" customWidth="1"/>
    <col min="14339" max="14339" width="15.54296875" customWidth="1"/>
    <col min="14593" max="14593" width="24.453125" customWidth="1"/>
    <col min="14594" max="14594" width="29.1796875" customWidth="1"/>
    <col min="14595" max="14595" width="15.54296875" customWidth="1"/>
    <col min="14849" max="14849" width="24.453125" customWidth="1"/>
    <col min="14850" max="14850" width="29.1796875" customWidth="1"/>
    <col min="14851" max="14851" width="15.54296875" customWidth="1"/>
    <col min="15105" max="15105" width="24.453125" customWidth="1"/>
    <col min="15106" max="15106" width="29.1796875" customWidth="1"/>
    <col min="15107" max="15107" width="15.54296875" customWidth="1"/>
    <col min="15361" max="15361" width="24.453125" customWidth="1"/>
    <col min="15362" max="15362" width="29.1796875" customWidth="1"/>
    <col min="15363" max="15363" width="15.54296875" customWidth="1"/>
    <col min="15617" max="15617" width="24.453125" customWidth="1"/>
    <col min="15618" max="15618" width="29.1796875" customWidth="1"/>
    <col min="15619" max="15619" width="15.54296875" customWidth="1"/>
    <col min="15873" max="15873" width="24.453125" customWidth="1"/>
    <col min="15874" max="15874" width="29.1796875" customWidth="1"/>
    <col min="15875" max="15875" width="15.54296875" customWidth="1"/>
    <col min="16129" max="16129" width="24.453125" customWidth="1"/>
    <col min="16130" max="16130" width="29.1796875" customWidth="1"/>
    <col min="16131" max="16131" width="15.54296875" customWidth="1"/>
  </cols>
  <sheetData>
    <row r="1" spans="1:6" s="29" customFormat="1" ht="20" x14ac:dyDescent="0.4">
      <c r="A1" s="85" t="s">
        <v>118</v>
      </c>
      <c r="B1" s="30" t="str">
        <f>'Page de garde'!D41</f>
        <v>à renseigner</v>
      </c>
    </row>
    <row r="2" spans="1:6" ht="22.5" x14ac:dyDescent="0.25">
      <c r="A2" s="13"/>
      <c r="B2" s="13"/>
      <c r="D2" s="14"/>
      <c r="E2" s="14"/>
      <c r="F2" s="14"/>
    </row>
    <row r="3" spans="1:6" s="25" customFormat="1" ht="20.5" customHeight="1" x14ac:dyDescent="0.25">
      <c r="A3" s="27" t="s">
        <v>35</v>
      </c>
      <c r="B3" s="28" t="s">
        <v>20</v>
      </c>
    </row>
    <row r="4" spans="1:6" s="1" customFormat="1" ht="25.4" customHeight="1" x14ac:dyDescent="0.25">
      <c r="A4" s="69" t="s">
        <v>34</v>
      </c>
      <c r="B4" s="32">
        <f>'Prestations projet'!F36</f>
        <v>0</v>
      </c>
    </row>
    <row r="5" spans="1:6" s="1" customFormat="1" ht="25.4" customHeight="1" x14ac:dyDescent="0.25">
      <c r="A5" s="70" t="s">
        <v>101</v>
      </c>
      <c r="B5" s="32">
        <f>Evolution!J44</f>
        <v>0</v>
      </c>
    </row>
    <row r="6" spans="1:6" s="1" customFormat="1" ht="25.4" customHeight="1" x14ac:dyDescent="0.25">
      <c r="A6" s="71" t="s">
        <v>57</v>
      </c>
      <c r="B6" s="32">
        <f>'MCO existant'!J21</f>
        <v>0</v>
      </c>
    </row>
    <row r="7" spans="1:6" s="25" customFormat="1" ht="28.4" customHeight="1" x14ac:dyDescent="0.25">
      <c r="A7" s="38" t="s">
        <v>36</v>
      </c>
      <c r="B7" s="32">
        <f>SUM(B4:B6)</f>
        <v>0</v>
      </c>
    </row>
    <row r="8" spans="1:6" x14ac:dyDescent="0.25">
      <c r="B8" s="39"/>
    </row>
    <row r="9" spans="1:6" ht="28.4" customHeight="1" x14ac:dyDescent="0.25">
      <c r="A9" s="31" t="s">
        <v>37</v>
      </c>
      <c r="B9" s="32">
        <f>B7*1.2</f>
        <v>0</v>
      </c>
    </row>
  </sheetData>
  <pageMargins left="0.70866141732283472" right="0.70866141732283472" top="0.74803149606299213" bottom="0.74803149606299213" header="0.31496062992125984" footer="0.31496062992125984"/>
  <pageSetup paperSize="9" fitToHeight="0" orientation="landscape" r:id="rId1"/>
  <headerFooter>
    <oddHeader>&amp;L&amp;F&amp;R&amp;A</oddHeader>
    <oddFooter>&amp;LCCI Bordeaux Gironde&amp;R&amp;P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E3C94FF4BCBA04F97E28943EDF8BE9A" ma:contentTypeVersion="" ma:contentTypeDescription="Crée un document." ma:contentTypeScope="" ma:versionID="2502a15e14788d01d825f6de8d873c1d">
  <xsd:schema xmlns:xsd="http://www.w3.org/2001/XMLSchema" xmlns:xs="http://www.w3.org/2001/XMLSchema" xmlns:p="http://schemas.microsoft.com/office/2006/metadata/properties" xmlns:ns1="http://schemas.microsoft.com/sharepoint/v3" xmlns:ns2="e5ec1ef7-0d3c-48dd-a513-db33bd243b27" xmlns:ns3="744cf8be-8ba9-45a8-a82b-a606e61de8de" targetNamespace="http://schemas.microsoft.com/office/2006/metadata/properties" ma:root="true" ma:fieldsID="ac5e1831295f1616c4152e7e9a10a314" ns1:_="" ns2:_="" ns3:_="">
    <xsd:import namespace="http://schemas.microsoft.com/sharepoint/v3"/>
    <xsd:import namespace="e5ec1ef7-0d3c-48dd-a513-db33bd243b27"/>
    <xsd:import namespace="744cf8be-8ba9-45a8-a82b-a606e61de8de"/>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Date de début de planification" ma:description="La colonne de site Date de début de planification est créée par la fonctionnalité de publication. Elle permet de spécifier les date et heure auxquelles cette page apparaîtra la première fois aux visiteurs du site." ma:internalName="PublishingStartDate">
      <xsd:simpleType>
        <xsd:restriction base="dms:Unknown"/>
      </xsd:simpleType>
    </xsd:element>
    <xsd:element name="PublishingExpirationDate" ma:index="9" nillable="true" ma:displayName="Date de fin de planification" ma:description="La colonne de site Date de fin de planification est créée par la fonctionnalité de publication. Elle permet de spécifier les date et heure auxquelles cette page n'apparaîtra plus aux visiteurs du sit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5ec1ef7-0d3c-48dd-a513-db33bd243b27"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44cf8be-8ba9-45a8-a82b-a606e61de8de"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F39F7CA5-69BA-495D-A89F-768DCBC250D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5ec1ef7-0d3c-48dd-a513-db33bd243b27"/>
    <ds:schemaRef ds:uri="744cf8be-8ba9-45a8-a82b-a606e61de8d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6A41158-53B1-47EA-9A46-FBA997F245E0}">
  <ds:schemaRefs>
    <ds:schemaRef ds:uri="http://schemas.microsoft.com/sharepoint/v3/contenttype/forms"/>
  </ds:schemaRefs>
</ds:datastoreItem>
</file>

<file path=customXml/itemProps3.xml><?xml version="1.0" encoding="utf-8"?>
<ds:datastoreItem xmlns:ds="http://schemas.openxmlformats.org/officeDocument/2006/customXml" ds:itemID="{282EC27D-57B3-4E28-95A8-D3FF9937D67C}">
  <ds:schemaRefs>
    <ds:schemaRef ds:uri="e5ec1ef7-0d3c-48dd-a513-db33bd243b27"/>
    <ds:schemaRef ds:uri="http://www.w3.org/XML/1998/namespace"/>
    <ds:schemaRef ds:uri="744cf8be-8ba9-45a8-a82b-a606e61de8de"/>
    <ds:schemaRef ds:uri="http://schemas.openxmlformats.org/package/2006/metadata/core-properties"/>
    <ds:schemaRef ds:uri="http://purl.org/dc/terms/"/>
    <ds:schemaRef ds:uri="http://schemas.microsoft.com/sharepoint/v3"/>
    <ds:schemaRef ds:uri="http://purl.org/dc/elements/1.1/"/>
    <ds:schemaRef ds:uri="http://schemas.microsoft.com/office/infopath/2007/PartnerControls"/>
    <ds:schemaRef ds:uri="http://schemas.microsoft.com/office/2006/documentManagement/types"/>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5</vt:i4>
      </vt:variant>
      <vt:variant>
        <vt:lpstr>Plages nommées</vt:lpstr>
      </vt:variant>
      <vt:variant>
        <vt:i4>4</vt:i4>
      </vt:variant>
    </vt:vector>
  </HeadingPairs>
  <TitlesOfParts>
    <vt:vector size="9" baseType="lpstr">
      <vt:lpstr>Page de garde</vt:lpstr>
      <vt:lpstr>Prestations projet</vt:lpstr>
      <vt:lpstr>Evolution</vt:lpstr>
      <vt:lpstr>MCO existant</vt:lpstr>
      <vt:lpstr>Synthèse</vt:lpstr>
      <vt:lpstr>'Prestations projet'!Impression_des_titres</vt:lpstr>
      <vt:lpstr>Evolution!Zone_d_impression</vt:lpstr>
      <vt:lpstr>'MCO existant'!Zone_d_impression</vt:lpstr>
      <vt:lpstr>'Prestations projet'!Zone_d_impression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2010-03-09T08:02:27Z</dcterms:created>
  <dcterms:modified xsi:type="dcterms:W3CDTF">2025-09-04T10:12:42Z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0x0101004E3C94FF4BCBA04F97E28943EDF8BE9A</vt:lpwstr>
  </property>
</Properties>
</file>