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0" documentId="13_ncr:1_{74C84B80-1E84-4593-B698-BFB9BADD8BF7}" xr6:coauthVersionLast="47" xr6:coauthVersionMax="47" xr10:uidLastSave="{00000000-0000-0000-0000-000000000000}"/>
  <bookViews>
    <workbookView xWindow="-120" yWindow="-120" windowWidth="29040" windowHeight="15720" activeTab="4" xr2:uid="{71AD95F0-9D05-44D1-B7ED-0C1B8CC32640}"/>
  </bookViews>
  <sheets>
    <sheet name="Page de garde" sheetId="16" r:id="rId1"/>
    <sheet name="Evolution" sheetId="13" r:id="rId2"/>
    <sheet name="MCO existant" sheetId="15" r:id="rId3"/>
    <sheet name="Prestations projet" sheetId="8" r:id="rId4"/>
    <sheet name="Synthèse" sheetId="9" r:id="rId5"/>
  </sheets>
  <definedNames>
    <definedName name="_xlnm.Print_Titles" localSheetId="3">'Prestations projet'!$1:$2</definedName>
    <definedName name="_xlnm.Print_Area" localSheetId="1">Evolution!$B$1:$P$52</definedName>
    <definedName name="_xlnm.Print_Area" localSheetId="2">'MCO existant'!$B$1:$L$38</definedName>
    <definedName name="_xlnm.Print_Area" localSheetId="3">'Prestations projet'!$B$1:$M$13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0" i="13" l="1"/>
  <c r="O10" i="13"/>
  <c r="N11" i="13"/>
  <c r="O11" i="13" s="1"/>
  <c r="O13" i="13" s="1"/>
  <c r="K10" i="13"/>
  <c r="K11" i="13"/>
  <c r="H10" i="13"/>
  <c r="I10" i="13"/>
  <c r="H11" i="13"/>
  <c r="I11" i="13"/>
  <c r="K27" i="13" l="1"/>
  <c r="K22" i="13"/>
  <c r="K21" i="13"/>
  <c r="K17" i="13"/>
  <c r="K16" i="13"/>
  <c r="K15" i="13"/>
  <c r="K12" i="13"/>
  <c r="K9" i="13"/>
  <c r="B1" i="9" l="1"/>
  <c r="D1" i="8"/>
  <c r="D1" i="15"/>
  <c r="D1" i="13"/>
  <c r="H12" i="13" l="1"/>
  <c r="I12" i="13" s="1"/>
  <c r="N12" i="13"/>
  <c r="J9" i="15"/>
  <c r="J33" i="15"/>
  <c r="G33" i="15"/>
  <c r="O12" i="13" l="1"/>
  <c r="K33" i="15"/>
  <c r="H27" i="13"/>
  <c r="I27" i="13" s="1"/>
  <c r="N27" i="13"/>
  <c r="N15" i="13"/>
  <c r="N16" i="13"/>
  <c r="N17" i="13"/>
  <c r="H15" i="13"/>
  <c r="I15" i="13" s="1"/>
  <c r="H16" i="13"/>
  <c r="I16" i="13" s="1"/>
  <c r="H17" i="13"/>
  <c r="I17" i="13" s="1"/>
  <c r="G18" i="15"/>
  <c r="J18" i="15"/>
  <c r="J16" i="15"/>
  <c r="J17" i="15"/>
  <c r="J19" i="15"/>
  <c r="J20" i="15"/>
  <c r="J21" i="15"/>
  <c r="J22" i="15"/>
  <c r="G16" i="15"/>
  <c r="G17" i="15"/>
  <c r="G19" i="15"/>
  <c r="G20" i="15"/>
  <c r="G21" i="15"/>
  <c r="G22" i="15"/>
  <c r="G9" i="15"/>
  <c r="K9" i="15" s="1"/>
  <c r="G10" i="15"/>
  <c r="G11" i="15"/>
  <c r="G12" i="15"/>
  <c r="G13" i="15"/>
  <c r="J10" i="15"/>
  <c r="J11" i="15"/>
  <c r="J12" i="15"/>
  <c r="J13" i="15"/>
  <c r="G28" i="15"/>
  <c r="J28" i="15"/>
  <c r="G29" i="15"/>
  <c r="J29" i="15"/>
  <c r="G30" i="15"/>
  <c r="J30" i="15"/>
  <c r="F35" i="13"/>
  <c r="F36" i="13"/>
  <c r="F37" i="13"/>
  <c r="F34" i="13"/>
  <c r="J25" i="15"/>
  <c r="G25" i="15"/>
  <c r="G8" i="15"/>
  <c r="N21" i="13"/>
  <c r="N22" i="13"/>
  <c r="N9" i="13"/>
  <c r="J8" i="15"/>
  <c r="O27" i="13" l="1"/>
  <c r="O28" i="13" s="1"/>
  <c r="O17" i="13"/>
  <c r="O16" i="13"/>
  <c r="O15" i="13"/>
  <c r="K18" i="15"/>
  <c r="K16" i="15"/>
  <c r="K17" i="15"/>
  <c r="K21" i="15"/>
  <c r="K22" i="15"/>
  <c r="K20" i="15"/>
  <c r="K19" i="15"/>
  <c r="K10" i="15"/>
  <c r="K13" i="15"/>
  <c r="K11" i="15"/>
  <c r="K12" i="15"/>
  <c r="K28" i="15"/>
  <c r="K29" i="15"/>
  <c r="K30" i="15"/>
  <c r="F39" i="13"/>
  <c r="K8" i="15"/>
  <c r="K25" i="15"/>
  <c r="C47" i="13"/>
  <c r="H47" i="13" s="1"/>
  <c r="C46" i="13"/>
  <c r="H46" i="13" s="1"/>
  <c r="C45" i="13"/>
  <c r="H45" i="13" s="1"/>
  <c r="C44" i="13"/>
  <c r="H44" i="13" s="1"/>
  <c r="H22" i="13"/>
  <c r="I22" i="13" s="1"/>
  <c r="H21" i="13"/>
  <c r="I21" i="13" s="1"/>
  <c r="H9" i="13"/>
  <c r="I9" i="13" s="1"/>
  <c r="L7" i="8"/>
  <c r="L8" i="8"/>
  <c r="L6" i="8"/>
  <c r="O18" i="13" l="1"/>
  <c r="H49" i="13"/>
  <c r="K35" i="15"/>
  <c r="O22" i="13"/>
  <c r="O9" i="13"/>
  <c r="O21" i="13"/>
  <c r="K37" i="15" l="1"/>
  <c r="B6" i="9" s="1"/>
  <c r="O23" i="13"/>
  <c r="O30" i="13" s="1"/>
  <c r="J51" i="13" s="1"/>
  <c r="B5" i="9" l="1"/>
  <c r="L9" i="8"/>
  <c r="L11" i="8" s="1"/>
  <c r="B4" i="9" s="1"/>
  <c r="B8" i="9" l="1"/>
  <c r="B10" i="9" s="1"/>
</calcChain>
</file>

<file path=xl/sharedStrings.xml><?xml version="1.0" encoding="utf-8"?>
<sst xmlns="http://schemas.openxmlformats.org/spreadsheetml/2006/main" count="246" uniqueCount="198">
  <si>
    <t>commentaires</t>
  </si>
  <si>
    <t>Prix global    
€HT</t>
  </si>
  <si>
    <t>profils</t>
  </si>
  <si>
    <t>Prix unitaire  
€HT</t>
  </si>
  <si>
    <t>Chef de Projet</t>
  </si>
  <si>
    <t>Technicien</t>
  </si>
  <si>
    <t>Prestation de service</t>
  </si>
  <si>
    <t>Quantité
Année 1</t>
  </si>
  <si>
    <t>Quantité
Année 2</t>
  </si>
  <si>
    <t>Quantité
Année 3</t>
  </si>
  <si>
    <t>Quantité
Année 4</t>
  </si>
  <si>
    <t>Tarif réassurance
 constructeur/éditeur</t>
  </si>
  <si>
    <t>Prix Public  
€HT</t>
  </si>
  <si>
    <t>Maintenance titulaire</t>
  </si>
  <si>
    <t>lundi au vendredi
 de 8h à 18h</t>
  </si>
  <si>
    <t>Acquisition</t>
  </si>
  <si>
    <t>Euros HT</t>
  </si>
  <si>
    <t>Prix unitaire  
€HT - Année 1</t>
  </si>
  <si>
    <t>Prix unitaire  
€HT - Année 2</t>
  </si>
  <si>
    <t>Prix unitaire  
€HT - Année 3</t>
  </si>
  <si>
    <t>Prix unitaire  
€HT - Année 4</t>
  </si>
  <si>
    <t>Sous-total B3</t>
  </si>
  <si>
    <t>Prestations</t>
  </si>
  <si>
    <t>Gestion RMA</t>
  </si>
  <si>
    <t>Périmètre</t>
  </si>
  <si>
    <t>Budget global sur 4 ans Euros TTC</t>
  </si>
  <si>
    <t>Total sur 4 ans € HT</t>
  </si>
  <si>
    <t>Total global 4 ans 
€ HT</t>
  </si>
  <si>
    <t>Service à l'acte</t>
  </si>
  <si>
    <t>Coût à l'acte  € HT</t>
  </si>
  <si>
    <t>Prix  global  
€HT</t>
  </si>
  <si>
    <t>Frais de mise en œuvre € HT</t>
  </si>
  <si>
    <t>Prestation à l'acte</t>
  </si>
  <si>
    <t>Support / Guichet unique (l-v, 8h-18h)</t>
  </si>
  <si>
    <t>Prix  unitaire Remisé 
€ HT</t>
  </si>
  <si>
    <t>Prix  global Remisé 
€ HT</t>
  </si>
  <si>
    <t xml:space="preserve">Expert </t>
  </si>
  <si>
    <t xml:space="preserve">Ingénieur  </t>
  </si>
  <si>
    <t>Engagement
 Standard (GTR J+1) 
Tarif unitaire annuel
 € HT</t>
  </si>
  <si>
    <t>Engagement 
Critique  (GTR 4h)
Tarif unitaire annuel
 € HT</t>
  </si>
  <si>
    <t>MCO Existant</t>
  </si>
  <si>
    <t>Location nacelle hauteur 5-10m</t>
  </si>
  <si>
    <t>Appliance de supervision FortiAnalyzer VM</t>
  </si>
  <si>
    <t>Console de gestion FortiClient EMS / FortiSASE</t>
  </si>
  <si>
    <t>Firewall Next‑Gen FortiGate 400F</t>
  </si>
  <si>
    <t>FG-400F</t>
  </si>
  <si>
    <t>Firewall Next‑Gen FortiGate 90G</t>
  </si>
  <si>
    <t>FG‑90G</t>
  </si>
  <si>
    <t>Appliance virtuelle FortiGate VM02</t>
  </si>
  <si>
    <t>FG‑VM02</t>
  </si>
  <si>
    <t>Appliance de gestion centralisée FortiManager VM</t>
  </si>
  <si>
    <t>FC1‑10‑EMS05</t>
  </si>
  <si>
    <t>LAN</t>
  </si>
  <si>
    <t>Sécurité</t>
  </si>
  <si>
    <t>Switch d'accès 48 ports 1G PoE+ - HPE Aruba 6200F</t>
  </si>
  <si>
    <t>JL727B</t>
  </si>
  <si>
    <t xml:space="preserve">Châssis de cœur de réseau 12 slots HP Aruba 5412R zl2	</t>
  </si>
  <si>
    <t xml:space="preserve">Module de supervision HP Aruba Management Module 5400R zl2	</t>
  </si>
  <si>
    <t>J9851A</t>
  </si>
  <si>
    <t>J9827A</t>
  </si>
  <si>
    <t>Module 8 ports SFP+ 1G/10G v3 zl2</t>
  </si>
  <si>
    <t>J9993A</t>
  </si>
  <si>
    <t>Module 20 ports 10/100/1000BASE-T PoE+ + 4 ports SFP+ v3 zl2</t>
  </si>
  <si>
    <t>J9990A</t>
  </si>
  <si>
    <t>Module 24 ports cuivre 10/100/1000BASE-T PoE+ v3 zl2</t>
  </si>
  <si>
    <t>J9986A</t>
  </si>
  <si>
    <t>Châssis de cœur de réseau 6 slots HP Aruba 5406R zl2</t>
  </si>
  <si>
    <t>J9850A</t>
  </si>
  <si>
    <t>Appliance logicielle UCOPIA Advance 500</t>
  </si>
  <si>
    <t>UCOPIA</t>
  </si>
  <si>
    <t>HPE ARUBA</t>
  </si>
  <si>
    <t>FORTINET</t>
  </si>
  <si>
    <t>Portail Captif</t>
  </si>
  <si>
    <t>Equipements WIFI</t>
  </si>
  <si>
    <t xml:space="preserve">Advance 500	</t>
  </si>
  <si>
    <t>Point d’accès intérieur Aruba AP-505 – Wi-Fi 6 (802.11ax), 2x2:2 MU-MIMO, double radio</t>
  </si>
  <si>
    <t>Aruba</t>
  </si>
  <si>
    <t>AP-505</t>
  </si>
  <si>
    <t>Point d’accès intérieur Aruba AP-515 – Wi-Fi 6 (802.11ax), 4x4:4 et 2x2:2 MU-MIMO, double radio</t>
  </si>
  <si>
    <t>AP-515</t>
  </si>
  <si>
    <t>Point d’accès intérieur Aruba AP-535 – Wi-Fi 6 (802.11ax), 4x4:4 MU-MIMO, Smart Rate uplink</t>
  </si>
  <si>
    <t>AP-535</t>
  </si>
  <si>
    <t>Equipement LAN</t>
  </si>
  <si>
    <t>Remplacer les 4 châssis Aruba 5400R zl2 (12 et 6 slots) + modules associés. La solution doit être Aruba Central-compatible, redondante, et adaptée à l’existant.</t>
  </si>
  <si>
    <t>Licence Aruba Central pour switch cœur proposé</t>
  </si>
  <si>
    <t>Switch cœur vidéosurveillance – fibre – Aruba Central compatible</t>
  </si>
  <si>
    <t>En remplacement du Huawei S5700. Plus de ports SFP attendus. Aruba Central requis.</t>
  </si>
  <si>
    <t xml:space="preserve">Switch PoE vidéosurveillance – accès – Aruba Central compatible	</t>
  </si>
  <si>
    <t xml:space="preserve">HPE Aruba	</t>
  </si>
  <si>
    <t>Licence Aruba Central – pour switch vidéosurveillance</t>
  </si>
  <si>
    <t>LIC-CNTRL-SW-1YR</t>
  </si>
  <si>
    <t xml:space="preserve">licences AP WiFi </t>
  </si>
  <si>
    <t>Remplacement des 12 Huawei S2750. Intégration obligatoire dans Aruba Central.</t>
  </si>
  <si>
    <t>NAC (Contrôle d’accès réseau)</t>
  </si>
  <si>
    <t>Total prestations projet et service € HT</t>
  </si>
  <si>
    <t>Sous-total A1</t>
  </si>
  <si>
    <t>Commentaires</t>
  </si>
  <si>
    <t>Réversibilité (Cf CCTP)</t>
  </si>
  <si>
    <t>Evolution</t>
  </si>
  <si>
    <t>Total simulation sur 4 ans Euros HT</t>
  </si>
  <si>
    <t>Prestations projet</t>
  </si>
  <si>
    <t>Total MCO existant (C1) € HT sur 4 ans</t>
  </si>
  <si>
    <t>FAZ‑VM</t>
  </si>
  <si>
    <t>FMG‑VM</t>
  </si>
  <si>
    <t>Logiciels</t>
  </si>
  <si>
    <t>WALLIX</t>
  </si>
  <si>
    <t>WALLIX Bastion (VM)</t>
  </si>
  <si>
    <t>ACCORD-CADRE DE TECHNIQUES DE L'INFORMATION ET DE LA COMMUNICATION</t>
  </si>
  <si>
    <t>Lot 1
Evolution et maintien en condition opérationnelle des infrastructures réseaux et sécurité de la Chambre de Commerce et d'Industrie Bordeaux Gironde</t>
  </si>
  <si>
    <t>Nom du candidat :</t>
  </si>
  <si>
    <t>à renseigner</t>
  </si>
  <si>
    <t>DQE - Détail des quantités estimées</t>
  </si>
  <si>
    <t>Les prix unitaires remisés doivent impérativement être issus du BPU et conformes au niveau de remise de l'AE.
Chaque ligne pré-renseignée doit être modifiée et complétée afin de faire apparaître l'ensemble des coûts unitaires de chaque élément.
Le vocabulaire utilisé est générique et doit être remplacé par le vocabulaire associé au choix du constructeur proposé. 
Les quantitatifs ne doivent pas être modifiés.
Les cellules en gris ne doivent pas être modifiées.</t>
  </si>
  <si>
    <t>Equipements ou fonctions</t>
  </si>
  <si>
    <t>Constructeurs</t>
  </si>
  <si>
    <t>Références commerciales</t>
  </si>
  <si>
    <t xml:space="preserve">Rappel BPU </t>
  </si>
  <si>
    <t>Quantité</t>
  </si>
  <si>
    <t>du lundi au vendredi
 de 8h à 18h</t>
  </si>
  <si>
    <t>Etude de cas n°3</t>
  </si>
  <si>
    <t>Solution de contrôle d’accès réseau NAC (Cloud ou On-Prem)</t>
  </si>
  <si>
    <t>Sous-total étude de cas n°3</t>
  </si>
  <si>
    <t>Etude de cas n°2</t>
  </si>
  <si>
    <t>Etude de cas n°1</t>
  </si>
  <si>
    <t>Point d'accès WiFi IAP 535</t>
  </si>
  <si>
    <t>Sous-total B1</t>
  </si>
  <si>
    <t>Sous-total étude de cas n°2</t>
  </si>
  <si>
    <t>Sous-total étude de cas n°1</t>
  </si>
  <si>
    <t>Equipements WiFi</t>
  </si>
  <si>
    <t>Sous-total WiFi</t>
  </si>
  <si>
    <t>Pose d'une borne WiFi (hauteur &lt;= 3m)</t>
  </si>
  <si>
    <t>Pose d'une borne WiFi (hauteur &gt; 3m) hors nacelle</t>
  </si>
  <si>
    <t>Assistance : profil Chef de projet</t>
  </si>
  <si>
    <t>Assistance : profil expert</t>
  </si>
  <si>
    <t>Assistance : profil ingénieur</t>
  </si>
  <si>
    <t>Assistance : profil technicien</t>
  </si>
  <si>
    <t>Sous-total B2</t>
  </si>
  <si>
    <t>Prix unitaire €HT</t>
  </si>
  <si>
    <t>Nb jours
Année 1</t>
  </si>
  <si>
    <t>Nb jours
Année 2</t>
  </si>
  <si>
    <t>Nb jours
Année 3</t>
  </si>
  <si>
    <t>Nb jours
Année 4</t>
  </si>
  <si>
    <t>Total commandes complémentaires  (B1 + B2 + B3) € HT sur 4 ans</t>
  </si>
  <si>
    <t>Sous-total C1</t>
  </si>
  <si>
    <t>Abonnement / réassurance
 constructeur / éditeur</t>
  </si>
  <si>
    <t>Niveau de remise en %</t>
  </si>
  <si>
    <t>Engagement 
Critique (GTR 4h)
Tarif unitaire annuel
 € HT</t>
  </si>
  <si>
    <t>Pilotage MCO (cf. CCTP )</t>
  </si>
  <si>
    <t>Prix Unitaire BPU</t>
  </si>
  <si>
    <t>Prix unitaire BPU</t>
  </si>
  <si>
    <t>PREST 01</t>
  </si>
  <si>
    <t>PREST 02</t>
  </si>
  <si>
    <t>PREST 03</t>
  </si>
  <si>
    <t>PREST 04</t>
  </si>
  <si>
    <t>PREST 12</t>
  </si>
  <si>
    <t>PREST 13</t>
  </si>
  <si>
    <t>PREST 19</t>
  </si>
  <si>
    <t>PREST 09</t>
  </si>
  <si>
    <t>EQPT 01</t>
  </si>
  <si>
    <t>EQPT 02</t>
  </si>
  <si>
    <t>MCO 04</t>
  </si>
  <si>
    <t>MCO 05</t>
  </si>
  <si>
    <t>MCO 06</t>
  </si>
  <si>
    <t>MCO 01</t>
  </si>
  <si>
    <t>MCO 02</t>
  </si>
  <si>
    <t>MCO 03</t>
  </si>
  <si>
    <t>MCO 08</t>
  </si>
  <si>
    <t>MCO 09</t>
  </si>
  <si>
    <t>MCO 10</t>
  </si>
  <si>
    <t>MCO 11</t>
  </si>
  <si>
    <t>MCO 12</t>
  </si>
  <si>
    <t>MCO 13</t>
  </si>
  <si>
    <t>MCO 14</t>
  </si>
  <si>
    <t>MCO 07</t>
  </si>
  <si>
    <t>MCO 15</t>
  </si>
  <si>
    <t>MCO 16</t>
  </si>
  <si>
    <t>MCO 17</t>
  </si>
  <si>
    <t>MCO 18</t>
  </si>
  <si>
    <t>PREST 07</t>
  </si>
  <si>
    <t>PREST 10</t>
  </si>
  <si>
    <t>PREST 11</t>
  </si>
  <si>
    <t>Frais de mise en œuvre €HT</t>
  </si>
  <si>
    <t>Aruba 6200F 24G 4SFP+ PoE+
(JL728A ou équivalent)</t>
  </si>
  <si>
    <t>Aruba CX 8325-32C 
(ou équivalent)</t>
  </si>
  <si>
    <t>EQPT 38</t>
  </si>
  <si>
    <t>EQPT 39</t>
  </si>
  <si>
    <t>EQPT 40</t>
  </si>
  <si>
    <t>EQPT 51</t>
  </si>
  <si>
    <t>EQPT 37</t>
  </si>
  <si>
    <t>Châssis cœur de réseau modulaire (5 à 10 slots), managé Aruba Central, haute disponibilité, slots supervisés redondants</t>
  </si>
  <si>
    <t>EQPT 30</t>
  </si>
  <si>
    <t>Module 24 ports 1G/10G BASE-T compatible châssis modulaire Aruba Central</t>
  </si>
  <si>
    <t>EQPT 32</t>
  </si>
  <si>
    <t>EQPT 31</t>
  </si>
  <si>
    <t>Carte de supervision / module de contrôle redondant pour châssis cœur de réseau</t>
  </si>
  <si>
    <t xml:space="preserve">Tarif annuel 
</t>
  </si>
  <si>
    <t>Tarif global sur 4 ans</t>
  </si>
  <si>
    <t>Tarif annuel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</si>
</sst>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_ * #,##0.00_)\ &quot;€&quot;_ ;_ * \(#,##0.00\)\ &quot;€&quot;_ ;_ * &quot;-&quot;??_)\ &quot;€&quot;_ ;_ @_ "/>
    <numFmt numFmtId="166" formatCode="0.0"/>
  </numFmts>
  <fonts count="24" x14ac:knownFonts="1">
    <font>
      <sz val="10"/>
      <color theme="1"/>
      <name val="Arial"/>
      <family val="2"/>
    </font>
    <font>
      <sz val="11"/>
      <color theme="1"/>
      <name val="Calibri"/>
      <family val="2"/>
      <scheme val="minor"/>
    </font>
    <font>
      <sz val="11"/>
      <color theme="1"/>
      <name val="Calibri"/>
      <family val="2"/>
      <scheme val="minor"/>
    </font>
    <font>
      <sz val="10"/>
      <name val="Arial"/>
      <family val="2"/>
    </font>
    <font>
      <sz val="11"/>
      <color indexed="8"/>
      <name val="Calibri"/>
      <family val="2"/>
    </font>
    <font>
      <sz val="10"/>
      <color theme="1"/>
      <name val="Arial"/>
      <family val="2"/>
    </font>
    <font>
      <sz val="11"/>
      <color theme="1"/>
      <name val="Calibri"/>
      <family val="2"/>
      <scheme val="minor"/>
    </font>
    <font>
      <sz val="10"/>
      <color indexed="8"/>
      <name val="Arial"/>
      <family val="2"/>
    </font>
    <font>
      <sz val="18"/>
      <color theme="1"/>
      <name val="Arial"/>
      <family val="2"/>
    </font>
    <font>
      <sz val="18"/>
      <name val="Arial"/>
      <family val="2"/>
    </font>
    <font>
      <b/>
      <sz val="12"/>
      <color rgb="FFFF0000"/>
      <name val="Arial"/>
      <family val="2"/>
    </font>
    <font>
      <b/>
      <sz val="12"/>
      <color theme="0"/>
      <name val="Arial"/>
      <family val="2"/>
    </font>
    <font>
      <b/>
      <sz val="10"/>
      <color theme="1"/>
      <name val="Arial"/>
      <family val="2"/>
    </font>
    <font>
      <b/>
      <sz val="10"/>
      <name val="Arial"/>
      <family val="2"/>
    </font>
    <font>
      <sz val="10"/>
      <color rgb="FF000000"/>
      <name val="Arial"/>
      <family val="2"/>
    </font>
    <font>
      <b/>
      <sz val="10"/>
      <color indexed="8"/>
      <name val="Arial"/>
      <family val="2"/>
    </font>
    <font>
      <sz val="16"/>
      <color theme="1"/>
      <name val="Arial"/>
      <family val="2"/>
    </font>
    <font>
      <sz val="16"/>
      <name val="Arial"/>
      <family val="2"/>
    </font>
    <font>
      <sz val="11"/>
      <color theme="0"/>
      <name val="Calibri"/>
      <family val="2"/>
      <scheme val="minor"/>
    </font>
    <font>
      <sz val="10"/>
      <color rgb="FFFF0000"/>
      <name val="Arial"/>
      <family val="2"/>
    </font>
    <font>
      <sz val="11"/>
      <color rgb="FF000000"/>
      <name val="Calibri"/>
      <family val="2"/>
    </font>
    <font>
      <b/>
      <sz val="14"/>
      <color rgb="FF000000"/>
      <name val="Arial"/>
      <family val="2"/>
    </font>
    <font>
      <b/>
      <sz val="12"/>
      <color theme="1"/>
      <name val="Arial"/>
      <family val="2"/>
    </font>
    <font>
      <b/>
      <sz val="10"/>
      <color rgb="FFFF0000"/>
      <name val="Arial"/>
      <family val="2"/>
    </font>
  </fonts>
  <fills count="24">
    <fill>
      <patternFill patternType="none"/>
    </fill>
    <fill>
      <patternFill patternType="gray125"/>
    </fill>
    <fill>
      <patternFill patternType="solid">
        <fgColor theme="5" tint="0.39997558519241921"/>
        <bgColor indexed="64"/>
      </patternFill>
    </fill>
    <fill>
      <patternFill patternType="solid">
        <fgColor theme="5" tint="-0.249977111117893"/>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9"/>
        <bgColor indexed="64"/>
      </patternFill>
    </fill>
    <fill>
      <patternFill patternType="solid">
        <fgColor theme="5"/>
      </patternFill>
    </fill>
    <fill>
      <patternFill patternType="solid">
        <fgColor theme="5" tint="0.59999389629810485"/>
        <bgColor indexed="65"/>
      </patternFill>
    </fill>
    <fill>
      <patternFill patternType="solid">
        <fgColor theme="6" tint="0.39997558519241921"/>
        <bgColor indexed="64"/>
      </patternFill>
    </fill>
    <fill>
      <patternFill patternType="solid">
        <fgColor theme="7" tint="0.59999389629810485"/>
        <bgColor indexed="64"/>
      </patternFill>
    </fill>
    <fill>
      <patternFill patternType="solid">
        <fgColor theme="7"/>
        <bgColor indexed="64"/>
      </patternFill>
    </fill>
    <fill>
      <patternFill patternType="solid">
        <fgColor theme="9" tint="0.59999389629810485"/>
        <bgColor indexed="64"/>
      </patternFill>
    </fill>
    <fill>
      <patternFill patternType="solid">
        <fgColor theme="3" tint="0.39997558519241921"/>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4"/>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1" tint="0.249977111117893"/>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0">
    <xf numFmtId="0" fontId="0" fillId="0" borderId="0"/>
    <xf numFmtId="0" fontId="3" fillId="0" borderId="0"/>
    <xf numFmtId="164" fontId="5" fillId="0" borderId="0" applyFont="0" applyFill="0" applyBorder="0" applyAlignment="0" applyProtection="0"/>
    <xf numFmtId="164" fontId="4" fillId="0" borderId="0" applyFont="0" applyFill="0" applyBorder="0" applyAlignment="0" applyProtection="0"/>
    <xf numFmtId="164" fontId="5"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6" fillId="0" borderId="0"/>
    <xf numFmtId="0" fontId="5" fillId="0" borderId="0"/>
    <xf numFmtId="9" fontId="4" fillId="0" borderId="0" applyFont="0" applyFill="0" applyBorder="0" applyAlignment="0" applyProtection="0"/>
    <xf numFmtId="9" fontId="4"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4" fontId="4" fillId="0" borderId="0" applyFont="0" applyFill="0" applyBorder="0" applyAlignment="0" applyProtection="0"/>
    <xf numFmtId="0" fontId="2" fillId="0" borderId="0"/>
    <xf numFmtId="0" fontId="18" fillId="7" borderId="0" applyNumberFormat="0" applyBorder="0" applyAlignment="0" applyProtection="0"/>
    <xf numFmtId="0" fontId="1" fillId="8" borderId="0" applyNumberFormat="0" applyBorder="0" applyAlignment="0" applyProtection="0"/>
    <xf numFmtId="165" fontId="5" fillId="0" borderId="0" applyFont="0" applyFill="0" applyBorder="0" applyAlignment="0" applyProtection="0"/>
    <xf numFmtId="0" fontId="3" fillId="0" borderId="0"/>
    <xf numFmtId="9" fontId="5" fillId="0" borderId="0" applyFont="0" applyFill="0" applyBorder="0" applyAlignment="0" applyProtection="0"/>
  </cellStyleXfs>
  <cellXfs count="179">
    <xf numFmtId="0" fontId="0" fillId="0" borderId="0" xfId="0"/>
    <xf numFmtId="0" fontId="0" fillId="0" borderId="0" xfId="0" applyAlignment="1">
      <alignment vertical="center"/>
    </xf>
    <xf numFmtId="0" fontId="12" fillId="2" borderId="1" xfId="0" applyFont="1" applyFill="1" applyBorder="1" applyAlignment="1">
      <alignment horizontal="center" vertical="center" wrapText="1"/>
    </xf>
    <xf numFmtId="0" fontId="0" fillId="0" borderId="1" xfId="0" applyBorder="1" applyAlignment="1">
      <alignment horizontal="left" vertical="center" wrapText="1"/>
    </xf>
    <xf numFmtId="0" fontId="14" fillId="0" borderId="1" xfId="0" applyFont="1" applyBorder="1" applyAlignment="1">
      <alignment vertical="center" wrapText="1"/>
    </xf>
    <xf numFmtId="0" fontId="3" fillId="0" borderId="1" xfId="0" applyFont="1" applyBorder="1" applyAlignment="1">
      <alignment vertical="center"/>
    </xf>
    <xf numFmtId="0" fontId="0" fillId="0" borderId="1" xfId="0" applyBorder="1" applyAlignment="1">
      <alignment vertical="center"/>
    </xf>
    <xf numFmtId="0" fontId="0" fillId="0" borderId="1" xfId="0" applyBorder="1" applyAlignment="1">
      <alignment vertical="center" wrapText="1"/>
    </xf>
    <xf numFmtId="0" fontId="8" fillId="0" borderId="4" xfId="0" applyFont="1" applyBorder="1" applyAlignment="1">
      <alignment horizontal="center" vertical="center"/>
    </xf>
    <xf numFmtId="0" fontId="9" fillId="0" borderId="0" xfId="0" applyFont="1" applyAlignment="1">
      <alignment horizontal="center" vertical="center"/>
    </xf>
    <xf numFmtId="0" fontId="0" fillId="0" borderId="0" xfId="0" applyAlignment="1">
      <alignment vertical="center" wrapText="1"/>
    </xf>
    <xf numFmtId="164" fontId="0" fillId="0" borderId="1" xfId="2" applyFont="1" applyBorder="1" applyAlignment="1">
      <alignment vertical="center"/>
    </xf>
    <xf numFmtId="0" fontId="16" fillId="0" borderId="0" xfId="0" applyFont="1" applyAlignment="1">
      <alignment vertical="center"/>
    </xf>
    <xf numFmtId="164" fontId="0" fillId="0" borderId="1" xfId="0" applyNumberFormat="1" applyBorder="1" applyAlignment="1">
      <alignment vertical="center"/>
    </xf>
    <xf numFmtId="9" fontId="13" fillId="2" borderId="1" xfId="15" applyNumberFormat="1" applyFont="1" applyFill="1" applyBorder="1" applyAlignment="1">
      <alignment horizontal="center" vertical="center" wrapText="1"/>
    </xf>
    <xf numFmtId="164" fontId="0" fillId="4" borderId="1" xfId="2" applyFont="1" applyFill="1" applyBorder="1" applyAlignment="1">
      <alignment vertical="center"/>
    </xf>
    <xf numFmtId="0" fontId="0" fillId="0" borderId="0" xfId="0" applyAlignment="1">
      <alignment horizontal="center" vertical="center"/>
    </xf>
    <xf numFmtId="0" fontId="19" fillId="0" borderId="1" xfId="0" applyFont="1" applyBorder="1" applyAlignment="1">
      <alignment vertical="center"/>
    </xf>
    <xf numFmtId="0" fontId="12" fillId="6" borderId="1" xfId="0" applyFont="1" applyFill="1" applyBorder="1" applyAlignment="1">
      <alignment horizontal="center" vertical="center"/>
    </xf>
    <xf numFmtId="0" fontId="12" fillId="6" borderId="1" xfId="0" applyFont="1" applyFill="1" applyBorder="1" applyAlignment="1">
      <alignment horizontal="center" vertical="center" wrapText="1"/>
    </xf>
    <xf numFmtId="0" fontId="16" fillId="0" borderId="3" xfId="0" applyFont="1" applyBorder="1" applyAlignment="1">
      <alignment vertical="center"/>
    </xf>
    <xf numFmtId="0" fontId="16" fillId="0" borderId="0" xfId="0" applyFont="1"/>
    <xf numFmtId="0" fontId="17" fillId="0" borderId="1" xfId="0" applyFont="1" applyBorder="1" applyAlignment="1">
      <alignment vertical="center"/>
    </xf>
    <xf numFmtId="0" fontId="12" fillId="6" borderId="3" xfId="0" applyFont="1" applyFill="1" applyBorder="1" applyAlignment="1">
      <alignment horizontal="center" vertical="center"/>
    </xf>
    <xf numFmtId="164" fontId="0" fillId="0" borderId="1" xfId="2" applyFont="1" applyBorder="1" applyAlignment="1">
      <alignment horizontal="center" vertical="center"/>
    </xf>
    <xf numFmtId="166" fontId="13" fillId="2" borderId="7" xfId="0" applyNumberFormat="1" applyFont="1" applyFill="1" applyBorder="1" applyAlignment="1">
      <alignment horizontal="center" vertical="center" wrapText="1"/>
    </xf>
    <xf numFmtId="0" fontId="10" fillId="0" borderId="0" xfId="0" applyFont="1" applyAlignment="1">
      <alignment horizontal="center" vertical="center" wrapText="1"/>
    </xf>
    <xf numFmtId="166" fontId="13" fillId="2" borderId="1" xfId="0" applyNumberFormat="1" applyFont="1" applyFill="1" applyBorder="1" applyAlignment="1">
      <alignment horizontal="center" vertical="center" wrapText="1"/>
    </xf>
    <xf numFmtId="164" fontId="0" fillId="0" borderId="1" xfId="2" applyFont="1" applyFill="1" applyBorder="1" applyAlignment="1">
      <alignment vertical="center"/>
    </xf>
    <xf numFmtId="0" fontId="12" fillId="9" borderId="1" xfId="16" applyFont="1" applyFill="1" applyBorder="1" applyAlignment="1">
      <alignment horizontal="center" vertical="center" wrapText="1"/>
    </xf>
    <xf numFmtId="0" fontId="12" fillId="12" borderId="1" xfId="0" applyFont="1" applyFill="1" applyBorder="1" applyAlignment="1">
      <alignment horizontal="center" vertical="center" wrapText="1"/>
    </xf>
    <xf numFmtId="164" fontId="0" fillId="0" borderId="0" xfId="2" applyFont="1" applyAlignment="1">
      <alignment horizontal="center" vertical="center"/>
    </xf>
    <xf numFmtId="0" fontId="3" fillId="0" borderId="0" xfId="0" applyFont="1" applyAlignment="1">
      <alignment vertical="center"/>
    </xf>
    <xf numFmtId="0" fontId="3" fillId="0" borderId="0" xfId="0" applyFont="1"/>
    <xf numFmtId="0" fontId="12" fillId="10" borderId="1" xfId="16" applyFont="1" applyFill="1" applyBorder="1" applyAlignment="1">
      <alignment horizontal="center" vertical="center" wrapText="1"/>
    </xf>
    <xf numFmtId="0" fontId="15" fillId="12" borderId="1" xfId="0" applyFont="1" applyFill="1" applyBorder="1" applyAlignment="1">
      <alignment horizontal="center" vertical="center" wrapText="1"/>
    </xf>
    <xf numFmtId="164" fontId="12" fillId="14" borderId="3" xfId="2" applyFont="1" applyFill="1" applyBorder="1" applyAlignment="1">
      <alignment vertical="center"/>
    </xf>
    <xf numFmtId="164" fontId="12" fillId="14" borderId="4" xfId="2" applyFont="1" applyFill="1" applyBorder="1" applyAlignment="1">
      <alignment vertical="center"/>
    </xf>
    <xf numFmtId="164" fontId="12" fillId="14" borderId="5" xfId="2" applyFont="1" applyFill="1" applyBorder="1" applyAlignment="1">
      <alignment vertical="center"/>
    </xf>
    <xf numFmtId="0" fontId="0" fillId="0" borderId="0" xfId="0" applyAlignment="1">
      <alignment horizontal="center"/>
    </xf>
    <xf numFmtId="0" fontId="0" fillId="0" borderId="1" xfId="0" applyBorder="1"/>
    <xf numFmtId="0" fontId="13" fillId="2" borderId="6" xfId="0" applyFont="1" applyFill="1" applyBorder="1" applyAlignment="1">
      <alignment vertical="center"/>
    </xf>
    <xf numFmtId="0" fontId="0" fillId="0" borderId="1" xfId="0" applyBorder="1" applyAlignment="1">
      <alignment wrapText="1"/>
    </xf>
    <xf numFmtId="164" fontId="0" fillId="4" borderId="1" xfId="2" applyFont="1" applyFill="1" applyBorder="1"/>
    <xf numFmtId="0" fontId="13" fillId="2" borderId="6" xfId="0" applyFont="1" applyFill="1" applyBorder="1" applyAlignment="1">
      <alignment horizontal="center" vertical="center"/>
    </xf>
    <xf numFmtId="0" fontId="0" fillId="0" borderId="1" xfId="0" applyBorder="1" applyAlignment="1">
      <alignment horizontal="center" vertical="center"/>
    </xf>
    <xf numFmtId="0" fontId="19" fillId="0" borderId="1" xfId="0" applyFont="1" applyBorder="1" applyAlignment="1">
      <alignment horizontal="center" vertical="center"/>
    </xf>
    <xf numFmtId="164" fontId="12" fillId="14" borderId="4" xfId="2" applyFont="1" applyFill="1" applyBorder="1" applyAlignment="1">
      <alignment horizontal="center" vertical="center"/>
    </xf>
    <xf numFmtId="164" fontId="12" fillId="4" borderId="1" xfId="2" applyFont="1" applyFill="1" applyBorder="1" applyAlignment="1">
      <alignment vertical="center"/>
    </xf>
    <xf numFmtId="164" fontId="12" fillId="16" borderId="1" xfId="0" applyNumberFormat="1" applyFont="1" applyFill="1" applyBorder="1" applyAlignment="1">
      <alignment vertical="center"/>
    </xf>
    <xf numFmtId="164" fontId="0" fillId="17" borderId="1" xfId="2" applyFont="1" applyFill="1" applyBorder="1" applyAlignment="1">
      <alignment vertical="center"/>
    </xf>
    <xf numFmtId="164" fontId="3" fillId="17" borderId="7" xfId="2" applyFont="1" applyFill="1" applyBorder="1" applyAlignment="1">
      <alignment vertical="center"/>
    </xf>
    <xf numFmtId="0" fontId="20" fillId="0" borderId="1" xfId="0" applyFont="1" applyBorder="1" applyAlignment="1">
      <alignment horizontal="center" vertical="center"/>
    </xf>
    <xf numFmtId="1" fontId="3" fillId="0" borderId="1" xfId="17" applyNumberFormat="1" applyFont="1" applyBorder="1" applyAlignment="1">
      <alignment horizontal="center" vertical="center"/>
    </xf>
    <xf numFmtId="0" fontId="12" fillId="18" borderId="1" xfId="0" applyFont="1" applyFill="1" applyBorder="1" applyAlignment="1">
      <alignment horizontal="center" vertical="center"/>
    </xf>
    <xf numFmtId="0" fontId="12" fillId="19" borderId="1" xfId="0" applyFont="1" applyFill="1" applyBorder="1" applyAlignment="1">
      <alignment horizontal="center" vertical="center"/>
    </xf>
    <xf numFmtId="0" fontId="12" fillId="5" borderId="1" xfId="0" applyFont="1" applyFill="1" applyBorder="1" applyAlignment="1">
      <alignment horizontal="center" vertical="center"/>
    </xf>
    <xf numFmtId="9" fontId="0" fillId="0" borderId="1" xfId="19" applyFont="1" applyBorder="1" applyAlignment="1">
      <alignment vertical="center"/>
    </xf>
    <xf numFmtId="164" fontId="0" fillId="0" borderId="1" xfId="2" applyFont="1" applyBorder="1"/>
    <xf numFmtId="0" fontId="5" fillId="0" borderId="1" xfId="0" applyFont="1" applyBorder="1" applyAlignment="1">
      <alignment horizontal="center" vertical="center"/>
    </xf>
    <xf numFmtId="0" fontId="12" fillId="0" borderId="1" xfId="0" applyFont="1" applyBorder="1" applyAlignment="1">
      <alignment vertical="center" wrapText="1"/>
    </xf>
    <xf numFmtId="0" fontId="0" fillId="0" borderId="1" xfId="0" applyBorder="1" applyAlignment="1">
      <alignment horizontal="left" vertical="center"/>
    </xf>
    <xf numFmtId="0" fontId="0" fillId="0" borderId="1" xfId="0" applyBorder="1" applyAlignment="1">
      <alignment horizontal="left"/>
    </xf>
    <xf numFmtId="0" fontId="3" fillId="0" borderId="1" xfId="18" applyBorder="1" applyAlignment="1">
      <alignment vertical="center" wrapText="1"/>
    </xf>
    <xf numFmtId="0" fontId="0" fillId="0" borderId="1" xfId="0" applyBorder="1" applyAlignment="1">
      <alignment horizontal="center"/>
    </xf>
    <xf numFmtId="164" fontId="0" fillId="0" borderId="4" xfId="2" applyFont="1" applyFill="1" applyBorder="1" applyAlignment="1">
      <alignment vertical="center"/>
    </xf>
    <xf numFmtId="164" fontId="0" fillId="0" borderId="0" xfId="0" applyNumberFormat="1" applyAlignment="1">
      <alignment horizontal="center" vertical="center"/>
    </xf>
    <xf numFmtId="0" fontId="14" fillId="0" borderId="0" xfId="0" applyFont="1" applyAlignment="1">
      <alignment vertical="center" wrapText="1"/>
    </xf>
    <xf numFmtId="164" fontId="13" fillId="0" borderId="0" xfId="2" applyFont="1" applyFill="1" applyBorder="1" applyAlignment="1">
      <alignment horizontal="center" vertical="center" wrapText="1"/>
    </xf>
    <xf numFmtId="164" fontId="0" fillId="0" borderId="6" xfId="2" applyFont="1" applyFill="1" applyBorder="1" applyAlignment="1">
      <alignment vertical="center"/>
    </xf>
    <xf numFmtId="164" fontId="13" fillId="0" borderId="1" xfId="2" applyFont="1" applyFill="1" applyBorder="1" applyAlignment="1">
      <alignment horizontal="center" vertical="center" wrapText="1"/>
    </xf>
    <xf numFmtId="0" fontId="12" fillId="0" borderId="1" xfId="0" applyFont="1" applyBorder="1" applyAlignment="1">
      <alignment horizontal="center" vertical="center"/>
    </xf>
    <xf numFmtId="164" fontId="0" fillId="0" borderId="1" xfId="2" applyFont="1" applyFill="1" applyBorder="1" applyAlignment="1">
      <alignment horizontal="center" vertical="center"/>
    </xf>
    <xf numFmtId="164" fontId="0" fillId="4" borderId="1" xfId="2" applyFont="1" applyFill="1" applyBorder="1" applyAlignment="1">
      <alignment horizontal="center" vertical="center"/>
    </xf>
    <xf numFmtId="0" fontId="0" fillId="0" borderId="6" xfId="0" applyBorder="1"/>
    <xf numFmtId="0" fontId="3" fillId="0" borderId="6" xfId="0" applyFont="1" applyBorder="1" applyAlignment="1">
      <alignment vertical="center"/>
    </xf>
    <xf numFmtId="0" fontId="5" fillId="0" borderId="6" xfId="0" applyFont="1" applyBorder="1" applyAlignment="1">
      <alignment horizontal="center" vertical="center"/>
    </xf>
    <xf numFmtId="0" fontId="23" fillId="0" borderId="0" xfId="0" applyFont="1" applyAlignment="1">
      <alignment horizontal="center" wrapText="1"/>
    </xf>
    <xf numFmtId="0" fontId="0" fillId="21" borderId="0" xfId="0" applyFill="1"/>
    <xf numFmtId="0" fontId="12" fillId="0" borderId="0" xfId="0" applyFont="1"/>
    <xf numFmtId="0" fontId="16" fillId="0" borderId="0" xfId="0" applyFont="1" applyAlignment="1">
      <alignment horizontal="center" vertical="center"/>
    </xf>
    <xf numFmtId="0" fontId="9" fillId="0" borderId="0" xfId="0" applyFont="1" applyAlignment="1">
      <alignment horizontal="left" vertical="center"/>
    </xf>
    <xf numFmtId="0" fontId="19" fillId="0" borderId="0" xfId="0" applyFont="1" applyAlignment="1">
      <alignment horizontal="center" vertical="center"/>
    </xf>
    <xf numFmtId="0" fontId="19" fillId="0" borderId="0" xfId="0" applyFont="1" applyAlignment="1">
      <alignment vertical="center"/>
    </xf>
    <xf numFmtId="1" fontId="3" fillId="0" borderId="0" xfId="17" applyNumberFormat="1" applyFont="1" applyFill="1" applyBorder="1" applyAlignment="1">
      <alignment horizontal="center" vertical="center"/>
    </xf>
    <xf numFmtId="164" fontId="0" fillId="0" borderId="0" xfId="2" applyFont="1" applyFill="1" applyBorder="1" applyAlignment="1">
      <alignment vertical="center"/>
    </xf>
    <xf numFmtId="9" fontId="0" fillId="0" borderId="0" xfId="19" applyFont="1" applyFill="1" applyBorder="1" applyAlignment="1">
      <alignment vertical="center"/>
    </xf>
    <xf numFmtId="0" fontId="13" fillId="22" borderId="6" xfId="0" applyFont="1" applyFill="1" applyBorder="1" applyAlignment="1">
      <alignment horizontal="center" vertical="center"/>
    </xf>
    <xf numFmtId="0" fontId="13" fillId="22" borderId="6" xfId="0" applyFont="1" applyFill="1" applyBorder="1" applyAlignment="1">
      <alignment vertical="center"/>
    </xf>
    <xf numFmtId="0" fontId="12" fillId="0" borderId="6" xfId="0" applyFont="1" applyBorder="1" applyAlignment="1">
      <alignment horizontal="left" vertical="center" wrapText="1"/>
    </xf>
    <xf numFmtId="164" fontId="12" fillId="0" borderId="6" xfId="2" applyFont="1" applyFill="1" applyBorder="1" applyAlignment="1">
      <alignment vertical="center"/>
    </xf>
    <xf numFmtId="164" fontId="3" fillId="4" borderId="1" xfId="2" applyFont="1" applyFill="1" applyBorder="1" applyAlignment="1">
      <alignment vertical="center"/>
    </xf>
    <xf numFmtId="0" fontId="13" fillId="2" borderId="3" xfId="0" applyFont="1" applyFill="1" applyBorder="1" applyAlignment="1">
      <alignment vertical="center"/>
    </xf>
    <xf numFmtId="0" fontId="13" fillId="2" borderId="4" xfId="0" applyFont="1" applyFill="1" applyBorder="1" applyAlignment="1">
      <alignment horizontal="center" vertical="center"/>
    </xf>
    <xf numFmtId="0" fontId="13" fillId="2" borderId="4" xfId="0" applyFont="1" applyFill="1" applyBorder="1" applyAlignment="1">
      <alignment vertical="center"/>
    </xf>
    <xf numFmtId="0" fontId="13" fillId="2" borderId="5" xfId="0" applyFont="1" applyFill="1" applyBorder="1" applyAlignment="1">
      <alignment vertical="center"/>
    </xf>
    <xf numFmtId="164" fontId="13" fillId="2" borderId="4" xfId="2" applyFont="1" applyFill="1" applyBorder="1" applyAlignment="1">
      <alignment vertical="center"/>
    </xf>
    <xf numFmtId="0" fontId="13" fillId="2" borderId="1" xfId="0" applyFont="1" applyFill="1" applyBorder="1" applyAlignment="1">
      <alignment vertical="center"/>
    </xf>
    <xf numFmtId="0" fontId="0" fillId="0" borderId="0" xfId="0" applyAlignment="1">
      <alignment horizontal="left" vertical="center"/>
    </xf>
    <xf numFmtId="164" fontId="12" fillId="14" borderId="5" xfId="2" applyFont="1" applyFill="1" applyBorder="1" applyAlignment="1">
      <alignment horizontal="center" vertical="center"/>
    </xf>
    <xf numFmtId="0" fontId="12" fillId="0" borderId="1" xfId="0" applyFont="1" applyBorder="1" applyAlignment="1">
      <alignment horizontal="center"/>
    </xf>
    <xf numFmtId="0" fontId="0" fillId="0" borderId="6" xfId="0" applyBorder="1" applyAlignment="1">
      <alignment vertical="center" wrapText="1"/>
    </xf>
    <xf numFmtId="0" fontId="12" fillId="23" borderId="0" xfId="0" applyFont="1" applyFill="1" applyAlignment="1">
      <alignment vertical="center" wrapText="1"/>
    </xf>
    <xf numFmtId="0" fontId="12" fillId="23" borderId="3" xfId="0" applyFont="1" applyFill="1" applyBorder="1" applyAlignment="1">
      <alignment vertical="center" wrapText="1"/>
    </xf>
    <xf numFmtId="0" fontId="12" fillId="23" borderId="4" xfId="0" applyFont="1" applyFill="1" applyBorder="1" applyAlignment="1">
      <alignment vertical="center" wrapText="1"/>
    </xf>
    <xf numFmtId="0" fontId="12" fillId="16" borderId="3" xfId="0" applyFont="1" applyFill="1" applyBorder="1" applyAlignment="1">
      <alignment vertical="center"/>
    </xf>
    <xf numFmtId="0" fontId="12" fillId="16" borderId="4" xfId="0" applyFont="1" applyFill="1" applyBorder="1" applyAlignment="1">
      <alignment vertical="center"/>
    </xf>
    <xf numFmtId="0" fontId="12" fillId="16" borderId="5" xfId="0" applyFont="1" applyFill="1" applyBorder="1" applyAlignment="1">
      <alignment vertical="center"/>
    </xf>
    <xf numFmtId="0" fontId="0" fillId="0" borderId="7" xfId="0" applyBorder="1" applyAlignment="1">
      <alignment horizontal="left"/>
    </xf>
    <xf numFmtId="0" fontId="0" fillId="0" borderId="7" xfId="0" applyBorder="1"/>
    <xf numFmtId="0" fontId="3" fillId="0" borderId="7" xfId="0" applyFont="1" applyBorder="1" applyAlignment="1">
      <alignment vertical="center"/>
    </xf>
    <xf numFmtId="0" fontId="5" fillId="0" borderId="7" xfId="0" applyFont="1" applyBorder="1" applyAlignment="1">
      <alignment horizontal="center" vertical="center"/>
    </xf>
    <xf numFmtId="164" fontId="0" fillId="0" borderId="7" xfId="2" applyFont="1" applyBorder="1" applyAlignment="1">
      <alignment vertical="center"/>
    </xf>
    <xf numFmtId="164" fontId="0" fillId="4" borderId="7" xfId="2" applyFont="1" applyFill="1" applyBorder="1" applyAlignment="1">
      <alignment vertical="center"/>
    </xf>
    <xf numFmtId="164" fontId="0" fillId="0" borderId="7" xfId="2" applyFont="1" applyFill="1" applyBorder="1" applyAlignment="1">
      <alignment vertical="center"/>
    </xf>
    <xf numFmtId="0" fontId="0" fillId="0" borderId="7" xfId="0" applyBorder="1" applyAlignment="1">
      <alignment vertical="center"/>
    </xf>
    <xf numFmtId="0" fontId="20" fillId="0" borderId="7" xfId="0" applyFont="1" applyBorder="1" applyAlignment="1">
      <alignment horizontal="center" vertical="center"/>
    </xf>
    <xf numFmtId="164" fontId="0" fillId="0" borderId="7" xfId="0" applyNumberFormat="1" applyBorder="1" applyAlignment="1">
      <alignment vertical="center"/>
    </xf>
    <xf numFmtId="0" fontId="0" fillId="0" borderId="2" xfId="0" applyBorder="1" applyAlignment="1">
      <alignment vertical="center"/>
    </xf>
    <xf numFmtId="164" fontId="0" fillId="0" borderId="2" xfId="2" applyFont="1" applyFill="1" applyBorder="1" applyAlignment="1">
      <alignment vertical="center"/>
    </xf>
    <xf numFmtId="164" fontId="3" fillId="17" borderId="1" xfId="2" applyFont="1" applyFill="1" applyBorder="1" applyAlignment="1">
      <alignment vertical="center"/>
    </xf>
    <xf numFmtId="0" fontId="21" fillId="0" borderId="0" xfId="0" applyFont="1" applyAlignment="1">
      <alignment horizontal="center" vertical="center" wrapText="1"/>
    </xf>
    <xf numFmtId="0" fontId="11" fillId="20" borderId="0" xfId="0" applyFont="1" applyFill="1" applyAlignment="1">
      <alignment horizontal="center"/>
    </xf>
    <xf numFmtId="0" fontId="22" fillId="0" borderId="10" xfId="0" applyFont="1" applyBorder="1" applyAlignment="1">
      <alignment horizontal="center" vertical="center" wrapText="1"/>
    </xf>
    <xf numFmtId="0" fontId="22" fillId="0" borderId="6" xfId="0" applyFont="1" applyBorder="1" applyAlignment="1">
      <alignment horizontal="center" vertical="center"/>
    </xf>
    <xf numFmtId="0" fontId="22" fillId="0" borderId="11" xfId="0" applyFont="1" applyBorder="1" applyAlignment="1">
      <alignment horizontal="center" vertical="center"/>
    </xf>
    <xf numFmtId="0" fontId="22" fillId="0" borderId="14" xfId="0" applyFont="1" applyBorder="1" applyAlignment="1">
      <alignment horizontal="center" vertical="center"/>
    </xf>
    <xf numFmtId="0" fontId="22" fillId="0" borderId="0" xfId="0" applyFont="1" applyAlignment="1">
      <alignment horizontal="center" vertical="center"/>
    </xf>
    <xf numFmtId="0" fontId="22" fillId="0" borderId="15" xfId="0" applyFont="1" applyBorder="1" applyAlignment="1">
      <alignment horizontal="center" vertical="center"/>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22" fillId="0" borderId="12" xfId="0" applyFont="1" applyBorder="1" applyAlignment="1">
      <alignment horizontal="center" vertical="center"/>
    </xf>
    <xf numFmtId="0" fontId="23" fillId="0" borderId="0" xfId="0" applyFont="1" applyAlignment="1">
      <alignment horizontal="center" wrapText="1"/>
    </xf>
    <xf numFmtId="0" fontId="11" fillId="3" borderId="0" xfId="0" applyFont="1" applyFill="1" applyBorder="1" applyAlignment="1">
      <alignment horizontal="center" vertical="center"/>
    </xf>
    <xf numFmtId="0" fontId="11" fillId="3" borderId="15" xfId="0" applyFont="1" applyFill="1" applyBorder="1" applyAlignment="1">
      <alignment horizontal="center" vertical="center"/>
    </xf>
    <xf numFmtId="0" fontId="11" fillId="3" borderId="9" xfId="0" applyFont="1" applyFill="1" applyBorder="1" applyAlignment="1">
      <alignment horizontal="center" vertical="center"/>
    </xf>
    <xf numFmtId="0" fontId="11" fillId="3" borderId="12" xfId="0" applyFont="1" applyFill="1" applyBorder="1" applyAlignment="1">
      <alignment horizontal="center" vertical="center"/>
    </xf>
    <xf numFmtId="0" fontId="12" fillId="16" borderId="3" xfId="0" applyFont="1" applyFill="1" applyBorder="1" applyAlignment="1">
      <alignment horizontal="center" vertical="center"/>
    </xf>
    <xf numFmtId="0" fontId="12" fillId="16" borderId="4" xfId="0" applyFont="1" applyFill="1" applyBorder="1" applyAlignment="1">
      <alignment horizontal="center" vertical="center"/>
    </xf>
    <xf numFmtId="0" fontId="12" fillId="16" borderId="5" xfId="0" applyFont="1" applyFill="1" applyBorder="1" applyAlignment="1">
      <alignment horizontal="center" vertical="center"/>
    </xf>
    <xf numFmtId="166" fontId="13" fillId="2" borderId="3" xfId="0" applyNumberFormat="1" applyFont="1" applyFill="1" applyBorder="1" applyAlignment="1">
      <alignment horizontal="center" vertical="center" wrapText="1"/>
    </xf>
    <xf numFmtId="166" fontId="13" fillId="2" borderId="4" xfId="0" applyNumberFormat="1" applyFont="1" applyFill="1" applyBorder="1" applyAlignment="1">
      <alignment horizontal="center" vertical="center" wrapText="1"/>
    </xf>
    <xf numFmtId="0" fontId="16" fillId="0" borderId="1" xfId="0" applyFont="1" applyBorder="1" applyAlignment="1">
      <alignment horizontal="center" vertical="center"/>
    </xf>
    <xf numFmtId="164" fontId="0" fillId="0" borderId="3" xfId="0" applyNumberFormat="1" applyBorder="1" applyAlignment="1">
      <alignment horizontal="center" vertical="center"/>
    </xf>
    <xf numFmtId="164" fontId="0" fillId="0" borderId="4" xfId="0" applyNumberFormat="1" applyBorder="1" applyAlignment="1">
      <alignment horizontal="center" vertical="center"/>
    </xf>
    <xf numFmtId="164" fontId="0" fillId="0" borderId="5" xfId="0" applyNumberFormat="1" applyBorder="1" applyAlignment="1">
      <alignment horizontal="center" vertical="center"/>
    </xf>
    <xf numFmtId="0" fontId="9" fillId="0" borderId="1" xfId="0" applyFont="1" applyBorder="1" applyAlignment="1">
      <alignment horizontal="left" vertical="center"/>
    </xf>
    <xf numFmtId="166" fontId="13" fillId="5" borderId="2" xfId="0" applyNumberFormat="1" applyFont="1" applyFill="1" applyBorder="1" applyAlignment="1">
      <alignment horizontal="center" vertical="center" wrapText="1"/>
    </xf>
    <xf numFmtId="166" fontId="13" fillId="5" borderId="13" xfId="0" applyNumberFormat="1" applyFont="1" applyFill="1" applyBorder="1" applyAlignment="1">
      <alignment horizontal="center" vertical="center" wrapText="1"/>
    </xf>
    <xf numFmtId="166" fontId="13" fillId="5" borderId="7" xfId="0" applyNumberFormat="1" applyFont="1" applyFill="1" applyBorder="1" applyAlignment="1">
      <alignment horizontal="center" vertical="center" wrapText="1"/>
    </xf>
    <xf numFmtId="166" fontId="13" fillId="2" borderId="2" xfId="0" applyNumberFormat="1" applyFont="1" applyFill="1" applyBorder="1" applyAlignment="1">
      <alignment horizontal="center" vertical="center" wrapText="1"/>
    </xf>
    <xf numFmtId="166" fontId="13" fillId="2" borderId="13" xfId="0" applyNumberFormat="1" applyFont="1" applyFill="1" applyBorder="1" applyAlignment="1">
      <alignment horizontal="center" vertical="center" wrapText="1"/>
    </xf>
    <xf numFmtId="166" fontId="13" fillId="2" borderId="7" xfId="0" applyNumberFormat="1" applyFont="1" applyFill="1" applyBorder="1" applyAlignment="1">
      <alignment horizontal="center" vertical="center" wrapText="1"/>
    </xf>
    <xf numFmtId="0" fontId="12" fillId="2" borderId="1" xfId="0" applyFont="1" applyFill="1" applyBorder="1" applyAlignment="1">
      <alignment horizontal="center" vertical="center"/>
    </xf>
    <xf numFmtId="0" fontId="3" fillId="0" borderId="1" xfId="0" applyFont="1" applyBorder="1" applyAlignment="1">
      <alignment horizontal="left"/>
    </xf>
    <xf numFmtId="0" fontId="12" fillId="10" borderId="3" xfId="16" applyFont="1" applyFill="1" applyBorder="1" applyAlignment="1">
      <alignment horizontal="center" vertical="center" wrapText="1"/>
    </xf>
    <xf numFmtId="0" fontId="12" fillId="10" borderId="4" xfId="16" applyFont="1" applyFill="1" applyBorder="1" applyAlignment="1">
      <alignment horizontal="center" vertical="center" wrapText="1"/>
    </xf>
    <xf numFmtId="166" fontId="13" fillId="2" borderId="10" xfId="0" applyNumberFormat="1" applyFont="1" applyFill="1" applyBorder="1" applyAlignment="1">
      <alignment horizontal="center" vertical="center" wrapText="1"/>
    </xf>
    <xf numFmtId="166" fontId="13" fillId="2" borderId="6" xfId="0" applyNumberFormat="1" applyFont="1" applyFill="1" applyBorder="1" applyAlignment="1">
      <alignment horizontal="center" vertical="center" wrapText="1"/>
    </xf>
    <xf numFmtId="166" fontId="13" fillId="2" borderId="11" xfId="0" applyNumberFormat="1" applyFont="1" applyFill="1" applyBorder="1" applyAlignment="1">
      <alignment horizontal="center" vertical="center" wrapText="1"/>
    </xf>
    <xf numFmtId="166" fontId="13" fillId="2" borderId="8" xfId="0" applyNumberFormat="1" applyFont="1" applyFill="1" applyBorder="1" applyAlignment="1">
      <alignment horizontal="center" vertical="center" wrapText="1"/>
    </xf>
    <xf numFmtId="166" fontId="13" fillId="2" borderId="9" xfId="0" applyNumberFormat="1" applyFont="1" applyFill="1" applyBorder="1" applyAlignment="1">
      <alignment horizontal="center" vertical="center" wrapText="1"/>
    </xf>
    <xf numFmtId="166" fontId="13" fillId="2" borderId="12" xfId="0" applyNumberFormat="1" applyFont="1" applyFill="1" applyBorder="1" applyAlignment="1">
      <alignment horizontal="center" vertical="center" wrapText="1"/>
    </xf>
    <xf numFmtId="0" fontId="12" fillId="9" borderId="10" xfId="16" applyFont="1" applyFill="1" applyBorder="1" applyAlignment="1">
      <alignment horizontal="center" vertical="center" wrapText="1"/>
    </xf>
    <xf numFmtId="0" fontId="12" fillId="9" borderId="11" xfId="16" applyFont="1" applyFill="1" applyBorder="1" applyAlignment="1">
      <alignment horizontal="center" vertical="center" wrapText="1"/>
    </xf>
    <xf numFmtId="0" fontId="12" fillId="9" borderId="8" xfId="16" applyFont="1" applyFill="1" applyBorder="1" applyAlignment="1">
      <alignment horizontal="center" vertical="center" wrapText="1"/>
    </xf>
    <xf numFmtId="0" fontId="12" fillId="9" borderId="12" xfId="16" applyFont="1" applyFill="1" applyBorder="1" applyAlignment="1">
      <alignment horizontal="center" vertical="center" wrapText="1"/>
    </xf>
    <xf numFmtId="0" fontId="12" fillId="10" borderId="1" xfId="16" applyFont="1" applyFill="1" applyBorder="1" applyAlignment="1">
      <alignment horizontal="center" vertical="center" wrapText="1"/>
    </xf>
    <xf numFmtId="0" fontId="15" fillId="12" borderId="1" xfId="0" applyFont="1" applyFill="1" applyBorder="1" applyAlignment="1">
      <alignment horizontal="center" vertical="center" wrapText="1"/>
    </xf>
    <xf numFmtId="0" fontId="12" fillId="11" borderId="2" xfId="16" applyFont="1" applyFill="1" applyBorder="1" applyAlignment="1">
      <alignment horizontal="center" vertical="center" wrapText="1"/>
    </xf>
    <xf numFmtId="0" fontId="12" fillId="11" borderId="7" xfId="16" applyFont="1" applyFill="1" applyBorder="1" applyAlignment="1">
      <alignment horizontal="center" vertical="center" wrapText="1"/>
    </xf>
    <xf numFmtId="0" fontId="12" fillId="12" borderId="1" xfId="0" applyFont="1" applyFill="1" applyBorder="1" applyAlignment="1">
      <alignment horizontal="center" vertical="center" wrapText="1"/>
    </xf>
    <xf numFmtId="0" fontId="17" fillId="0" borderId="1" xfId="0" applyFont="1" applyBorder="1" applyAlignment="1">
      <alignment horizontal="center" vertical="center"/>
    </xf>
    <xf numFmtId="0" fontId="12" fillId="15" borderId="3" xfId="0" applyFont="1" applyFill="1" applyBorder="1" applyAlignment="1">
      <alignment horizontal="left" vertical="center"/>
    </xf>
    <xf numFmtId="0" fontId="12" fillId="15" borderId="4" xfId="0" applyFont="1" applyFill="1" applyBorder="1" applyAlignment="1">
      <alignment horizontal="left" vertical="center"/>
    </xf>
    <xf numFmtId="0" fontId="12" fillId="15" borderId="5" xfId="0" applyFont="1" applyFill="1" applyBorder="1" applyAlignment="1">
      <alignment horizontal="left" vertical="center"/>
    </xf>
    <xf numFmtId="0" fontId="12" fillId="13" borderId="3" xfId="0" applyFont="1" applyFill="1" applyBorder="1" applyAlignment="1">
      <alignment horizontal="left" vertical="center"/>
    </xf>
    <xf numFmtId="0" fontId="12" fillId="13" borderId="4" xfId="0" applyFont="1" applyFill="1" applyBorder="1" applyAlignment="1">
      <alignment horizontal="left" vertical="center"/>
    </xf>
    <xf numFmtId="0" fontId="12" fillId="13" borderId="5" xfId="0" applyFont="1" applyFill="1" applyBorder="1" applyAlignment="1">
      <alignment horizontal="left" vertical="center"/>
    </xf>
  </cellXfs>
  <cellStyles count="20">
    <cellStyle name="%" xfId="1" xr:uid="{00000000-0005-0000-0000-000000000000}"/>
    <cellStyle name="40 % - Accent2" xfId="16" builtinId="35"/>
    <cellStyle name="Accent2" xfId="15" builtinId="33"/>
    <cellStyle name="Milliers" xfId="2" builtinId="3"/>
    <cellStyle name="Milliers 2" xfId="3" xr:uid="{00000000-0005-0000-0000-000002000000}"/>
    <cellStyle name="Milliers 2 2" xfId="12" xr:uid="{00000000-0005-0000-0000-000001000000}"/>
    <cellStyle name="Milliers 3" xfId="4" xr:uid="{00000000-0005-0000-0000-000003000000}"/>
    <cellStyle name="Milliers 4" xfId="11" xr:uid="{00000000-0005-0000-0000-000039000000}"/>
    <cellStyle name="Monétaire" xfId="17" builtinId="4"/>
    <cellStyle name="Monétaire 2" xfId="5" xr:uid="{00000000-0005-0000-0000-000004000000}"/>
    <cellStyle name="Monétaire 2 2" xfId="13" xr:uid="{00000000-0005-0000-0000-000002000000}"/>
    <cellStyle name="Monétaire 3" xfId="6" xr:uid="{00000000-0005-0000-0000-000005000000}"/>
    <cellStyle name="Normal" xfId="0" builtinId="0"/>
    <cellStyle name="Normal 2" xfId="7" xr:uid="{00000000-0005-0000-0000-000007000000}"/>
    <cellStyle name="Normal 2 2" xfId="8" xr:uid="{00000000-0005-0000-0000-000008000000}"/>
    <cellStyle name="Normal 2 3" xfId="14" xr:uid="{00000000-0005-0000-0000-000004000000}"/>
    <cellStyle name="Normal_Liste des équipements CFA" xfId="18" xr:uid="{E3AC4CA3-4966-449C-9FD5-BE765B6A5F61}"/>
    <cellStyle name="Pourcentage" xfId="19" builtinId="5"/>
    <cellStyle name="Pourcentage 2" xfId="9" xr:uid="{00000000-0005-0000-0000-00000A000000}"/>
    <cellStyle name="Pourcentage 3" xfId="10"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120650</xdr:colOff>
      <xdr:row>3</xdr:row>
      <xdr:rowOff>139700</xdr:rowOff>
    </xdr:from>
    <xdr:to>
      <xdr:col>4</xdr:col>
      <xdr:colOff>587375</xdr:colOff>
      <xdr:row>7</xdr:row>
      <xdr:rowOff>19050</xdr:rowOff>
    </xdr:to>
    <xdr:pic>
      <xdr:nvPicPr>
        <xdr:cNvPr id="2" name="Image 1" descr="Une image contenant texte, Police, Bleu électrique, logo&#10;&#10;Le contenu généré par l’IA peut être incorrect.">
          <a:extLst>
            <a:ext uri="{FF2B5EF4-FFF2-40B4-BE49-F238E27FC236}">
              <a16:creationId xmlns:a16="http://schemas.microsoft.com/office/drawing/2014/main" id="{F1CAC925-91C8-4E59-B49F-23776B309482}"/>
            </a:ext>
          </a:extLst>
        </xdr:cNvPr>
        <xdr:cNvPicPr/>
      </xdr:nvPicPr>
      <xdr:blipFill>
        <a:blip xmlns:r="http://schemas.openxmlformats.org/officeDocument/2006/relationships" r:embed="rId1"/>
        <a:stretch>
          <a:fillRect/>
        </a:stretch>
      </xdr:blipFill>
      <xdr:spPr>
        <a:xfrm>
          <a:off x="1647825" y="628650"/>
          <a:ext cx="1987550" cy="5238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7E9A4-7EC4-4A6E-BEDA-EAA827058A27}">
  <dimension ref="B11:F41"/>
  <sheetViews>
    <sheetView showGridLines="0" workbookViewId="0">
      <selection activeCell="K37" sqref="K37"/>
    </sheetView>
  </sheetViews>
  <sheetFormatPr baseColWidth="10" defaultRowHeight="12.75" x14ac:dyDescent="0.2"/>
  <sheetData>
    <row r="11" spans="2:6" ht="18" customHeight="1" x14ac:dyDescent="0.2">
      <c r="B11" s="121" t="s">
        <v>107</v>
      </c>
      <c r="C11" s="121"/>
      <c r="D11" s="121"/>
      <c r="E11" s="121"/>
      <c r="F11" s="121"/>
    </row>
    <row r="12" spans="2:6" ht="12.6" customHeight="1" x14ac:dyDescent="0.2">
      <c r="B12" s="121"/>
      <c r="C12" s="121"/>
      <c r="D12" s="121"/>
      <c r="E12" s="121"/>
      <c r="F12" s="121"/>
    </row>
    <row r="13" spans="2:6" ht="12.6" customHeight="1" x14ac:dyDescent="0.2">
      <c r="B13" s="121"/>
      <c r="C13" s="121"/>
      <c r="D13" s="121"/>
      <c r="E13" s="121"/>
      <c r="F13" s="121"/>
    </row>
    <row r="14" spans="2:6" x14ac:dyDescent="0.2">
      <c r="B14" s="121"/>
      <c r="C14" s="121"/>
      <c r="D14" s="121"/>
      <c r="E14" s="121"/>
      <c r="F14" s="121"/>
    </row>
    <row r="17" spans="2:6" ht="15.75" x14ac:dyDescent="0.25">
      <c r="B17" s="122" t="s">
        <v>111</v>
      </c>
      <c r="C17" s="122"/>
      <c r="D17" s="122"/>
      <c r="E17" s="122"/>
      <c r="F17" s="122"/>
    </row>
    <row r="20" spans="2:6" x14ac:dyDescent="0.2">
      <c r="B20" s="123" t="s">
        <v>108</v>
      </c>
      <c r="C20" s="124"/>
      <c r="D20" s="124"/>
      <c r="E20" s="124"/>
      <c r="F20" s="125"/>
    </row>
    <row r="21" spans="2:6" x14ac:dyDescent="0.2">
      <c r="B21" s="126"/>
      <c r="C21" s="127"/>
      <c r="D21" s="127"/>
      <c r="E21" s="127"/>
      <c r="F21" s="128"/>
    </row>
    <row r="22" spans="2:6" x14ac:dyDescent="0.2">
      <c r="B22" s="126"/>
      <c r="C22" s="127"/>
      <c r="D22" s="127"/>
      <c r="E22" s="127"/>
      <c r="F22" s="128"/>
    </row>
    <row r="23" spans="2:6" x14ac:dyDescent="0.2">
      <c r="B23" s="126"/>
      <c r="C23" s="127"/>
      <c r="D23" s="127"/>
      <c r="E23" s="127"/>
      <c r="F23" s="128"/>
    </row>
    <row r="24" spans="2:6" x14ac:dyDescent="0.2">
      <c r="B24" s="126"/>
      <c r="C24" s="127"/>
      <c r="D24" s="127"/>
      <c r="E24" s="127"/>
      <c r="F24" s="128"/>
    </row>
    <row r="25" spans="2:6" x14ac:dyDescent="0.2">
      <c r="B25" s="126"/>
      <c r="C25" s="127"/>
      <c r="D25" s="127"/>
      <c r="E25" s="127"/>
      <c r="F25" s="128"/>
    </row>
    <row r="26" spans="2:6" x14ac:dyDescent="0.2">
      <c r="B26" s="126"/>
      <c r="C26" s="127"/>
      <c r="D26" s="127"/>
      <c r="E26" s="127"/>
      <c r="F26" s="128"/>
    </row>
    <row r="27" spans="2:6" x14ac:dyDescent="0.2">
      <c r="B27" s="129"/>
      <c r="C27" s="130"/>
      <c r="D27" s="130"/>
      <c r="E27" s="130"/>
      <c r="F27" s="131"/>
    </row>
    <row r="30" spans="2:6" ht="12.6" customHeight="1" x14ac:dyDescent="0.2">
      <c r="B30" s="132" t="s">
        <v>112</v>
      </c>
      <c r="C30" s="132"/>
      <c r="D30" s="132"/>
      <c r="E30" s="132"/>
      <c r="F30" s="132"/>
    </row>
    <row r="31" spans="2:6" ht="12.6" customHeight="1" x14ac:dyDescent="0.2">
      <c r="B31" s="132"/>
      <c r="C31" s="132"/>
      <c r="D31" s="132"/>
      <c r="E31" s="132"/>
      <c r="F31" s="132"/>
    </row>
    <row r="32" spans="2:6" ht="12.6" customHeight="1" x14ac:dyDescent="0.2">
      <c r="B32" s="132"/>
      <c r="C32" s="132"/>
      <c r="D32" s="132"/>
      <c r="E32" s="132"/>
      <c r="F32" s="132"/>
    </row>
    <row r="33" spans="2:6" ht="12.6" customHeight="1" x14ac:dyDescent="0.2">
      <c r="B33" s="132"/>
      <c r="C33" s="132"/>
      <c r="D33" s="132"/>
      <c r="E33" s="132"/>
      <c r="F33" s="132"/>
    </row>
    <row r="34" spans="2:6" ht="12.6" customHeight="1" x14ac:dyDescent="0.2">
      <c r="B34" s="132"/>
      <c r="C34" s="132"/>
      <c r="D34" s="132"/>
      <c r="E34" s="132"/>
      <c r="F34" s="132"/>
    </row>
    <row r="35" spans="2:6" ht="12.6" customHeight="1" x14ac:dyDescent="0.2">
      <c r="B35" s="132"/>
      <c r="C35" s="132"/>
      <c r="D35" s="132"/>
      <c r="E35" s="132"/>
      <c r="F35" s="132"/>
    </row>
    <row r="36" spans="2:6" ht="12.6" customHeight="1" x14ac:dyDescent="0.2">
      <c r="B36" s="132"/>
      <c r="C36" s="132"/>
      <c r="D36" s="132"/>
      <c r="E36" s="132"/>
      <c r="F36" s="132"/>
    </row>
    <row r="37" spans="2:6" ht="12.95" customHeight="1" x14ac:dyDescent="0.2">
      <c r="B37" s="132"/>
      <c r="C37" s="132"/>
      <c r="D37" s="132"/>
      <c r="E37" s="132"/>
      <c r="F37" s="132"/>
    </row>
    <row r="38" spans="2:6" x14ac:dyDescent="0.2">
      <c r="B38" s="132"/>
      <c r="C38" s="132"/>
      <c r="D38" s="132"/>
      <c r="E38" s="132"/>
      <c r="F38" s="132"/>
    </row>
    <row r="39" spans="2:6" x14ac:dyDescent="0.2">
      <c r="B39" s="77"/>
      <c r="C39" s="77"/>
      <c r="D39" s="77"/>
      <c r="E39" s="77"/>
      <c r="F39" s="77"/>
    </row>
    <row r="41" spans="2:6" x14ac:dyDescent="0.2">
      <c r="B41" s="79" t="s">
        <v>109</v>
      </c>
      <c r="D41" s="78" t="s">
        <v>110</v>
      </c>
    </row>
  </sheetData>
  <mergeCells count="4">
    <mergeCell ref="B11:F14"/>
    <mergeCell ref="B17:F17"/>
    <mergeCell ref="B20:F27"/>
    <mergeCell ref="B30:F3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C7716-1162-4961-A76B-5FF289FADDA4}">
  <sheetPr>
    <tabColor theme="7" tint="0.39997558519241921"/>
    <pageSetUpPr fitToPage="1"/>
  </sheetPr>
  <dimension ref="A1:P51"/>
  <sheetViews>
    <sheetView showGridLines="0" zoomScaleNormal="100" workbookViewId="0">
      <selection activeCell="N5" sqref="N5:N6"/>
    </sheetView>
  </sheetViews>
  <sheetFormatPr baseColWidth="10" defaultColWidth="11.42578125" defaultRowHeight="12.75" x14ac:dyDescent="0.2"/>
  <cols>
    <col min="1" max="1" width="12.5703125" style="1" bestFit="1" customWidth="1"/>
    <col min="2" max="2" width="39.140625" style="1" customWidth="1"/>
    <col min="3" max="3" width="15.140625" style="1" customWidth="1"/>
    <col min="4" max="4" width="27.42578125" style="1" bestFit="1" customWidth="1"/>
    <col min="5" max="5" width="17.85546875" style="1" customWidth="1"/>
    <col min="6" max="6" width="11.140625" style="1" bestFit="1" customWidth="1"/>
    <col min="7" max="7" width="11.42578125" style="1" customWidth="1"/>
    <col min="8" max="8" width="11.85546875" style="1" bestFit="1" customWidth="1"/>
    <col min="9" max="9" width="13.5703125" style="1" customWidth="1"/>
    <col min="10" max="10" width="12.42578125" style="1" customWidth="1"/>
    <col min="11" max="12" width="13.5703125" style="1" customWidth="1"/>
    <col min="13" max="13" width="20.140625" style="1" customWidth="1"/>
    <col min="14" max="14" width="21.42578125" style="1" customWidth="1"/>
    <col min="15" max="15" width="12.42578125" style="1" customWidth="1"/>
    <col min="16" max="16" width="60.42578125" style="1" customWidth="1"/>
    <col min="17" max="17" width="6.5703125" style="1" customWidth="1"/>
    <col min="18" max="18" width="18.5703125" style="1" customWidth="1"/>
    <col min="19" max="16384" width="11.42578125" style="1"/>
  </cols>
  <sheetData>
    <row r="1" spans="1:16" ht="33" customHeight="1" x14ac:dyDescent="0.2">
      <c r="B1" s="142" t="s">
        <v>109</v>
      </c>
      <c r="C1" s="142"/>
      <c r="D1" s="146" t="str">
        <f>'Page de garde'!D41</f>
        <v>à renseigner</v>
      </c>
      <c r="E1" s="146"/>
      <c r="F1" s="146"/>
      <c r="G1" s="146"/>
      <c r="H1" s="146"/>
      <c r="I1" s="146"/>
      <c r="J1" s="146"/>
      <c r="K1" s="146"/>
      <c r="L1" s="146"/>
      <c r="M1" s="146"/>
      <c r="N1" s="146"/>
      <c r="O1" s="146"/>
      <c r="P1" s="146"/>
    </row>
    <row r="2" spans="1:16" ht="16.5" customHeight="1" x14ac:dyDescent="0.2">
      <c r="B2" s="80"/>
      <c r="C2" s="80"/>
      <c r="D2" s="81"/>
      <c r="E2" s="81"/>
      <c r="F2" s="81"/>
      <c r="G2" s="81"/>
      <c r="H2" s="81"/>
      <c r="I2" s="81"/>
      <c r="J2" s="81"/>
      <c r="K2" s="81"/>
      <c r="L2" s="81"/>
      <c r="M2" s="81"/>
      <c r="N2" s="81"/>
      <c r="O2" s="81"/>
      <c r="P2" s="81"/>
    </row>
    <row r="3" spans="1:16" ht="13.7" customHeight="1" x14ac:dyDescent="0.2">
      <c r="B3" s="10"/>
    </row>
    <row r="4" spans="1:16" ht="13.7" customHeight="1" x14ac:dyDescent="0.2">
      <c r="A4" s="171" t="s">
        <v>148</v>
      </c>
      <c r="B4" s="168" t="s">
        <v>113</v>
      </c>
      <c r="C4" s="168" t="s">
        <v>114</v>
      </c>
      <c r="D4" s="168" t="s">
        <v>115</v>
      </c>
      <c r="E4" s="168" t="s">
        <v>117</v>
      </c>
      <c r="F4" s="157" t="s">
        <v>15</v>
      </c>
      <c r="G4" s="158"/>
      <c r="H4" s="158"/>
      <c r="I4" s="159"/>
      <c r="J4" s="163" t="s">
        <v>144</v>
      </c>
      <c r="K4" s="164"/>
      <c r="L4" s="167" t="s">
        <v>13</v>
      </c>
      <c r="M4" s="167"/>
      <c r="N4" s="167"/>
      <c r="O4" s="147" t="s">
        <v>26</v>
      </c>
      <c r="P4" s="150" t="s">
        <v>0</v>
      </c>
    </row>
    <row r="5" spans="1:16" ht="34.35" customHeight="1" x14ac:dyDescent="0.2">
      <c r="A5" s="171"/>
      <c r="B5" s="168"/>
      <c r="C5" s="168"/>
      <c r="D5" s="168"/>
      <c r="E5" s="168"/>
      <c r="F5" s="160"/>
      <c r="G5" s="161"/>
      <c r="H5" s="161"/>
      <c r="I5" s="162"/>
      <c r="J5" s="165"/>
      <c r="K5" s="166"/>
      <c r="L5" s="155" t="s">
        <v>14</v>
      </c>
      <c r="M5" s="156"/>
      <c r="N5" s="169" t="s">
        <v>27</v>
      </c>
      <c r="O5" s="148"/>
      <c r="P5" s="151"/>
    </row>
    <row r="6" spans="1:16" ht="76.5" x14ac:dyDescent="0.2">
      <c r="A6" s="171"/>
      <c r="B6" s="168"/>
      <c r="C6" s="168"/>
      <c r="D6" s="168"/>
      <c r="E6" s="168"/>
      <c r="F6" s="27" t="s">
        <v>12</v>
      </c>
      <c r="G6" s="14" t="s">
        <v>145</v>
      </c>
      <c r="H6" s="27" t="s">
        <v>34</v>
      </c>
      <c r="I6" s="27" t="s">
        <v>35</v>
      </c>
      <c r="J6" s="29" t="s">
        <v>195</v>
      </c>
      <c r="K6" s="29" t="s">
        <v>196</v>
      </c>
      <c r="L6" s="34" t="s">
        <v>38</v>
      </c>
      <c r="M6" s="34" t="s">
        <v>39</v>
      </c>
      <c r="N6" s="170"/>
      <c r="O6" s="149"/>
      <c r="P6" s="152"/>
    </row>
    <row r="7" spans="1:16" x14ac:dyDescent="0.2">
      <c r="A7" s="97" t="s">
        <v>82</v>
      </c>
      <c r="B7" s="41"/>
      <c r="C7" s="44"/>
      <c r="D7" s="41"/>
      <c r="E7" s="41"/>
      <c r="F7" s="41"/>
      <c r="G7" s="41"/>
      <c r="H7" s="41"/>
      <c r="I7" s="41"/>
      <c r="J7" s="41"/>
      <c r="K7" s="41"/>
      <c r="L7" s="41"/>
      <c r="M7" s="41"/>
      <c r="N7" s="41"/>
      <c r="O7" s="41"/>
      <c r="P7" s="41"/>
    </row>
    <row r="8" spans="1:16" ht="13.7" customHeight="1" x14ac:dyDescent="0.2">
      <c r="A8" s="88" t="s">
        <v>123</v>
      </c>
      <c r="B8" s="88"/>
      <c r="C8" s="87"/>
      <c r="D8" s="88"/>
      <c r="E8" s="88"/>
      <c r="F8" s="87"/>
      <c r="G8" s="88"/>
      <c r="H8" s="88"/>
      <c r="I8" s="88"/>
      <c r="J8" s="88"/>
      <c r="K8" s="88"/>
      <c r="L8" s="88"/>
      <c r="M8" s="88"/>
      <c r="N8" s="88"/>
      <c r="O8" s="88"/>
      <c r="P8" s="88"/>
    </row>
    <row r="9" spans="1:16" ht="38.25" x14ac:dyDescent="0.2">
      <c r="A9" s="71" t="s">
        <v>190</v>
      </c>
      <c r="B9" s="7" t="s">
        <v>189</v>
      </c>
      <c r="C9" s="45"/>
      <c r="D9" s="61"/>
      <c r="E9" s="45">
        <v>4</v>
      </c>
      <c r="F9" s="11"/>
      <c r="G9" s="57"/>
      <c r="H9" s="15">
        <f>(F9-G9*F9)</f>
        <v>0</v>
      </c>
      <c r="I9" s="15">
        <f>H9*$E9</f>
        <v>0</v>
      </c>
      <c r="J9" s="11"/>
      <c r="K9" s="15">
        <f>J9*$E9*4</f>
        <v>0</v>
      </c>
      <c r="L9" s="15"/>
      <c r="M9" s="28"/>
      <c r="N9" s="15">
        <f>SUM(L9:M9)*4*$E9</f>
        <v>0</v>
      </c>
      <c r="O9" s="15">
        <f>I9+K9+N9</f>
        <v>0</v>
      </c>
      <c r="P9" s="60" t="s">
        <v>83</v>
      </c>
    </row>
    <row r="10" spans="1:16" ht="25.5" x14ac:dyDescent="0.2">
      <c r="A10" s="71" t="s">
        <v>193</v>
      </c>
      <c r="B10" s="7" t="s">
        <v>194</v>
      </c>
      <c r="C10" s="45"/>
      <c r="D10" s="61"/>
      <c r="E10" s="45">
        <v>4</v>
      </c>
      <c r="F10" s="11"/>
      <c r="G10" s="57"/>
      <c r="H10" s="15">
        <f t="shared" ref="H10:H11" si="0">(F10-G10*F10)</f>
        <v>0</v>
      </c>
      <c r="I10" s="15">
        <f t="shared" ref="I10:I11" si="1">H10*$E10</f>
        <v>0</v>
      </c>
      <c r="J10" s="11"/>
      <c r="K10" s="15">
        <f t="shared" ref="K10:K11" si="2">J10*$E10*4</f>
        <v>0</v>
      </c>
      <c r="L10" s="15"/>
      <c r="M10" s="28"/>
      <c r="N10" s="15">
        <f t="shared" ref="N10:N11" si="3">SUM(L10:M10)*4*$E10</f>
        <v>0</v>
      </c>
      <c r="O10" s="15">
        <f t="shared" ref="O10:O11" si="4">I10+K10+N10</f>
        <v>0</v>
      </c>
      <c r="P10" s="60"/>
    </row>
    <row r="11" spans="1:16" ht="25.5" x14ac:dyDescent="0.2">
      <c r="A11" s="71" t="s">
        <v>192</v>
      </c>
      <c r="B11" s="7" t="s">
        <v>191</v>
      </c>
      <c r="C11" s="45"/>
      <c r="D11" s="61"/>
      <c r="E11" s="45">
        <v>11</v>
      </c>
      <c r="F11" s="11"/>
      <c r="G11" s="57"/>
      <c r="H11" s="15">
        <f t="shared" si="0"/>
        <v>0</v>
      </c>
      <c r="I11" s="15">
        <f t="shared" si="1"/>
        <v>0</v>
      </c>
      <c r="J11" s="11"/>
      <c r="K11" s="15">
        <f t="shared" si="2"/>
        <v>0</v>
      </c>
      <c r="L11" s="15"/>
      <c r="M11" s="28"/>
      <c r="N11" s="15">
        <f t="shared" si="3"/>
        <v>0</v>
      </c>
      <c r="O11" s="15">
        <f t="shared" si="4"/>
        <v>0</v>
      </c>
      <c r="P11" s="60"/>
    </row>
    <row r="12" spans="1:16" ht="25.5" x14ac:dyDescent="0.2">
      <c r="A12" s="71" t="s">
        <v>188</v>
      </c>
      <c r="B12" s="7" t="s">
        <v>84</v>
      </c>
      <c r="C12" s="45" t="s">
        <v>88</v>
      </c>
      <c r="D12" s="61" t="s">
        <v>90</v>
      </c>
      <c r="E12" s="45">
        <v>4</v>
      </c>
      <c r="F12" s="11"/>
      <c r="G12" s="57"/>
      <c r="H12" s="15">
        <f>(F12-G12*F12)</f>
        <v>0</v>
      </c>
      <c r="I12" s="15">
        <f>H12*$E12</f>
        <v>0</v>
      </c>
      <c r="J12" s="11"/>
      <c r="K12" s="15">
        <f>J12*$E12*4</f>
        <v>0</v>
      </c>
      <c r="L12" s="15"/>
      <c r="M12" s="28"/>
      <c r="N12" s="15">
        <f>SUM(L12:M12)*4*$E12</f>
        <v>0</v>
      </c>
      <c r="O12" s="15">
        <f>I12+K12+N12</f>
        <v>0</v>
      </c>
      <c r="P12" s="60"/>
    </row>
    <row r="13" spans="1:16" ht="12.95" customHeight="1" x14ac:dyDescent="0.2">
      <c r="A13" s="102" t="s">
        <v>127</v>
      </c>
      <c r="B13" s="102"/>
      <c r="C13" s="102"/>
      <c r="D13" s="102"/>
      <c r="E13" s="102"/>
      <c r="F13" s="102"/>
      <c r="G13" s="102"/>
      <c r="H13" s="102"/>
      <c r="I13" s="102"/>
      <c r="J13" s="102"/>
      <c r="K13" s="102"/>
      <c r="L13" s="102"/>
      <c r="M13" s="102"/>
      <c r="N13" s="102"/>
      <c r="O13" s="48">
        <f>O9+O12+O10+O11</f>
        <v>0</v>
      </c>
    </row>
    <row r="14" spans="1:16" ht="13.7" customHeight="1" x14ac:dyDescent="0.2">
      <c r="A14" s="88" t="s">
        <v>122</v>
      </c>
      <c r="B14" s="88"/>
      <c r="C14" s="87"/>
      <c r="D14" s="88"/>
      <c r="E14" s="88"/>
      <c r="F14" s="87"/>
      <c r="G14" s="88"/>
      <c r="H14" s="88"/>
      <c r="I14" s="88"/>
      <c r="J14" s="88"/>
      <c r="K14" s="88"/>
      <c r="L14" s="88"/>
      <c r="M14" s="88"/>
      <c r="N14" s="88"/>
      <c r="O14" s="88"/>
      <c r="P14" s="88"/>
    </row>
    <row r="15" spans="1:16" ht="25.5" x14ac:dyDescent="0.2">
      <c r="A15" s="71" t="s">
        <v>184</v>
      </c>
      <c r="B15" s="7" t="s">
        <v>85</v>
      </c>
      <c r="C15" s="45" t="s">
        <v>88</v>
      </c>
      <c r="D15" s="3" t="s">
        <v>183</v>
      </c>
      <c r="E15" s="45">
        <v>2</v>
      </c>
      <c r="F15" s="11"/>
      <c r="G15" s="57"/>
      <c r="H15" s="15">
        <f t="shared" ref="H15:H17" si="5">(F15-G15*F15)</f>
        <v>0</v>
      </c>
      <c r="I15" s="15">
        <f>H15*$E15</f>
        <v>0</v>
      </c>
      <c r="J15" s="11"/>
      <c r="K15" s="15">
        <f>J15*$E15*4</f>
        <v>0</v>
      </c>
      <c r="L15" s="15"/>
      <c r="M15" s="28"/>
      <c r="N15" s="15">
        <f>SUM(L15:M15)*4*$E15</f>
        <v>0</v>
      </c>
      <c r="O15" s="15">
        <f t="shared" ref="O15:O17" si="6">I15+K15+N15</f>
        <v>0</v>
      </c>
      <c r="P15" s="60" t="s">
        <v>86</v>
      </c>
    </row>
    <row r="16" spans="1:16" ht="38.25" x14ac:dyDescent="0.2">
      <c r="A16" s="71" t="s">
        <v>185</v>
      </c>
      <c r="B16" s="7" t="s">
        <v>87</v>
      </c>
      <c r="C16" s="45" t="s">
        <v>88</v>
      </c>
      <c r="D16" s="3" t="s">
        <v>182</v>
      </c>
      <c r="E16" s="45">
        <v>12</v>
      </c>
      <c r="F16" s="11"/>
      <c r="G16" s="57"/>
      <c r="H16" s="15">
        <f t="shared" si="5"/>
        <v>0</v>
      </c>
      <c r="I16" s="15">
        <f>H16*$E16</f>
        <v>0</v>
      </c>
      <c r="J16" s="11"/>
      <c r="K16" s="15">
        <f>J16*$E16*4</f>
        <v>0</v>
      </c>
      <c r="L16" s="15"/>
      <c r="M16" s="28"/>
      <c r="N16" s="15">
        <f>SUM(L16:M16)*4*$E16</f>
        <v>0</v>
      </c>
      <c r="O16" s="15">
        <f t="shared" si="6"/>
        <v>0</v>
      </c>
      <c r="P16" s="60" t="s">
        <v>92</v>
      </c>
    </row>
    <row r="17" spans="1:16" ht="25.5" x14ac:dyDescent="0.2">
      <c r="A17" s="71" t="s">
        <v>186</v>
      </c>
      <c r="B17" s="7" t="s">
        <v>89</v>
      </c>
      <c r="C17" s="45" t="s">
        <v>88</v>
      </c>
      <c r="D17" s="61" t="s">
        <v>90</v>
      </c>
      <c r="E17" s="45">
        <v>14</v>
      </c>
      <c r="F17" s="11"/>
      <c r="G17" s="57"/>
      <c r="H17" s="15">
        <f t="shared" si="5"/>
        <v>0</v>
      </c>
      <c r="I17" s="15">
        <f>H17*$E17</f>
        <v>0</v>
      </c>
      <c r="J17" s="11"/>
      <c r="K17" s="15">
        <f>J17*$E17*4</f>
        <v>0</v>
      </c>
      <c r="L17" s="15"/>
      <c r="M17" s="28"/>
      <c r="N17" s="15">
        <f>SUM(L17:M17)*4*$E17</f>
        <v>0</v>
      </c>
      <c r="O17" s="15">
        <f t="shared" si="6"/>
        <v>0</v>
      </c>
      <c r="P17" s="13"/>
    </row>
    <row r="18" spans="1:16" ht="12.95" customHeight="1" x14ac:dyDescent="0.2">
      <c r="A18" s="102" t="s">
        <v>126</v>
      </c>
      <c r="B18" s="102"/>
      <c r="C18" s="102"/>
      <c r="D18" s="102"/>
      <c r="E18" s="102"/>
      <c r="F18" s="102"/>
      <c r="G18" s="102"/>
      <c r="H18" s="102"/>
      <c r="I18" s="102"/>
      <c r="J18" s="102"/>
      <c r="K18" s="102"/>
      <c r="L18" s="102"/>
      <c r="M18" s="102"/>
      <c r="N18" s="102"/>
      <c r="O18" s="48">
        <f>O15+O16+O17</f>
        <v>0</v>
      </c>
    </row>
    <row r="19" spans="1:16" x14ac:dyDescent="0.2">
      <c r="A19" s="89"/>
      <c r="B19" s="89"/>
      <c r="C19" s="89"/>
      <c r="D19" s="89"/>
      <c r="E19" s="89"/>
      <c r="F19" s="89"/>
      <c r="G19" s="89"/>
      <c r="H19" s="89"/>
      <c r="I19" s="89"/>
      <c r="J19" s="89"/>
      <c r="K19" s="89"/>
      <c r="L19" s="89"/>
      <c r="M19" s="89"/>
      <c r="N19" s="89"/>
      <c r="O19" s="89"/>
      <c r="P19" s="90"/>
    </row>
    <row r="20" spans="1:16" x14ac:dyDescent="0.2">
      <c r="A20" s="97" t="s">
        <v>128</v>
      </c>
      <c r="B20" s="41"/>
      <c r="C20" s="44"/>
      <c r="D20" s="41"/>
      <c r="E20" s="41"/>
      <c r="F20" s="41"/>
      <c r="G20" s="41"/>
      <c r="H20" s="41"/>
      <c r="I20" s="41"/>
      <c r="J20" s="41"/>
      <c r="K20" s="41"/>
      <c r="L20" s="41"/>
      <c r="M20" s="41"/>
      <c r="N20" s="41"/>
      <c r="O20" s="41"/>
      <c r="P20" s="41"/>
    </row>
    <row r="21" spans="1:16" x14ac:dyDescent="0.2">
      <c r="A21" s="71" t="s">
        <v>158</v>
      </c>
      <c r="B21" s="7" t="s">
        <v>124</v>
      </c>
      <c r="C21" s="45" t="s">
        <v>88</v>
      </c>
      <c r="D21" s="5" t="s">
        <v>81</v>
      </c>
      <c r="E21" s="45">
        <v>8</v>
      </c>
      <c r="F21" s="11"/>
      <c r="G21" s="57"/>
      <c r="H21" s="15">
        <f t="shared" ref="H21:H22" si="7">(F21-G21*F21)</f>
        <v>0</v>
      </c>
      <c r="I21" s="15">
        <f>H21*$E21</f>
        <v>0</v>
      </c>
      <c r="J21" s="11"/>
      <c r="K21" s="15">
        <f t="shared" ref="K21:K22" si="8">J21*$E21*4</f>
        <v>0</v>
      </c>
      <c r="L21" s="28"/>
      <c r="M21" s="15"/>
      <c r="N21" s="15">
        <f>SUM(L21:M21)*4*$E21</f>
        <v>0</v>
      </c>
      <c r="O21" s="15">
        <f t="shared" ref="O21:O22" si="9">I21+K21+N21</f>
        <v>0</v>
      </c>
      <c r="P21" s="13"/>
    </row>
    <row r="22" spans="1:16" x14ac:dyDescent="0.2">
      <c r="A22" s="71" t="s">
        <v>159</v>
      </c>
      <c r="B22" s="7" t="s">
        <v>91</v>
      </c>
      <c r="C22" s="45" t="s">
        <v>88</v>
      </c>
      <c r="D22" s="61"/>
      <c r="E22" s="45">
        <v>8</v>
      </c>
      <c r="F22" s="11"/>
      <c r="G22" s="57"/>
      <c r="H22" s="15">
        <f t="shared" si="7"/>
        <v>0</v>
      </c>
      <c r="I22" s="15">
        <f>H22*$E22</f>
        <v>0</v>
      </c>
      <c r="J22" s="11"/>
      <c r="K22" s="15">
        <f t="shared" si="8"/>
        <v>0</v>
      </c>
      <c r="L22" s="28"/>
      <c r="M22" s="15"/>
      <c r="N22" s="15">
        <f>SUM(L22:M22)*4*$E22</f>
        <v>0</v>
      </c>
      <c r="O22" s="15">
        <f t="shared" si="9"/>
        <v>0</v>
      </c>
      <c r="P22" s="13"/>
    </row>
    <row r="23" spans="1:16" ht="12.95" customHeight="1" x14ac:dyDescent="0.2">
      <c r="A23" s="103" t="s">
        <v>129</v>
      </c>
      <c r="B23" s="104"/>
      <c r="C23" s="104"/>
      <c r="D23" s="104"/>
      <c r="E23" s="104"/>
      <c r="F23" s="104"/>
      <c r="G23" s="104"/>
      <c r="H23" s="104"/>
      <c r="I23" s="104"/>
      <c r="J23" s="104"/>
      <c r="K23" s="104"/>
      <c r="L23" s="104"/>
      <c r="M23" s="104"/>
      <c r="N23" s="104"/>
      <c r="O23" s="48">
        <f>O22+O21</f>
        <v>0</v>
      </c>
    </row>
    <row r="24" spans="1:16" x14ac:dyDescent="0.2">
      <c r="B24" s="98"/>
      <c r="C24" s="16"/>
      <c r="D24" s="98"/>
      <c r="F24" s="16"/>
      <c r="G24" s="85"/>
      <c r="H24" s="86"/>
      <c r="I24" s="85"/>
      <c r="J24" s="85"/>
      <c r="K24" s="85"/>
      <c r="L24" s="85"/>
      <c r="M24" s="85"/>
      <c r="N24" s="85"/>
      <c r="O24" s="85"/>
      <c r="P24" s="69"/>
    </row>
    <row r="25" spans="1:16" x14ac:dyDescent="0.2">
      <c r="A25" s="97" t="s">
        <v>93</v>
      </c>
      <c r="B25" s="41"/>
      <c r="C25" s="44"/>
      <c r="D25" s="41"/>
      <c r="E25" s="41"/>
      <c r="F25" s="41"/>
      <c r="G25" s="41"/>
      <c r="H25" s="41"/>
      <c r="I25" s="41"/>
      <c r="J25" s="41"/>
      <c r="K25" s="41"/>
      <c r="L25" s="41"/>
      <c r="M25" s="41"/>
      <c r="N25" s="41"/>
      <c r="O25" s="41"/>
      <c r="P25" s="41"/>
    </row>
    <row r="26" spans="1:16" ht="13.7" customHeight="1" x14ac:dyDescent="0.2">
      <c r="A26" s="88" t="s">
        <v>119</v>
      </c>
      <c r="B26" s="88"/>
      <c r="C26" s="87"/>
      <c r="D26" s="88"/>
      <c r="E26" s="88"/>
      <c r="F26" s="87"/>
      <c r="G26" s="88"/>
      <c r="H26" s="88"/>
      <c r="I26" s="88"/>
      <c r="J26" s="88"/>
      <c r="K26" s="88"/>
      <c r="L26" s="88"/>
      <c r="M26" s="88"/>
      <c r="N26" s="88"/>
      <c r="O26" s="88"/>
      <c r="P26" s="88"/>
    </row>
    <row r="27" spans="1:16" ht="25.7" customHeight="1" x14ac:dyDescent="0.2">
      <c r="A27" s="71" t="s">
        <v>187</v>
      </c>
      <c r="B27" s="7" t="s">
        <v>120</v>
      </c>
      <c r="C27" s="46"/>
      <c r="D27" s="17"/>
      <c r="E27" s="53">
        <v>1</v>
      </c>
      <c r="F27" s="11"/>
      <c r="G27" s="57"/>
      <c r="H27" s="15">
        <f t="shared" ref="H27" si="10">(F27-G27*F27)</f>
        <v>0</v>
      </c>
      <c r="I27" s="15">
        <f t="shared" ref="I27" si="11">H27*E27</f>
        <v>0</v>
      </c>
      <c r="J27" s="11"/>
      <c r="K27" s="15">
        <f>J27*$E27*4</f>
        <v>0</v>
      </c>
      <c r="L27" s="11"/>
      <c r="M27" s="15"/>
      <c r="N27" s="15">
        <f>SUM(M27:M27)*4*E27</f>
        <v>0</v>
      </c>
      <c r="O27" s="15">
        <f t="shared" ref="O27" si="12">I27+K27+N27</f>
        <v>0</v>
      </c>
      <c r="P27" s="60"/>
    </row>
    <row r="28" spans="1:16" ht="12.95" customHeight="1" x14ac:dyDescent="0.2">
      <c r="A28" s="103" t="s">
        <v>121</v>
      </c>
      <c r="B28" s="104"/>
      <c r="C28" s="104"/>
      <c r="D28" s="104"/>
      <c r="E28" s="104"/>
      <c r="F28" s="104"/>
      <c r="G28" s="104"/>
      <c r="H28" s="104"/>
      <c r="I28" s="104"/>
      <c r="J28" s="104"/>
      <c r="K28" s="104"/>
      <c r="L28" s="104"/>
      <c r="M28" s="104"/>
      <c r="N28" s="104"/>
      <c r="O28" s="48">
        <f>O27</f>
        <v>0</v>
      </c>
    </row>
    <row r="29" spans="1:16" ht="11.1" customHeight="1" x14ac:dyDescent="0.2">
      <c r="C29" s="82"/>
      <c r="D29" s="83"/>
      <c r="F29" s="84"/>
      <c r="G29" s="85"/>
      <c r="H29" s="86"/>
      <c r="I29" s="85"/>
      <c r="J29" s="85"/>
      <c r="K29" s="85"/>
      <c r="L29" s="85"/>
      <c r="M29" s="85"/>
      <c r="N29" s="85"/>
      <c r="O29" s="85"/>
      <c r="P29" s="85"/>
    </row>
    <row r="30" spans="1:16" customFormat="1" x14ac:dyDescent="0.2">
      <c r="A30" s="36" t="s">
        <v>125</v>
      </c>
      <c r="B30" s="37"/>
      <c r="C30" s="37"/>
      <c r="D30" s="37"/>
      <c r="E30" s="37"/>
      <c r="F30" s="37"/>
      <c r="G30" s="37"/>
      <c r="H30" s="37"/>
      <c r="I30" s="37"/>
      <c r="J30" s="37"/>
      <c r="K30" s="37"/>
      <c r="L30" s="37"/>
      <c r="M30" s="37"/>
      <c r="N30" s="37"/>
      <c r="O30" s="15">
        <f>O28+O23+O18+O13</f>
        <v>0</v>
      </c>
      <c r="P30" s="1"/>
    </row>
    <row r="31" spans="1:16" customFormat="1" x14ac:dyDescent="0.2">
      <c r="B31" s="10"/>
      <c r="C31" s="16"/>
      <c r="D31" s="1"/>
      <c r="E31" s="1"/>
      <c r="F31" s="32"/>
      <c r="G31" s="1"/>
      <c r="H31" s="1"/>
      <c r="I31" s="1"/>
      <c r="J31" s="1"/>
      <c r="K31" s="1"/>
      <c r="L31" s="1"/>
      <c r="M31" s="1"/>
      <c r="N31" s="1"/>
      <c r="O31" s="1"/>
      <c r="P31" s="1"/>
    </row>
    <row r="32" spans="1:16" ht="15.75" x14ac:dyDescent="0.2">
      <c r="A32" s="133" t="s">
        <v>32</v>
      </c>
      <c r="B32" s="133"/>
      <c r="C32" s="133"/>
      <c r="D32" s="133"/>
      <c r="E32" s="133"/>
      <c r="F32" s="133"/>
      <c r="G32" s="133"/>
      <c r="H32" s="133"/>
      <c r="I32" s="133"/>
      <c r="J32" s="134"/>
      <c r="K32"/>
      <c r="L32"/>
      <c r="M32"/>
      <c r="N32"/>
      <c r="O32"/>
      <c r="P32"/>
    </row>
    <row r="33" spans="1:16" ht="38.25" x14ac:dyDescent="0.2">
      <c r="A33" s="35" t="s">
        <v>149</v>
      </c>
      <c r="B33" s="35" t="s">
        <v>28</v>
      </c>
      <c r="C33" s="35" t="s">
        <v>117</v>
      </c>
      <c r="D33" s="2" t="s">
        <v>31</v>
      </c>
      <c r="E33" s="2" t="s">
        <v>29</v>
      </c>
      <c r="F33" s="27" t="s">
        <v>30</v>
      </c>
      <c r="G33" s="153" t="s">
        <v>96</v>
      </c>
      <c r="H33" s="153"/>
      <c r="I33" s="153"/>
      <c r="J33" s="153"/>
      <c r="K33"/>
      <c r="L33"/>
      <c r="M33"/>
      <c r="N33"/>
      <c r="O33"/>
      <c r="P33"/>
    </row>
    <row r="34" spans="1:16" x14ac:dyDescent="0.2">
      <c r="A34" s="71" t="s">
        <v>154</v>
      </c>
      <c r="B34" s="63" t="s">
        <v>130</v>
      </c>
      <c r="C34" s="45">
        <v>10</v>
      </c>
      <c r="D34" s="43"/>
      <c r="E34" s="24"/>
      <c r="F34" s="43">
        <f t="shared" ref="F34:F37" si="13">E34*C34+D34</f>
        <v>0</v>
      </c>
      <c r="G34" s="154"/>
      <c r="H34" s="154"/>
      <c r="I34" s="154"/>
      <c r="J34" s="154"/>
      <c r="K34"/>
      <c r="L34"/>
      <c r="M34"/>
      <c r="N34"/>
      <c r="O34"/>
      <c r="P34"/>
    </row>
    <row r="35" spans="1:16" customFormat="1" ht="25.5" x14ac:dyDescent="0.2">
      <c r="A35" s="71" t="s">
        <v>155</v>
      </c>
      <c r="B35" s="63" t="s">
        <v>131</v>
      </c>
      <c r="C35" s="45">
        <v>10</v>
      </c>
      <c r="D35" s="43"/>
      <c r="E35" s="24"/>
      <c r="F35" s="43">
        <f t="shared" si="13"/>
        <v>0</v>
      </c>
      <c r="G35" s="154"/>
      <c r="H35" s="154"/>
      <c r="I35" s="154"/>
      <c r="J35" s="154"/>
    </row>
    <row r="36" spans="1:16" customFormat="1" x14ac:dyDescent="0.2">
      <c r="A36" s="71" t="s">
        <v>156</v>
      </c>
      <c r="B36" s="63" t="s">
        <v>41</v>
      </c>
      <c r="C36" s="45">
        <v>1</v>
      </c>
      <c r="D36" s="58"/>
      <c r="E36" s="24"/>
      <c r="F36" s="43">
        <f t="shared" si="13"/>
        <v>0</v>
      </c>
      <c r="G36" s="154"/>
      <c r="H36" s="154"/>
      <c r="I36" s="154"/>
      <c r="J36" s="154"/>
    </row>
    <row r="37" spans="1:16" ht="13.7" customHeight="1" x14ac:dyDescent="0.2">
      <c r="A37" s="71" t="s">
        <v>157</v>
      </c>
      <c r="B37" s="7" t="s">
        <v>23</v>
      </c>
      <c r="C37" s="64">
        <v>5</v>
      </c>
      <c r="D37" s="58"/>
      <c r="E37" s="58"/>
      <c r="F37" s="43">
        <f t="shared" si="13"/>
        <v>0</v>
      </c>
      <c r="G37" s="154"/>
      <c r="H37" s="154"/>
      <c r="I37" s="154"/>
      <c r="J37" s="154"/>
      <c r="K37"/>
      <c r="L37"/>
      <c r="M37"/>
      <c r="N37"/>
      <c r="O37"/>
      <c r="P37"/>
    </row>
    <row r="38" spans="1:16" x14ac:dyDescent="0.2">
      <c r="B38" s="101"/>
      <c r="C38" s="69"/>
      <c r="D38" s="69"/>
      <c r="E38" s="69"/>
      <c r="F38" s="65"/>
      <c r="G38" s="66"/>
      <c r="H38" s="85"/>
      <c r="I38" s="66"/>
      <c r="J38" s="66"/>
      <c r="K38" s="66"/>
      <c r="N38" s="67"/>
      <c r="O38" s="68"/>
    </row>
    <row r="39" spans="1:16" ht="13.7" customHeight="1" x14ac:dyDescent="0.2">
      <c r="A39" s="36" t="s">
        <v>136</v>
      </c>
      <c r="B39" s="37"/>
      <c r="C39" s="47"/>
      <c r="D39" s="47"/>
      <c r="E39" s="99"/>
      <c r="F39" s="48">
        <f>SUM(F34:F37)</f>
        <v>0</v>
      </c>
      <c r="H39"/>
      <c r="I39"/>
      <c r="J39"/>
      <c r="K39"/>
      <c r="L39"/>
      <c r="M39"/>
      <c r="N39"/>
      <c r="O39"/>
      <c r="P39"/>
    </row>
    <row r="40" spans="1:16" x14ac:dyDescent="0.2">
      <c r="B40"/>
      <c r="C40" s="39"/>
      <c r="D40"/>
      <c r="E40"/>
      <c r="F40" s="33"/>
      <c r="G40"/>
      <c r="H40"/>
      <c r="I40"/>
      <c r="J40"/>
      <c r="K40"/>
      <c r="L40"/>
      <c r="M40"/>
      <c r="N40"/>
      <c r="O40"/>
      <c r="P40"/>
    </row>
    <row r="41" spans="1:16" x14ac:dyDescent="0.2">
      <c r="B41" s="10"/>
    </row>
    <row r="42" spans="1:16" ht="15.75" x14ac:dyDescent="0.2">
      <c r="A42" s="133" t="s">
        <v>6</v>
      </c>
      <c r="B42" s="133"/>
      <c r="C42" s="133"/>
      <c r="D42" s="133"/>
      <c r="E42" s="133"/>
      <c r="F42" s="133"/>
      <c r="G42" s="133"/>
      <c r="H42" s="133"/>
      <c r="I42" s="133"/>
      <c r="J42" s="133"/>
      <c r="K42" s="134"/>
      <c r="M42" s="135" t="s">
        <v>116</v>
      </c>
      <c r="N42" s="135"/>
      <c r="O42" s="136"/>
    </row>
    <row r="43" spans="1:16" ht="25.5" x14ac:dyDescent="0.2">
      <c r="A43" s="35" t="s">
        <v>149</v>
      </c>
      <c r="B43" s="25" t="s">
        <v>22</v>
      </c>
      <c r="C43" s="25" t="s">
        <v>137</v>
      </c>
      <c r="D43" s="25" t="s">
        <v>138</v>
      </c>
      <c r="E43" s="25" t="s">
        <v>139</v>
      </c>
      <c r="F43" s="25" t="s">
        <v>140</v>
      </c>
      <c r="G43" s="25" t="s">
        <v>141</v>
      </c>
      <c r="H43" s="25" t="s">
        <v>1</v>
      </c>
      <c r="I43" s="140" t="s">
        <v>96</v>
      </c>
      <c r="J43" s="141"/>
      <c r="K43" s="141"/>
      <c r="M43" s="35" t="s">
        <v>149</v>
      </c>
      <c r="N43" s="2" t="s">
        <v>2</v>
      </c>
      <c r="O43" s="27" t="s">
        <v>3</v>
      </c>
    </row>
    <row r="44" spans="1:16" x14ac:dyDescent="0.2">
      <c r="A44" s="71" t="s">
        <v>150</v>
      </c>
      <c r="B44" s="7" t="s">
        <v>132</v>
      </c>
      <c r="C44" s="15">
        <f>O44</f>
        <v>0</v>
      </c>
      <c r="D44" s="28">
        <v>10</v>
      </c>
      <c r="E44" s="28">
        <v>5</v>
      </c>
      <c r="F44" s="28"/>
      <c r="G44" s="28"/>
      <c r="H44" s="15">
        <f t="shared" ref="H44:H47" si="14">SUM(D44:G44)*C44</f>
        <v>0</v>
      </c>
      <c r="I44" s="143"/>
      <c r="J44" s="144"/>
      <c r="K44" s="145"/>
      <c r="M44" s="71" t="s">
        <v>150</v>
      </c>
      <c r="N44" s="4" t="s">
        <v>4</v>
      </c>
      <c r="O44" s="70"/>
    </row>
    <row r="45" spans="1:16" x14ac:dyDescent="0.2">
      <c r="A45" s="71" t="s">
        <v>151</v>
      </c>
      <c r="B45" s="7" t="s">
        <v>133</v>
      </c>
      <c r="C45" s="15">
        <f>O45</f>
        <v>0</v>
      </c>
      <c r="D45" s="28">
        <v>2</v>
      </c>
      <c r="E45" s="28">
        <v>2</v>
      </c>
      <c r="F45" s="28">
        <v>2</v>
      </c>
      <c r="G45" s="28">
        <v>2</v>
      </c>
      <c r="H45" s="15">
        <f t="shared" si="14"/>
        <v>0</v>
      </c>
      <c r="I45" s="143"/>
      <c r="J45" s="144"/>
      <c r="K45" s="145"/>
      <c r="M45" s="71" t="s">
        <v>151</v>
      </c>
      <c r="N45" s="4" t="s">
        <v>36</v>
      </c>
      <c r="O45" s="70"/>
    </row>
    <row r="46" spans="1:16" x14ac:dyDescent="0.2">
      <c r="A46" s="71" t="s">
        <v>152</v>
      </c>
      <c r="B46" s="7" t="s">
        <v>134</v>
      </c>
      <c r="C46" s="15">
        <f>O46</f>
        <v>0</v>
      </c>
      <c r="D46" s="28">
        <v>2</v>
      </c>
      <c r="E46" s="28">
        <v>2</v>
      </c>
      <c r="F46" s="28"/>
      <c r="G46" s="28"/>
      <c r="H46" s="15">
        <f t="shared" si="14"/>
        <v>0</v>
      </c>
      <c r="I46" s="143"/>
      <c r="J46" s="144"/>
      <c r="K46" s="145"/>
      <c r="M46" s="71" t="s">
        <v>152</v>
      </c>
      <c r="N46" s="6" t="s">
        <v>37</v>
      </c>
      <c r="O46" s="70"/>
    </row>
    <row r="47" spans="1:16" x14ac:dyDescent="0.2">
      <c r="A47" s="71" t="s">
        <v>153</v>
      </c>
      <c r="B47" s="7" t="s">
        <v>135</v>
      </c>
      <c r="C47" s="15">
        <f>O47</f>
        <v>0</v>
      </c>
      <c r="D47" s="28">
        <v>20</v>
      </c>
      <c r="E47" s="28">
        <v>10</v>
      </c>
      <c r="F47" s="28">
        <v>2</v>
      </c>
      <c r="G47" s="28">
        <v>2</v>
      </c>
      <c r="H47" s="15">
        <f t="shared" si="14"/>
        <v>0</v>
      </c>
      <c r="I47" s="143"/>
      <c r="J47" s="144"/>
      <c r="K47" s="145"/>
      <c r="M47" s="71" t="s">
        <v>153</v>
      </c>
      <c r="N47" s="4" t="s">
        <v>5</v>
      </c>
      <c r="O47" s="70"/>
    </row>
    <row r="48" spans="1:16" x14ac:dyDescent="0.2">
      <c r="B48" s="101"/>
      <c r="C48" s="69"/>
      <c r="D48" s="69"/>
      <c r="E48" s="69"/>
      <c r="F48" s="69"/>
      <c r="G48" s="69"/>
      <c r="H48" s="85"/>
      <c r="I48" s="66"/>
      <c r="J48" s="66"/>
      <c r="K48" s="66"/>
      <c r="N48" s="67"/>
      <c r="O48" s="68"/>
    </row>
    <row r="49" spans="1:10" x14ac:dyDescent="0.2">
      <c r="A49" s="36" t="s">
        <v>21</v>
      </c>
      <c r="B49" s="37"/>
      <c r="C49" s="37"/>
      <c r="D49" s="37"/>
      <c r="E49" s="37"/>
      <c r="F49" s="37"/>
      <c r="G49" s="38"/>
      <c r="H49" s="91">
        <f>SUM(H44:H47)</f>
        <v>0</v>
      </c>
    </row>
    <row r="50" spans="1:10" ht="31.35" customHeight="1" x14ac:dyDescent="0.2"/>
    <row r="51" spans="1:10" x14ac:dyDescent="0.2">
      <c r="B51" s="137" t="s">
        <v>142</v>
      </c>
      <c r="C51" s="138"/>
      <c r="D51" s="138"/>
      <c r="E51" s="138"/>
      <c r="F51" s="138"/>
      <c r="G51" s="138"/>
      <c r="H51" s="138"/>
      <c r="I51" s="139"/>
      <c r="J51" s="49">
        <f>SUM(H49,F39,O30)</f>
        <v>0</v>
      </c>
    </row>
  </sheetData>
  <mergeCells count="28">
    <mergeCell ref="A4:A6"/>
    <mergeCell ref="L4:N4"/>
    <mergeCell ref="B4:B6"/>
    <mergeCell ref="C4:C6"/>
    <mergeCell ref="D4:D6"/>
    <mergeCell ref="N5:N6"/>
    <mergeCell ref="E4:E6"/>
    <mergeCell ref="B1:C1"/>
    <mergeCell ref="I47:K47"/>
    <mergeCell ref="I46:K46"/>
    <mergeCell ref="D1:P1"/>
    <mergeCell ref="I45:K45"/>
    <mergeCell ref="I44:K44"/>
    <mergeCell ref="O4:O6"/>
    <mergeCell ref="P4:P6"/>
    <mergeCell ref="G33:J33"/>
    <mergeCell ref="G37:J37"/>
    <mergeCell ref="G34:J34"/>
    <mergeCell ref="G35:J35"/>
    <mergeCell ref="G36:J36"/>
    <mergeCell ref="L5:M5"/>
    <mergeCell ref="F4:I5"/>
    <mergeCell ref="J4:K5"/>
    <mergeCell ref="A32:J32"/>
    <mergeCell ref="A42:K42"/>
    <mergeCell ref="M42:O42"/>
    <mergeCell ref="B51:I51"/>
    <mergeCell ref="I43:K43"/>
  </mergeCells>
  <dataValidations disablePrompts="1" count="1">
    <dataValidation type="list" allowBlank="1" showInputMessage="1" showErrorMessage="1" sqref="E29 E24 E14:E17 E19:E20" xr:uid="{F7898A13-5D02-4FB6-AC91-1F5B1BAF9DB7}">
      <formula1>"Acquisition,Abonnement"</formula1>
    </dataValidation>
  </dataValidations>
  <pageMargins left="0.70866141732283472" right="0.70866141732283472" top="0.74803149606299213" bottom="0.74803149606299213" header="0.31496062992125984" footer="0.31496062992125984"/>
  <pageSetup paperSize="9" scale="45" fitToHeight="0" orientation="landscape" r:id="rId1"/>
  <headerFooter>
    <oddHeader>&amp;L&amp;F&amp;R&amp;A</oddHeader>
    <oddFooter>&amp;LCCI Bordeaux Gironde&amp;R&amp;P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71CCA-B81A-4B00-A36B-471838BCEE8D}">
  <sheetPr>
    <tabColor theme="4" tint="0.39997558519241921"/>
    <pageSetUpPr fitToPage="1"/>
  </sheetPr>
  <dimension ref="A1:L37"/>
  <sheetViews>
    <sheetView showGridLines="0" zoomScaleNormal="100" workbookViewId="0">
      <selection activeCell="F16" sqref="F16"/>
    </sheetView>
  </sheetViews>
  <sheetFormatPr baseColWidth="10" defaultRowHeight="12.75" x14ac:dyDescent="0.2"/>
  <cols>
    <col min="2" max="2" width="55.5703125" bestFit="1" customWidth="1"/>
    <col min="3" max="3" width="20.5703125" customWidth="1"/>
    <col min="4" max="4" width="26.140625" customWidth="1"/>
    <col min="5" max="5" width="9.42578125" customWidth="1"/>
    <col min="8" max="9" width="20" customWidth="1"/>
    <col min="12" max="12" width="38.85546875" customWidth="1"/>
  </cols>
  <sheetData>
    <row r="1" spans="1:12" s="1" customFormat="1" ht="23.25" x14ac:dyDescent="0.2">
      <c r="B1" s="142" t="s">
        <v>109</v>
      </c>
      <c r="C1" s="142"/>
      <c r="D1" s="146" t="str">
        <f>'Page de garde'!D41</f>
        <v>à renseigner</v>
      </c>
      <c r="E1" s="146"/>
      <c r="F1" s="146"/>
      <c r="G1" s="146"/>
      <c r="H1" s="146"/>
      <c r="I1" s="146"/>
      <c r="J1" s="146"/>
      <c r="K1" s="146"/>
      <c r="L1" s="146"/>
    </row>
    <row r="2" spans="1:12" s="1" customFormat="1" ht="15" customHeight="1" x14ac:dyDescent="0.2">
      <c r="B2" s="80"/>
      <c r="C2" s="80"/>
      <c r="D2" s="81"/>
      <c r="E2" s="81"/>
      <c r="F2" s="81"/>
      <c r="G2" s="81"/>
      <c r="H2" s="81"/>
      <c r="I2" s="81"/>
      <c r="J2" s="81"/>
      <c r="K2" s="81"/>
      <c r="L2" s="81"/>
    </row>
    <row r="3" spans="1:12" s="1" customFormat="1" x14ac:dyDescent="0.2">
      <c r="B3" s="10"/>
    </row>
    <row r="4" spans="1:12" s="1" customFormat="1" x14ac:dyDescent="0.2">
      <c r="A4" s="171" t="s">
        <v>148</v>
      </c>
      <c r="B4" s="168" t="s">
        <v>113</v>
      </c>
      <c r="C4" s="168" t="s">
        <v>114</v>
      </c>
      <c r="D4" s="168" t="s">
        <v>115</v>
      </c>
      <c r="E4" s="168" t="s">
        <v>117</v>
      </c>
      <c r="F4" s="163" t="s">
        <v>11</v>
      </c>
      <c r="G4" s="164"/>
      <c r="H4" s="167" t="s">
        <v>13</v>
      </c>
      <c r="I4" s="167"/>
      <c r="J4" s="167"/>
      <c r="K4" s="147" t="s">
        <v>26</v>
      </c>
      <c r="L4" s="150" t="s">
        <v>96</v>
      </c>
    </row>
    <row r="5" spans="1:12" s="1" customFormat="1" ht="12.95" customHeight="1" x14ac:dyDescent="0.2">
      <c r="A5" s="171"/>
      <c r="B5" s="168"/>
      <c r="C5" s="168"/>
      <c r="D5" s="168"/>
      <c r="E5" s="168"/>
      <c r="F5" s="165"/>
      <c r="G5" s="166"/>
      <c r="H5" s="155" t="s">
        <v>118</v>
      </c>
      <c r="I5" s="156"/>
      <c r="J5" s="169" t="s">
        <v>27</v>
      </c>
      <c r="K5" s="148"/>
      <c r="L5" s="151"/>
    </row>
    <row r="6" spans="1:12" s="1" customFormat="1" ht="51" x14ac:dyDescent="0.2">
      <c r="A6" s="171"/>
      <c r="B6" s="168"/>
      <c r="C6" s="168"/>
      <c r="D6" s="168"/>
      <c r="E6" s="168"/>
      <c r="F6" s="29" t="s">
        <v>197</v>
      </c>
      <c r="G6" s="29" t="s">
        <v>196</v>
      </c>
      <c r="H6" s="34" t="s">
        <v>38</v>
      </c>
      <c r="I6" s="34" t="s">
        <v>146</v>
      </c>
      <c r="J6" s="170"/>
      <c r="K6" s="149"/>
      <c r="L6" s="152"/>
    </row>
    <row r="7" spans="1:12" s="1" customFormat="1" x14ac:dyDescent="0.2">
      <c r="A7" s="41" t="s">
        <v>53</v>
      </c>
      <c r="B7" s="41"/>
      <c r="C7" s="93"/>
      <c r="D7" s="94"/>
      <c r="E7" s="94"/>
      <c r="F7" s="94"/>
      <c r="G7" s="94"/>
      <c r="H7" s="94"/>
      <c r="I7" s="94"/>
      <c r="J7" s="94"/>
      <c r="K7" s="94"/>
      <c r="L7" s="95"/>
    </row>
    <row r="8" spans="1:12" s="1" customFormat="1" ht="15" x14ac:dyDescent="0.2">
      <c r="A8" s="71" t="s">
        <v>160</v>
      </c>
      <c r="B8" s="6" t="s">
        <v>42</v>
      </c>
      <c r="C8" s="6" t="s">
        <v>71</v>
      </c>
      <c r="D8" s="7" t="s">
        <v>102</v>
      </c>
      <c r="E8" s="52">
        <v>1</v>
      </c>
      <c r="F8" s="11"/>
      <c r="G8" s="15">
        <f>F8*E8*4</f>
        <v>0</v>
      </c>
      <c r="H8" s="15"/>
      <c r="I8" s="28"/>
      <c r="J8" s="15">
        <f>SUM(H8:I8)*4*E8</f>
        <v>0</v>
      </c>
      <c r="K8" s="15">
        <f>G8+J8</f>
        <v>0</v>
      </c>
      <c r="L8" s="13"/>
    </row>
    <row r="9" spans="1:12" s="1" customFormat="1" ht="15" x14ac:dyDescent="0.2">
      <c r="A9" s="71" t="s">
        <v>161</v>
      </c>
      <c r="B9" s="6" t="s">
        <v>50</v>
      </c>
      <c r="C9" s="6" t="s">
        <v>71</v>
      </c>
      <c r="D9" s="7" t="s">
        <v>103</v>
      </c>
      <c r="E9" s="52">
        <v>1</v>
      </c>
      <c r="F9" s="11"/>
      <c r="G9" s="15">
        <f t="shared" ref="G9:G13" si="0">F9*E9*4</f>
        <v>0</v>
      </c>
      <c r="H9" s="15"/>
      <c r="I9" s="28"/>
      <c r="J9" s="15">
        <f>SUM(H9:I9)*4*E9</f>
        <v>0</v>
      </c>
      <c r="K9" s="15">
        <f>G9+J9</f>
        <v>0</v>
      </c>
      <c r="L9" s="13"/>
    </row>
    <row r="10" spans="1:12" s="1" customFormat="1" ht="15" x14ac:dyDescent="0.2">
      <c r="A10" s="71" t="s">
        <v>162</v>
      </c>
      <c r="B10" s="6" t="s">
        <v>43</v>
      </c>
      <c r="C10" s="6" t="s">
        <v>71</v>
      </c>
      <c r="D10" s="6" t="s">
        <v>51</v>
      </c>
      <c r="E10" s="52">
        <v>1</v>
      </c>
      <c r="F10" s="11"/>
      <c r="G10" s="15">
        <f t="shared" si="0"/>
        <v>0</v>
      </c>
      <c r="H10" s="15"/>
      <c r="I10" s="28"/>
      <c r="J10" s="15">
        <f t="shared" ref="J10:J13" si="1">SUM(H10:I10)*4*E10</f>
        <v>0</v>
      </c>
      <c r="K10" s="15">
        <f t="shared" ref="K10:K13" si="2">G10+J10</f>
        <v>0</v>
      </c>
      <c r="L10" s="13"/>
    </row>
    <row r="11" spans="1:12" s="1" customFormat="1" ht="15" x14ac:dyDescent="0.2">
      <c r="A11" s="71" t="s">
        <v>163</v>
      </c>
      <c r="B11" s="6" t="s">
        <v>44</v>
      </c>
      <c r="C11" s="6" t="s">
        <v>71</v>
      </c>
      <c r="D11" s="6" t="s">
        <v>45</v>
      </c>
      <c r="E11" s="52">
        <v>2</v>
      </c>
      <c r="F11" s="11"/>
      <c r="G11" s="15">
        <f t="shared" si="0"/>
        <v>0</v>
      </c>
      <c r="H11" s="15"/>
      <c r="I11" s="28"/>
      <c r="J11" s="15">
        <f t="shared" si="1"/>
        <v>0</v>
      </c>
      <c r="K11" s="15">
        <f t="shared" si="2"/>
        <v>0</v>
      </c>
      <c r="L11" s="13"/>
    </row>
    <row r="12" spans="1:12" s="1" customFormat="1" ht="15" x14ac:dyDescent="0.2">
      <c r="A12" s="71" t="s">
        <v>164</v>
      </c>
      <c r="B12" s="6" t="s">
        <v>46</v>
      </c>
      <c r="C12" s="6" t="s">
        <v>71</v>
      </c>
      <c r="D12" s="6" t="s">
        <v>47</v>
      </c>
      <c r="E12" s="52">
        <v>2</v>
      </c>
      <c r="F12" s="11"/>
      <c r="G12" s="15">
        <f t="shared" si="0"/>
        <v>0</v>
      </c>
      <c r="H12" s="15"/>
      <c r="I12" s="28"/>
      <c r="J12" s="15">
        <f t="shared" si="1"/>
        <v>0</v>
      </c>
      <c r="K12" s="15">
        <f t="shared" si="2"/>
        <v>0</v>
      </c>
      <c r="L12" s="13"/>
    </row>
    <row r="13" spans="1:12" s="1" customFormat="1" ht="15" x14ac:dyDescent="0.2">
      <c r="A13" s="71" t="s">
        <v>165</v>
      </c>
      <c r="B13" s="6" t="s">
        <v>48</v>
      </c>
      <c r="C13" s="6" t="s">
        <v>71</v>
      </c>
      <c r="D13" s="6" t="s">
        <v>49</v>
      </c>
      <c r="E13" s="52">
        <v>2</v>
      </c>
      <c r="F13" s="11"/>
      <c r="G13" s="15">
        <f t="shared" si="0"/>
        <v>0</v>
      </c>
      <c r="H13" s="15"/>
      <c r="I13" s="28"/>
      <c r="J13" s="15">
        <f t="shared" si="1"/>
        <v>0</v>
      </c>
      <c r="K13" s="15">
        <f t="shared" si="2"/>
        <v>0</v>
      </c>
      <c r="L13" s="13"/>
    </row>
    <row r="14" spans="1:12" s="1" customFormat="1" x14ac:dyDescent="0.2">
      <c r="B14" s="76"/>
      <c r="C14" s="76"/>
      <c r="D14" s="76"/>
      <c r="E14" s="76"/>
      <c r="F14" s="76"/>
      <c r="G14" s="76"/>
      <c r="H14" s="76"/>
      <c r="I14" s="76"/>
      <c r="J14" s="76"/>
      <c r="K14" s="76"/>
      <c r="L14" s="76"/>
    </row>
    <row r="15" spans="1:12" s="1" customFormat="1" x14ac:dyDescent="0.2">
      <c r="A15" s="92" t="s">
        <v>52</v>
      </c>
      <c r="B15" s="94"/>
      <c r="C15" s="93"/>
      <c r="D15" s="94"/>
      <c r="E15" s="94"/>
      <c r="F15" s="96"/>
      <c r="G15" s="96"/>
      <c r="H15" s="96"/>
      <c r="I15" s="96"/>
      <c r="J15" s="96"/>
      <c r="K15" s="96"/>
      <c r="L15" s="95"/>
    </row>
    <row r="16" spans="1:12" s="1" customFormat="1" ht="15" x14ac:dyDescent="0.2">
      <c r="A16" s="71" t="s">
        <v>166</v>
      </c>
      <c r="B16" s="115" t="s">
        <v>54</v>
      </c>
      <c r="C16" s="115" t="s">
        <v>70</v>
      </c>
      <c r="D16" s="115" t="s">
        <v>55</v>
      </c>
      <c r="E16" s="116">
        <v>42</v>
      </c>
      <c r="F16" s="112"/>
      <c r="G16" s="113">
        <f t="shared" ref="G16:G22" si="3">F16*E16*4</f>
        <v>0</v>
      </c>
      <c r="H16" s="113"/>
      <c r="I16" s="114"/>
      <c r="J16" s="113">
        <f t="shared" ref="J16:J22" si="4">SUM(H16:I16)*4*E16</f>
        <v>0</v>
      </c>
      <c r="K16" s="113">
        <f t="shared" ref="K16:K22" si="5">G16+J16</f>
        <v>0</v>
      </c>
      <c r="L16" s="117"/>
    </row>
    <row r="17" spans="1:12" s="1" customFormat="1" x14ac:dyDescent="0.2">
      <c r="A17" s="71" t="s">
        <v>167</v>
      </c>
      <c r="B17" s="6" t="s">
        <v>56</v>
      </c>
      <c r="C17" s="6" t="s">
        <v>70</v>
      </c>
      <c r="D17" s="6" t="s">
        <v>58</v>
      </c>
      <c r="E17" s="45">
        <v>2</v>
      </c>
      <c r="F17" s="11"/>
      <c r="G17" s="15">
        <f t="shared" si="3"/>
        <v>0</v>
      </c>
      <c r="H17" s="15"/>
      <c r="I17" s="28"/>
      <c r="J17" s="15">
        <f t="shared" si="4"/>
        <v>0</v>
      </c>
      <c r="K17" s="15">
        <f t="shared" si="5"/>
        <v>0</v>
      </c>
      <c r="L17" s="13"/>
    </row>
    <row r="18" spans="1:12" s="1" customFormat="1" x14ac:dyDescent="0.2">
      <c r="A18" s="71" t="s">
        <v>168</v>
      </c>
      <c r="B18" s="6" t="s">
        <v>66</v>
      </c>
      <c r="C18" s="6" t="s">
        <v>70</v>
      </c>
      <c r="D18" s="6" t="s">
        <v>67</v>
      </c>
      <c r="E18" s="45">
        <v>2</v>
      </c>
      <c r="F18" s="11"/>
      <c r="G18" s="15">
        <f t="shared" si="3"/>
        <v>0</v>
      </c>
      <c r="H18" s="15"/>
      <c r="I18" s="28"/>
      <c r="J18" s="15">
        <f t="shared" si="4"/>
        <v>0</v>
      </c>
      <c r="K18" s="15">
        <f t="shared" si="5"/>
        <v>0</v>
      </c>
      <c r="L18" s="13"/>
    </row>
    <row r="19" spans="1:12" s="1" customFormat="1" x14ac:dyDescent="0.2">
      <c r="A19" s="71" t="s">
        <v>169</v>
      </c>
      <c r="B19" s="6" t="s">
        <v>57</v>
      </c>
      <c r="C19" s="6" t="s">
        <v>70</v>
      </c>
      <c r="D19" s="6" t="s">
        <v>59</v>
      </c>
      <c r="E19" s="45">
        <v>7</v>
      </c>
      <c r="F19" s="11"/>
      <c r="G19" s="15">
        <f t="shared" si="3"/>
        <v>0</v>
      </c>
      <c r="H19" s="15"/>
      <c r="I19" s="28"/>
      <c r="J19" s="15">
        <f t="shared" si="4"/>
        <v>0</v>
      </c>
      <c r="K19" s="15">
        <f t="shared" si="5"/>
        <v>0</v>
      </c>
      <c r="L19" s="13"/>
    </row>
    <row r="20" spans="1:12" s="1" customFormat="1" x14ac:dyDescent="0.2">
      <c r="A20" s="71" t="s">
        <v>170</v>
      </c>
      <c r="B20" s="6" t="s">
        <v>60</v>
      </c>
      <c r="C20" s="6" t="s">
        <v>70</v>
      </c>
      <c r="D20" s="6" t="s">
        <v>61</v>
      </c>
      <c r="E20" s="45">
        <v>9</v>
      </c>
      <c r="F20" s="11"/>
      <c r="G20" s="15">
        <f t="shared" si="3"/>
        <v>0</v>
      </c>
      <c r="H20" s="15"/>
      <c r="I20" s="28"/>
      <c r="J20" s="15">
        <f t="shared" si="4"/>
        <v>0</v>
      </c>
      <c r="K20" s="15">
        <f t="shared" si="5"/>
        <v>0</v>
      </c>
      <c r="L20" s="13"/>
    </row>
    <row r="21" spans="1:12" s="1" customFormat="1" x14ac:dyDescent="0.2">
      <c r="A21" s="71" t="s">
        <v>171</v>
      </c>
      <c r="B21" s="6" t="s">
        <v>62</v>
      </c>
      <c r="C21" s="6" t="s">
        <v>70</v>
      </c>
      <c r="D21" s="6" t="s">
        <v>63</v>
      </c>
      <c r="E21" s="45">
        <v>6</v>
      </c>
      <c r="F21" s="11"/>
      <c r="G21" s="15">
        <f t="shared" si="3"/>
        <v>0</v>
      </c>
      <c r="H21" s="15"/>
      <c r="I21" s="28"/>
      <c r="J21" s="15">
        <f t="shared" si="4"/>
        <v>0</v>
      </c>
      <c r="K21" s="15">
        <f t="shared" si="5"/>
        <v>0</v>
      </c>
      <c r="L21" s="13"/>
    </row>
    <row r="22" spans="1:12" s="1" customFormat="1" x14ac:dyDescent="0.2">
      <c r="A22" s="71" t="s">
        <v>172</v>
      </c>
      <c r="B22" s="6" t="s">
        <v>64</v>
      </c>
      <c r="C22" s="6" t="s">
        <v>70</v>
      </c>
      <c r="D22" s="6" t="s">
        <v>65</v>
      </c>
      <c r="E22" s="45">
        <v>9</v>
      </c>
      <c r="F22" s="11"/>
      <c r="G22" s="15">
        <f t="shared" si="3"/>
        <v>0</v>
      </c>
      <c r="H22" s="15"/>
      <c r="I22" s="28"/>
      <c r="J22" s="15">
        <f t="shared" si="4"/>
        <v>0</v>
      </c>
      <c r="K22" s="15">
        <f t="shared" si="5"/>
        <v>0</v>
      </c>
      <c r="L22" s="13"/>
    </row>
    <row r="23" spans="1:12" s="1" customFormat="1" x14ac:dyDescent="0.2">
      <c r="B23" s="76"/>
      <c r="C23" s="76"/>
      <c r="D23" s="76"/>
      <c r="E23" s="76"/>
      <c r="F23" s="76"/>
      <c r="G23" s="76"/>
      <c r="H23" s="76"/>
      <c r="I23" s="76"/>
      <c r="J23" s="76"/>
      <c r="K23" s="76"/>
      <c r="L23" s="76"/>
    </row>
    <row r="24" spans="1:12" s="1" customFormat="1" x14ac:dyDescent="0.2">
      <c r="A24" s="92" t="s">
        <v>72</v>
      </c>
      <c r="B24" s="94"/>
      <c r="C24" s="93"/>
      <c r="D24" s="94"/>
      <c r="E24" s="94"/>
      <c r="F24" s="94"/>
      <c r="G24" s="94"/>
      <c r="H24" s="94"/>
      <c r="I24" s="94"/>
      <c r="J24" s="94"/>
      <c r="K24" s="94"/>
      <c r="L24" s="95"/>
    </row>
    <row r="25" spans="1:12" s="1" customFormat="1" x14ac:dyDescent="0.2">
      <c r="A25" s="71" t="s">
        <v>173</v>
      </c>
      <c r="B25" s="108" t="s">
        <v>68</v>
      </c>
      <c r="C25" s="109" t="s">
        <v>69</v>
      </c>
      <c r="D25" s="110" t="s">
        <v>74</v>
      </c>
      <c r="E25" s="111">
        <v>1</v>
      </c>
      <c r="F25" s="112"/>
      <c r="G25" s="113">
        <f t="shared" ref="G25:G33" si="6">F25*E25*4</f>
        <v>0</v>
      </c>
      <c r="H25" s="114"/>
      <c r="I25" s="113"/>
      <c r="J25" s="113">
        <f t="shared" ref="J25:J33" si="7">SUM(H25:I25)*4*E25</f>
        <v>0</v>
      </c>
      <c r="K25" s="113">
        <f t="shared" ref="K25:K33" si="8">G25+J25</f>
        <v>0</v>
      </c>
      <c r="L25" s="115"/>
    </row>
    <row r="26" spans="1:12" s="1" customFormat="1" x14ac:dyDescent="0.2">
      <c r="B26" s="76"/>
      <c r="C26" s="74"/>
      <c r="D26" s="75"/>
      <c r="E26" s="76"/>
      <c r="F26" s="76"/>
      <c r="G26" s="76"/>
      <c r="H26" s="76"/>
      <c r="I26" s="76"/>
      <c r="J26" s="76"/>
      <c r="K26" s="76"/>
      <c r="L26" s="76"/>
    </row>
    <row r="27" spans="1:12" s="1" customFormat="1" x14ac:dyDescent="0.2">
      <c r="A27" s="92" t="s">
        <v>73</v>
      </c>
      <c r="B27" s="94"/>
      <c r="C27" s="93"/>
      <c r="D27" s="94"/>
      <c r="E27" s="94"/>
      <c r="F27" s="94"/>
      <c r="G27" s="94"/>
      <c r="H27" s="94"/>
      <c r="I27" s="94"/>
      <c r="J27" s="94"/>
      <c r="K27" s="94"/>
      <c r="L27" s="95"/>
    </row>
    <row r="28" spans="1:12" s="1" customFormat="1" x14ac:dyDescent="0.2">
      <c r="A28" s="71" t="s">
        <v>174</v>
      </c>
      <c r="B28" s="108" t="s">
        <v>75</v>
      </c>
      <c r="C28" s="109" t="s">
        <v>76</v>
      </c>
      <c r="D28" s="110" t="s">
        <v>77</v>
      </c>
      <c r="E28" s="111">
        <v>8</v>
      </c>
      <c r="F28" s="112"/>
      <c r="G28" s="113">
        <f t="shared" ref="G28:G30" si="9">F28*E28*4</f>
        <v>0</v>
      </c>
      <c r="H28" s="114"/>
      <c r="I28" s="113"/>
      <c r="J28" s="113">
        <f t="shared" ref="J28:J30" si="10">SUM(H28:I28)*4*E28</f>
        <v>0</v>
      </c>
      <c r="K28" s="113">
        <f t="shared" ref="K28:K30" si="11">G28+J28</f>
        <v>0</v>
      </c>
      <c r="L28" s="115"/>
    </row>
    <row r="29" spans="1:12" s="1" customFormat="1" x14ac:dyDescent="0.2">
      <c r="A29" s="71" t="s">
        <v>175</v>
      </c>
      <c r="B29" s="62" t="s">
        <v>78</v>
      </c>
      <c r="C29" s="40" t="s">
        <v>76</v>
      </c>
      <c r="D29" s="5" t="s">
        <v>79</v>
      </c>
      <c r="E29" s="59">
        <v>153</v>
      </c>
      <c r="F29" s="11"/>
      <c r="G29" s="15">
        <f t="shared" si="9"/>
        <v>0</v>
      </c>
      <c r="H29" s="28"/>
      <c r="I29" s="15"/>
      <c r="J29" s="15">
        <f t="shared" si="10"/>
        <v>0</v>
      </c>
      <c r="K29" s="15">
        <f t="shared" si="11"/>
        <v>0</v>
      </c>
      <c r="L29" s="6"/>
    </row>
    <row r="30" spans="1:12" s="1" customFormat="1" x14ac:dyDescent="0.2">
      <c r="A30" s="71" t="s">
        <v>176</v>
      </c>
      <c r="B30" s="62" t="s">
        <v>80</v>
      </c>
      <c r="C30" s="40" t="s">
        <v>76</v>
      </c>
      <c r="D30" s="5" t="s">
        <v>81</v>
      </c>
      <c r="E30" s="59">
        <v>20</v>
      </c>
      <c r="F30" s="11"/>
      <c r="G30" s="15">
        <f t="shared" si="9"/>
        <v>0</v>
      </c>
      <c r="H30" s="28"/>
      <c r="I30" s="15"/>
      <c r="J30" s="15">
        <f t="shared" si="10"/>
        <v>0</v>
      </c>
      <c r="K30" s="15">
        <f t="shared" si="11"/>
        <v>0</v>
      </c>
      <c r="L30" s="6"/>
    </row>
    <row r="31" spans="1:12" s="1" customFormat="1" x14ac:dyDescent="0.2">
      <c r="B31" s="76"/>
      <c r="C31" s="76"/>
      <c r="D31" s="76"/>
      <c r="E31" s="76"/>
      <c r="F31" s="76"/>
      <c r="G31" s="76"/>
      <c r="H31" s="76"/>
      <c r="I31" s="76"/>
      <c r="J31" s="76"/>
      <c r="K31" s="76"/>
      <c r="L31" s="76"/>
    </row>
    <row r="32" spans="1:12" s="1" customFormat="1" x14ac:dyDescent="0.2">
      <c r="A32" s="92" t="s">
        <v>104</v>
      </c>
      <c r="B32" s="94"/>
      <c r="C32" s="93"/>
      <c r="D32" s="94"/>
      <c r="E32" s="94"/>
      <c r="F32" s="94"/>
      <c r="G32" s="94"/>
      <c r="H32" s="94"/>
      <c r="I32" s="94"/>
      <c r="J32" s="94"/>
      <c r="K32" s="94"/>
      <c r="L32" s="95"/>
    </row>
    <row r="33" spans="1:12" s="1" customFormat="1" x14ac:dyDescent="0.2">
      <c r="A33" s="100" t="s">
        <v>177</v>
      </c>
      <c r="B33" s="108" t="s">
        <v>106</v>
      </c>
      <c r="C33" s="109" t="s">
        <v>105</v>
      </c>
      <c r="D33" s="110"/>
      <c r="E33" s="111">
        <v>1</v>
      </c>
      <c r="F33" s="112"/>
      <c r="G33" s="113">
        <f t="shared" si="6"/>
        <v>0</v>
      </c>
      <c r="H33" s="114"/>
      <c r="I33" s="113"/>
      <c r="J33" s="113">
        <f t="shared" si="7"/>
        <v>0</v>
      </c>
      <c r="K33" s="113">
        <f t="shared" si="8"/>
        <v>0</v>
      </c>
      <c r="L33" s="115"/>
    </row>
    <row r="34" spans="1:12" s="1" customFormat="1" x14ac:dyDescent="0.2">
      <c r="B34" s="76"/>
      <c r="C34" s="76"/>
      <c r="D34" s="76"/>
      <c r="E34" s="76"/>
      <c r="F34" s="76"/>
      <c r="G34" s="76"/>
      <c r="H34" s="76"/>
      <c r="I34" s="76"/>
      <c r="J34" s="76"/>
      <c r="K34" s="76"/>
      <c r="L34" s="76"/>
    </row>
    <row r="35" spans="1:12" s="1" customFormat="1" x14ac:dyDescent="0.2">
      <c r="A35" s="36" t="s">
        <v>143</v>
      </c>
      <c r="B35" s="37"/>
      <c r="C35" s="47"/>
      <c r="D35" s="37"/>
      <c r="E35" s="37"/>
      <c r="F35" s="37"/>
      <c r="G35" s="37"/>
      <c r="H35" s="37"/>
      <c r="I35" s="37"/>
      <c r="J35" s="38"/>
      <c r="K35" s="15">
        <f>SUM(K8:K34)</f>
        <v>0</v>
      </c>
    </row>
    <row r="37" spans="1:12" x14ac:dyDescent="0.2">
      <c r="A37" s="105" t="s">
        <v>101</v>
      </c>
      <c r="B37" s="106"/>
      <c r="C37" s="106"/>
      <c r="D37" s="106"/>
      <c r="E37" s="106"/>
      <c r="F37" s="106"/>
      <c r="G37" s="106"/>
      <c r="H37" s="106"/>
      <c r="I37" s="106"/>
      <c r="J37" s="107"/>
      <c r="K37" s="15">
        <f>K35</f>
        <v>0</v>
      </c>
    </row>
  </sheetData>
  <mergeCells count="13">
    <mergeCell ref="B1:C1"/>
    <mergeCell ref="D1:L1"/>
    <mergeCell ref="B4:B6"/>
    <mergeCell ref="C4:C6"/>
    <mergeCell ref="D4:D6"/>
    <mergeCell ref="E4:E6"/>
    <mergeCell ref="A4:A6"/>
    <mergeCell ref="F4:G5"/>
    <mergeCell ref="H4:J4"/>
    <mergeCell ref="K4:K6"/>
    <mergeCell ref="L4:L6"/>
    <mergeCell ref="H5:I5"/>
    <mergeCell ref="J5:J6"/>
  </mergeCells>
  <pageMargins left="0.70866141732283472" right="0.70866141732283472" top="0.74803149606299213" bottom="0.74803149606299213" header="0.31496062992125984" footer="0.31496062992125984"/>
  <pageSetup paperSize="9" scale="61" fitToHeight="0" orientation="landscape" r:id="rId1"/>
  <headerFooter>
    <oddHeader>&amp;L&amp;F&amp;R&amp;A</oddHeader>
    <oddFooter>&amp;LCCI Bordeaux Gironde&amp;R&amp;P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60007-35E5-43C9-9A87-E5644B34FF56}">
  <sheetPr>
    <tabColor theme="6" tint="0.59999389629810485"/>
    <pageSetUpPr fitToPage="1"/>
  </sheetPr>
  <dimension ref="A1:M12"/>
  <sheetViews>
    <sheetView showGridLines="0" zoomScaleNormal="100" workbookViewId="0">
      <selection activeCell="F5" sqref="F5"/>
    </sheetView>
  </sheetViews>
  <sheetFormatPr baseColWidth="10" defaultColWidth="11.42578125" defaultRowHeight="12.75" x14ac:dyDescent="0.2"/>
  <cols>
    <col min="1" max="1" width="11.42578125" style="1"/>
    <col min="2" max="2" width="53.42578125" style="1" customWidth="1"/>
    <col min="3" max="3" width="14.42578125" style="10" customWidth="1"/>
    <col min="4" max="4" width="14.140625" style="1" customWidth="1"/>
    <col min="5" max="7" width="14.42578125" style="1" customWidth="1"/>
    <col min="8" max="8" width="15.42578125" style="1" bestFit="1" customWidth="1"/>
    <col min="9" max="9" width="12.85546875" style="1" customWidth="1"/>
    <col min="10" max="10" width="13" style="1" customWidth="1"/>
    <col min="11" max="11" width="12.140625" style="1" customWidth="1"/>
    <col min="12" max="12" width="10.5703125" style="1" bestFit="1" customWidth="1"/>
    <col min="13" max="13" width="28.5703125" style="1" customWidth="1"/>
    <col min="14" max="14" width="5.140625" style="1" customWidth="1"/>
    <col min="15" max="15" width="25.85546875" style="1" customWidth="1"/>
    <col min="16" max="16" width="12" style="1" customWidth="1"/>
    <col min="17" max="257" width="11.42578125" style="1"/>
    <col min="258" max="258" width="54.42578125" style="1" customWidth="1"/>
    <col min="259" max="259" width="17.42578125" style="1" customWidth="1"/>
    <col min="260" max="260" width="13.140625" style="1" customWidth="1"/>
    <col min="261" max="261" width="16.42578125" style="1" customWidth="1"/>
    <col min="262" max="262" width="15" style="1" customWidth="1"/>
    <col min="263" max="263" width="21.42578125" style="1" bestFit="1" customWidth="1"/>
    <col min="264" max="264" width="21.42578125" style="1" customWidth="1"/>
    <col min="265" max="265" width="10" style="1" customWidth="1"/>
    <col min="266" max="266" width="18.42578125" style="1" customWidth="1"/>
    <col min="267" max="267" width="17.42578125" style="1" customWidth="1"/>
    <col min="268" max="513" width="11.42578125" style="1"/>
    <col min="514" max="514" width="54.42578125" style="1" customWidth="1"/>
    <col min="515" max="515" width="17.42578125" style="1" customWidth="1"/>
    <col min="516" max="516" width="13.140625" style="1" customWidth="1"/>
    <col min="517" max="517" width="16.42578125" style="1" customWidth="1"/>
    <col min="518" max="518" width="15" style="1" customWidth="1"/>
    <col min="519" max="519" width="21.42578125" style="1" bestFit="1" customWidth="1"/>
    <col min="520" max="520" width="21.42578125" style="1" customWidth="1"/>
    <col min="521" max="521" width="10" style="1" customWidth="1"/>
    <col min="522" max="522" width="18.42578125" style="1" customWidth="1"/>
    <col min="523" max="523" width="17.42578125" style="1" customWidth="1"/>
    <col min="524" max="769" width="11.42578125" style="1"/>
    <col min="770" max="770" width="54.42578125" style="1" customWidth="1"/>
    <col min="771" max="771" width="17.42578125" style="1" customWidth="1"/>
    <col min="772" max="772" width="13.140625" style="1" customWidth="1"/>
    <col min="773" max="773" width="16.42578125" style="1" customWidth="1"/>
    <col min="774" max="774" width="15" style="1" customWidth="1"/>
    <col min="775" max="775" width="21.42578125" style="1" bestFit="1" customWidth="1"/>
    <col min="776" max="776" width="21.42578125" style="1" customWidth="1"/>
    <col min="777" max="777" width="10" style="1" customWidth="1"/>
    <col min="778" max="778" width="18.42578125" style="1" customWidth="1"/>
    <col min="779" max="779" width="17.42578125" style="1" customWidth="1"/>
    <col min="780" max="1025" width="11.42578125" style="1"/>
    <col min="1026" max="1026" width="54.42578125" style="1" customWidth="1"/>
    <col min="1027" max="1027" width="17.42578125" style="1" customWidth="1"/>
    <col min="1028" max="1028" width="13.140625" style="1" customWidth="1"/>
    <col min="1029" max="1029" width="16.42578125" style="1" customWidth="1"/>
    <col min="1030" max="1030" width="15" style="1" customWidth="1"/>
    <col min="1031" max="1031" width="21.42578125" style="1" bestFit="1" customWidth="1"/>
    <col min="1032" max="1032" width="21.42578125" style="1" customWidth="1"/>
    <col min="1033" max="1033" width="10" style="1" customWidth="1"/>
    <col min="1034" max="1034" width="18.42578125" style="1" customWidth="1"/>
    <col min="1035" max="1035" width="17.42578125" style="1" customWidth="1"/>
    <col min="1036" max="1281" width="11.42578125" style="1"/>
    <col min="1282" max="1282" width="54.42578125" style="1" customWidth="1"/>
    <col min="1283" max="1283" width="17.42578125" style="1" customWidth="1"/>
    <col min="1284" max="1284" width="13.140625" style="1" customWidth="1"/>
    <col min="1285" max="1285" width="16.42578125" style="1" customWidth="1"/>
    <col min="1286" max="1286" width="15" style="1" customWidth="1"/>
    <col min="1287" max="1287" width="21.42578125" style="1" bestFit="1" customWidth="1"/>
    <col min="1288" max="1288" width="21.42578125" style="1" customWidth="1"/>
    <col min="1289" max="1289" width="10" style="1" customWidth="1"/>
    <col min="1290" max="1290" width="18.42578125" style="1" customWidth="1"/>
    <col min="1291" max="1291" width="17.42578125" style="1" customWidth="1"/>
    <col min="1292" max="1537" width="11.42578125" style="1"/>
    <col min="1538" max="1538" width="54.42578125" style="1" customWidth="1"/>
    <col min="1539" max="1539" width="17.42578125" style="1" customWidth="1"/>
    <col min="1540" max="1540" width="13.140625" style="1" customWidth="1"/>
    <col min="1541" max="1541" width="16.42578125" style="1" customWidth="1"/>
    <col min="1542" max="1542" width="15" style="1" customWidth="1"/>
    <col min="1543" max="1543" width="21.42578125" style="1" bestFit="1" customWidth="1"/>
    <col min="1544" max="1544" width="21.42578125" style="1" customWidth="1"/>
    <col min="1545" max="1545" width="10" style="1" customWidth="1"/>
    <col min="1546" max="1546" width="18.42578125" style="1" customWidth="1"/>
    <col min="1547" max="1547" width="17.42578125" style="1" customWidth="1"/>
    <col min="1548" max="1793" width="11.42578125" style="1"/>
    <col min="1794" max="1794" width="54.42578125" style="1" customWidth="1"/>
    <col min="1795" max="1795" width="17.42578125" style="1" customWidth="1"/>
    <col min="1796" max="1796" width="13.140625" style="1" customWidth="1"/>
    <col min="1797" max="1797" width="16.42578125" style="1" customWidth="1"/>
    <col min="1798" max="1798" width="15" style="1" customWidth="1"/>
    <col min="1799" max="1799" width="21.42578125" style="1" bestFit="1" customWidth="1"/>
    <col min="1800" max="1800" width="21.42578125" style="1" customWidth="1"/>
    <col min="1801" max="1801" width="10" style="1" customWidth="1"/>
    <col min="1802" max="1802" width="18.42578125" style="1" customWidth="1"/>
    <col min="1803" max="1803" width="17.42578125" style="1" customWidth="1"/>
    <col min="1804" max="2049" width="11.42578125" style="1"/>
    <col min="2050" max="2050" width="54.42578125" style="1" customWidth="1"/>
    <col min="2051" max="2051" width="17.42578125" style="1" customWidth="1"/>
    <col min="2052" max="2052" width="13.140625" style="1" customWidth="1"/>
    <col min="2053" max="2053" width="16.42578125" style="1" customWidth="1"/>
    <col min="2054" max="2054" width="15" style="1" customWidth="1"/>
    <col min="2055" max="2055" width="21.42578125" style="1" bestFit="1" customWidth="1"/>
    <col min="2056" max="2056" width="21.42578125" style="1" customWidth="1"/>
    <col min="2057" max="2057" width="10" style="1" customWidth="1"/>
    <col min="2058" max="2058" width="18.42578125" style="1" customWidth="1"/>
    <col min="2059" max="2059" width="17.42578125" style="1" customWidth="1"/>
    <col min="2060" max="2305" width="11.42578125" style="1"/>
    <col min="2306" max="2306" width="54.42578125" style="1" customWidth="1"/>
    <col min="2307" max="2307" width="17.42578125" style="1" customWidth="1"/>
    <col min="2308" max="2308" width="13.140625" style="1" customWidth="1"/>
    <col min="2309" max="2309" width="16.42578125" style="1" customWidth="1"/>
    <col min="2310" max="2310" width="15" style="1" customWidth="1"/>
    <col min="2311" max="2311" width="21.42578125" style="1" bestFit="1" customWidth="1"/>
    <col min="2312" max="2312" width="21.42578125" style="1" customWidth="1"/>
    <col min="2313" max="2313" width="10" style="1" customWidth="1"/>
    <col min="2314" max="2314" width="18.42578125" style="1" customWidth="1"/>
    <col min="2315" max="2315" width="17.42578125" style="1" customWidth="1"/>
    <col min="2316" max="2561" width="11.42578125" style="1"/>
    <col min="2562" max="2562" width="54.42578125" style="1" customWidth="1"/>
    <col min="2563" max="2563" width="17.42578125" style="1" customWidth="1"/>
    <col min="2564" max="2564" width="13.140625" style="1" customWidth="1"/>
    <col min="2565" max="2565" width="16.42578125" style="1" customWidth="1"/>
    <col min="2566" max="2566" width="15" style="1" customWidth="1"/>
    <col min="2567" max="2567" width="21.42578125" style="1" bestFit="1" customWidth="1"/>
    <col min="2568" max="2568" width="21.42578125" style="1" customWidth="1"/>
    <col min="2569" max="2569" width="10" style="1" customWidth="1"/>
    <col min="2570" max="2570" width="18.42578125" style="1" customWidth="1"/>
    <col min="2571" max="2571" width="17.42578125" style="1" customWidth="1"/>
    <col min="2572" max="2817" width="11.42578125" style="1"/>
    <col min="2818" max="2818" width="54.42578125" style="1" customWidth="1"/>
    <col min="2819" max="2819" width="17.42578125" style="1" customWidth="1"/>
    <col min="2820" max="2820" width="13.140625" style="1" customWidth="1"/>
    <col min="2821" max="2821" width="16.42578125" style="1" customWidth="1"/>
    <col min="2822" max="2822" width="15" style="1" customWidth="1"/>
    <col min="2823" max="2823" width="21.42578125" style="1" bestFit="1" customWidth="1"/>
    <col min="2824" max="2824" width="21.42578125" style="1" customWidth="1"/>
    <col min="2825" max="2825" width="10" style="1" customWidth="1"/>
    <col min="2826" max="2826" width="18.42578125" style="1" customWidth="1"/>
    <col min="2827" max="2827" width="17.42578125" style="1" customWidth="1"/>
    <col min="2828" max="3073" width="11.42578125" style="1"/>
    <col min="3074" max="3074" width="54.42578125" style="1" customWidth="1"/>
    <col min="3075" max="3075" width="17.42578125" style="1" customWidth="1"/>
    <col min="3076" max="3076" width="13.140625" style="1" customWidth="1"/>
    <col min="3077" max="3077" width="16.42578125" style="1" customWidth="1"/>
    <col min="3078" max="3078" width="15" style="1" customWidth="1"/>
    <col min="3079" max="3079" width="21.42578125" style="1" bestFit="1" customWidth="1"/>
    <col min="3080" max="3080" width="21.42578125" style="1" customWidth="1"/>
    <col min="3081" max="3081" width="10" style="1" customWidth="1"/>
    <col min="3082" max="3082" width="18.42578125" style="1" customWidth="1"/>
    <col min="3083" max="3083" width="17.42578125" style="1" customWidth="1"/>
    <col min="3084" max="3329" width="11.42578125" style="1"/>
    <col min="3330" max="3330" width="54.42578125" style="1" customWidth="1"/>
    <col min="3331" max="3331" width="17.42578125" style="1" customWidth="1"/>
    <col min="3332" max="3332" width="13.140625" style="1" customWidth="1"/>
    <col min="3333" max="3333" width="16.42578125" style="1" customWidth="1"/>
    <col min="3334" max="3334" width="15" style="1" customWidth="1"/>
    <col min="3335" max="3335" width="21.42578125" style="1" bestFit="1" customWidth="1"/>
    <col min="3336" max="3336" width="21.42578125" style="1" customWidth="1"/>
    <col min="3337" max="3337" width="10" style="1" customWidth="1"/>
    <col min="3338" max="3338" width="18.42578125" style="1" customWidth="1"/>
    <col min="3339" max="3339" width="17.42578125" style="1" customWidth="1"/>
    <col min="3340" max="3585" width="11.42578125" style="1"/>
    <col min="3586" max="3586" width="54.42578125" style="1" customWidth="1"/>
    <col min="3587" max="3587" width="17.42578125" style="1" customWidth="1"/>
    <col min="3588" max="3588" width="13.140625" style="1" customWidth="1"/>
    <col min="3589" max="3589" width="16.42578125" style="1" customWidth="1"/>
    <col min="3590" max="3590" width="15" style="1" customWidth="1"/>
    <col min="3591" max="3591" width="21.42578125" style="1" bestFit="1" customWidth="1"/>
    <col min="3592" max="3592" width="21.42578125" style="1" customWidth="1"/>
    <col min="3593" max="3593" width="10" style="1" customWidth="1"/>
    <col min="3594" max="3594" width="18.42578125" style="1" customWidth="1"/>
    <col min="3595" max="3595" width="17.42578125" style="1" customWidth="1"/>
    <col min="3596" max="3841" width="11.42578125" style="1"/>
    <col min="3842" max="3842" width="54.42578125" style="1" customWidth="1"/>
    <col min="3843" max="3843" width="17.42578125" style="1" customWidth="1"/>
    <col min="3844" max="3844" width="13.140625" style="1" customWidth="1"/>
    <col min="3845" max="3845" width="16.42578125" style="1" customWidth="1"/>
    <col min="3846" max="3846" width="15" style="1" customWidth="1"/>
    <col min="3847" max="3847" width="21.42578125" style="1" bestFit="1" customWidth="1"/>
    <col min="3848" max="3848" width="21.42578125" style="1" customWidth="1"/>
    <col min="3849" max="3849" width="10" style="1" customWidth="1"/>
    <col min="3850" max="3850" width="18.42578125" style="1" customWidth="1"/>
    <col min="3851" max="3851" width="17.42578125" style="1" customWidth="1"/>
    <col min="3852" max="4097" width="11.42578125" style="1"/>
    <col min="4098" max="4098" width="54.42578125" style="1" customWidth="1"/>
    <col min="4099" max="4099" width="17.42578125" style="1" customWidth="1"/>
    <col min="4100" max="4100" width="13.140625" style="1" customWidth="1"/>
    <col min="4101" max="4101" width="16.42578125" style="1" customWidth="1"/>
    <col min="4102" max="4102" width="15" style="1" customWidth="1"/>
    <col min="4103" max="4103" width="21.42578125" style="1" bestFit="1" customWidth="1"/>
    <col min="4104" max="4104" width="21.42578125" style="1" customWidth="1"/>
    <col min="4105" max="4105" width="10" style="1" customWidth="1"/>
    <col min="4106" max="4106" width="18.42578125" style="1" customWidth="1"/>
    <col min="4107" max="4107" width="17.42578125" style="1" customWidth="1"/>
    <col min="4108" max="4353" width="11.42578125" style="1"/>
    <col min="4354" max="4354" width="54.42578125" style="1" customWidth="1"/>
    <col min="4355" max="4355" width="17.42578125" style="1" customWidth="1"/>
    <col min="4356" max="4356" width="13.140625" style="1" customWidth="1"/>
    <col min="4357" max="4357" width="16.42578125" style="1" customWidth="1"/>
    <col min="4358" max="4358" width="15" style="1" customWidth="1"/>
    <col min="4359" max="4359" width="21.42578125" style="1" bestFit="1" customWidth="1"/>
    <col min="4360" max="4360" width="21.42578125" style="1" customWidth="1"/>
    <col min="4361" max="4361" width="10" style="1" customWidth="1"/>
    <col min="4362" max="4362" width="18.42578125" style="1" customWidth="1"/>
    <col min="4363" max="4363" width="17.42578125" style="1" customWidth="1"/>
    <col min="4364" max="4609" width="11.42578125" style="1"/>
    <col min="4610" max="4610" width="54.42578125" style="1" customWidth="1"/>
    <col min="4611" max="4611" width="17.42578125" style="1" customWidth="1"/>
    <col min="4612" max="4612" width="13.140625" style="1" customWidth="1"/>
    <col min="4613" max="4613" width="16.42578125" style="1" customWidth="1"/>
    <col min="4614" max="4614" width="15" style="1" customWidth="1"/>
    <col min="4615" max="4615" width="21.42578125" style="1" bestFit="1" customWidth="1"/>
    <col min="4616" max="4616" width="21.42578125" style="1" customWidth="1"/>
    <col min="4617" max="4617" width="10" style="1" customWidth="1"/>
    <col min="4618" max="4618" width="18.42578125" style="1" customWidth="1"/>
    <col min="4619" max="4619" width="17.42578125" style="1" customWidth="1"/>
    <col min="4620" max="4865" width="11.42578125" style="1"/>
    <col min="4866" max="4866" width="54.42578125" style="1" customWidth="1"/>
    <col min="4867" max="4867" width="17.42578125" style="1" customWidth="1"/>
    <col min="4868" max="4868" width="13.140625" style="1" customWidth="1"/>
    <col min="4869" max="4869" width="16.42578125" style="1" customWidth="1"/>
    <col min="4870" max="4870" width="15" style="1" customWidth="1"/>
    <col min="4871" max="4871" width="21.42578125" style="1" bestFit="1" customWidth="1"/>
    <col min="4872" max="4872" width="21.42578125" style="1" customWidth="1"/>
    <col min="4873" max="4873" width="10" style="1" customWidth="1"/>
    <col min="4874" max="4874" width="18.42578125" style="1" customWidth="1"/>
    <col min="4875" max="4875" width="17.42578125" style="1" customWidth="1"/>
    <col min="4876" max="5121" width="11.42578125" style="1"/>
    <col min="5122" max="5122" width="54.42578125" style="1" customWidth="1"/>
    <col min="5123" max="5123" width="17.42578125" style="1" customWidth="1"/>
    <col min="5124" max="5124" width="13.140625" style="1" customWidth="1"/>
    <col min="5125" max="5125" width="16.42578125" style="1" customWidth="1"/>
    <col min="5126" max="5126" width="15" style="1" customWidth="1"/>
    <col min="5127" max="5127" width="21.42578125" style="1" bestFit="1" customWidth="1"/>
    <col min="5128" max="5128" width="21.42578125" style="1" customWidth="1"/>
    <col min="5129" max="5129" width="10" style="1" customWidth="1"/>
    <col min="5130" max="5130" width="18.42578125" style="1" customWidth="1"/>
    <col min="5131" max="5131" width="17.42578125" style="1" customWidth="1"/>
    <col min="5132" max="5377" width="11.42578125" style="1"/>
    <col min="5378" max="5378" width="54.42578125" style="1" customWidth="1"/>
    <col min="5379" max="5379" width="17.42578125" style="1" customWidth="1"/>
    <col min="5380" max="5380" width="13.140625" style="1" customWidth="1"/>
    <col min="5381" max="5381" width="16.42578125" style="1" customWidth="1"/>
    <col min="5382" max="5382" width="15" style="1" customWidth="1"/>
    <col min="5383" max="5383" width="21.42578125" style="1" bestFit="1" customWidth="1"/>
    <col min="5384" max="5384" width="21.42578125" style="1" customWidth="1"/>
    <col min="5385" max="5385" width="10" style="1" customWidth="1"/>
    <col min="5386" max="5386" width="18.42578125" style="1" customWidth="1"/>
    <col min="5387" max="5387" width="17.42578125" style="1" customWidth="1"/>
    <col min="5388" max="5633" width="11.42578125" style="1"/>
    <col min="5634" max="5634" width="54.42578125" style="1" customWidth="1"/>
    <col min="5635" max="5635" width="17.42578125" style="1" customWidth="1"/>
    <col min="5636" max="5636" width="13.140625" style="1" customWidth="1"/>
    <col min="5637" max="5637" width="16.42578125" style="1" customWidth="1"/>
    <col min="5638" max="5638" width="15" style="1" customWidth="1"/>
    <col min="5639" max="5639" width="21.42578125" style="1" bestFit="1" customWidth="1"/>
    <col min="5640" max="5640" width="21.42578125" style="1" customWidth="1"/>
    <col min="5641" max="5641" width="10" style="1" customWidth="1"/>
    <col min="5642" max="5642" width="18.42578125" style="1" customWidth="1"/>
    <col min="5643" max="5643" width="17.42578125" style="1" customWidth="1"/>
    <col min="5644" max="5889" width="11.42578125" style="1"/>
    <col min="5890" max="5890" width="54.42578125" style="1" customWidth="1"/>
    <col min="5891" max="5891" width="17.42578125" style="1" customWidth="1"/>
    <col min="5892" max="5892" width="13.140625" style="1" customWidth="1"/>
    <col min="5893" max="5893" width="16.42578125" style="1" customWidth="1"/>
    <col min="5894" max="5894" width="15" style="1" customWidth="1"/>
    <col min="5895" max="5895" width="21.42578125" style="1" bestFit="1" customWidth="1"/>
    <col min="5896" max="5896" width="21.42578125" style="1" customWidth="1"/>
    <col min="5897" max="5897" width="10" style="1" customWidth="1"/>
    <col min="5898" max="5898" width="18.42578125" style="1" customWidth="1"/>
    <col min="5899" max="5899" width="17.42578125" style="1" customWidth="1"/>
    <col min="5900" max="6145" width="11.42578125" style="1"/>
    <col min="6146" max="6146" width="54.42578125" style="1" customWidth="1"/>
    <col min="6147" max="6147" width="17.42578125" style="1" customWidth="1"/>
    <col min="6148" max="6148" width="13.140625" style="1" customWidth="1"/>
    <col min="6149" max="6149" width="16.42578125" style="1" customWidth="1"/>
    <col min="6150" max="6150" width="15" style="1" customWidth="1"/>
    <col min="6151" max="6151" width="21.42578125" style="1" bestFit="1" customWidth="1"/>
    <col min="6152" max="6152" width="21.42578125" style="1" customWidth="1"/>
    <col min="6153" max="6153" width="10" style="1" customWidth="1"/>
    <col min="6154" max="6154" width="18.42578125" style="1" customWidth="1"/>
    <col min="6155" max="6155" width="17.42578125" style="1" customWidth="1"/>
    <col min="6156" max="6401" width="11.42578125" style="1"/>
    <col min="6402" max="6402" width="54.42578125" style="1" customWidth="1"/>
    <col min="6403" max="6403" width="17.42578125" style="1" customWidth="1"/>
    <col min="6404" max="6404" width="13.140625" style="1" customWidth="1"/>
    <col min="6405" max="6405" width="16.42578125" style="1" customWidth="1"/>
    <col min="6406" max="6406" width="15" style="1" customWidth="1"/>
    <col min="6407" max="6407" width="21.42578125" style="1" bestFit="1" customWidth="1"/>
    <col min="6408" max="6408" width="21.42578125" style="1" customWidth="1"/>
    <col min="6409" max="6409" width="10" style="1" customWidth="1"/>
    <col min="6410" max="6410" width="18.42578125" style="1" customWidth="1"/>
    <col min="6411" max="6411" width="17.42578125" style="1" customWidth="1"/>
    <col min="6412" max="6657" width="11.42578125" style="1"/>
    <col min="6658" max="6658" width="54.42578125" style="1" customWidth="1"/>
    <col min="6659" max="6659" width="17.42578125" style="1" customWidth="1"/>
    <col min="6660" max="6660" width="13.140625" style="1" customWidth="1"/>
    <col min="6661" max="6661" width="16.42578125" style="1" customWidth="1"/>
    <col min="6662" max="6662" width="15" style="1" customWidth="1"/>
    <col min="6663" max="6663" width="21.42578125" style="1" bestFit="1" customWidth="1"/>
    <col min="6664" max="6664" width="21.42578125" style="1" customWidth="1"/>
    <col min="6665" max="6665" width="10" style="1" customWidth="1"/>
    <col min="6666" max="6666" width="18.42578125" style="1" customWidth="1"/>
    <col min="6667" max="6667" width="17.42578125" style="1" customWidth="1"/>
    <col min="6668" max="6913" width="11.42578125" style="1"/>
    <col min="6914" max="6914" width="54.42578125" style="1" customWidth="1"/>
    <col min="6915" max="6915" width="17.42578125" style="1" customWidth="1"/>
    <col min="6916" max="6916" width="13.140625" style="1" customWidth="1"/>
    <col min="6917" max="6917" width="16.42578125" style="1" customWidth="1"/>
    <col min="6918" max="6918" width="15" style="1" customWidth="1"/>
    <col min="6919" max="6919" width="21.42578125" style="1" bestFit="1" customWidth="1"/>
    <col min="6920" max="6920" width="21.42578125" style="1" customWidth="1"/>
    <col min="6921" max="6921" width="10" style="1" customWidth="1"/>
    <col min="6922" max="6922" width="18.42578125" style="1" customWidth="1"/>
    <col min="6923" max="6923" width="17.42578125" style="1" customWidth="1"/>
    <col min="6924" max="7169" width="11.42578125" style="1"/>
    <col min="7170" max="7170" width="54.42578125" style="1" customWidth="1"/>
    <col min="7171" max="7171" width="17.42578125" style="1" customWidth="1"/>
    <col min="7172" max="7172" width="13.140625" style="1" customWidth="1"/>
    <col min="7173" max="7173" width="16.42578125" style="1" customWidth="1"/>
    <col min="7174" max="7174" width="15" style="1" customWidth="1"/>
    <col min="7175" max="7175" width="21.42578125" style="1" bestFit="1" customWidth="1"/>
    <col min="7176" max="7176" width="21.42578125" style="1" customWidth="1"/>
    <col min="7177" max="7177" width="10" style="1" customWidth="1"/>
    <col min="7178" max="7178" width="18.42578125" style="1" customWidth="1"/>
    <col min="7179" max="7179" width="17.42578125" style="1" customWidth="1"/>
    <col min="7180" max="7425" width="11.42578125" style="1"/>
    <col min="7426" max="7426" width="54.42578125" style="1" customWidth="1"/>
    <col min="7427" max="7427" width="17.42578125" style="1" customWidth="1"/>
    <col min="7428" max="7428" width="13.140625" style="1" customWidth="1"/>
    <col min="7429" max="7429" width="16.42578125" style="1" customWidth="1"/>
    <col min="7430" max="7430" width="15" style="1" customWidth="1"/>
    <col min="7431" max="7431" width="21.42578125" style="1" bestFit="1" customWidth="1"/>
    <col min="7432" max="7432" width="21.42578125" style="1" customWidth="1"/>
    <col min="7433" max="7433" width="10" style="1" customWidth="1"/>
    <col min="7434" max="7434" width="18.42578125" style="1" customWidth="1"/>
    <col min="7435" max="7435" width="17.42578125" style="1" customWidth="1"/>
    <col min="7436" max="7681" width="11.42578125" style="1"/>
    <col min="7682" max="7682" width="54.42578125" style="1" customWidth="1"/>
    <col min="7683" max="7683" width="17.42578125" style="1" customWidth="1"/>
    <col min="7684" max="7684" width="13.140625" style="1" customWidth="1"/>
    <col min="7685" max="7685" width="16.42578125" style="1" customWidth="1"/>
    <col min="7686" max="7686" width="15" style="1" customWidth="1"/>
    <col min="7687" max="7687" width="21.42578125" style="1" bestFit="1" customWidth="1"/>
    <col min="7688" max="7688" width="21.42578125" style="1" customWidth="1"/>
    <col min="7689" max="7689" width="10" style="1" customWidth="1"/>
    <col min="7690" max="7690" width="18.42578125" style="1" customWidth="1"/>
    <col min="7691" max="7691" width="17.42578125" style="1" customWidth="1"/>
    <col min="7692" max="7937" width="11.42578125" style="1"/>
    <col min="7938" max="7938" width="54.42578125" style="1" customWidth="1"/>
    <col min="7939" max="7939" width="17.42578125" style="1" customWidth="1"/>
    <col min="7940" max="7940" width="13.140625" style="1" customWidth="1"/>
    <col min="7941" max="7941" width="16.42578125" style="1" customWidth="1"/>
    <col min="7942" max="7942" width="15" style="1" customWidth="1"/>
    <col min="7943" max="7943" width="21.42578125" style="1" bestFit="1" customWidth="1"/>
    <col min="7944" max="7944" width="21.42578125" style="1" customWidth="1"/>
    <col min="7945" max="7945" width="10" style="1" customWidth="1"/>
    <col min="7946" max="7946" width="18.42578125" style="1" customWidth="1"/>
    <col min="7947" max="7947" width="17.42578125" style="1" customWidth="1"/>
    <col min="7948" max="8193" width="11.42578125" style="1"/>
    <col min="8194" max="8194" width="54.42578125" style="1" customWidth="1"/>
    <col min="8195" max="8195" width="17.42578125" style="1" customWidth="1"/>
    <col min="8196" max="8196" width="13.140625" style="1" customWidth="1"/>
    <col min="8197" max="8197" width="16.42578125" style="1" customWidth="1"/>
    <col min="8198" max="8198" width="15" style="1" customWidth="1"/>
    <col min="8199" max="8199" width="21.42578125" style="1" bestFit="1" customWidth="1"/>
    <col min="8200" max="8200" width="21.42578125" style="1" customWidth="1"/>
    <col min="8201" max="8201" width="10" style="1" customWidth="1"/>
    <col min="8202" max="8202" width="18.42578125" style="1" customWidth="1"/>
    <col min="8203" max="8203" width="17.42578125" style="1" customWidth="1"/>
    <col min="8204" max="8449" width="11.42578125" style="1"/>
    <col min="8450" max="8450" width="54.42578125" style="1" customWidth="1"/>
    <col min="8451" max="8451" width="17.42578125" style="1" customWidth="1"/>
    <col min="8452" max="8452" width="13.140625" style="1" customWidth="1"/>
    <col min="8453" max="8453" width="16.42578125" style="1" customWidth="1"/>
    <col min="8454" max="8454" width="15" style="1" customWidth="1"/>
    <col min="8455" max="8455" width="21.42578125" style="1" bestFit="1" customWidth="1"/>
    <col min="8456" max="8456" width="21.42578125" style="1" customWidth="1"/>
    <col min="8457" max="8457" width="10" style="1" customWidth="1"/>
    <col min="8458" max="8458" width="18.42578125" style="1" customWidth="1"/>
    <col min="8459" max="8459" width="17.42578125" style="1" customWidth="1"/>
    <col min="8460" max="8705" width="11.42578125" style="1"/>
    <col min="8706" max="8706" width="54.42578125" style="1" customWidth="1"/>
    <col min="8707" max="8707" width="17.42578125" style="1" customWidth="1"/>
    <col min="8708" max="8708" width="13.140625" style="1" customWidth="1"/>
    <col min="8709" max="8709" width="16.42578125" style="1" customWidth="1"/>
    <col min="8710" max="8710" width="15" style="1" customWidth="1"/>
    <col min="8711" max="8711" width="21.42578125" style="1" bestFit="1" customWidth="1"/>
    <col min="8712" max="8712" width="21.42578125" style="1" customWidth="1"/>
    <col min="8713" max="8713" width="10" style="1" customWidth="1"/>
    <col min="8714" max="8714" width="18.42578125" style="1" customWidth="1"/>
    <col min="8715" max="8715" width="17.42578125" style="1" customWidth="1"/>
    <col min="8716" max="8961" width="11.42578125" style="1"/>
    <col min="8962" max="8962" width="54.42578125" style="1" customWidth="1"/>
    <col min="8963" max="8963" width="17.42578125" style="1" customWidth="1"/>
    <col min="8964" max="8964" width="13.140625" style="1" customWidth="1"/>
    <col min="8965" max="8965" width="16.42578125" style="1" customWidth="1"/>
    <col min="8966" max="8966" width="15" style="1" customWidth="1"/>
    <col min="8967" max="8967" width="21.42578125" style="1" bestFit="1" customWidth="1"/>
    <col min="8968" max="8968" width="21.42578125" style="1" customWidth="1"/>
    <col min="8969" max="8969" width="10" style="1" customWidth="1"/>
    <col min="8970" max="8970" width="18.42578125" style="1" customWidth="1"/>
    <col min="8971" max="8971" width="17.42578125" style="1" customWidth="1"/>
    <col min="8972" max="9217" width="11.42578125" style="1"/>
    <col min="9218" max="9218" width="54.42578125" style="1" customWidth="1"/>
    <col min="9219" max="9219" width="17.42578125" style="1" customWidth="1"/>
    <col min="9220" max="9220" width="13.140625" style="1" customWidth="1"/>
    <col min="9221" max="9221" width="16.42578125" style="1" customWidth="1"/>
    <col min="9222" max="9222" width="15" style="1" customWidth="1"/>
    <col min="9223" max="9223" width="21.42578125" style="1" bestFit="1" customWidth="1"/>
    <col min="9224" max="9224" width="21.42578125" style="1" customWidth="1"/>
    <col min="9225" max="9225" width="10" style="1" customWidth="1"/>
    <col min="9226" max="9226" width="18.42578125" style="1" customWidth="1"/>
    <col min="9227" max="9227" width="17.42578125" style="1" customWidth="1"/>
    <col min="9228" max="9473" width="11.42578125" style="1"/>
    <col min="9474" max="9474" width="54.42578125" style="1" customWidth="1"/>
    <col min="9475" max="9475" width="17.42578125" style="1" customWidth="1"/>
    <col min="9476" max="9476" width="13.140625" style="1" customWidth="1"/>
    <col min="9477" max="9477" width="16.42578125" style="1" customWidth="1"/>
    <col min="9478" max="9478" width="15" style="1" customWidth="1"/>
    <col min="9479" max="9479" width="21.42578125" style="1" bestFit="1" customWidth="1"/>
    <col min="9480" max="9480" width="21.42578125" style="1" customWidth="1"/>
    <col min="9481" max="9481" width="10" style="1" customWidth="1"/>
    <col min="9482" max="9482" width="18.42578125" style="1" customWidth="1"/>
    <col min="9483" max="9483" width="17.42578125" style="1" customWidth="1"/>
    <col min="9484" max="9729" width="11.42578125" style="1"/>
    <col min="9730" max="9730" width="54.42578125" style="1" customWidth="1"/>
    <col min="9731" max="9731" width="17.42578125" style="1" customWidth="1"/>
    <col min="9732" max="9732" width="13.140625" style="1" customWidth="1"/>
    <col min="9733" max="9733" width="16.42578125" style="1" customWidth="1"/>
    <col min="9734" max="9734" width="15" style="1" customWidth="1"/>
    <col min="9735" max="9735" width="21.42578125" style="1" bestFit="1" customWidth="1"/>
    <col min="9736" max="9736" width="21.42578125" style="1" customWidth="1"/>
    <col min="9737" max="9737" width="10" style="1" customWidth="1"/>
    <col min="9738" max="9738" width="18.42578125" style="1" customWidth="1"/>
    <col min="9739" max="9739" width="17.42578125" style="1" customWidth="1"/>
    <col min="9740" max="9985" width="11.42578125" style="1"/>
    <col min="9986" max="9986" width="54.42578125" style="1" customWidth="1"/>
    <col min="9987" max="9987" width="17.42578125" style="1" customWidth="1"/>
    <col min="9988" max="9988" width="13.140625" style="1" customWidth="1"/>
    <col min="9989" max="9989" width="16.42578125" style="1" customWidth="1"/>
    <col min="9990" max="9990" width="15" style="1" customWidth="1"/>
    <col min="9991" max="9991" width="21.42578125" style="1" bestFit="1" customWidth="1"/>
    <col min="9992" max="9992" width="21.42578125" style="1" customWidth="1"/>
    <col min="9993" max="9993" width="10" style="1" customWidth="1"/>
    <col min="9994" max="9994" width="18.42578125" style="1" customWidth="1"/>
    <col min="9995" max="9995" width="17.42578125" style="1" customWidth="1"/>
    <col min="9996" max="10241" width="11.42578125" style="1"/>
    <col min="10242" max="10242" width="54.42578125" style="1" customWidth="1"/>
    <col min="10243" max="10243" width="17.42578125" style="1" customWidth="1"/>
    <col min="10244" max="10244" width="13.140625" style="1" customWidth="1"/>
    <col min="10245" max="10245" width="16.42578125" style="1" customWidth="1"/>
    <col min="10246" max="10246" width="15" style="1" customWidth="1"/>
    <col min="10247" max="10247" width="21.42578125" style="1" bestFit="1" customWidth="1"/>
    <col min="10248" max="10248" width="21.42578125" style="1" customWidth="1"/>
    <col min="10249" max="10249" width="10" style="1" customWidth="1"/>
    <col min="10250" max="10250" width="18.42578125" style="1" customWidth="1"/>
    <col min="10251" max="10251" width="17.42578125" style="1" customWidth="1"/>
    <col min="10252" max="10497" width="11.42578125" style="1"/>
    <col min="10498" max="10498" width="54.42578125" style="1" customWidth="1"/>
    <col min="10499" max="10499" width="17.42578125" style="1" customWidth="1"/>
    <col min="10500" max="10500" width="13.140625" style="1" customWidth="1"/>
    <col min="10501" max="10501" width="16.42578125" style="1" customWidth="1"/>
    <col min="10502" max="10502" width="15" style="1" customWidth="1"/>
    <col min="10503" max="10503" width="21.42578125" style="1" bestFit="1" customWidth="1"/>
    <col min="10504" max="10504" width="21.42578125" style="1" customWidth="1"/>
    <col min="10505" max="10505" width="10" style="1" customWidth="1"/>
    <col min="10506" max="10506" width="18.42578125" style="1" customWidth="1"/>
    <col min="10507" max="10507" width="17.42578125" style="1" customWidth="1"/>
    <col min="10508" max="10753" width="11.42578125" style="1"/>
    <col min="10754" max="10754" width="54.42578125" style="1" customWidth="1"/>
    <col min="10755" max="10755" width="17.42578125" style="1" customWidth="1"/>
    <col min="10756" max="10756" width="13.140625" style="1" customWidth="1"/>
    <col min="10757" max="10757" width="16.42578125" style="1" customWidth="1"/>
    <col min="10758" max="10758" width="15" style="1" customWidth="1"/>
    <col min="10759" max="10759" width="21.42578125" style="1" bestFit="1" customWidth="1"/>
    <col min="10760" max="10760" width="21.42578125" style="1" customWidth="1"/>
    <col min="10761" max="10761" width="10" style="1" customWidth="1"/>
    <col min="10762" max="10762" width="18.42578125" style="1" customWidth="1"/>
    <col min="10763" max="10763" width="17.42578125" style="1" customWidth="1"/>
    <col min="10764" max="11009" width="11.42578125" style="1"/>
    <col min="11010" max="11010" width="54.42578125" style="1" customWidth="1"/>
    <col min="11011" max="11011" width="17.42578125" style="1" customWidth="1"/>
    <col min="11012" max="11012" width="13.140625" style="1" customWidth="1"/>
    <col min="11013" max="11013" width="16.42578125" style="1" customWidth="1"/>
    <col min="11014" max="11014" width="15" style="1" customWidth="1"/>
    <col min="11015" max="11015" width="21.42578125" style="1" bestFit="1" customWidth="1"/>
    <col min="11016" max="11016" width="21.42578125" style="1" customWidth="1"/>
    <col min="11017" max="11017" width="10" style="1" customWidth="1"/>
    <col min="11018" max="11018" width="18.42578125" style="1" customWidth="1"/>
    <col min="11019" max="11019" width="17.42578125" style="1" customWidth="1"/>
    <col min="11020" max="11265" width="11.42578125" style="1"/>
    <col min="11266" max="11266" width="54.42578125" style="1" customWidth="1"/>
    <col min="11267" max="11267" width="17.42578125" style="1" customWidth="1"/>
    <col min="11268" max="11268" width="13.140625" style="1" customWidth="1"/>
    <col min="11269" max="11269" width="16.42578125" style="1" customWidth="1"/>
    <col min="11270" max="11270" width="15" style="1" customWidth="1"/>
    <col min="11271" max="11271" width="21.42578125" style="1" bestFit="1" customWidth="1"/>
    <col min="11272" max="11272" width="21.42578125" style="1" customWidth="1"/>
    <col min="11273" max="11273" width="10" style="1" customWidth="1"/>
    <col min="11274" max="11274" width="18.42578125" style="1" customWidth="1"/>
    <col min="11275" max="11275" width="17.42578125" style="1" customWidth="1"/>
    <col min="11276" max="11521" width="11.42578125" style="1"/>
    <col min="11522" max="11522" width="54.42578125" style="1" customWidth="1"/>
    <col min="11523" max="11523" width="17.42578125" style="1" customWidth="1"/>
    <col min="11524" max="11524" width="13.140625" style="1" customWidth="1"/>
    <col min="11525" max="11525" width="16.42578125" style="1" customWidth="1"/>
    <col min="11526" max="11526" width="15" style="1" customWidth="1"/>
    <col min="11527" max="11527" width="21.42578125" style="1" bestFit="1" customWidth="1"/>
    <col min="11528" max="11528" width="21.42578125" style="1" customWidth="1"/>
    <col min="11529" max="11529" width="10" style="1" customWidth="1"/>
    <col min="11530" max="11530" width="18.42578125" style="1" customWidth="1"/>
    <col min="11531" max="11531" width="17.42578125" style="1" customWidth="1"/>
    <col min="11532" max="11777" width="11.42578125" style="1"/>
    <col min="11778" max="11778" width="54.42578125" style="1" customWidth="1"/>
    <col min="11779" max="11779" width="17.42578125" style="1" customWidth="1"/>
    <col min="11780" max="11780" width="13.140625" style="1" customWidth="1"/>
    <col min="11781" max="11781" width="16.42578125" style="1" customWidth="1"/>
    <col min="11782" max="11782" width="15" style="1" customWidth="1"/>
    <col min="11783" max="11783" width="21.42578125" style="1" bestFit="1" customWidth="1"/>
    <col min="11784" max="11784" width="21.42578125" style="1" customWidth="1"/>
    <col min="11785" max="11785" width="10" style="1" customWidth="1"/>
    <col min="11786" max="11786" width="18.42578125" style="1" customWidth="1"/>
    <col min="11787" max="11787" width="17.42578125" style="1" customWidth="1"/>
    <col min="11788" max="12033" width="11.42578125" style="1"/>
    <col min="12034" max="12034" width="54.42578125" style="1" customWidth="1"/>
    <col min="12035" max="12035" width="17.42578125" style="1" customWidth="1"/>
    <col min="12036" max="12036" width="13.140625" style="1" customWidth="1"/>
    <col min="12037" max="12037" width="16.42578125" style="1" customWidth="1"/>
    <col min="12038" max="12038" width="15" style="1" customWidth="1"/>
    <col min="12039" max="12039" width="21.42578125" style="1" bestFit="1" customWidth="1"/>
    <col min="12040" max="12040" width="21.42578125" style="1" customWidth="1"/>
    <col min="12041" max="12041" width="10" style="1" customWidth="1"/>
    <col min="12042" max="12042" width="18.42578125" style="1" customWidth="1"/>
    <col min="12043" max="12043" width="17.42578125" style="1" customWidth="1"/>
    <col min="12044" max="12289" width="11.42578125" style="1"/>
    <col min="12290" max="12290" width="54.42578125" style="1" customWidth="1"/>
    <col min="12291" max="12291" width="17.42578125" style="1" customWidth="1"/>
    <col min="12292" max="12292" width="13.140625" style="1" customWidth="1"/>
    <col min="12293" max="12293" width="16.42578125" style="1" customWidth="1"/>
    <col min="12294" max="12294" width="15" style="1" customWidth="1"/>
    <col min="12295" max="12295" width="21.42578125" style="1" bestFit="1" customWidth="1"/>
    <col min="12296" max="12296" width="21.42578125" style="1" customWidth="1"/>
    <col min="12297" max="12297" width="10" style="1" customWidth="1"/>
    <col min="12298" max="12298" width="18.42578125" style="1" customWidth="1"/>
    <col min="12299" max="12299" width="17.42578125" style="1" customWidth="1"/>
    <col min="12300" max="12545" width="11.42578125" style="1"/>
    <col min="12546" max="12546" width="54.42578125" style="1" customWidth="1"/>
    <col min="12547" max="12547" width="17.42578125" style="1" customWidth="1"/>
    <col min="12548" max="12548" width="13.140625" style="1" customWidth="1"/>
    <col min="12549" max="12549" width="16.42578125" style="1" customWidth="1"/>
    <col min="12550" max="12550" width="15" style="1" customWidth="1"/>
    <col min="12551" max="12551" width="21.42578125" style="1" bestFit="1" customWidth="1"/>
    <col min="12552" max="12552" width="21.42578125" style="1" customWidth="1"/>
    <col min="12553" max="12553" width="10" style="1" customWidth="1"/>
    <col min="12554" max="12554" width="18.42578125" style="1" customWidth="1"/>
    <col min="12555" max="12555" width="17.42578125" style="1" customWidth="1"/>
    <col min="12556" max="12801" width="11.42578125" style="1"/>
    <col min="12802" max="12802" width="54.42578125" style="1" customWidth="1"/>
    <col min="12803" max="12803" width="17.42578125" style="1" customWidth="1"/>
    <col min="12804" max="12804" width="13.140625" style="1" customWidth="1"/>
    <col min="12805" max="12805" width="16.42578125" style="1" customWidth="1"/>
    <col min="12806" max="12806" width="15" style="1" customWidth="1"/>
    <col min="12807" max="12807" width="21.42578125" style="1" bestFit="1" customWidth="1"/>
    <col min="12808" max="12808" width="21.42578125" style="1" customWidth="1"/>
    <col min="12809" max="12809" width="10" style="1" customWidth="1"/>
    <col min="12810" max="12810" width="18.42578125" style="1" customWidth="1"/>
    <col min="12811" max="12811" width="17.42578125" style="1" customWidth="1"/>
    <col min="12812" max="13057" width="11.42578125" style="1"/>
    <col min="13058" max="13058" width="54.42578125" style="1" customWidth="1"/>
    <col min="13059" max="13059" width="17.42578125" style="1" customWidth="1"/>
    <col min="13060" max="13060" width="13.140625" style="1" customWidth="1"/>
    <col min="13061" max="13061" width="16.42578125" style="1" customWidth="1"/>
    <col min="13062" max="13062" width="15" style="1" customWidth="1"/>
    <col min="13063" max="13063" width="21.42578125" style="1" bestFit="1" customWidth="1"/>
    <col min="13064" max="13064" width="21.42578125" style="1" customWidth="1"/>
    <col min="13065" max="13065" width="10" style="1" customWidth="1"/>
    <col min="13066" max="13066" width="18.42578125" style="1" customWidth="1"/>
    <col min="13067" max="13067" width="17.42578125" style="1" customWidth="1"/>
    <col min="13068" max="13313" width="11.42578125" style="1"/>
    <col min="13314" max="13314" width="54.42578125" style="1" customWidth="1"/>
    <col min="13315" max="13315" width="17.42578125" style="1" customWidth="1"/>
    <col min="13316" max="13316" width="13.140625" style="1" customWidth="1"/>
    <col min="13317" max="13317" width="16.42578125" style="1" customWidth="1"/>
    <col min="13318" max="13318" width="15" style="1" customWidth="1"/>
    <col min="13319" max="13319" width="21.42578125" style="1" bestFit="1" customWidth="1"/>
    <col min="13320" max="13320" width="21.42578125" style="1" customWidth="1"/>
    <col min="13321" max="13321" width="10" style="1" customWidth="1"/>
    <col min="13322" max="13322" width="18.42578125" style="1" customWidth="1"/>
    <col min="13323" max="13323" width="17.42578125" style="1" customWidth="1"/>
    <col min="13324" max="13569" width="11.42578125" style="1"/>
    <col min="13570" max="13570" width="54.42578125" style="1" customWidth="1"/>
    <col min="13571" max="13571" width="17.42578125" style="1" customWidth="1"/>
    <col min="13572" max="13572" width="13.140625" style="1" customWidth="1"/>
    <col min="13573" max="13573" width="16.42578125" style="1" customWidth="1"/>
    <col min="13574" max="13574" width="15" style="1" customWidth="1"/>
    <col min="13575" max="13575" width="21.42578125" style="1" bestFit="1" customWidth="1"/>
    <col min="13576" max="13576" width="21.42578125" style="1" customWidth="1"/>
    <col min="13577" max="13577" width="10" style="1" customWidth="1"/>
    <col min="13578" max="13578" width="18.42578125" style="1" customWidth="1"/>
    <col min="13579" max="13579" width="17.42578125" style="1" customWidth="1"/>
    <col min="13580" max="13825" width="11.42578125" style="1"/>
    <col min="13826" max="13826" width="54.42578125" style="1" customWidth="1"/>
    <col min="13827" max="13827" width="17.42578125" style="1" customWidth="1"/>
    <col min="13828" max="13828" width="13.140625" style="1" customWidth="1"/>
    <col min="13829" max="13829" width="16.42578125" style="1" customWidth="1"/>
    <col min="13830" max="13830" width="15" style="1" customWidth="1"/>
    <col min="13831" max="13831" width="21.42578125" style="1" bestFit="1" customWidth="1"/>
    <col min="13832" max="13832" width="21.42578125" style="1" customWidth="1"/>
    <col min="13833" max="13833" width="10" style="1" customWidth="1"/>
    <col min="13834" max="13834" width="18.42578125" style="1" customWidth="1"/>
    <col min="13835" max="13835" width="17.42578125" style="1" customWidth="1"/>
    <col min="13836" max="14081" width="11.42578125" style="1"/>
    <col min="14082" max="14082" width="54.42578125" style="1" customWidth="1"/>
    <col min="14083" max="14083" width="17.42578125" style="1" customWidth="1"/>
    <col min="14084" max="14084" width="13.140625" style="1" customWidth="1"/>
    <col min="14085" max="14085" width="16.42578125" style="1" customWidth="1"/>
    <col min="14086" max="14086" width="15" style="1" customWidth="1"/>
    <col min="14087" max="14087" width="21.42578125" style="1" bestFit="1" customWidth="1"/>
    <col min="14088" max="14088" width="21.42578125" style="1" customWidth="1"/>
    <col min="14089" max="14089" width="10" style="1" customWidth="1"/>
    <col min="14090" max="14090" width="18.42578125" style="1" customWidth="1"/>
    <col min="14091" max="14091" width="17.42578125" style="1" customWidth="1"/>
    <col min="14092" max="14337" width="11.42578125" style="1"/>
    <col min="14338" max="14338" width="54.42578125" style="1" customWidth="1"/>
    <col min="14339" max="14339" width="17.42578125" style="1" customWidth="1"/>
    <col min="14340" max="14340" width="13.140625" style="1" customWidth="1"/>
    <col min="14341" max="14341" width="16.42578125" style="1" customWidth="1"/>
    <col min="14342" max="14342" width="15" style="1" customWidth="1"/>
    <col min="14343" max="14343" width="21.42578125" style="1" bestFit="1" customWidth="1"/>
    <col min="14344" max="14344" width="21.42578125" style="1" customWidth="1"/>
    <col min="14345" max="14345" width="10" style="1" customWidth="1"/>
    <col min="14346" max="14346" width="18.42578125" style="1" customWidth="1"/>
    <col min="14347" max="14347" width="17.42578125" style="1" customWidth="1"/>
    <col min="14348" max="14593" width="11.42578125" style="1"/>
    <col min="14594" max="14594" width="54.42578125" style="1" customWidth="1"/>
    <col min="14595" max="14595" width="17.42578125" style="1" customWidth="1"/>
    <col min="14596" max="14596" width="13.140625" style="1" customWidth="1"/>
    <col min="14597" max="14597" width="16.42578125" style="1" customWidth="1"/>
    <col min="14598" max="14598" width="15" style="1" customWidth="1"/>
    <col min="14599" max="14599" width="21.42578125" style="1" bestFit="1" customWidth="1"/>
    <col min="14600" max="14600" width="21.42578125" style="1" customWidth="1"/>
    <col min="14601" max="14601" width="10" style="1" customWidth="1"/>
    <col min="14602" max="14602" width="18.42578125" style="1" customWidth="1"/>
    <col min="14603" max="14603" width="17.42578125" style="1" customWidth="1"/>
    <col min="14604" max="14849" width="11.42578125" style="1"/>
    <col min="14850" max="14850" width="54.42578125" style="1" customWidth="1"/>
    <col min="14851" max="14851" width="17.42578125" style="1" customWidth="1"/>
    <col min="14852" max="14852" width="13.140625" style="1" customWidth="1"/>
    <col min="14853" max="14853" width="16.42578125" style="1" customWidth="1"/>
    <col min="14854" max="14854" width="15" style="1" customWidth="1"/>
    <col min="14855" max="14855" width="21.42578125" style="1" bestFit="1" customWidth="1"/>
    <col min="14856" max="14856" width="21.42578125" style="1" customWidth="1"/>
    <col min="14857" max="14857" width="10" style="1" customWidth="1"/>
    <col min="14858" max="14858" width="18.42578125" style="1" customWidth="1"/>
    <col min="14859" max="14859" width="17.42578125" style="1" customWidth="1"/>
    <col min="14860" max="15105" width="11.42578125" style="1"/>
    <col min="15106" max="15106" width="54.42578125" style="1" customWidth="1"/>
    <col min="15107" max="15107" width="17.42578125" style="1" customWidth="1"/>
    <col min="15108" max="15108" width="13.140625" style="1" customWidth="1"/>
    <col min="15109" max="15109" width="16.42578125" style="1" customWidth="1"/>
    <col min="15110" max="15110" width="15" style="1" customWidth="1"/>
    <col min="15111" max="15111" width="21.42578125" style="1" bestFit="1" customWidth="1"/>
    <col min="15112" max="15112" width="21.42578125" style="1" customWidth="1"/>
    <col min="15113" max="15113" width="10" style="1" customWidth="1"/>
    <col min="15114" max="15114" width="18.42578125" style="1" customWidth="1"/>
    <col min="15115" max="15115" width="17.42578125" style="1" customWidth="1"/>
    <col min="15116" max="15361" width="11.42578125" style="1"/>
    <col min="15362" max="15362" width="54.42578125" style="1" customWidth="1"/>
    <col min="15363" max="15363" width="17.42578125" style="1" customWidth="1"/>
    <col min="15364" max="15364" width="13.140625" style="1" customWidth="1"/>
    <col min="15365" max="15365" width="16.42578125" style="1" customWidth="1"/>
    <col min="15366" max="15366" width="15" style="1" customWidth="1"/>
    <col min="15367" max="15367" width="21.42578125" style="1" bestFit="1" customWidth="1"/>
    <col min="15368" max="15368" width="21.42578125" style="1" customWidth="1"/>
    <col min="15369" max="15369" width="10" style="1" customWidth="1"/>
    <col min="15370" max="15370" width="18.42578125" style="1" customWidth="1"/>
    <col min="15371" max="15371" width="17.42578125" style="1" customWidth="1"/>
    <col min="15372" max="15617" width="11.42578125" style="1"/>
    <col min="15618" max="15618" width="54.42578125" style="1" customWidth="1"/>
    <col min="15619" max="15619" width="17.42578125" style="1" customWidth="1"/>
    <col min="15620" max="15620" width="13.140625" style="1" customWidth="1"/>
    <col min="15621" max="15621" width="16.42578125" style="1" customWidth="1"/>
    <col min="15622" max="15622" width="15" style="1" customWidth="1"/>
    <col min="15623" max="15623" width="21.42578125" style="1" bestFit="1" customWidth="1"/>
    <col min="15624" max="15624" width="21.42578125" style="1" customWidth="1"/>
    <col min="15625" max="15625" width="10" style="1" customWidth="1"/>
    <col min="15626" max="15626" width="18.42578125" style="1" customWidth="1"/>
    <col min="15627" max="15627" width="17.42578125" style="1" customWidth="1"/>
    <col min="15628" max="15873" width="11.42578125" style="1"/>
    <col min="15874" max="15874" width="54.42578125" style="1" customWidth="1"/>
    <col min="15875" max="15875" width="17.42578125" style="1" customWidth="1"/>
    <col min="15876" max="15876" width="13.140625" style="1" customWidth="1"/>
    <col min="15877" max="15877" width="16.42578125" style="1" customWidth="1"/>
    <col min="15878" max="15878" width="15" style="1" customWidth="1"/>
    <col min="15879" max="15879" width="21.42578125" style="1" bestFit="1" customWidth="1"/>
    <col min="15880" max="15880" width="21.42578125" style="1" customWidth="1"/>
    <col min="15881" max="15881" width="10" style="1" customWidth="1"/>
    <col min="15882" max="15882" width="18.42578125" style="1" customWidth="1"/>
    <col min="15883" max="15883" width="17.42578125" style="1" customWidth="1"/>
    <col min="15884" max="16129" width="11.42578125" style="1"/>
    <col min="16130" max="16130" width="54.42578125" style="1" customWidth="1"/>
    <col min="16131" max="16131" width="17.42578125" style="1" customWidth="1"/>
    <col min="16132" max="16132" width="13.140625" style="1" customWidth="1"/>
    <col min="16133" max="16133" width="16.42578125" style="1" customWidth="1"/>
    <col min="16134" max="16134" width="15" style="1" customWidth="1"/>
    <col min="16135" max="16135" width="21.42578125" style="1" bestFit="1" customWidth="1"/>
    <col min="16136" max="16136" width="21.42578125" style="1" customWidth="1"/>
    <col min="16137" max="16137" width="10" style="1" customWidth="1"/>
    <col min="16138" max="16138" width="18.42578125" style="1" customWidth="1"/>
    <col min="16139" max="16139" width="17.42578125" style="1" customWidth="1"/>
    <col min="16140" max="16384" width="11.42578125" style="1"/>
  </cols>
  <sheetData>
    <row r="1" spans="1:13" s="12" customFormat="1" ht="29.45" customHeight="1" x14ac:dyDescent="0.2">
      <c r="B1" s="142" t="s">
        <v>109</v>
      </c>
      <c r="C1" s="142"/>
      <c r="D1" s="172" t="str">
        <f>'Page de garde'!D41</f>
        <v>à renseigner</v>
      </c>
      <c r="E1" s="172"/>
      <c r="F1" s="172"/>
      <c r="G1" s="172"/>
      <c r="H1" s="172"/>
      <c r="I1" s="172"/>
      <c r="J1" s="172"/>
      <c r="K1" s="172"/>
      <c r="L1" s="172"/>
      <c r="M1" s="172"/>
    </row>
    <row r="3" spans="1:13" ht="15.75" x14ac:dyDescent="0.2">
      <c r="B3" s="26"/>
      <c r="C3" s="26"/>
      <c r="D3" s="26"/>
      <c r="E3" s="26"/>
      <c r="F3" s="26"/>
      <c r="G3" s="26"/>
      <c r="H3" s="26"/>
      <c r="I3" s="26"/>
      <c r="J3" s="26"/>
      <c r="K3" s="26"/>
    </row>
    <row r="4" spans="1:13" ht="15.75" x14ac:dyDescent="0.2">
      <c r="A4" s="135" t="s">
        <v>6</v>
      </c>
      <c r="B4" s="135"/>
      <c r="C4" s="135"/>
      <c r="D4" s="135"/>
      <c r="E4" s="135"/>
      <c r="F4" s="135"/>
      <c r="G4" s="135"/>
      <c r="H4" s="135"/>
      <c r="I4" s="135"/>
      <c r="J4" s="135"/>
      <c r="K4" s="135"/>
      <c r="L4" s="135"/>
      <c r="M4" s="136"/>
    </row>
    <row r="5" spans="1:13" ht="38.25" x14ac:dyDescent="0.2">
      <c r="A5" s="35" t="s">
        <v>149</v>
      </c>
      <c r="B5" s="27" t="s">
        <v>24</v>
      </c>
      <c r="C5" s="27" t="s">
        <v>181</v>
      </c>
      <c r="D5" s="27" t="s">
        <v>17</v>
      </c>
      <c r="E5" s="27" t="s">
        <v>7</v>
      </c>
      <c r="F5" s="27" t="s">
        <v>18</v>
      </c>
      <c r="G5" s="27" t="s">
        <v>8</v>
      </c>
      <c r="H5" s="27" t="s">
        <v>19</v>
      </c>
      <c r="I5" s="27" t="s">
        <v>9</v>
      </c>
      <c r="J5" s="27" t="s">
        <v>20</v>
      </c>
      <c r="K5" s="27" t="s">
        <v>10</v>
      </c>
      <c r="L5" s="27" t="s">
        <v>1</v>
      </c>
      <c r="M5" s="27" t="s">
        <v>96</v>
      </c>
    </row>
    <row r="6" spans="1:13" x14ac:dyDescent="0.2">
      <c r="A6" s="71" t="s">
        <v>178</v>
      </c>
      <c r="B6" s="42" t="s">
        <v>33</v>
      </c>
      <c r="C6" s="28"/>
      <c r="D6" s="28"/>
      <c r="E6" s="28">
        <v>1</v>
      </c>
      <c r="F6" s="28"/>
      <c r="G6" s="28">
        <v>1</v>
      </c>
      <c r="H6" s="28"/>
      <c r="I6" s="28">
        <v>1</v>
      </c>
      <c r="J6" s="28"/>
      <c r="K6" s="28">
        <v>1</v>
      </c>
      <c r="L6" s="50">
        <f>C6+D6*E6+F6*G6+H6*I6+J6*K6</f>
        <v>0</v>
      </c>
      <c r="M6" s="13"/>
    </row>
    <row r="7" spans="1:13" x14ac:dyDescent="0.2">
      <c r="A7" s="71" t="s">
        <v>179</v>
      </c>
      <c r="B7" s="7" t="s">
        <v>147</v>
      </c>
      <c r="C7" s="28"/>
      <c r="D7" s="28"/>
      <c r="E7" s="28">
        <v>1</v>
      </c>
      <c r="F7" s="28"/>
      <c r="G7" s="28">
        <v>1</v>
      </c>
      <c r="H7" s="28"/>
      <c r="I7" s="28">
        <v>1</v>
      </c>
      <c r="J7" s="28"/>
      <c r="K7" s="28">
        <v>1</v>
      </c>
      <c r="L7" s="50">
        <f t="shared" ref="L7:L8" si="0">C7+D7*E7+F7*G7+H7*I7+J7*K7</f>
        <v>0</v>
      </c>
      <c r="M7" s="13"/>
    </row>
    <row r="8" spans="1:13" x14ac:dyDescent="0.2">
      <c r="A8" s="71" t="s">
        <v>180</v>
      </c>
      <c r="B8" s="118" t="s">
        <v>97</v>
      </c>
      <c r="C8" s="119"/>
      <c r="D8" s="119"/>
      <c r="E8" s="119">
        <v>0</v>
      </c>
      <c r="F8" s="119"/>
      <c r="G8" s="119">
        <v>0</v>
      </c>
      <c r="H8" s="119"/>
      <c r="I8" s="119">
        <v>0</v>
      </c>
      <c r="J8" s="119"/>
      <c r="K8" s="119">
        <v>1</v>
      </c>
      <c r="L8" s="50">
        <f t="shared" si="0"/>
        <v>0</v>
      </c>
      <c r="M8" s="13"/>
    </row>
    <row r="9" spans="1:13" x14ac:dyDescent="0.2">
      <c r="A9" s="173" t="s">
        <v>95</v>
      </c>
      <c r="B9" s="174"/>
      <c r="C9" s="174"/>
      <c r="D9" s="174"/>
      <c r="E9" s="174"/>
      <c r="F9" s="174"/>
      <c r="G9" s="174"/>
      <c r="H9" s="174"/>
      <c r="I9" s="174"/>
      <c r="J9" s="174"/>
      <c r="K9" s="175"/>
      <c r="L9" s="51">
        <f>SUM(L6:L8)</f>
        <v>0</v>
      </c>
    </row>
    <row r="11" spans="1:13" x14ac:dyDescent="0.2">
      <c r="A11" s="176" t="s">
        <v>94</v>
      </c>
      <c r="B11" s="177"/>
      <c r="C11" s="177"/>
      <c r="D11" s="177"/>
      <c r="E11" s="177"/>
      <c r="F11" s="177"/>
      <c r="G11" s="177"/>
      <c r="H11" s="177"/>
      <c r="I11" s="177"/>
      <c r="J11" s="177"/>
      <c r="K11" s="178"/>
      <c r="L11" s="120">
        <f>L9</f>
        <v>0</v>
      </c>
    </row>
    <row r="12" spans="1:13" ht="33.6" customHeight="1" x14ac:dyDescent="0.2"/>
  </sheetData>
  <mergeCells count="5">
    <mergeCell ref="D1:M1"/>
    <mergeCell ref="B1:C1"/>
    <mergeCell ref="A9:K9"/>
    <mergeCell ref="A11:K11"/>
    <mergeCell ref="A4:M4"/>
  </mergeCells>
  <pageMargins left="0.70866141732283472" right="0.70866141732283472" top="0.74803149606299213" bottom="0.74803149606299213" header="0.31496062992125984" footer="0.31496062992125984"/>
  <pageSetup paperSize="9" scale="61" fitToHeight="0" orientation="landscape" r:id="rId1"/>
  <headerFooter>
    <oddHeader>&amp;L&amp;F&amp;R&amp;A</oddHeader>
    <oddFooter>&amp;LCCI Bordeaux Gironde&amp;R&amp;P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8E52A-C8A9-4EDA-BE37-9CFB4D1F9D2C}">
  <sheetPr>
    <tabColor theme="9"/>
    <pageSetUpPr fitToPage="1"/>
  </sheetPr>
  <dimension ref="A1:F10"/>
  <sheetViews>
    <sheetView showGridLines="0" tabSelected="1" workbookViewId="0">
      <selection activeCell="B2" sqref="B2"/>
    </sheetView>
  </sheetViews>
  <sheetFormatPr baseColWidth="10" defaultRowHeight="12.75" x14ac:dyDescent="0.2"/>
  <cols>
    <col min="1" max="1" width="59.140625" customWidth="1"/>
    <col min="2" max="2" width="36.42578125" customWidth="1"/>
    <col min="3" max="8" width="11" customWidth="1"/>
    <col min="257" max="257" width="24.42578125" customWidth="1"/>
    <col min="258" max="258" width="29.140625" customWidth="1"/>
    <col min="259" max="259" width="15.5703125" customWidth="1"/>
    <col min="513" max="513" width="24.42578125" customWidth="1"/>
    <col min="514" max="514" width="29.140625" customWidth="1"/>
    <col min="515" max="515" width="15.5703125" customWidth="1"/>
    <col min="769" max="769" width="24.42578125" customWidth="1"/>
    <col min="770" max="770" width="29.140625" customWidth="1"/>
    <col min="771" max="771" width="15.5703125" customWidth="1"/>
    <col min="1025" max="1025" width="24.42578125" customWidth="1"/>
    <col min="1026" max="1026" width="29.140625" customWidth="1"/>
    <col min="1027" max="1027" width="15.5703125" customWidth="1"/>
    <col min="1281" max="1281" width="24.42578125" customWidth="1"/>
    <col min="1282" max="1282" width="29.140625" customWidth="1"/>
    <col min="1283" max="1283" width="15.5703125" customWidth="1"/>
    <col min="1537" max="1537" width="24.42578125" customWidth="1"/>
    <col min="1538" max="1538" width="29.140625" customWidth="1"/>
    <col min="1539" max="1539" width="15.5703125" customWidth="1"/>
    <col min="1793" max="1793" width="24.42578125" customWidth="1"/>
    <col min="1794" max="1794" width="29.140625" customWidth="1"/>
    <col min="1795" max="1795" width="15.5703125" customWidth="1"/>
    <col min="2049" max="2049" width="24.42578125" customWidth="1"/>
    <col min="2050" max="2050" width="29.140625" customWidth="1"/>
    <col min="2051" max="2051" width="15.5703125" customWidth="1"/>
    <col min="2305" max="2305" width="24.42578125" customWidth="1"/>
    <col min="2306" max="2306" width="29.140625" customWidth="1"/>
    <col min="2307" max="2307" width="15.5703125" customWidth="1"/>
    <col min="2561" max="2561" width="24.42578125" customWidth="1"/>
    <col min="2562" max="2562" width="29.140625" customWidth="1"/>
    <col min="2563" max="2563" width="15.5703125" customWidth="1"/>
    <col min="2817" max="2817" width="24.42578125" customWidth="1"/>
    <col min="2818" max="2818" width="29.140625" customWidth="1"/>
    <col min="2819" max="2819" width="15.5703125" customWidth="1"/>
    <col min="3073" max="3073" width="24.42578125" customWidth="1"/>
    <col min="3074" max="3074" width="29.140625" customWidth="1"/>
    <col min="3075" max="3075" width="15.5703125" customWidth="1"/>
    <col min="3329" max="3329" width="24.42578125" customWidth="1"/>
    <col min="3330" max="3330" width="29.140625" customWidth="1"/>
    <col min="3331" max="3331" width="15.5703125" customWidth="1"/>
    <col min="3585" max="3585" width="24.42578125" customWidth="1"/>
    <col min="3586" max="3586" width="29.140625" customWidth="1"/>
    <col min="3587" max="3587" width="15.5703125" customWidth="1"/>
    <col min="3841" max="3841" width="24.42578125" customWidth="1"/>
    <col min="3842" max="3842" width="29.140625" customWidth="1"/>
    <col min="3843" max="3843" width="15.5703125" customWidth="1"/>
    <col min="4097" max="4097" width="24.42578125" customWidth="1"/>
    <col min="4098" max="4098" width="29.140625" customWidth="1"/>
    <col min="4099" max="4099" width="15.5703125" customWidth="1"/>
    <col min="4353" max="4353" width="24.42578125" customWidth="1"/>
    <col min="4354" max="4354" width="29.140625" customWidth="1"/>
    <col min="4355" max="4355" width="15.5703125" customWidth="1"/>
    <col min="4609" max="4609" width="24.42578125" customWidth="1"/>
    <col min="4610" max="4610" width="29.140625" customWidth="1"/>
    <col min="4611" max="4611" width="15.5703125" customWidth="1"/>
    <col min="4865" max="4865" width="24.42578125" customWidth="1"/>
    <col min="4866" max="4866" width="29.140625" customWidth="1"/>
    <col min="4867" max="4867" width="15.5703125" customWidth="1"/>
    <col min="5121" max="5121" width="24.42578125" customWidth="1"/>
    <col min="5122" max="5122" width="29.140625" customWidth="1"/>
    <col min="5123" max="5123" width="15.5703125" customWidth="1"/>
    <col min="5377" max="5377" width="24.42578125" customWidth="1"/>
    <col min="5378" max="5378" width="29.140625" customWidth="1"/>
    <col min="5379" max="5379" width="15.5703125" customWidth="1"/>
    <col min="5633" max="5633" width="24.42578125" customWidth="1"/>
    <col min="5634" max="5634" width="29.140625" customWidth="1"/>
    <col min="5635" max="5635" width="15.5703125" customWidth="1"/>
    <col min="5889" max="5889" width="24.42578125" customWidth="1"/>
    <col min="5890" max="5890" width="29.140625" customWidth="1"/>
    <col min="5891" max="5891" width="15.5703125" customWidth="1"/>
    <col min="6145" max="6145" width="24.42578125" customWidth="1"/>
    <col min="6146" max="6146" width="29.140625" customWidth="1"/>
    <col min="6147" max="6147" width="15.5703125" customWidth="1"/>
    <col min="6401" max="6401" width="24.42578125" customWidth="1"/>
    <col min="6402" max="6402" width="29.140625" customWidth="1"/>
    <col min="6403" max="6403" width="15.5703125" customWidth="1"/>
    <col min="6657" max="6657" width="24.42578125" customWidth="1"/>
    <col min="6658" max="6658" width="29.140625" customWidth="1"/>
    <col min="6659" max="6659" width="15.5703125" customWidth="1"/>
    <col min="6913" max="6913" width="24.42578125" customWidth="1"/>
    <col min="6914" max="6914" width="29.140625" customWidth="1"/>
    <col min="6915" max="6915" width="15.5703125" customWidth="1"/>
    <col min="7169" max="7169" width="24.42578125" customWidth="1"/>
    <col min="7170" max="7170" width="29.140625" customWidth="1"/>
    <col min="7171" max="7171" width="15.5703125" customWidth="1"/>
    <col min="7425" max="7425" width="24.42578125" customWidth="1"/>
    <col min="7426" max="7426" width="29.140625" customWidth="1"/>
    <col min="7427" max="7427" width="15.5703125" customWidth="1"/>
    <col min="7681" max="7681" width="24.42578125" customWidth="1"/>
    <col min="7682" max="7682" width="29.140625" customWidth="1"/>
    <col min="7683" max="7683" width="15.5703125" customWidth="1"/>
    <col min="7937" max="7937" width="24.42578125" customWidth="1"/>
    <col min="7938" max="7938" width="29.140625" customWidth="1"/>
    <col min="7939" max="7939" width="15.5703125" customWidth="1"/>
    <col min="8193" max="8193" width="24.42578125" customWidth="1"/>
    <col min="8194" max="8194" width="29.140625" customWidth="1"/>
    <col min="8195" max="8195" width="15.5703125" customWidth="1"/>
    <col min="8449" max="8449" width="24.42578125" customWidth="1"/>
    <col min="8450" max="8450" width="29.140625" customWidth="1"/>
    <col min="8451" max="8451" width="15.5703125" customWidth="1"/>
    <col min="8705" max="8705" width="24.42578125" customWidth="1"/>
    <col min="8706" max="8706" width="29.140625" customWidth="1"/>
    <col min="8707" max="8707" width="15.5703125" customWidth="1"/>
    <col min="8961" max="8961" width="24.42578125" customWidth="1"/>
    <col min="8962" max="8962" width="29.140625" customWidth="1"/>
    <col min="8963" max="8963" width="15.5703125" customWidth="1"/>
    <col min="9217" max="9217" width="24.42578125" customWidth="1"/>
    <col min="9218" max="9218" width="29.140625" customWidth="1"/>
    <col min="9219" max="9219" width="15.5703125" customWidth="1"/>
    <col min="9473" max="9473" width="24.42578125" customWidth="1"/>
    <col min="9474" max="9474" width="29.140625" customWidth="1"/>
    <col min="9475" max="9475" width="15.5703125" customWidth="1"/>
    <col min="9729" max="9729" width="24.42578125" customWidth="1"/>
    <col min="9730" max="9730" width="29.140625" customWidth="1"/>
    <col min="9731" max="9731" width="15.5703125" customWidth="1"/>
    <col min="9985" max="9985" width="24.42578125" customWidth="1"/>
    <col min="9986" max="9986" width="29.140625" customWidth="1"/>
    <col min="9987" max="9987" width="15.5703125" customWidth="1"/>
    <col min="10241" max="10241" width="24.42578125" customWidth="1"/>
    <col min="10242" max="10242" width="29.140625" customWidth="1"/>
    <col min="10243" max="10243" width="15.5703125" customWidth="1"/>
    <col min="10497" max="10497" width="24.42578125" customWidth="1"/>
    <col min="10498" max="10498" width="29.140625" customWidth="1"/>
    <col min="10499" max="10499" width="15.5703125" customWidth="1"/>
    <col min="10753" max="10753" width="24.42578125" customWidth="1"/>
    <col min="10754" max="10754" width="29.140625" customWidth="1"/>
    <col min="10755" max="10755" width="15.5703125" customWidth="1"/>
    <col min="11009" max="11009" width="24.42578125" customWidth="1"/>
    <col min="11010" max="11010" width="29.140625" customWidth="1"/>
    <col min="11011" max="11011" width="15.5703125" customWidth="1"/>
    <col min="11265" max="11265" width="24.42578125" customWidth="1"/>
    <col min="11266" max="11266" width="29.140625" customWidth="1"/>
    <col min="11267" max="11267" width="15.5703125" customWidth="1"/>
    <col min="11521" max="11521" width="24.42578125" customWidth="1"/>
    <col min="11522" max="11522" width="29.140625" customWidth="1"/>
    <col min="11523" max="11523" width="15.5703125" customWidth="1"/>
    <col min="11777" max="11777" width="24.42578125" customWidth="1"/>
    <col min="11778" max="11778" width="29.140625" customWidth="1"/>
    <col min="11779" max="11779" width="15.5703125" customWidth="1"/>
    <col min="12033" max="12033" width="24.42578125" customWidth="1"/>
    <col min="12034" max="12034" width="29.140625" customWidth="1"/>
    <col min="12035" max="12035" width="15.5703125" customWidth="1"/>
    <col min="12289" max="12289" width="24.42578125" customWidth="1"/>
    <col min="12290" max="12290" width="29.140625" customWidth="1"/>
    <col min="12291" max="12291" width="15.5703125" customWidth="1"/>
    <col min="12545" max="12545" width="24.42578125" customWidth="1"/>
    <col min="12546" max="12546" width="29.140625" customWidth="1"/>
    <col min="12547" max="12547" width="15.5703125" customWidth="1"/>
    <col min="12801" max="12801" width="24.42578125" customWidth="1"/>
    <col min="12802" max="12802" width="29.140625" customWidth="1"/>
    <col min="12803" max="12803" width="15.5703125" customWidth="1"/>
    <col min="13057" max="13057" width="24.42578125" customWidth="1"/>
    <col min="13058" max="13058" width="29.140625" customWidth="1"/>
    <col min="13059" max="13059" width="15.5703125" customWidth="1"/>
    <col min="13313" max="13313" width="24.42578125" customWidth="1"/>
    <col min="13314" max="13314" width="29.140625" customWidth="1"/>
    <col min="13315" max="13315" width="15.5703125" customWidth="1"/>
    <col min="13569" max="13569" width="24.42578125" customWidth="1"/>
    <col min="13570" max="13570" width="29.140625" customWidth="1"/>
    <col min="13571" max="13571" width="15.5703125" customWidth="1"/>
    <col min="13825" max="13825" width="24.42578125" customWidth="1"/>
    <col min="13826" max="13826" width="29.140625" customWidth="1"/>
    <col min="13827" max="13827" width="15.5703125" customWidth="1"/>
    <col min="14081" max="14081" width="24.42578125" customWidth="1"/>
    <col min="14082" max="14082" width="29.140625" customWidth="1"/>
    <col min="14083" max="14083" width="15.5703125" customWidth="1"/>
    <col min="14337" max="14337" width="24.42578125" customWidth="1"/>
    <col min="14338" max="14338" width="29.140625" customWidth="1"/>
    <col min="14339" max="14339" width="15.5703125" customWidth="1"/>
    <col min="14593" max="14593" width="24.42578125" customWidth="1"/>
    <col min="14594" max="14594" width="29.140625" customWidth="1"/>
    <col min="14595" max="14595" width="15.5703125" customWidth="1"/>
    <col min="14849" max="14849" width="24.42578125" customWidth="1"/>
    <col min="14850" max="14850" width="29.140625" customWidth="1"/>
    <col min="14851" max="14851" width="15.5703125" customWidth="1"/>
    <col min="15105" max="15105" width="24.42578125" customWidth="1"/>
    <col min="15106" max="15106" width="29.140625" customWidth="1"/>
    <col min="15107" max="15107" width="15.5703125" customWidth="1"/>
    <col min="15361" max="15361" width="24.42578125" customWidth="1"/>
    <col min="15362" max="15362" width="29.140625" customWidth="1"/>
    <col min="15363" max="15363" width="15.5703125" customWidth="1"/>
    <col min="15617" max="15617" width="24.42578125" customWidth="1"/>
    <col min="15618" max="15618" width="29.140625" customWidth="1"/>
    <col min="15619" max="15619" width="15.5703125" customWidth="1"/>
    <col min="15873" max="15873" width="24.42578125" customWidth="1"/>
    <col min="15874" max="15874" width="29.140625" customWidth="1"/>
    <col min="15875" max="15875" width="15.5703125" customWidth="1"/>
    <col min="16129" max="16129" width="24.42578125" customWidth="1"/>
    <col min="16130" max="16130" width="29.140625" customWidth="1"/>
    <col min="16131" max="16131" width="15.5703125" customWidth="1"/>
  </cols>
  <sheetData>
    <row r="1" spans="1:6" s="21" customFormat="1" ht="20.25" x14ac:dyDescent="0.3">
      <c r="A1" s="20" t="s">
        <v>109</v>
      </c>
      <c r="B1" s="22" t="str">
        <f>'Page de garde'!D41</f>
        <v>à renseigner</v>
      </c>
    </row>
    <row r="2" spans="1:6" ht="23.25" x14ac:dyDescent="0.2">
      <c r="A2" s="8"/>
      <c r="B2" s="8"/>
      <c r="D2" s="9"/>
      <c r="E2" s="9"/>
      <c r="F2" s="9"/>
    </row>
    <row r="3" spans="1:6" s="16" customFormat="1" ht="20.45" customHeight="1" x14ac:dyDescent="0.2">
      <c r="A3" s="18" t="s">
        <v>24</v>
      </c>
      <c r="B3" s="19" t="s">
        <v>16</v>
      </c>
    </row>
    <row r="4" spans="1:6" s="1" customFormat="1" ht="25.35" customHeight="1" x14ac:dyDescent="0.2">
      <c r="A4" s="54" t="s">
        <v>100</v>
      </c>
      <c r="B4" s="73">
        <f>'Prestations projet'!L11</f>
        <v>0</v>
      </c>
    </row>
    <row r="5" spans="1:6" s="1" customFormat="1" ht="25.35" customHeight="1" x14ac:dyDescent="0.2">
      <c r="A5" s="55" t="s">
        <v>98</v>
      </c>
      <c r="B5" s="73">
        <f>Evolution!J51</f>
        <v>0</v>
      </c>
    </row>
    <row r="6" spans="1:6" s="1" customFormat="1" ht="25.35" customHeight="1" x14ac:dyDescent="0.2">
      <c r="A6" s="56" t="s">
        <v>40</v>
      </c>
      <c r="B6" s="73">
        <f>'MCO existant'!K37</f>
        <v>0</v>
      </c>
    </row>
    <row r="7" spans="1:6" s="1" customFormat="1" ht="6" customHeight="1" x14ac:dyDescent="0.2">
      <c r="A7" s="71"/>
      <c r="B7" s="72"/>
    </row>
    <row r="8" spans="1:6" s="16" customFormat="1" ht="28.35" customHeight="1" x14ac:dyDescent="0.2">
      <c r="A8" s="30" t="s">
        <v>99</v>
      </c>
      <c r="B8" s="73">
        <f>SUM(B4:B6)</f>
        <v>0</v>
      </c>
    </row>
    <row r="9" spans="1:6" ht="5.45" customHeight="1" x14ac:dyDescent="0.2">
      <c r="B9" s="31"/>
    </row>
    <row r="10" spans="1:6" ht="28.35" customHeight="1" x14ac:dyDescent="0.2">
      <c r="A10" s="23" t="s">
        <v>25</v>
      </c>
      <c r="B10" s="73">
        <f>B8*1.2</f>
        <v>0</v>
      </c>
    </row>
  </sheetData>
  <pageMargins left="0.70866141732283472" right="0.70866141732283472" top="0.74803149606299213" bottom="0.74803149606299213" header="0.31496062992125984" footer="0.31496062992125984"/>
  <pageSetup paperSize="9" fitToHeight="0" orientation="landscape" r:id="rId1"/>
  <headerFooter>
    <oddHeader>&amp;L&amp;F&amp;R&amp;A</oddHeader>
    <oddFooter>&amp;LCCI Bordeaux Gironde&amp;R&amp;P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E3C94FF4BCBA04F97E28943EDF8BE9A" ma:contentTypeVersion="" ma:contentTypeDescription="Crée un document." ma:contentTypeScope="" ma:versionID="2502a15e14788d01d825f6de8d873c1d">
  <xsd:schema xmlns:xsd="http://www.w3.org/2001/XMLSchema" xmlns:xs="http://www.w3.org/2001/XMLSchema" xmlns:p="http://schemas.microsoft.com/office/2006/metadata/properties" xmlns:ns1="http://schemas.microsoft.com/sharepoint/v3" xmlns:ns2="e5ec1ef7-0d3c-48dd-a513-db33bd243b27" xmlns:ns3="744cf8be-8ba9-45a8-a82b-a606e61de8de" targetNamespace="http://schemas.microsoft.com/office/2006/metadata/properties" ma:root="true" ma:fieldsID="ac5e1831295f1616c4152e7e9a10a314" ns1:_="" ns2:_="" ns3:_="">
    <xsd:import namespace="http://schemas.microsoft.com/sharepoint/v3"/>
    <xsd:import namespace="e5ec1ef7-0d3c-48dd-a513-db33bd243b27"/>
    <xsd:import namespace="744cf8be-8ba9-45a8-a82b-a606e61de8d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5ec1ef7-0d3c-48dd-a513-db33bd243b2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4cf8be-8ba9-45a8-a82b-a606e61de8de"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F39F7CA5-69BA-495D-A89F-768DCBC250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5ec1ef7-0d3c-48dd-a513-db33bd243b27"/>
    <ds:schemaRef ds:uri="744cf8be-8ba9-45a8-a82b-a606e61de8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6A41158-53B1-47EA-9A46-FBA997F245E0}">
  <ds:schemaRefs>
    <ds:schemaRef ds:uri="http://schemas.microsoft.com/sharepoint/v3/contenttype/forms"/>
  </ds:schemaRefs>
</ds:datastoreItem>
</file>

<file path=customXml/itemProps3.xml><?xml version="1.0" encoding="utf-8"?>
<ds:datastoreItem xmlns:ds="http://schemas.openxmlformats.org/officeDocument/2006/customXml" ds:itemID="{282EC27D-57B3-4E28-95A8-D3FF9937D67C}">
  <ds:schemaRefs>
    <ds:schemaRef ds:uri="e5ec1ef7-0d3c-48dd-a513-db33bd243b27"/>
    <ds:schemaRef ds:uri="http://www.w3.org/XML/1998/namespace"/>
    <ds:schemaRef ds:uri="744cf8be-8ba9-45a8-a82b-a606e61de8de"/>
    <ds:schemaRef ds:uri="http://schemas.openxmlformats.org/package/2006/metadata/core-properties"/>
    <ds:schemaRef ds:uri="http://purl.org/dc/terms/"/>
    <ds:schemaRef ds:uri="http://schemas.microsoft.com/sharepoint/v3"/>
    <ds:schemaRef ds:uri="http://purl.org/dc/elements/1.1/"/>
    <ds:schemaRef ds:uri="http://schemas.microsoft.com/office/infopath/2007/PartnerControls"/>
    <ds:schemaRef ds:uri="http://schemas.microsoft.com/office/2006/documentManagement/typ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Page de garde</vt:lpstr>
      <vt:lpstr>Evolution</vt:lpstr>
      <vt:lpstr>MCO existant</vt:lpstr>
      <vt:lpstr>Prestations projet</vt:lpstr>
      <vt:lpstr>Synthèse</vt:lpstr>
      <vt:lpstr>'Prestations projet'!Impression_des_titres</vt:lpstr>
      <vt:lpstr>Evolution!Zone_d_impression</vt:lpstr>
      <vt:lpstr>'MCO existant'!Zone_d_impression</vt:lpstr>
      <vt:lpstr>'Prestations projet'!Zone_d_impression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2010-03-09T08:02:27Z</dcterms:created>
  <dcterms:modified xsi:type="dcterms:W3CDTF">2025-09-02T10:19:03Z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0x0101004E3C94FF4BCBA04F97E28943EDF8BE9A</vt:lpwstr>
  </property>
</Properties>
</file>