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vengelhardt\Documents\"/>
    </mc:Choice>
  </mc:AlternateContent>
  <xr:revisionPtr revIDLastSave="0" documentId="8_{239E5C3D-03F6-4D38-9394-C37CF78E92E9}" xr6:coauthVersionLast="47" xr6:coauthVersionMax="47" xr10:uidLastSave="{00000000-0000-0000-0000-000000000000}"/>
  <bookViews>
    <workbookView xWindow="28680" yWindow="-120" windowWidth="29040" windowHeight="15720" activeTab="5" xr2:uid="{00000000-000D-0000-FFFF-FFFF00000000}"/>
  </bookViews>
  <sheets>
    <sheet name="Instructions" sheetId="1" r:id="rId1"/>
    <sheet name="Bordereau des prix unitaires" sheetId="4" r:id="rId2"/>
    <sheet name="TJM (Profils)" sheetId="5" r:id="rId3"/>
    <sheet name="Charges" sheetId="6" r:id="rId4"/>
    <sheet name="DQE TMA et évol (hors projet)" sheetId="8" r:id="rId5"/>
    <sheet name="DQE Projets majeurs" sheetId="9" r:id="rId6"/>
  </sheets>
  <definedNames>
    <definedName name="HomeAutres" localSheetId="3">#REF!</definedName>
    <definedName name="HomeAutres" localSheetId="0">#REF!</definedName>
    <definedName name="HomeAutres" localSheetId="2">#REF!</definedName>
    <definedName name="HomeAutres">#REF!</definedName>
    <definedName name="HomeDocumentation" localSheetId="3">#REF!</definedName>
    <definedName name="HomeDocumentation" localSheetId="0">#REF!</definedName>
    <definedName name="HomeDocumentation" localSheetId="2">#REF!</definedName>
    <definedName name="HomeDocumentation">#REF!</definedName>
    <definedName name="HomeRealisation" localSheetId="3">#REF!</definedName>
    <definedName name="HomeRealisation" localSheetId="0">#REF!</definedName>
    <definedName name="HomeRealisation" localSheetId="2">#REF!</definedName>
    <definedName name="HomeRealisation">#REF!</definedName>
    <definedName name="HomeSyntese" localSheetId="3">#REF!</definedName>
    <definedName name="HomeSyntese" localSheetId="0">#REF!</definedName>
    <definedName name="HomeSyntese" localSheetId="2">#REF!</definedName>
    <definedName name="HomeSyntese">#REF!</definedName>
    <definedName name="HomeTests" localSheetId="3">#REF!</definedName>
    <definedName name="HomeTests" localSheetId="0">#REF!</definedName>
    <definedName name="HomeTests" localSheetId="2">#REF!</definedName>
    <definedName name="HomeTests">#REF!</definedName>
    <definedName name="_xlnm.Print_Titles" localSheetId="1">'Bordereau des prix unitaires'!$1:$2</definedName>
    <definedName name="_xlnm.Print_Titles" localSheetId="5">'DQE Projets majeurs'!$1:$2</definedName>
    <definedName name="_xlnm.Print_Titles" localSheetId="4">'DQE TMA et évol (hors projet)'!$1:$2</definedName>
    <definedName name="Titre" localSheetId="3">#REF!</definedName>
    <definedName name="Titre" localSheetId="0">#REF!</definedName>
    <definedName name="Titre" localSheetId="2">#REF!</definedName>
    <definedName name="Titre">#REF!</definedName>
    <definedName name="_xlnm.Print_Area" localSheetId="1">'Bordereau des prix unitaires'!$A$1:$E$15</definedName>
    <definedName name="_xlnm.Print_Area" localSheetId="5">'DQE Projets majeurs'!$A$1:$E$18</definedName>
    <definedName name="_xlnm.Print_Area" localSheetId="4">'DQE TMA et évol (hors projet)'!$A$1:$E$14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6" l="1"/>
  <c r="C52" i="6"/>
  <c r="B51" i="6"/>
  <c r="B52" i="6"/>
  <c r="A52" i="6"/>
  <c r="A51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C8" i="6"/>
  <c r="B8" i="6"/>
  <c r="A8" i="6"/>
  <c r="A76" i="6"/>
  <c r="B76" i="6"/>
  <c r="C76" i="6"/>
  <c r="C70" i="6"/>
  <c r="C71" i="6"/>
  <c r="C72" i="6"/>
  <c r="C73" i="6"/>
  <c r="C74" i="6"/>
  <c r="C75" i="6"/>
  <c r="B70" i="6"/>
  <c r="B71" i="6"/>
  <c r="B72" i="6"/>
  <c r="B73" i="6"/>
  <c r="B74" i="6"/>
  <c r="B75" i="6"/>
  <c r="A70" i="6"/>
  <c r="A71" i="6"/>
  <c r="A72" i="6"/>
  <c r="A73" i="6"/>
  <c r="A74" i="6"/>
  <c r="A75" i="6"/>
  <c r="A50" i="8"/>
  <c r="AI1" i="6"/>
  <c r="AH1" i="6"/>
  <c r="AG1" i="6"/>
  <c r="AF1" i="6"/>
  <c r="AE1" i="6"/>
  <c r="AD1" i="6"/>
  <c r="AC1" i="6"/>
  <c r="AB1" i="6"/>
  <c r="AA1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C61" i="4" l="1"/>
  <c r="E61" i="4" s="1"/>
  <c r="C60" i="4"/>
  <c r="E60" i="4" s="1"/>
  <c r="C59" i="4"/>
  <c r="E59" i="4" s="1"/>
  <c r="C70" i="4"/>
  <c r="E70" i="4" s="1"/>
  <c r="C58" i="4"/>
  <c r="E58" i="4" s="1"/>
  <c r="C72" i="4"/>
  <c r="C69" i="4"/>
  <c r="E69" i="4" s="1"/>
  <c r="C57" i="4"/>
  <c r="E57" i="4" s="1"/>
  <c r="C71" i="4"/>
  <c r="C80" i="4"/>
  <c r="E80" i="4" s="1"/>
  <c r="C68" i="4"/>
  <c r="E68" i="4" s="1"/>
  <c r="C56" i="4"/>
  <c r="E56" i="4" s="1"/>
  <c r="C79" i="4"/>
  <c r="E79" i="4" s="1"/>
  <c r="C67" i="4"/>
  <c r="E67" i="4" s="1"/>
  <c r="C55" i="4"/>
  <c r="E55" i="4" s="1"/>
  <c r="C78" i="4"/>
  <c r="E78" i="4" s="1"/>
  <c r="C66" i="4"/>
  <c r="E66" i="4" s="1"/>
  <c r="C54" i="4"/>
  <c r="E54" i="4" s="1"/>
  <c r="C77" i="4"/>
  <c r="E77" i="4" s="1"/>
  <c r="C65" i="4"/>
  <c r="E65" i="4" s="1"/>
  <c r="C53" i="4"/>
  <c r="E53" i="4" s="1"/>
  <c r="C76" i="4"/>
  <c r="C64" i="4"/>
  <c r="E64" i="4" s="1"/>
  <c r="C52" i="4"/>
  <c r="E52" i="4" s="1"/>
  <c r="C75" i="4"/>
  <c r="C63" i="4"/>
  <c r="E63" i="4" s="1"/>
  <c r="C51" i="4"/>
  <c r="E51" i="4" s="1"/>
  <c r="C74" i="4"/>
  <c r="C62" i="4"/>
  <c r="E62" i="4" s="1"/>
  <c r="C73" i="4"/>
  <c r="C11" i="4"/>
  <c r="C5" i="4"/>
  <c r="C6" i="4"/>
  <c r="C8" i="4"/>
  <c r="C38" i="4"/>
  <c r="C22" i="9" s="1"/>
  <c r="E22" i="9" s="1"/>
  <c r="G22" i="9" s="1"/>
  <c r="C49" i="4"/>
  <c r="C25" i="4"/>
  <c r="C13" i="4"/>
  <c r="C4" i="4"/>
  <c r="C48" i="4"/>
  <c r="C36" i="4"/>
  <c r="C20" i="9" s="1"/>
  <c r="E20" i="9" s="1"/>
  <c r="G20" i="9" s="1"/>
  <c r="C24" i="4"/>
  <c r="C47" i="4"/>
  <c r="C35" i="4"/>
  <c r="C19" i="9" s="1"/>
  <c r="E19" i="9" s="1"/>
  <c r="G19" i="9" s="1"/>
  <c r="C23" i="4"/>
  <c r="C14" i="4"/>
  <c r="C4" i="9" s="1"/>
  <c r="E4" i="9" s="1"/>
  <c r="G4" i="9" s="1"/>
  <c r="C37" i="4"/>
  <c r="C21" i="9" s="1"/>
  <c r="E21" i="9" s="1"/>
  <c r="G21" i="9" s="1"/>
  <c r="C46" i="4"/>
  <c r="C34" i="4"/>
  <c r="C18" i="9" s="1"/>
  <c r="E18" i="9" s="1"/>
  <c r="G18" i="9" s="1"/>
  <c r="C12" i="4"/>
  <c r="C45" i="4"/>
  <c r="C21" i="4"/>
  <c r="C44" i="4"/>
  <c r="C32" i="4"/>
  <c r="C16" i="9" s="1"/>
  <c r="E16" i="9" s="1"/>
  <c r="G16" i="9" s="1"/>
  <c r="C10" i="4"/>
  <c r="C43" i="4"/>
  <c r="C31" i="4"/>
  <c r="C15" i="9" s="1"/>
  <c r="E15" i="9" s="1"/>
  <c r="G15" i="9" s="1"/>
  <c r="C19" i="4"/>
  <c r="C9" i="9" s="1"/>
  <c r="E9" i="9" s="1"/>
  <c r="G9" i="9" s="1"/>
  <c r="C9" i="4"/>
  <c r="C42" i="4"/>
  <c r="C30" i="4"/>
  <c r="C14" i="9" s="1"/>
  <c r="E14" i="9" s="1"/>
  <c r="G14" i="9" s="1"/>
  <c r="C18" i="4"/>
  <c r="C8" i="9" s="1"/>
  <c r="E8" i="9" s="1"/>
  <c r="G8" i="9" s="1"/>
  <c r="C41" i="4"/>
  <c r="C25" i="9" s="1"/>
  <c r="E25" i="9" s="1"/>
  <c r="G25" i="9" s="1"/>
  <c r="C29" i="4"/>
  <c r="C13" i="9" s="1"/>
  <c r="E13" i="9" s="1"/>
  <c r="G13" i="9" s="1"/>
  <c r="C17" i="4"/>
  <c r="C7" i="9" s="1"/>
  <c r="E7" i="9" s="1"/>
  <c r="G7" i="9" s="1"/>
  <c r="C26" i="4"/>
  <c r="C10" i="9" s="1"/>
  <c r="E10" i="9" s="1"/>
  <c r="G10" i="9" s="1"/>
  <c r="C22" i="4"/>
  <c r="C33" i="4"/>
  <c r="C17" i="9" s="1"/>
  <c r="E17" i="9" s="1"/>
  <c r="G17" i="9" s="1"/>
  <c r="C20" i="4"/>
  <c r="C40" i="4"/>
  <c r="C24" i="9" s="1"/>
  <c r="E24" i="9" s="1"/>
  <c r="G24" i="9" s="1"/>
  <c r="C28" i="4"/>
  <c r="C12" i="9" s="1"/>
  <c r="E12" i="9" s="1"/>
  <c r="G12" i="9" s="1"/>
  <c r="C16" i="4"/>
  <c r="C6" i="9" s="1"/>
  <c r="E6" i="9" s="1"/>
  <c r="G6" i="9" s="1"/>
  <c r="C7" i="4"/>
  <c r="C39" i="4"/>
  <c r="C23" i="9" s="1"/>
  <c r="E23" i="9" s="1"/>
  <c r="G23" i="9" s="1"/>
  <c r="C27" i="4"/>
  <c r="C11" i="9" s="1"/>
  <c r="E11" i="9" s="1"/>
  <c r="G11" i="9" s="1"/>
  <c r="C15" i="4"/>
  <c r="C5" i="9" s="1"/>
  <c r="E5" i="9" s="1"/>
  <c r="G5" i="9" s="1"/>
  <c r="C50" i="4"/>
  <c r="C3" i="4"/>
  <c r="C50" i="8" l="1"/>
  <c r="E76" i="4"/>
  <c r="C50" i="9"/>
  <c r="E50" i="9" s="1"/>
  <c r="G50" i="9" s="1"/>
  <c r="C43" i="9"/>
  <c r="E43" i="9" s="1"/>
  <c r="G43" i="9" s="1"/>
  <c r="C31" i="9"/>
  <c r="E31" i="9" s="1"/>
  <c r="G31" i="9" s="1"/>
  <c r="E72" i="4"/>
  <c r="C46" i="9"/>
  <c r="E46" i="9" s="1"/>
  <c r="G46" i="9" s="1"/>
  <c r="E75" i="4"/>
  <c r="C49" i="9"/>
  <c r="E49" i="9" s="1"/>
  <c r="G49" i="9" s="1"/>
  <c r="C34" i="9"/>
  <c r="E34" i="9" s="1"/>
  <c r="G34" i="9" s="1"/>
  <c r="E71" i="4"/>
  <c r="C45" i="9"/>
  <c r="E45" i="9" s="1"/>
  <c r="G45" i="9" s="1"/>
  <c r="E73" i="4"/>
  <c r="C47" i="9"/>
  <c r="E47" i="9" s="1"/>
  <c r="G47" i="9" s="1"/>
  <c r="E74" i="4"/>
  <c r="C48" i="9"/>
  <c r="E48" i="9" s="1"/>
  <c r="G48" i="9" s="1"/>
  <c r="C40" i="9"/>
  <c r="E40" i="9" s="1"/>
  <c r="G40" i="9" s="1"/>
  <c r="C37" i="9"/>
  <c r="E37" i="9" s="1"/>
  <c r="G37" i="9" s="1"/>
  <c r="C26" i="9"/>
  <c r="E26" i="9" s="1"/>
  <c r="G26" i="9" s="1"/>
  <c r="C33" i="9"/>
  <c r="E33" i="9" s="1"/>
  <c r="G33" i="9" s="1"/>
  <c r="C27" i="9"/>
  <c r="E27" i="9" s="1"/>
  <c r="G27" i="9" s="1"/>
  <c r="C28" i="9"/>
  <c r="E28" i="9" s="1"/>
  <c r="G28" i="9" s="1"/>
  <c r="C29" i="9"/>
  <c r="E29" i="9" s="1"/>
  <c r="G29" i="9" s="1"/>
  <c r="C36" i="9"/>
  <c r="E36" i="9" s="1"/>
  <c r="G36" i="9" s="1"/>
  <c r="C35" i="9"/>
  <c r="E35" i="9" s="1"/>
  <c r="G35" i="9" s="1"/>
  <c r="C42" i="9"/>
  <c r="E42" i="9" s="1"/>
  <c r="G42" i="9" s="1"/>
  <c r="C38" i="9"/>
  <c r="E38" i="9" s="1"/>
  <c r="G38" i="9" s="1"/>
  <c r="C44" i="9"/>
  <c r="E44" i="9" s="1"/>
  <c r="G44" i="9" s="1"/>
  <c r="C30" i="9"/>
  <c r="E30" i="9" s="1"/>
  <c r="G30" i="9" s="1"/>
  <c r="C32" i="9"/>
  <c r="E32" i="9" s="1"/>
  <c r="G32" i="9" s="1"/>
  <c r="C39" i="9"/>
  <c r="E39" i="9" s="1"/>
  <c r="G39" i="9" s="1"/>
  <c r="C41" i="9"/>
  <c r="E41" i="9" s="1"/>
  <c r="G41" i="9" s="1"/>
  <c r="E8" i="4"/>
  <c r="C3" i="9"/>
  <c r="E3" i="9" s="1"/>
  <c r="G3" i="9" s="1"/>
  <c r="E50" i="8"/>
  <c r="G50" i="8" s="1"/>
  <c r="G54" i="9" l="1"/>
  <c r="C28" i="6"/>
  <c r="C29" i="6"/>
  <c r="C30" i="6"/>
  <c r="C31" i="6"/>
  <c r="C32" i="6"/>
  <c r="C4" i="6"/>
  <c r="C5" i="6"/>
  <c r="C6" i="6"/>
  <c r="C7" i="6"/>
  <c r="C22" i="6"/>
  <c r="C9" i="6"/>
  <c r="A47" i="8"/>
  <c r="C47" i="8" s="1"/>
  <c r="E47" i="8" s="1"/>
  <c r="G47" i="8" s="1"/>
  <c r="B47" i="8"/>
  <c r="A48" i="8"/>
  <c r="C48" i="8" s="1"/>
  <c r="E48" i="8" s="1"/>
  <c r="G48" i="8" s="1"/>
  <c r="B48" i="8"/>
  <c r="A49" i="8"/>
  <c r="C49" i="8" s="1"/>
  <c r="E49" i="8" s="1"/>
  <c r="G49" i="8" s="1"/>
  <c r="B49" i="8"/>
  <c r="B50" i="8"/>
  <c r="A51" i="8"/>
  <c r="B51" i="8"/>
  <c r="A52" i="8"/>
  <c r="B52" i="8"/>
  <c r="A53" i="8"/>
  <c r="B53" i="8"/>
  <c r="A54" i="8"/>
  <c r="B54" i="8"/>
  <c r="A55" i="8"/>
  <c r="B55" i="8"/>
  <c r="A56" i="8"/>
  <c r="B56" i="8"/>
  <c r="A57" i="8"/>
  <c r="B57" i="8"/>
  <c r="A58" i="8"/>
  <c r="B58" i="8"/>
  <c r="A59" i="8"/>
  <c r="B59" i="8"/>
  <c r="A60" i="8"/>
  <c r="B60" i="8"/>
  <c r="C10" i="6"/>
  <c r="C11" i="6"/>
  <c r="C12" i="6"/>
  <c r="C13" i="6"/>
  <c r="C14" i="6"/>
  <c r="C15" i="6"/>
  <c r="C16" i="6"/>
  <c r="C17" i="6"/>
  <c r="C18" i="6"/>
  <c r="C19" i="6"/>
  <c r="C20" i="6"/>
  <c r="C21" i="6"/>
  <c r="C23" i="6"/>
  <c r="C24" i="6"/>
  <c r="C25" i="6"/>
  <c r="C26" i="6"/>
  <c r="C27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77" i="6"/>
  <c r="C78" i="6"/>
  <c r="C79" i="6"/>
  <c r="C80" i="6"/>
  <c r="C58" i="8" l="1"/>
  <c r="E58" i="8" s="1"/>
  <c r="G58" i="8" s="1"/>
  <c r="C52" i="8"/>
  <c r="E52" i="8" s="1"/>
  <c r="G52" i="8" s="1"/>
  <c r="C57" i="8"/>
  <c r="E57" i="8" s="1"/>
  <c r="G57" i="8" s="1"/>
  <c r="C56" i="8"/>
  <c r="E56" i="8" s="1"/>
  <c r="G56" i="8" s="1"/>
  <c r="C55" i="8"/>
  <c r="E55" i="8" s="1"/>
  <c r="G55" i="8" s="1"/>
  <c r="C60" i="8"/>
  <c r="E60" i="8" s="1"/>
  <c r="G60" i="8" s="1"/>
  <c r="C51" i="8"/>
  <c r="E51" i="8" s="1"/>
  <c r="G51" i="8" s="1"/>
  <c r="C54" i="8"/>
  <c r="E54" i="8" s="1"/>
  <c r="G54" i="8" s="1"/>
  <c r="C59" i="8"/>
  <c r="E59" i="8" s="1"/>
  <c r="G59" i="8" s="1"/>
  <c r="C53" i="8"/>
  <c r="E53" i="8" s="1"/>
  <c r="G53" i="8" s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3" i="8"/>
  <c r="A4" i="8"/>
  <c r="C4" i="8" s="1"/>
  <c r="E4" i="8" s="1"/>
  <c r="G4" i="8" s="1"/>
  <c r="A5" i="8"/>
  <c r="C5" i="8" s="1"/>
  <c r="E5" i="8" s="1"/>
  <c r="G5" i="8" s="1"/>
  <c r="A6" i="8"/>
  <c r="C6" i="8" s="1"/>
  <c r="E6" i="8" s="1"/>
  <c r="G6" i="8" s="1"/>
  <c r="A7" i="8"/>
  <c r="C7" i="8" s="1"/>
  <c r="E7" i="8" s="1"/>
  <c r="G7" i="8" s="1"/>
  <c r="A8" i="8"/>
  <c r="C8" i="8" s="1"/>
  <c r="E8" i="8" s="1"/>
  <c r="G8" i="8" s="1"/>
  <c r="A9" i="8"/>
  <c r="C9" i="8" s="1"/>
  <c r="E9" i="8" s="1"/>
  <c r="G9" i="8" s="1"/>
  <c r="A10" i="8"/>
  <c r="C10" i="8" s="1"/>
  <c r="E10" i="8" s="1"/>
  <c r="G10" i="8" s="1"/>
  <c r="A11" i="8"/>
  <c r="C11" i="8" s="1"/>
  <c r="E11" i="8" s="1"/>
  <c r="G11" i="8" s="1"/>
  <c r="A12" i="8"/>
  <c r="C12" i="8" s="1"/>
  <c r="E12" i="8" s="1"/>
  <c r="G12" i="8" s="1"/>
  <c r="A13" i="8"/>
  <c r="C13" i="8" s="1"/>
  <c r="E13" i="8" s="1"/>
  <c r="G13" i="8" s="1"/>
  <c r="A14" i="8"/>
  <c r="C14" i="8" s="1"/>
  <c r="E14" i="8" s="1"/>
  <c r="G14" i="8" s="1"/>
  <c r="A15" i="8"/>
  <c r="C15" i="8" s="1"/>
  <c r="E15" i="8" s="1"/>
  <c r="G15" i="8" s="1"/>
  <c r="A16" i="8"/>
  <c r="C16" i="8" s="1"/>
  <c r="E16" i="8" s="1"/>
  <c r="G16" i="8" s="1"/>
  <c r="A17" i="8"/>
  <c r="C17" i="8" s="1"/>
  <c r="E17" i="8" s="1"/>
  <c r="G17" i="8" s="1"/>
  <c r="A18" i="8"/>
  <c r="C18" i="8" s="1"/>
  <c r="E18" i="8" s="1"/>
  <c r="G18" i="8" s="1"/>
  <c r="A19" i="8"/>
  <c r="C19" i="8" s="1"/>
  <c r="E19" i="8" s="1"/>
  <c r="G19" i="8" s="1"/>
  <c r="A20" i="8"/>
  <c r="C20" i="8" s="1"/>
  <c r="E20" i="8" s="1"/>
  <c r="G20" i="8" s="1"/>
  <c r="A21" i="8"/>
  <c r="C21" i="8" s="1"/>
  <c r="E21" i="8" s="1"/>
  <c r="G21" i="8" s="1"/>
  <c r="A22" i="8"/>
  <c r="C22" i="8" s="1"/>
  <c r="E22" i="8" s="1"/>
  <c r="G22" i="8" s="1"/>
  <c r="A23" i="8"/>
  <c r="C23" i="8" s="1"/>
  <c r="E23" i="8" s="1"/>
  <c r="G23" i="8" s="1"/>
  <c r="A24" i="8"/>
  <c r="C24" i="8" s="1"/>
  <c r="E24" i="8" s="1"/>
  <c r="G24" i="8" s="1"/>
  <c r="A25" i="8"/>
  <c r="C25" i="8" s="1"/>
  <c r="E25" i="8" s="1"/>
  <c r="G25" i="8" s="1"/>
  <c r="A26" i="8"/>
  <c r="C26" i="8" s="1"/>
  <c r="E26" i="8" s="1"/>
  <c r="G26" i="8" s="1"/>
  <c r="A27" i="8"/>
  <c r="C27" i="8" s="1"/>
  <c r="E27" i="8" s="1"/>
  <c r="G27" i="8" s="1"/>
  <c r="A28" i="8"/>
  <c r="C28" i="8" s="1"/>
  <c r="E28" i="8" s="1"/>
  <c r="G28" i="8" s="1"/>
  <c r="A29" i="8"/>
  <c r="C29" i="8" s="1"/>
  <c r="E29" i="8" s="1"/>
  <c r="G29" i="8" s="1"/>
  <c r="A30" i="8"/>
  <c r="C30" i="8" s="1"/>
  <c r="E30" i="8" s="1"/>
  <c r="G30" i="8" s="1"/>
  <c r="A31" i="8"/>
  <c r="C31" i="8" s="1"/>
  <c r="E31" i="8" s="1"/>
  <c r="G31" i="8" s="1"/>
  <c r="A32" i="8"/>
  <c r="C32" i="8" s="1"/>
  <c r="E32" i="8" s="1"/>
  <c r="G32" i="8" s="1"/>
  <c r="A33" i="8"/>
  <c r="C33" i="8" s="1"/>
  <c r="E33" i="8" s="1"/>
  <c r="G33" i="8" s="1"/>
  <c r="A34" i="8"/>
  <c r="C34" i="8" s="1"/>
  <c r="E34" i="8" s="1"/>
  <c r="G34" i="8" s="1"/>
  <c r="A35" i="8"/>
  <c r="C35" i="8" s="1"/>
  <c r="E35" i="8" s="1"/>
  <c r="G35" i="8" s="1"/>
  <c r="A36" i="8"/>
  <c r="C36" i="8" s="1"/>
  <c r="E36" i="8" s="1"/>
  <c r="G36" i="8" s="1"/>
  <c r="A37" i="8"/>
  <c r="C37" i="8" s="1"/>
  <c r="E37" i="8" s="1"/>
  <c r="G37" i="8" s="1"/>
  <c r="A38" i="8"/>
  <c r="C38" i="8" s="1"/>
  <c r="E38" i="8" s="1"/>
  <c r="G38" i="8" s="1"/>
  <c r="A39" i="8"/>
  <c r="C39" i="8" s="1"/>
  <c r="E39" i="8" s="1"/>
  <c r="G39" i="8" s="1"/>
  <c r="A40" i="8"/>
  <c r="C40" i="8" s="1"/>
  <c r="E40" i="8" s="1"/>
  <c r="G40" i="8" s="1"/>
  <c r="A41" i="8"/>
  <c r="C41" i="8" s="1"/>
  <c r="E41" i="8" s="1"/>
  <c r="G41" i="8" s="1"/>
  <c r="A42" i="8"/>
  <c r="C42" i="8" s="1"/>
  <c r="E42" i="8" s="1"/>
  <c r="G42" i="8" s="1"/>
  <c r="A43" i="8"/>
  <c r="C43" i="8" s="1"/>
  <c r="E43" i="8" s="1"/>
  <c r="G43" i="8" s="1"/>
  <c r="A44" i="8"/>
  <c r="C44" i="8" s="1"/>
  <c r="E44" i="8" s="1"/>
  <c r="G44" i="8" s="1"/>
  <c r="A45" i="8"/>
  <c r="C45" i="8" s="1"/>
  <c r="E45" i="8" s="1"/>
  <c r="G45" i="8" s="1"/>
  <c r="A46" i="8"/>
  <c r="C46" i="8" s="1"/>
  <c r="E46" i="8" s="1"/>
  <c r="G46" i="8" s="1"/>
  <c r="A3" i="8"/>
  <c r="C3" i="8" s="1"/>
  <c r="A3" i="6"/>
  <c r="G65" i="8" l="1"/>
  <c r="G67" i="8"/>
  <c r="G66" i="8"/>
  <c r="G68" i="8"/>
  <c r="C3" i="6"/>
  <c r="B80" i="6" l="1"/>
  <c r="A80" i="6"/>
  <c r="B79" i="6"/>
  <c r="A79" i="6"/>
  <c r="B78" i="6"/>
  <c r="A78" i="6"/>
  <c r="B77" i="6"/>
  <c r="A77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7" i="6"/>
  <c r="A7" i="6"/>
  <c r="B6" i="6"/>
  <c r="A6" i="6"/>
  <c r="B5" i="6"/>
  <c r="A5" i="6"/>
  <c r="B4" i="6"/>
  <c r="A4" i="6"/>
  <c r="B3" i="6"/>
  <c r="E4" i="4" l="1"/>
  <c r="E26" i="4"/>
  <c r="E44" i="4"/>
  <c r="E42" i="4"/>
  <c r="E48" i="4"/>
  <c r="E50" i="4"/>
  <c r="E15" i="4"/>
  <c r="E17" i="4"/>
  <c r="E25" i="4"/>
  <c r="E27" i="4"/>
  <c r="E31" i="4"/>
  <c r="E33" i="4"/>
  <c r="E35" i="4"/>
  <c r="E37" i="4"/>
  <c r="E39" i="4"/>
  <c r="E41" i="4"/>
  <c r="E43" i="4"/>
  <c r="E49" i="4"/>
  <c r="E28" i="4"/>
  <c r="E30" i="4"/>
  <c r="E36" i="4"/>
  <c r="E40" i="4"/>
  <c r="E6" i="4"/>
  <c r="E11" i="4"/>
  <c r="E38" i="4"/>
  <c r="E46" i="4"/>
  <c r="E7" i="4"/>
  <c r="E34" i="4"/>
  <c r="E47" i="4"/>
  <c r="E45" i="4"/>
  <c r="E32" i="4"/>
  <c r="E29" i="4"/>
  <c r="E24" i="4"/>
  <c r="E23" i="4"/>
  <c r="E22" i="4"/>
  <c r="E21" i="4"/>
  <c r="E20" i="4"/>
  <c r="E19" i="4"/>
  <c r="E18" i="4"/>
  <c r="E16" i="4"/>
  <c r="E14" i="4"/>
  <c r="E13" i="4"/>
  <c r="E12" i="4"/>
  <c r="E10" i="4"/>
  <c r="E9" i="4"/>
  <c r="E5" i="4" l="1"/>
  <c r="E3" i="4" l="1"/>
  <c r="E3" i="8" l="1"/>
  <c r="G3" i="8" s="1"/>
  <c r="G64" i="8" s="1"/>
  <c r="G63" i="8" l="1"/>
</calcChain>
</file>

<file path=xl/sharedStrings.xml><?xml version="1.0" encoding="utf-8"?>
<sst xmlns="http://schemas.openxmlformats.org/spreadsheetml/2006/main" count="447" uniqueCount="298">
  <si>
    <t>Annexe financière (A.F.)</t>
  </si>
  <si>
    <t>Il est demandé au candidat :</t>
  </si>
  <si>
    <r>
      <rPr>
        <sz val="10"/>
        <color indexed="64"/>
        <rFont val="Arial"/>
        <family val="2"/>
      </rPr>
      <t xml:space="preserve">- de remplir les cellules </t>
    </r>
    <r>
      <rPr>
        <b/>
        <sz val="10"/>
        <color indexed="64"/>
        <rFont val="Arial"/>
        <family val="2"/>
      </rPr>
      <t>sur fond jaune</t>
    </r>
    <r>
      <rPr>
        <sz val="10"/>
        <color indexed="64"/>
        <rFont val="Arial"/>
        <family val="2"/>
      </rPr>
      <t xml:space="preserve"> (dans chacun des onglets concernés)</t>
    </r>
  </si>
  <si>
    <t>- de ne pas modifier le format de la grille</t>
  </si>
  <si>
    <t>- de respecter la codification des unités d'œuvre </t>
  </si>
  <si>
    <t>A noter :</t>
  </si>
  <si>
    <t>- les prix ne doivent contenir que 2 (deux) décimales</t>
  </si>
  <si>
    <t>ATTENTION : </t>
  </si>
  <si>
    <t>La liste des prestations ci-après n'est pas modifiable. Aucune adjonction ou suppression de prestation ne sera acceptée.</t>
  </si>
  <si>
    <t>A chaque prestation devra être associé un prix.</t>
  </si>
  <si>
    <t>En aucun cas il ne s'agit d'un engagement de commande</t>
  </si>
  <si>
    <t>Concernant l'onglet "TJM (Profils)" le candidat peut, en complément des profils indiqués, proposer des types de profils supplémentaires.</t>
  </si>
  <si>
    <t>A noter : les prix ne doivent contenir que 2 (deux) décimales</t>
  </si>
  <si>
    <t>Unité d'œuvre</t>
  </si>
  <si>
    <t>Intitulé de l'unité d'œuvre</t>
  </si>
  <si>
    <t>Prix de l'unité d'œuvre (€ HT)</t>
  </si>
  <si>
    <t>Taux de TVA
(%)</t>
  </si>
  <si>
    <t>Prix de l'unité d'œuvre (€ TTC)</t>
  </si>
  <si>
    <t>Nombre
Unités d'œuvre</t>
  </si>
  <si>
    <t>Montant total (€ TTC)</t>
  </si>
  <si>
    <t>Caractérisation des profils</t>
  </si>
  <si>
    <t>Référence du profil</t>
  </si>
  <si>
    <t>Libellé</t>
  </si>
  <si>
    <t>Domaine(s) de compétence</t>
  </si>
  <si>
    <t>Nombre d'années  d'expérience miniminum pour chaque domaine de compétence</t>
  </si>
  <si>
    <t>Taux Moyen Journalier de l'AC
(€ HT/j)</t>
  </si>
  <si>
    <t>DP</t>
  </si>
  <si>
    <t>Directeur de programme</t>
  </si>
  <si>
    <t>Direction de programme</t>
  </si>
  <si>
    <t>&gt;= 10 ans</t>
  </si>
  <si>
    <t>CP_D</t>
  </si>
  <si>
    <t>Chef de projet débutant</t>
  </si>
  <si>
    <t>Conduite de projet</t>
  </si>
  <si>
    <t>&gt;= 1 an et &lt; 2 ans (en gestion de projet)</t>
  </si>
  <si>
    <t>CP_J</t>
  </si>
  <si>
    <t>Chef de projet junior</t>
  </si>
  <si>
    <t>&gt;= 2 ans et &lt; 5 ans (en gestion de projet)</t>
  </si>
  <si>
    <t>CP_S</t>
  </si>
  <si>
    <t>Chef de projet senior</t>
  </si>
  <si>
    <t>&gt;= 5 ans et &lt; 10 ans (en gestion de projet)</t>
  </si>
  <si>
    <t>MET_D</t>
  </si>
  <si>
    <t>Expert métier débutant</t>
  </si>
  <si>
    <t>Connaissances métier/processus</t>
  </si>
  <si>
    <t>&gt;= 1 an et &lt; 2 ans</t>
  </si>
  <si>
    <t>MET_J</t>
  </si>
  <si>
    <t>&gt;= 2 ans et &lt; 5 ans</t>
  </si>
  <si>
    <t>MET_S</t>
  </si>
  <si>
    <t>&gt;= 5 ans et &lt; 10 ans</t>
  </si>
  <si>
    <t>MET_E</t>
  </si>
  <si>
    <t>&gt;= 10 ans (dans sa spécialité)</t>
  </si>
  <si>
    <t>TEC_D</t>
  </si>
  <si>
    <t>Expert technique débutant</t>
  </si>
  <si>
    <t>Expertise technique</t>
  </si>
  <si>
    <t>&gt;=1 an et &lt; 2 ans</t>
  </si>
  <si>
    <t>TEC_J</t>
  </si>
  <si>
    <t>Expert technique junior</t>
  </si>
  <si>
    <t>TEC_S</t>
  </si>
  <si>
    <t>Expert technique senior</t>
  </si>
  <si>
    <t xml:space="preserve">&gt;= 5 ans </t>
  </si>
  <si>
    <t>TEC_E</t>
  </si>
  <si>
    <t>Expert technique expert</t>
  </si>
  <si>
    <t>DEV_D</t>
  </si>
  <si>
    <t>Développeur débutant</t>
  </si>
  <si>
    <t>Développement</t>
  </si>
  <si>
    <t>&lt; 2 ans</t>
  </si>
  <si>
    <t>DEV_J</t>
  </si>
  <si>
    <t>Développeur junior</t>
  </si>
  <si>
    <t>DEV_S</t>
  </si>
  <si>
    <t>Développeur senior - Dev Lead</t>
  </si>
  <si>
    <t>&gt;= 5 ans</t>
  </si>
  <si>
    <t>DATA</t>
  </si>
  <si>
    <t>Data Scientist</t>
  </si>
  <si>
    <t>Data Science</t>
  </si>
  <si>
    <t>ARCHI</t>
  </si>
  <si>
    <t>Architecte d'entreprise</t>
  </si>
  <si>
    <t>Architecture technique</t>
  </si>
  <si>
    <t>INGE_Q</t>
  </si>
  <si>
    <t>Ingénieur qualité</t>
  </si>
  <si>
    <t>Qualité</t>
  </si>
  <si>
    <t>&gt;= 5 ans (dans sa spécialité)</t>
  </si>
  <si>
    <t>EXP_SEC</t>
  </si>
  <si>
    <t>Expert Sécurité</t>
  </si>
  <si>
    <t>Sécurité des systèmes d'information</t>
  </si>
  <si>
    <t>CONS_D</t>
  </si>
  <si>
    <t>Consultant fonctionnel débutant</t>
  </si>
  <si>
    <t>Connaissances fonctionnelles / paramétrage progiciels</t>
  </si>
  <si>
    <t>CONS_J</t>
  </si>
  <si>
    <t>Consultant fonctionnel junior</t>
  </si>
  <si>
    <t>CONS_S</t>
  </si>
  <si>
    <t>Consultant fonctionnel senior</t>
  </si>
  <si>
    <t>CONS_E</t>
  </si>
  <si>
    <t>Consultant fonctionnel expert</t>
  </si>
  <si>
    <t>- de remplir les cellules sur fond jaune</t>
  </si>
  <si>
    <t>- de respecter la codification dans les onglets de détail</t>
  </si>
  <si>
    <t>Charge totale</t>
  </si>
  <si>
    <t xml:space="preserve">Intitulé </t>
  </si>
  <si>
    <t>DEV_OPS</t>
  </si>
  <si>
    <t>Expert DevOps</t>
  </si>
  <si>
    <t>Mise en place DevOps, indus, outillage</t>
  </si>
  <si>
    <t>&gt;=5 ans</t>
  </si>
  <si>
    <t>EXP_SI</t>
  </si>
  <si>
    <t>Conseil SI</t>
  </si>
  <si>
    <t>Conseil métier ou technologique</t>
  </si>
  <si>
    <t>&gt;=10 ans</t>
  </si>
  <si>
    <t>P1</t>
  </si>
  <si>
    <t>P2</t>
  </si>
  <si>
    <t>P3</t>
  </si>
  <si>
    <t>P4</t>
  </si>
  <si>
    <r>
      <t>Détail quantitatif estimatif (DQE) (</t>
    </r>
    <r>
      <rPr>
        <b/>
        <sz val="10"/>
        <color indexed="2"/>
        <rFont val="Marianne"/>
      </rPr>
      <t>non engageant pour l'Etat</t>
    </r>
    <r>
      <rPr>
        <b/>
        <sz val="10"/>
        <color indexed="64"/>
        <rFont val="Marianne"/>
      </rPr>
      <t xml:space="preserve">) pour la détermination du critère prix </t>
    </r>
  </si>
  <si>
    <t xml:space="preserve">Montant du DQE en € TTC </t>
  </si>
  <si>
    <t>Nom de la société :</t>
  </si>
  <si>
    <t xml:space="preserve">L'onglet  "Détail Quantitatif Estimatif" constituent un détail quantitatif estimatif indicatif qui n'a donc pas valeur contractuelle, il permet uniquement de comparer financièrement les offres entre elles. </t>
  </si>
  <si>
    <t>Le Détail Quantitatif Estimatif ne constitue pas un document d'exécution du marché et est dépourvu de toute valeur contractuelle. Ainsi, les hypothèses de commandes figurant dans le Détail Quantitatif Estimatif correspondent à de simples évaluations.</t>
  </si>
  <si>
    <t>Dans l'onglet "charges", le candidat procède à l'estimation des charges pour chacune des unités d'oeuvre qu'il ventilera par type de profil d'intervenants correspondant aux profils renseignés dans l'onglet "TJM (profils)".</t>
  </si>
  <si>
    <t>L1-INIT</t>
  </si>
  <si>
    <t>L1-PILOTAGE-FT1</t>
  </si>
  <si>
    <t>L1-PILOTAGE-FT2</t>
  </si>
  <si>
    <t>L1-PILOTAGE-FT3</t>
  </si>
  <si>
    <t>L1-PILOTAGE-FT4</t>
  </si>
  <si>
    <t xml:space="preserve">Prestation 1.1 : initialisation des prestations </t>
  </si>
  <si>
    <t>Prestation 1.2 :pilotage des prestations, trimestres 1 à 4 du marché</t>
  </si>
  <si>
    <t>Prestation 1.2 :pilotage des prestations, trimestres 5 à 8 du marché</t>
  </si>
  <si>
    <t>Prestation 1.2 :pilotage des prestations, trimestres 9 à 12 du marché</t>
  </si>
  <si>
    <t>Prestation 1.2 :pilotage des prestations, trimestres 13 à 16 du marché</t>
  </si>
  <si>
    <t>L1-MCO-FT1</t>
  </si>
  <si>
    <t>L1-MCO-FT2</t>
  </si>
  <si>
    <t>L1-MCO-FT3</t>
  </si>
  <si>
    <t>L1-MCO-FT4</t>
  </si>
  <si>
    <t>Prestation 1.3 : maintenance corrective et préventive, trimestres 1 à 4 du marché</t>
  </si>
  <si>
    <t>Prestation 1.3 : maintenance corrective et préventive, trimestres 5 à 8 du marché</t>
  </si>
  <si>
    <t>Prestation 1.3 : maintenance corrective et préventive, trimestres 9 à 12 du marché</t>
  </si>
  <si>
    <t>Prestation 1.3 : maintenance corrective et préventive, trimestres 13 à 16 du marché</t>
  </si>
  <si>
    <t>L1-MCO-AP</t>
  </si>
  <si>
    <t>L1-EVO-EID-TS</t>
  </si>
  <si>
    <t>L1-EVO-EID-S</t>
  </si>
  <si>
    <t>L1-EVO-EID-M</t>
  </si>
  <si>
    <t>L1-EVO-EID-AC</t>
  </si>
  <si>
    <t>L1-EVO-EID-C</t>
  </si>
  <si>
    <t>L1-EVO-EID-TC</t>
  </si>
  <si>
    <t>L1-EVO-EIM-TS</t>
  </si>
  <si>
    <t>L1-EVO-EIM-S</t>
  </si>
  <si>
    <t>L1-EVO-EIM-M</t>
  </si>
  <si>
    <t>L1-EVO-EIM-AC</t>
  </si>
  <si>
    <t>L1-EVO-EIM-C</t>
  </si>
  <si>
    <t>L1-EVO-EIM-TC</t>
  </si>
  <si>
    <t>Prestation 1.3 : augmentation du périmètre du MCO d'un point d’activité supplémentaire au-delà de 120 points d’activité par mois, en moyenne sur le trimestre</t>
  </si>
  <si>
    <t>Prestation 1.4 : réponse à une expression de besoin – Solution connue, faisabilité certaine - niveau simple</t>
  </si>
  <si>
    <t>Prestation 1.4 : réponse à une expression de besoin – Solution connue, faisabilité certaine - niveau moyen</t>
  </si>
  <si>
    <t>Prestation 1.4 : réponse à une expression de besoin – Solution connue, faisabilité certaine - niveau assez complexe</t>
  </si>
  <si>
    <t>Prestation 1.4 : réponse à une expression de besoin – Solution connue, faisabilité certaine - niveau complexe</t>
  </si>
  <si>
    <t>Prestation 1.4 : réponse à une expression de besoin – Solution connue, faisabilité certaine - niveau très complexe</t>
  </si>
  <si>
    <t>Prestation 1.4 : réponse à une expression de besoin – Solution connue, faisabilité certaine - niveau très simple</t>
  </si>
  <si>
    <t>Prestation 1.4 : réponse à une expression de besoin – Solution à identifier, faisabilité certaine - niveau très simple</t>
  </si>
  <si>
    <t>Prestation 1.4 : réponse à une expression de besoin – Solution à identifier, faisabilité certaine - niveau simple</t>
  </si>
  <si>
    <t>Prestation 1.4 : réponse à une expression de besoin – Solution à identifier, faisabilité certaine - niveau moyen</t>
  </si>
  <si>
    <t>Prestation 1.4 : réponse à une expression de besoin – Solution à identifier, faisabilité certaine - niveau assez complexe</t>
  </si>
  <si>
    <t>Prestation 1.4 : réponse à une expression de besoin – Solution à identifier, faisabilité certaine - niveau complexe</t>
  </si>
  <si>
    <t>Prestation 1.4 : réponse à une expression de besoin – Solution à identifier, faisabilité certaine - niveau très complexe</t>
  </si>
  <si>
    <t>L1-EVO-MEO-TS</t>
  </si>
  <si>
    <t>L1-EVO-MEO-S</t>
  </si>
  <si>
    <t>L1-EVO-MEO-M</t>
  </si>
  <si>
    <t>L1-EVO-MEO-AC</t>
  </si>
  <si>
    <t>L1-EVO-MEO-C</t>
  </si>
  <si>
    <t>L1-EVO-MEO-TC</t>
  </si>
  <si>
    <t>Prestation 1.4 : mise en œuvre d'une évolution - niveau très simple</t>
  </si>
  <si>
    <t>Prestation 1.4 : mise en œuvre d'une évolution - niveau simple</t>
  </si>
  <si>
    <t>Prestation 1.4 : mise en œuvre d'une évolution - niveau moyen</t>
  </si>
  <si>
    <t>Prestation 1.4 : mise en œuvre d'une évolution - niveau assez complexe</t>
  </si>
  <si>
    <t>Prestation 1.4 : mise en œuvre d'une évolution - niveau complexe</t>
  </si>
  <si>
    <t>Prestation 1.4 : mise en œuvre d'une évolution - niveau très complexe</t>
  </si>
  <si>
    <t>L1-EVO-MEO-2S-SPRINT1</t>
  </si>
  <si>
    <t>L1-EVO-MEO-2S-SPRINT2</t>
  </si>
  <si>
    <t>L1-EVO-MEO-2S-SPRINT3</t>
  </si>
  <si>
    <t>L1-EVO-MEO-2S-SPRINT4</t>
  </si>
  <si>
    <t>L1-EVO-MEO-2S-SPRINT5</t>
  </si>
  <si>
    <t>L1-EVO-MEO-3S-SPRINT1</t>
  </si>
  <si>
    <t>L1-EVO-MEO-3S-SPRINT2</t>
  </si>
  <si>
    <t>L1-EVO-MEO-3S-SPRINT3</t>
  </si>
  <si>
    <t>L1-EVO-MEO-3S-SPRINT4</t>
  </si>
  <si>
    <t>L1-EVO-MEO-3S-SPRINT5</t>
  </si>
  <si>
    <t>Prestation 1.4 : exécution d'un sprint Agile avec une équipe d'une capacité de 4 développeurs sur deux semaines</t>
  </si>
  <si>
    <t>Prestation 1.4 : exécution d'un sprint Agile avec une équipe d'une capacité de 1 développeur sur deux semaines</t>
  </si>
  <si>
    <t>Prestation 1.4 : exécution d'un sprint Agile avec une équipe d'une capacité de 2 développeurs sur deux semaines</t>
  </si>
  <si>
    <t>Prestation 1.4 : exécution d'un sprint Agile avec une équipe d'une capacité de 3 développeurs sur deux semaines</t>
  </si>
  <si>
    <t>Prestation 1.4 : exécution d'un sprint Agile avec une équipe d'une capacité de 5 développeurs sur deux semaines</t>
  </si>
  <si>
    <t>Prestation 1.4 : exécution d'un sprint Agile avec une équipe d'une capacité de 1 développeur sur trois semaines</t>
  </si>
  <si>
    <t>Prestation 1.4 : exécution d'un sprint Agile avec une équipe d'une capacité de 2 développeurs sur trois semaines</t>
  </si>
  <si>
    <t>Prestation 1.4 : exécution d'un sprint Agile avec une équipe d'une capacité de 3 développeurs sur trois semaines</t>
  </si>
  <si>
    <t>Prestation 1.4 : exécution d'un sprint Agile avec une équipe d'une capacité de 4 développeurs sur trois semaines</t>
  </si>
  <si>
    <t>Prestation 1.4 : exécution d'un sprint Agile avec une équipe d'une capacité de 5 développeurs sur trois semaines</t>
  </si>
  <si>
    <t>L1-EVO-METIER-1</t>
  </si>
  <si>
    <t>Prestation 1.4 : évolution métier 1 - Possibilité de renseigner un numéro d’EJ obtenu hors PLACE</t>
  </si>
  <si>
    <t>L1-EVO-METIER-2</t>
  </si>
  <si>
    <t>L1-EVO-METIER-3</t>
  </si>
  <si>
    <t>Prestation 1.4 : évolution métier 2 - Refonte des formulaires d’actes</t>
  </si>
  <si>
    <t>Prestation 1.4 : évolution métier 3 - Amélioration des tableaux de bord Contrats</t>
  </si>
  <si>
    <t>L1-POC-S</t>
  </si>
  <si>
    <t>L1-POC-M</t>
  </si>
  <si>
    <t>L1-POC-C</t>
  </si>
  <si>
    <t>Prestation 1.4 : réalisation de POC de complexité simple</t>
  </si>
  <si>
    <t>Prestation 1.4 : réalisation de POC de complexité moyenne</t>
  </si>
  <si>
    <t>Prestation 1.4 : réalisation de POC complexe</t>
  </si>
  <si>
    <t>L1-BENCH-S</t>
  </si>
  <si>
    <t>L1-BENCH-M</t>
  </si>
  <si>
    <t>L1-BENCH-C</t>
  </si>
  <si>
    <t>Prestation 1.4 : étude comparative simple</t>
  </si>
  <si>
    <t>Prestation 1.4 : étude comparative moyenne</t>
  </si>
  <si>
    <t>Prestation 1.4 : étude comparative complexe</t>
  </si>
  <si>
    <t>Prestation 1.5 : reprise en maintenance d'un module de complexité cyclomatique de 1000</t>
  </si>
  <si>
    <t>Prestation 1.5 : interventions pendant les Heures Non Ouvrées - Forfait pour 4 heures d'intervention les dimanches ou les jours fériés</t>
  </si>
  <si>
    <t>Prestation 1.5 : interventions pendant les Heures Non Ouvrées - Forfait pour 4 heures d'intervention les samedis</t>
  </si>
  <si>
    <t>Prestation 1.5 : interventions pendant les Heures Non Ouvrées - Forfait pour 4 heures d'intervention en semaine (jours ouvrés)</t>
  </si>
  <si>
    <t>Prestation 1.5 : astreintes téléphoniques sur Heures Non Ouvrées - Forfait pour 8 heures d'astreintes le dimanche ou jour férié</t>
  </si>
  <si>
    <t>Prestation 1.5 : astreintes téléphoniques sur Heures Non Ouvrées - Forfait pour 8 heures le samedi</t>
  </si>
  <si>
    <t>Prestation 1.5 : astreintes téléphoniques sur Heures Non Ouvrées - Forfait pour 8 heures d'astreintes en semaine (jours ouvrés)</t>
  </si>
  <si>
    <t>L1-REV</t>
  </si>
  <si>
    <t>L1-REV-EXT</t>
  </si>
  <si>
    <t>Prestation 1.6 : réversibilité sur l’ensemble du périmètre sur 4 mois (hors phase d’accompagnement) de la prestation (périmètre de base)</t>
  </si>
  <si>
    <t>Prestation 1.6 : accompagnement de l’AIFE et du Titulaire entrant de 1 mois (périmètre de base)</t>
  </si>
  <si>
    <t>Prestation 1.6 : extension de la durée de la réversibilité d’une semaine sur la base des mêmes exigences que le périmètre de base</t>
  </si>
  <si>
    <t>Prestation 1.6 : extension de l’accompagnement d’une semaine sur la base des mêmes exigences que le périmètre de base</t>
  </si>
  <si>
    <t>Sous-total Réversibilité</t>
  </si>
  <si>
    <t>Sous-total Pilotage</t>
  </si>
  <si>
    <t>Sous-total MCO évolutive</t>
  </si>
  <si>
    <t>Sous-total Init + MCO corrective et préventive</t>
  </si>
  <si>
    <t>DPR</t>
  </si>
  <si>
    <t>&gt;= 7 ans</t>
  </si>
  <si>
    <t>Direction de projet</t>
  </si>
  <si>
    <t>Directeur de projet</t>
  </si>
  <si>
    <t>ADMIN</t>
  </si>
  <si>
    <t>Administrateur base de données</t>
  </si>
  <si>
    <t>Admin DB</t>
  </si>
  <si>
    <t xml:space="preserve">&gt;= 3 ans </t>
  </si>
  <si>
    <t>EXP_UX</t>
  </si>
  <si>
    <t>Expert UX/UI</t>
  </si>
  <si>
    <t>Expert UX/UI et accessibilité RGAA</t>
  </si>
  <si>
    <t>&gt;=3 ans</t>
  </si>
  <si>
    <t>SCRUM</t>
  </si>
  <si>
    <t>Scrum master</t>
  </si>
  <si>
    <t>Agile : scrum master</t>
  </si>
  <si>
    <t>Expert métier junior (ou proxy product owner en approche agile)</t>
  </si>
  <si>
    <t>Expert métier expert (ou proxy product owner en approche agile)</t>
  </si>
  <si>
    <t>Expert métier senior (ou proxy product owner en approche agile)</t>
  </si>
  <si>
    <t>L1-REV-ACC</t>
  </si>
  <si>
    <t>L1-REV-ACC-EXT</t>
  </si>
  <si>
    <t>Sous-total Autres prestations</t>
  </si>
  <si>
    <t>ops</t>
  </si>
  <si>
    <t>P5</t>
  </si>
  <si>
    <t>…</t>
  </si>
  <si>
    <t>L1-RM</t>
  </si>
  <si>
    <t>L1-HNO-A1</t>
  </si>
  <si>
    <t>L1-HNO-A2</t>
  </si>
  <si>
    <t>L1-HNO-A3</t>
  </si>
  <si>
    <t>L1-HNO-I1</t>
  </si>
  <si>
    <t>L1-HNO-I2</t>
  </si>
  <si>
    <t>L1-HNO-I3</t>
  </si>
  <si>
    <t>L1-PILOTAGE-PROJET</t>
  </si>
  <si>
    <t>L1-UI-UX</t>
  </si>
  <si>
    <t>L1-CADRAGE-S</t>
  </si>
  <si>
    <t>L1-CADRAGE-M</t>
  </si>
  <si>
    <t>L1-CADRAGE-C</t>
  </si>
  <si>
    <t>L1-MOD-S</t>
  </si>
  <si>
    <t>L1-MOD-M</t>
  </si>
  <si>
    <t>L1-MOD-C</t>
  </si>
  <si>
    <t>L1-MAQ-S</t>
  </si>
  <si>
    <t>L1-MAQ-M</t>
  </si>
  <si>
    <t>L1-MAQ-C</t>
  </si>
  <si>
    <t>L1-FORM-PRE-S</t>
  </si>
  <si>
    <t>L1-FORM-PRE-M</t>
  </si>
  <si>
    <t>L1-FORM-PRE-C</t>
  </si>
  <si>
    <t>L1-FORM-REA-S</t>
  </si>
  <si>
    <t>L1-FORM-REA-M</t>
  </si>
  <si>
    <t>L1-FORM-REA-C</t>
  </si>
  <si>
    <t>L1-REPRISE-S</t>
  </si>
  <si>
    <t>L1-REPRISE-M</t>
  </si>
  <si>
    <t>L1-REPRISE-C</t>
  </si>
  <si>
    <t>Prestation 1.4 : cadrage simple de projet ou de chantier majeur</t>
  </si>
  <si>
    <t>Prestation 1.4 : cadrage moyen de projet ou de chantier majeur</t>
  </si>
  <si>
    <t>Prestation 1.4 : cadrage complexe de projet ou de chantier majeur</t>
  </si>
  <si>
    <t>Prestation 1.4 : modélisation simple des données</t>
  </si>
  <si>
    <t>Prestation 1.4 : modélisation myenne des données</t>
  </si>
  <si>
    <t>Prestation 1.4 : modélisation complexe des données</t>
  </si>
  <si>
    <t xml:space="preserve">Prestation 1.4 : réalisation de maquette simple </t>
  </si>
  <si>
    <t xml:space="preserve">Prestation 1.4 : réalisation de maquette moyenne </t>
  </si>
  <si>
    <t xml:space="preserve">Prestation 1.4 : réalisation de maquette complexe </t>
  </si>
  <si>
    <t>Prestation 1.4 : préparation de formation simple</t>
  </si>
  <si>
    <t>Prestation 1.4 : préparation de formation moyenne</t>
  </si>
  <si>
    <t>Prestation 1.4 : préparation de formation complexe</t>
  </si>
  <si>
    <t>Prestation 1.4 : réalisation de formation simple</t>
  </si>
  <si>
    <t>Prestation 1.4 : réalisation de formation moyenne</t>
  </si>
  <si>
    <t>Prestation 1.4 : réalisation de formation complexe</t>
  </si>
  <si>
    <t>Prestation 1.4 : reprise de données simple</t>
  </si>
  <si>
    <t>Prestation 1.4 : reprise de données moyenne</t>
  </si>
  <si>
    <t>Prestation 1.4 : reprise de données complexe</t>
  </si>
  <si>
    <t>Prestation 1.4 : définition ou remise à plat l’ergonomie d’un applicatif sur le volet UI-UX en veillant à son accessibilité</t>
  </si>
  <si>
    <t>Prestation du pilotage du projet</t>
  </si>
  <si>
    <t>Prestation de pilotage du projet</t>
  </si>
  <si>
    <t>TMA SI COMMANDE PUBLIQUE - LOT 1 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</si>
</sst>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#,##0.00\ [$€-C]"/>
  </numFmts>
  <fonts count="32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2"/>
      <name val="Verdana"/>
      <family val="2"/>
    </font>
    <font>
      <b/>
      <sz val="12"/>
      <color indexed="64"/>
      <name val="Arial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b/>
      <sz val="10"/>
      <color indexed="2"/>
      <name val="Arial"/>
      <family val="2"/>
    </font>
    <font>
      <sz val="8"/>
      <color indexed="64"/>
      <name val="Verdana"/>
      <family val="2"/>
    </font>
    <font>
      <b/>
      <sz val="10"/>
      <name val="Marianne"/>
    </font>
    <font>
      <sz val="10"/>
      <color rgb="FF284F92"/>
      <name val="Marianne"/>
    </font>
    <font>
      <sz val="10"/>
      <color indexed="2"/>
      <name val="Marianne"/>
    </font>
    <font>
      <sz val="10"/>
      <name val="Marianne"/>
    </font>
    <font>
      <sz val="10"/>
      <color theme="1"/>
      <name val="Marianne"/>
    </font>
    <font>
      <b/>
      <sz val="10"/>
      <color indexed="2"/>
      <name val="Marianne"/>
    </font>
    <font>
      <b/>
      <sz val="10"/>
      <color indexed="64"/>
      <name val="Marianne"/>
    </font>
    <font>
      <b/>
      <sz val="10"/>
      <color rgb="FF284F92"/>
      <name val="Marianne"/>
    </font>
    <font>
      <sz val="10"/>
      <color theme="8" tint="-0.499984740745262"/>
      <name val="Marianne"/>
    </font>
    <font>
      <i/>
      <sz val="10"/>
      <name val="Arial"/>
      <family val="2"/>
    </font>
    <font>
      <i/>
      <sz val="10"/>
      <name val="Marianne"/>
    </font>
    <font>
      <i/>
      <sz val="10"/>
      <color theme="8" tint="-0.499984740745262"/>
      <name val="Marianne"/>
    </font>
    <font>
      <i/>
      <sz val="10"/>
      <color indexed="64"/>
      <name val="Marianne"/>
    </font>
    <font>
      <b/>
      <sz val="10"/>
      <color indexed="63"/>
      <name val="Marianne"/>
    </font>
    <font>
      <sz val="14"/>
      <color theme="1"/>
      <name val="Calibri"/>
      <family val="2"/>
      <scheme val="minor"/>
    </font>
    <font>
      <b/>
      <sz val="10"/>
      <color theme="1"/>
      <name val="Marianne"/>
    </font>
    <font>
      <sz val="9"/>
      <name val="Marianne"/>
    </font>
    <font>
      <sz val="10"/>
      <color theme="1"/>
      <name val="Arial"/>
      <family val="2"/>
    </font>
    <font>
      <sz val="10"/>
      <color indexed="63"/>
      <name val="Marianne"/>
    </font>
    <font>
      <sz val="8"/>
      <name val="Arial"/>
      <family val="2"/>
    </font>
    <font>
      <i/>
      <sz val="10"/>
      <color rgb="FF284F92"/>
      <name val="Marianne"/>
    </font>
    <font>
      <b/>
      <sz val="10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C5D9F1"/>
        <bgColor rgb="FFC5D9F1"/>
      </patternFill>
    </fill>
    <fill>
      <patternFill patternType="solid">
        <fgColor indexed="43"/>
        <bgColor indexed="5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/>
    <xf numFmtId="164" fontId="3" fillId="0" borderId="0" applyFont="0" applyFill="0" applyBorder="0"/>
    <xf numFmtId="0" fontId="2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/>
  </cellStyleXfs>
  <cellXfs count="73">
    <xf numFmtId="0" fontId="0" fillId="0" borderId="0" xfId="0"/>
    <xf numFmtId="0" fontId="27" fillId="0" borderId="0" xfId="3"/>
    <xf numFmtId="0" fontId="4" fillId="2" borderId="0" xfId="3" applyFont="1" applyFill="1" applyAlignment="1">
      <alignment horizontal="center" wrapText="1"/>
    </xf>
    <xf numFmtId="0" fontId="27" fillId="0" borderId="0" xfId="3" applyAlignment="1">
      <alignment vertical="center"/>
    </xf>
    <xf numFmtId="0" fontId="5" fillId="4" borderId="0" xfId="3" applyFont="1" applyFill="1"/>
    <xf numFmtId="0" fontId="6" fillId="0" borderId="0" xfId="3" applyFont="1"/>
    <xf numFmtId="0" fontId="6" fillId="0" borderId="0" xfId="3" applyFont="1" applyAlignment="1">
      <alignment vertical="center"/>
    </xf>
    <xf numFmtId="0" fontId="7" fillId="0" borderId="0" xfId="3" applyFont="1"/>
    <xf numFmtId="0" fontId="8" fillId="0" borderId="0" xfId="3" applyFont="1"/>
    <xf numFmtId="0" fontId="9" fillId="0" borderId="0" xfId="3" applyFont="1" applyAlignment="1">
      <alignment wrapText="1"/>
    </xf>
    <xf numFmtId="0" fontId="6" fillId="0" borderId="0" xfId="3" applyFont="1" applyAlignment="1">
      <alignment wrapText="1"/>
    </xf>
    <xf numFmtId="0" fontId="11" fillId="0" borderId="1" xfId="3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16" fillId="6" borderId="1" xfId="0" applyFont="1" applyFill="1" applyBorder="1" applyAlignment="1">
      <alignment horizontal="center" vertical="center" wrapText="1"/>
    </xf>
    <xf numFmtId="164" fontId="16" fillId="6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9" fillId="0" borderId="5" xfId="0" applyFont="1" applyBorder="1"/>
    <xf numFmtId="0" fontId="21" fillId="6" borderId="1" xfId="0" applyFont="1" applyFill="1" applyBorder="1" applyAlignment="1">
      <alignment horizontal="center" vertical="center" wrapText="1"/>
    </xf>
    <xf numFmtId="164" fontId="22" fillId="6" borderId="1" xfId="1" applyFont="1" applyFill="1" applyBorder="1" applyAlignment="1">
      <alignment horizontal="center" vertical="center" wrapText="1"/>
    </xf>
    <xf numFmtId="0" fontId="19" fillId="0" borderId="0" xfId="0" applyFont="1"/>
    <xf numFmtId="0" fontId="13" fillId="0" borderId="0" xfId="0" applyFont="1"/>
    <xf numFmtId="166" fontId="23" fillId="0" borderId="4" xfId="4" applyNumberFormat="1" applyFont="1" applyBorder="1" applyAlignment="1">
      <alignment vertical="center"/>
    </xf>
    <xf numFmtId="0" fontId="2" fillId="0" borderId="0" xfId="8" applyAlignment="1">
      <alignment vertical="center"/>
    </xf>
    <xf numFmtId="0" fontId="2" fillId="0" borderId="0" xfId="8" applyAlignment="1">
      <alignment horizontal="center" vertical="center"/>
    </xf>
    <xf numFmtId="0" fontId="24" fillId="0" borderId="0" xfId="8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4" fillId="0" borderId="0" xfId="8" applyFont="1" applyAlignment="1">
      <alignment vertical="center"/>
    </xf>
    <xf numFmtId="0" fontId="10" fillId="5" borderId="1" xfId="8" applyFont="1" applyFill="1" applyBorder="1" applyAlignment="1">
      <alignment horizontal="center" vertical="center" wrapText="1"/>
    </xf>
    <xf numFmtId="4" fontId="10" fillId="5" borderId="4" xfId="8" applyNumberFormat="1" applyFont="1" applyFill="1" applyBorder="1" applyAlignment="1">
      <alignment horizontal="center" vertical="center" wrapText="1"/>
    </xf>
    <xf numFmtId="0" fontId="13" fillId="0" borderId="1" xfId="8" applyFont="1" applyBorder="1" applyAlignment="1">
      <alignment vertical="center" wrapText="1"/>
    </xf>
    <xf numFmtId="0" fontId="14" fillId="0" borderId="1" xfId="8" applyFont="1" applyBorder="1" applyAlignment="1">
      <alignment vertical="center" wrapText="1"/>
    </xf>
    <xf numFmtId="0" fontId="14" fillId="0" borderId="1" xfId="8" applyFont="1" applyBorder="1" applyAlignment="1">
      <alignment horizontal="center" vertical="center" wrapText="1"/>
    </xf>
    <xf numFmtId="165" fontId="13" fillId="7" borderId="1" xfId="3" applyNumberFormat="1" applyFont="1" applyFill="1" applyBorder="1" applyAlignment="1">
      <alignment horizontal="center" vertical="center"/>
    </xf>
    <xf numFmtId="0" fontId="13" fillId="7" borderId="1" xfId="3" applyFont="1" applyFill="1" applyBorder="1" applyAlignment="1">
      <alignment horizontal="left" vertical="center"/>
    </xf>
    <xf numFmtId="0" fontId="13" fillId="7" borderId="1" xfId="3" applyFont="1" applyFill="1" applyBorder="1" applyAlignment="1">
      <alignment horizontal="center" vertical="center"/>
    </xf>
    <xf numFmtId="0" fontId="15" fillId="0" borderId="0" xfId="8" applyFont="1"/>
    <xf numFmtId="0" fontId="14" fillId="0" borderId="0" xfId="8" applyFont="1" applyAlignment="1">
      <alignment horizontal="center" vertical="center"/>
    </xf>
    <xf numFmtId="0" fontId="12" fillId="0" borderId="0" xfId="8" quotePrefix="1" applyFont="1"/>
    <xf numFmtId="0" fontId="13" fillId="0" borderId="0" xfId="8" quotePrefix="1" applyFont="1"/>
    <xf numFmtId="0" fontId="10" fillId="5" borderId="1" xfId="3" applyFont="1" applyFill="1" applyBorder="1" applyAlignment="1">
      <alignment vertical="center" wrapText="1"/>
    </xf>
    <xf numFmtId="0" fontId="17" fillId="0" borderId="1" xfId="3" applyFont="1" applyBorder="1" applyAlignment="1">
      <alignment horizontal="left" vertical="center" wrapText="1"/>
    </xf>
    <xf numFmtId="2" fontId="14" fillId="0" borderId="1" xfId="3" applyNumberFormat="1" applyFont="1" applyBorder="1" applyAlignment="1">
      <alignment horizontal="center" vertical="center"/>
    </xf>
    <xf numFmtId="2" fontId="26" fillId="7" borderId="1" xfId="3" applyNumberFormat="1" applyFont="1" applyFill="1" applyBorder="1" applyAlignment="1">
      <alignment horizontal="left" vertical="center"/>
    </xf>
    <xf numFmtId="9" fontId="13" fillId="0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/>
    </xf>
    <xf numFmtId="9" fontId="20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166" fontId="28" fillId="0" borderId="4" xfId="4" applyNumberFormat="1" applyFont="1" applyBorder="1" applyAlignment="1">
      <alignment vertical="center"/>
    </xf>
    <xf numFmtId="0" fontId="9" fillId="0" borderId="0" xfId="0" applyFont="1" applyAlignment="1">
      <alignment wrapText="1"/>
    </xf>
    <xf numFmtId="0" fontId="13" fillId="0" borderId="1" xfId="8" applyFont="1" applyFill="1" applyBorder="1" applyAlignment="1">
      <alignment vertical="center" wrapText="1"/>
    </xf>
    <xf numFmtId="0" fontId="14" fillId="0" borderId="1" xfId="8" applyFont="1" applyFill="1" applyBorder="1" applyAlignment="1">
      <alignment vertical="center" wrapText="1"/>
    </xf>
    <xf numFmtId="0" fontId="14" fillId="0" borderId="1" xfId="8" applyFont="1" applyFill="1" applyBorder="1" applyAlignment="1">
      <alignment horizontal="center" vertical="center" wrapText="1"/>
    </xf>
    <xf numFmtId="165" fontId="13" fillId="9" borderId="1" xfId="3" applyNumberFormat="1" applyFont="1" applyFill="1" applyBorder="1" applyAlignment="1">
      <alignment horizontal="center" vertical="center"/>
    </xf>
    <xf numFmtId="164" fontId="16" fillId="6" borderId="1" xfId="9" applyFont="1" applyFill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164" fontId="22" fillId="6" borderId="1" xfId="9" applyFont="1" applyFill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1" fillId="3" borderId="0" xfId="3" applyFont="1" applyFill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0" fontId="25" fillId="8" borderId="6" xfId="8" applyFont="1" applyFill="1" applyBorder="1" applyAlignment="1">
      <alignment horizontal="center" vertical="center"/>
    </xf>
    <xf numFmtId="0" fontId="25" fillId="8" borderId="7" xfId="8" applyFont="1" applyFill="1" applyBorder="1" applyAlignment="1">
      <alignment horizontal="center" vertical="center"/>
    </xf>
    <xf numFmtId="0" fontId="28" fillId="0" borderId="4" xfId="4" applyFont="1" applyBorder="1" applyAlignment="1">
      <alignment horizontal="center" wrapText="1"/>
    </xf>
    <xf numFmtId="0" fontId="23" fillId="0" borderId="4" xfId="4" applyFont="1" applyBorder="1" applyAlignment="1">
      <alignment horizont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23" fillId="0" borderId="4" xfId="4" applyFont="1" applyBorder="1" applyAlignment="1">
      <alignment horizontal="center" vertical="center" wrapText="1"/>
    </xf>
  </cellXfs>
  <cellStyles count="10">
    <cellStyle name="Milliers 2" xfId="1" xr:uid="{00000000-0005-0000-0000-000000000000}"/>
    <cellStyle name="Milliers 2 2" xfId="9" xr:uid="{9330F6E0-9E40-4158-A494-2F2D5989A178}"/>
    <cellStyle name="Milliers 3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2 2" xfId="5" xr:uid="{00000000-0005-0000-0000-000005000000}"/>
    <cellStyle name="Normal 4" xfId="6" xr:uid="{00000000-0005-0000-0000-000006000000}"/>
    <cellStyle name="Normal 4 4" xfId="7" xr:uid="{00000000-0005-0000-0000-000007000000}"/>
    <cellStyle name="Normal 5" xfId="8" xr:uid="{00000000-0005-0000-0000-000008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136"/>
  <sheetViews>
    <sheetView showGridLines="0" workbookViewId="0">
      <selection activeCell="A14" sqref="A14"/>
    </sheetView>
  </sheetViews>
  <sheetFormatPr baseColWidth="10" defaultColWidth="11.453125" defaultRowHeight="12.5" x14ac:dyDescent="0.25"/>
  <cols>
    <col min="1" max="1" width="102.453125" style="1" customWidth="1"/>
    <col min="2" max="16384" width="11.453125" style="1"/>
  </cols>
  <sheetData>
    <row r="2" spans="1:1" ht="19.5" x14ac:dyDescent="0.35">
      <c r="A2" s="2" t="s">
        <v>0</v>
      </c>
    </row>
    <row r="3" spans="1:1" x14ac:dyDescent="0.25">
      <c r="A3" s="3"/>
    </row>
    <row r="4" spans="1:1" ht="13" x14ac:dyDescent="0.3">
      <c r="A4" s="64" t="s">
        <v>297</v>
      </c>
    </row>
    <row r="5" spans="1:1" x14ac:dyDescent="0.25">
      <c r="A5" s="1" t="s">
        <v>110</v>
      </c>
    </row>
    <row r="6" spans="1:1" ht="15.5" x14ac:dyDescent="0.35">
      <c r="A6" s="4"/>
    </row>
    <row r="7" spans="1:1" x14ac:dyDescent="0.25">
      <c r="A7" s="3"/>
    </row>
    <row r="8" spans="1:1" x14ac:dyDescent="0.25">
      <c r="A8" s="5" t="s">
        <v>1</v>
      </c>
    </row>
    <row r="9" spans="1:1" ht="13" x14ac:dyDescent="0.25">
      <c r="A9" s="6" t="s">
        <v>2</v>
      </c>
    </row>
    <row r="10" spans="1:1" x14ac:dyDescent="0.25">
      <c r="A10" s="5" t="s">
        <v>3</v>
      </c>
    </row>
    <row r="11" spans="1:1" x14ac:dyDescent="0.25">
      <c r="A11" s="5" t="s">
        <v>4</v>
      </c>
    </row>
    <row r="12" spans="1:1" x14ac:dyDescent="0.25">
      <c r="A12" s="3"/>
    </row>
    <row r="13" spans="1:1" ht="13" x14ac:dyDescent="0.3">
      <c r="A13" s="7" t="s">
        <v>5</v>
      </c>
    </row>
    <row r="14" spans="1:1" ht="13" x14ac:dyDescent="0.3">
      <c r="A14" s="8" t="s">
        <v>6</v>
      </c>
    </row>
    <row r="15" spans="1:1" x14ac:dyDescent="0.25">
      <c r="A15" s="3"/>
    </row>
    <row r="16" spans="1:1" x14ac:dyDescent="0.25">
      <c r="A16" s="9" t="s">
        <v>7</v>
      </c>
    </row>
    <row r="17" spans="1:1" x14ac:dyDescent="0.25">
      <c r="A17" s="9" t="s">
        <v>8</v>
      </c>
    </row>
    <row r="18" spans="1:1" x14ac:dyDescent="0.25">
      <c r="A18" s="9" t="s">
        <v>9</v>
      </c>
    </row>
    <row r="19" spans="1:1" x14ac:dyDescent="0.25">
      <c r="A19" s="3"/>
    </row>
    <row r="20" spans="1:1" ht="20.5" x14ac:dyDescent="0.25">
      <c r="A20" s="9" t="s">
        <v>111</v>
      </c>
    </row>
    <row r="21" spans="1:1" x14ac:dyDescent="0.25">
      <c r="A21" s="9" t="s">
        <v>10</v>
      </c>
    </row>
    <row r="22" spans="1:1" ht="20.5" x14ac:dyDescent="0.25">
      <c r="A22" s="9" t="s">
        <v>112</v>
      </c>
    </row>
    <row r="23" spans="1:1" x14ac:dyDescent="0.25">
      <c r="A23" s="10"/>
    </row>
    <row r="24" spans="1:1" ht="20.5" x14ac:dyDescent="0.25">
      <c r="A24" s="53" t="s">
        <v>113</v>
      </c>
    </row>
    <row r="25" spans="1:1" x14ac:dyDescent="0.25">
      <c r="A25" s="9"/>
    </row>
    <row r="26" spans="1:1" ht="20.5" x14ac:dyDescent="0.25">
      <c r="A26" s="9" t="s">
        <v>11</v>
      </c>
    </row>
    <row r="27" spans="1:1" x14ac:dyDescent="0.25">
      <c r="A27" s="3"/>
    </row>
    <row r="29" spans="1:1" x14ac:dyDescent="0.25">
      <c r="A29" s="3"/>
    </row>
    <row r="30" spans="1:1" x14ac:dyDescent="0.25">
      <c r="A30" s="9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</sheetData>
  <pageMargins left="0.70078740157480324" right="0.70078740157480324" top="0.75196850393700787" bottom="0.75196850393700787" header="0.3" footer="0.3"/>
  <pageSetup paperSize="9" orientation="portrait" r:id="rId1"/>
  <headerFooter>
    <oddFooter>&amp;L&amp;1#&amp;"Tahoma"&amp;9&amp;KCF022BC2 – Usage restreint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D82"/>
  <sheetViews>
    <sheetView showGridLines="0" zoomScale="90" zoomScaleNormal="90" workbookViewId="0">
      <pane xSplit="2" ySplit="2" topLeftCell="C3" activePane="bottomRight" state="frozen"/>
      <selection activeCell="B32" sqref="B32"/>
      <selection pane="topRight"/>
      <selection pane="bottomLeft"/>
      <selection pane="bottomRight" activeCell="B16" sqref="B16"/>
    </sheetView>
  </sheetViews>
  <sheetFormatPr baseColWidth="10" defaultRowHeight="12.5" x14ac:dyDescent="0.25"/>
  <cols>
    <col min="1" max="1" width="24.7265625" style="12" customWidth="1"/>
    <col min="2" max="2" width="75.54296875" style="13" customWidth="1"/>
    <col min="3" max="3" width="15.7265625" style="12" bestFit="1" customWidth="1"/>
    <col min="4" max="4" width="15" style="12" customWidth="1"/>
    <col min="5" max="5" width="17.7265625" style="12" customWidth="1"/>
    <col min="6" max="6" width="11.453125" style="12"/>
    <col min="7" max="7" width="11.453125" style="12" customWidth="1"/>
    <col min="8" max="249" width="11.453125" style="12"/>
    <col min="250" max="250" width="48.54296875" style="12" bestFit="1" customWidth="1"/>
    <col min="251" max="251" width="67.54296875" style="12" bestFit="1" customWidth="1"/>
    <col min="252" max="252" width="15.7265625" style="12" bestFit="1" customWidth="1"/>
    <col min="253" max="253" width="15" style="12" bestFit="1" customWidth="1"/>
    <col min="254" max="254" width="15.7265625" style="12" bestFit="1" customWidth="1"/>
    <col min="255" max="255" width="17.1796875" style="12" bestFit="1" customWidth="1"/>
    <col min="256" max="256" width="22.26953125" style="12" bestFit="1" customWidth="1"/>
    <col min="257" max="505" width="11.453125" style="12"/>
    <col min="506" max="506" width="48.54296875" style="12" bestFit="1" customWidth="1"/>
    <col min="507" max="507" width="67.54296875" style="12" bestFit="1" customWidth="1"/>
    <col min="508" max="508" width="15.7265625" style="12" bestFit="1" customWidth="1"/>
    <col min="509" max="509" width="15" style="12" bestFit="1" customWidth="1"/>
    <col min="510" max="510" width="15.7265625" style="12" bestFit="1" customWidth="1"/>
    <col min="511" max="511" width="17.1796875" style="12" bestFit="1" customWidth="1"/>
    <col min="512" max="512" width="22.26953125" style="12" bestFit="1" customWidth="1"/>
    <col min="513" max="761" width="11.453125" style="12"/>
    <col min="762" max="762" width="48.54296875" style="12" bestFit="1" customWidth="1"/>
    <col min="763" max="763" width="67.54296875" style="12" bestFit="1" customWidth="1"/>
    <col min="764" max="764" width="15.7265625" style="12" bestFit="1" customWidth="1"/>
    <col min="765" max="765" width="15" style="12" bestFit="1" customWidth="1"/>
    <col min="766" max="766" width="15.7265625" style="12" bestFit="1" customWidth="1"/>
    <col min="767" max="767" width="17.1796875" style="12" bestFit="1" customWidth="1"/>
    <col min="768" max="768" width="22.26953125" style="12" bestFit="1" customWidth="1"/>
    <col min="769" max="1017" width="11.453125" style="12"/>
    <col min="1018" max="1018" width="48.54296875" style="12" bestFit="1" customWidth="1"/>
    <col min="1019" max="1019" width="67.54296875" style="12" bestFit="1" customWidth="1"/>
    <col min="1020" max="1020" width="15.7265625" style="12" bestFit="1" customWidth="1"/>
    <col min="1021" max="1021" width="15" style="12" bestFit="1" customWidth="1"/>
    <col min="1022" max="1022" width="15.7265625" style="12" bestFit="1" customWidth="1"/>
    <col min="1023" max="1023" width="17.1796875" style="12" bestFit="1" customWidth="1"/>
    <col min="1024" max="1024" width="22.26953125" style="12" bestFit="1" customWidth="1"/>
    <col min="1025" max="1273" width="11.453125" style="12"/>
    <col min="1274" max="1274" width="48.54296875" style="12" bestFit="1" customWidth="1"/>
    <col min="1275" max="1275" width="67.54296875" style="12" bestFit="1" customWidth="1"/>
    <col min="1276" max="1276" width="15.7265625" style="12" bestFit="1" customWidth="1"/>
    <col min="1277" max="1277" width="15" style="12" bestFit="1" customWidth="1"/>
    <col min="1278" max="1278" width="15.7265625" style="12" bestFit="1" customWidth="1"/>
    <col min="1279" max="1279" width="17.1796875" style="12" bestFit="1" customWidth="1"/>
    <col min="1280" max="1280" width="22.26953125" style="12" bestFit="1" customWidth="1"/>
    <col min="1281" max="1529" width="11.453125" style="12"/>
    <col min="1530" max="1530" width="48.54296875" style="12" bestFit="1" customWidth="1"/>
    <col min="1531" max="1531" width="67.54296875" style="12" bestFit="1" customWidth="1"/>
    <col min="1532" max="1532" width="15.7265625" style="12" bestFit="1" customWidth="1"/>
    <col min="1533" max="1533" width="15" style="12" bestFit="1" customWidth="1"/>
    <col min="1534" max="1534" width="15.7265625" style="12" bestFit="1" customWidth="1"/>
    <col min="1535" max="1535" width="17.1796875" style="12" bestFit="1" customWidth="1"/>
    <col min="1536" max="1536" width="22.26953125" style="12" bestFit="1" customWidth="1"/>
    <col min="1537" max="1785" width="11.453125" style="12"/>
    <col min="1786" max="1786" width="48.54296875" style="12" bestFit="1" customWidth="1"/>
    <col min="1787" max="1787" width="67.54296875" style="12" bestFit="1" customWidth="1"/>
    <col min="1788" max="1788" width="15.7265625" style="12" bestFit="1" customWidth="1"/>
    <col min="1789" max="1789" width="15" style="12" bestFit="1" customWidth="1"/>
    <col min="1790" max="1790" width="15.7265625" style="12" bestFit="1" customWidth="1"/>
    <col min="1791" max="1791" width="17.1796875" style="12" bestFit="1" customWidth="1"/>
    <col min="1792" max="1792" width="22.26953125" style="12" bestFit="1" customWidth="1"/>
    <col min="1793" max="2041" width="11.453125" style="12"/>
    <col min="2042" max="2042" width="48.54296875" style="12" bestFit="1" customWidth="1"/>
    <col min="2043" max="2043" width="67.54296875" style="12" bestFit="1" customWidth="1"/>
    <col min="2044" max="2044" width="15.7265625" style="12" bestFit="1" customWidth="1"/>
    <col min="2045" max="2045" width="15" style="12" bestFit="1" customWidth="1"/>
    <col min="2046" max="2046" width="15.7265625" style="12" bestFit="1" customWidth="1"/>
    <col min="2047" max="2047" width="17.1796875" style="12" bestFit="1" customWidth="1"/>
    <col min="2048" max="2048" width="22.26953125" style="12" bestFit="1" customWidth="1"/>
    <col min="2049" max="2297" width="11.453125" style="12"/>
    <col min="2298" max="2298" width="48.54296875" style="12" bestFit="1" customWidth="1"/>
    <col min="2299" max="2299" width="67.54296875" style="12" bestFit="1" customWidth="1"/>
    <col min="2300" max="2300" width="15.7265625" style="12" bestFit="1" customWidth="1"/>
    <col min="2301" max="2301" width="15" style="12" bestFit="1" customWidth="1"/>
    <col min="2302" max="2302" width="15.7265625" style="12" bestFit="1" customWidth="1"/>
    <col min="2303" max="2303" width="17.1796875" style="12" bestFit="1" customWidth="1"/>
    <col min="2304" max="2304" width="22.26953125" style="12" bestFit="1" customWidth="1"/>
    <col min="2305" max="2553" width="11.453125" style="12"/>
    <col min="2554" max="2554" width="48.54296875" style="12" bestFit="1" customWidth="1"/>
    <col min="2555" max="2555" width="67.54296875" style="12" bestFit="1" customWidth="1"/>
    <col min="2556" max="2556" width="15.7265625" style="12" bestFit="1" customWidth="1"/>
    <col min="2557" max="2557" width="15" style="12" bestFit="1" customWidth="1"/>
    <col min="2558" max="2558" width="15.7265625" style="12" bestFit="1" customWidth="1"/>
    <col min="2559" max="2559" width="17.1796875" style="12" bestFit="1" customWidth="1"/>
    <col min="2560" max="2560" width="22.26953125" style="12" bestFit="1" customWidth="1"/>
    <col min="2561" max="2809" width="11.453125" style="12"/>
    <col min="2810" max="2810" width="48.54296875" style="12" bestFit="1" customWidth="1"/>
    <col min="2811" max="2811" width="67.54296875" style="12" bestFit="1" customWidth="1"/>
    <col min="2812" max="2812" width="15.7265625" style="12" bestFit="1" customWidth="1"/>
    <col min="2813" max="2813" width="15" style="12" bestFit="1" customWidth="1"/>
    <col min="2814" max="2814" width="15.7265625" style="12" bestFit="1" customWidth="1"/>
    <col min="2815" max="2815" width="17.1796875" style="12" bestFit="1" customWidth="1"/>
    <col min="2816" max="2816" width="22.26953125" style="12" bestFit="1" customWidth="1"/>
    <col min="2817" max="3065" width="11.453125" style="12"/>
    <col min="3066" max="3066" width="48.54296875" style="12" bestFit="1" customWidth="1"/>
    <col min="3067" max="3067" width="67.54296875" style="12" bestFit="1" customWidth="1"/>
    <col min="3068" max="3068" width="15.7265625" style="12" bestFit="1" customWidth="1"/>
    <col min="3069" max="3069" width="15" style="12" bestFit="1" customWidth="1"/>
    <col min="3070" max="3070" width="15.7265625" style="12" bestFit="1" customWidth="1"/>
    <col min="3071" max="3071" width="17.1796875" style="12" bestFit="1" customWidth="1"/>
    <col min="3072" max="3072" width="22.26953125" style="12" bestFit="1" customWidth="1"/>
    <col min="3073" max="3321" width="11.453125" style="12"/>
    <col min="3322" max="3322" width="48.54296875" style="12" bestFit="1" customWidth="1"/>
    <col min="3323" max="3323" width="67.54296875" style="12" bestFit="1" customWidth="1"/>
    <col min="3324" max="3324" width="15.7265625" style="12" bestFit="1" customWidth="1"/>
    <col min="3325" max="3325" width="15" style="12" bestFit="1" customWidth="1"/>
    <col min="3326" max="3326" width="15.7265625" style="12" bestFit="1" customWidth="1"/>
    <col min="3327" max="3327" width="17.1796875" style="12" bestFit="1" customWidth="1"/>
    <col min="3328" max="3328" width="22.26953125" style="12" bestFit="1" customWidth="1"/>
    <col min="3329" max="3577" width="11.453125" style="12"/>
    <col min="3578" max="3578" width="48.54296875" style="12" bestFit="1" customWidth="1"/>
    <col min="3579" max="3579" width="67.54296875" style="12" bestFit="1" customWidth="1"/>
    <col min="3580" max="3580" width="15.7265625" style="12" bestFit="1" customWidth="1"/>
    <col min="3581" max="3581" width="15" style="12" bestFit="1" customWidth="1"/>
    <col min="3582" max="3582" width="15.7265625" style="12" bestFit="1" customWidth="1"/>
    <col min="3583" max="3583" width="17.1796875" style="12" bestFit="1" customWidth="1"/>
    <col min="3584" max="3584" width="22.26953125" style="12" bestFit="1" customWidth="1"/>
    <col min="3585" max="3833" width="11.453125" style="12"/>
    <col min="3834" max="3834" width="48.54296875" style="12" bestFit="1" customWidth="1"/>
    <col min="3835" max="3835" width="67.54296875" style="12" bestFit="1" customWidth="1"/>
    <col min="3836" max="3836" width="15.7265625" style="12" bestFit="1" customWidth="1"/>
    <col min="3837" max="3837" width="15" style="12" bestFit="1" customWidth="1"/>
    <col min="3838" max="3838" width="15.7265625" style="12" bestFit="1" customWidth="1"/>
    <col min="3839" max="3839" width="17.1796875" style="12" bestFit="1" customWidth="1"/>
    <col min="3840" max="3840" width="22.26953125" style="12" bestFit="1" customWidth="1"/>
    <col min="3841" max="4089" width="11.453125" style="12"/>
    <col min="4090" max="4090" width="48.54296875" style="12" bestFit="1" customWidth="1"/>
    <col min="4091" max="4091" width="67.54296875" style="12" bestFit="1" customWidth="1"/>
    <col min="4092" max="4092" width="15.7265625" style="12" bestFit="1" customWidth="1"/>
    <col min="4093" max="4093" width="15" style="12" bestFit="1" customWidth="1"/>
    <col min="4094" max="4094" width="15.7265625" style="12" bestFit="1" customWidth="1"/>
    <col min="4095" max="4095" width="17.1796875" style="12" bestFit="1" customWidth="1"/>
    <col min="4096" max="4096" width="22.26953125" style="12" bestFit="1" customWidth="1"/>
    <col min="4097" max="4345" width="11.453125" style="12"/>
    <col min="4346" max="4346" width="48.54296875" style="12" bestFit="1" customWidth="1"/>
    <col min="4347" max="4347" width="67.54296875" style="12" bestFit="1" customWidth="1"/>
    <col min="4348" max="4348" width="15.7265625" style="12" bestFit="1" customWidth="1"/>
    <col min="4349" max="4349" width="15" style="12" bestFit="1" customWidth="1"/>
    <col min="4350" max="4350" width="15.7265625" style="12" bestFit="1" customWidth="1"/>
    <col min="4351" max="4351" width="17.1796875" style="12" bestFit="1" customWidth="1"/>
    <col min="4352" max="4352" width="22.26953125" style="12" bestFit="1" customWidth="1"/>
    <col min="4353" max="4601" width="11.453125" style="12"/>
    <col min="4602" max="4602" width="48.54296875" style="12" bestFit="1" customWidth="1"/>
    <col min="4603" max="4603" width="67.54296875" style="12" bestFit="1" customWidth="1"/>
    <col min="4604" max="4604" width="15.7265625" style="12" bestFit="1" customWidth="1"/>
    <col min="4605" max="4605" width="15" style="12" bestFit="1" customWidth="1"/>
    <col min="4606" max="4606" width="15.7265625" style="12" bestFit="1" customWidth="1"/>
    <col min="4607" max="4607" width="17.1796875" style="12" bestFit="1" customWidth="1"/>
    <col min="4608" max="4608" width="22.26953125" style="12" bestFit="1" customWidth="1"/>
    <col min="4609" max="4857" width="11.453125" style="12"/>
    <col min="4858" max="4858" width="48.54296875" style="12" bestFit="1" customWidth="1"/>
    <col min="4859" max="4859" width="67.54296875" style="12" bestFit="1" customWidth="1"/>
    <col min="4860" max="4860" width="15.7265625" style="12" bestFit="1" customWidth="1"/>
    <col min="4861" max="4861" width="15" style="12" bestFit="1" customWidth="1"/>
    <col min="4862" max="4862" width="15.7265625" style="12" bestFit="1" customWidth="1"/>
    <col min="4863" max="4863" width="17.1796875" style="12" bestFit="1" customWidth="1"/>
    <col min="4864" max="4864" width="22.26953125" style="12" bestFit="1" customWidth="1"/>
    <col min="4865" max="5113" width="11.453125" style="12"/>
    <col min="5114" max="5114" width="48.54296875" style="12" bestFit="1" customWidth="1"/>
    <col min="5115" max="5115" width="67.54296875" style="12" bestFit="1" customWidth="1"/>
    <col min="5116" max="5116" width="15.7265625" style="12" bestFit="1" customWidth="1"/>
    <col min="5117" max="5117" width="15" style="12" bestFit="1" customWidth="1"/>
    <col min="5118" max="5118" width="15.7265625" style="12" bestFit="1" customWidth="1"/>
    <col min="5119" max="5119" width="17.1796875" style="12" bestFit="1" customWidth="1"/>
    <col min="5120" max="5120" width="22.26953125" style="12" bestFit="1" customWidth="1"/>
    <col min="5121" max="5369" width="11.453125" style="12"/>
    <col min="5370" max="5370" width="48.54296875" style="12" bestFit="1" customWidth="1"/>
    <col min="5371" max="5371" width="67.54296875" style="12" bestFit="1" customWidth="1"/>
    <col min="5372" max="5372" width="15.7265625" style="12" bestFit="1" customWidth="1"/>
    <col min="5373" max="5373" width="15" style="12" bestFit="1" customWidth="1"/>
    <col min="5374" max="5374" width="15.7265625" style="12" bestFit="1" customWidth="1"/>
    <col min="5375" max="5375" width="17.1796875" style="12" bestFit="1" customWidth="1"/>
    <col min="5376" max="5376" width="22.26953125" style="12" bestFit="1" customWidth="1"/>
    <col min="5377" max="5625" width="11.453125" style="12"/>
    <col min="5626" max="5626" width="48.54296875" style="12" bestFit="1" customWidth="1"/>
    <col min="5627" max="5627" width="67.54296875" style="12" bestFit="1" customWidth="1"/>
    <col min="5628" max="5628" width="15.7265625" style="12" bestFit="1" customWidth="1"/>
    <col min="5629" max="5629" width="15" style="12" bestFit="1" customWidth="1"/>
    <col min="5630" max="5630" width="15.7265625" style="12" bestFit="1" customWidth="1"/>
    <col min="5631" max="5631" width="17.1796875" style="12" bestFit="1" customWidth="1"/>
    <col min="5632" max="5632" width="22.26953125" style="12" bestFit="1" customWidth="1"/>
    <col min="5633" max="5881" width="11.453125" style="12"/>
    <col min="5882" max="5882" width="48.54296875" style="12" bestFit="1" customWidth="1"/>
    <col min="5883" max="5883" width="67.54296875" style="12" bestFit="1" customWidth="1"/>
    <col min="5884" max="5884" width="15.7265625" style="12" bestFit="1" customWidth="1"/>
    <col min="5885" max="5885" width="15" style="12" bestFit="1" customWidth="1"/>
    <col min="5886" max="5886" width="15.7265625" style="12" bestFit="1" customWidth="1"/>
    <col min="5887" max="5887" width="17.1796875" style="12" bestFit="1" customWidth="1"/>
    <col min="5888" max="5888" width="22.26953125" style="12" bestFit="1" customWidth="1"/>
    <col min="5889" max="6137" width="11.453125" style="12"/>
    <col min="6138" max="6138" width="48.54296875" style="12" bestFit="1" customWidth="1"/>
    <col min="6139" max="6139" width="67.54296875" style="12" bestFit="1" customWidth="1"/>
    <col min="6140" max="6140" width="15.7265625" style="12" bestFit="1" customWidth="1"/>
    <col min="6141" max="6141" width="15" style="12" bestFit="1" customWidth="1"/>
    <col min="6142" max="6142" width="15.7265625" style="12" bestFit="1" customWidth="1"/>
    <col min="6143" max="6143" width="17.1796875" style="12" bestFit="1" customWidth="1"/>
    <col min="6144" max="6144" width="22.26953125" style="12" bestFit="1" customWidth="1"/>
    <col min="6145" max="6393" width="11.453125" style="12"/>
    <col min="6394" max="6394" width="48.54296875" style="12" bestFit="1" customWidth="1"/>
    <col min="6395" max="6395" width="67.54296875" style="12" bestFit="1" customWidth="1"/>
    <col min="6396" max="6396" width="15.7265625" style="12" bestFit="1" customWidth="1"/>
    <col min="6397" max="6397" width="15" style="12" bestFit="1" customWidth="1"/>
    <col min="6398" max="6398" width="15.7265625" style="12" bestFit="1" customWidth="1"/>
    <col min="6399" max="6399" width="17.1796875" style="12" bestFit="1" customWidth="1"/>
    <col min="6400" max="6400" width="22.26953125" style="12" bestFit="1" customWidth="1"/>
    <col min="6401" max="6649" width="11.453125" style="12"/>
    <col min="6650" max="6650" width="48.54296875" style="12" bestFit="1" customWidth="1"/>
    <col min="6651" max="6651" width="67.54296875" style="12" bestFit="1" customWidth="1"/>
    <col min="6652" max="6652" width="15.7265625" style="12" bestFit="1" customWidth="1"/>
    <col min="6653" max="6653" width="15" style="12" bestFit="1" customWidth="1"/>
    <col min="6654" max="6654" width="15.7265625" style="12" bestFit="1" customWidth="1"/>
    <col min="6655" max="6655" width="17.1796875" style="12" bestFit="1" customWidth="1"/>
    <col min="6656" max="6656" width="22.26953125" style="12" bestFit="1" customWidth="1"/>
    <col min="6657" max="6905" width="11.453125" style="12"/>
    <col min="6906" max="6906" width="48.54296875" style="12" bestFit="1" customWidth="1"/>
    <col min="6907" max="6907" width="67.54296875" style="12" bestFit="1" customWidth="1"/>
    <col min="6908" max="6908" width="15.7265625" style="12" bestFit="1" customWidth="1"/>
    <col min="6909" max="6909" width="15" style="12" bestFit="1" customWidth="1"/>
    <col min="6910" max="6910" width="15.7265625" style="12" bestFit="1" customWidth="1"/>
    <col min="6911" max="6911" width="17.1796875" style="12" bestFit="1" customWidth="1"/>
    <col min="6912" max="6912" width="22.26953125" style="12" bestFit="1" customWidth="1"/>
    <col min="6913" max="7161" width="11.453125" style="12"/>
    <col min="7162" max="7162" width="48.54296875" style="12" bestFit="1" customWidth="1"/>
    <col min="7163" max="7163" width="67.54296875" style="12" bestFit="1" customWidth="1"/>
    <col min="7164" max="7164" width="15.7265625" style="12" bestFit="1" customWidth="1"/>
    <col min="7165" max="7165" width="15" style="12" bestFit="1" customWidth="1"/>
    <col min="7166" max="7166" width="15.7265625" style="12" bestFit="1" customWidth="1"/>
    <col min="7167" max="7167" width="17.1796875" style="12" bestFit="1" customWidth="1"/>
    <col min="7168" max="7168" width="22.26953125" style="12" bestFit="1" customWidth="1"/>
    <col min="7169" max="7417" width="11.453125" style="12"/>
    <col min="7418" max="7418" width="48.54296875" style="12" bestFit="1" customWidth="1"/>
    <col min="7419" max="7419" width="67.54296875" style="12" bestFit="1" customWidth="1"/>
    <col min="7420" max="7420" width="15.7265625" style="12" bestFit="1" customWidth="1"/>
    <col min="7421" max="7421" width="15" style="12" bestFit="1" customWidth="1"/>
    <col min="7422" max="7422" width="15.7265625" style="12" bestFit="1" customWidth="1"/>
    <col min="7423" max="7423" width="17.1796875" style="12" bestFit="1" customWidth="1"/>
    <col min="7424" max="7424" width="22.26953125" style="12" bestFit="1" customWidth="1"/>
    <col min="7425" max="7673" width="11.453125" style="12"/>
    <col min="7674" max="7674" width="48.54296875" style="12" bestFit="1" customWidth="1"/>
    <col min="7675" max="7675" width="67.54296875" style="12" bestFit="1" customWidth="1"/>
    <col min="7676" max="7676" width="15.7265625" style="12" bestFit="1" customWidth="1"/>
    <col min="7677" max="7677" width="15" style="12" bestFit="1" customWidth="1"/>
    <col min="7678" max="7678" width="15.7265625" style="12" bestFit="1" customWidth="1"/>
    <col min="7679" max="7679" width="17.1796875" style="12" bestFit="1" customWidth="1"/>
    <col min="7680" max="7680" width="22.26953125" style="12" bestFit="1" customWidth="1"/>
    <col min="7681" max="7929" width="11.453125" style="12"/>
    <col min="7930" max="7930" width="48.54296875" style="12" bestFit="1" customWidth="1"/>
    <col min="7931" max="7931" width="67.54296875" style="12" bestFit="1" customWidth="1"/>
    <col min="7932" max="7932" width="15.7265625" style="12" bestFit="1" customWidth="1"/>
    <col min="7933" max="7933" width="15" style="12" bestFit="1" customWidth="1"/>
    <col min="7934" max="7934" width="15.7265625" style="12" bestFit="1" customWidth="1"/>
    <col min="7935" max="7935" width="17.1796875" style="12" bestFit="1" customWidth="1"/>
    <col min="7936" max="7936" width="22.26953125" style="12" bestFit="1" customWidth="1"/>
    <col min="7937" max="8185" width="11.453125" style="12"/>
    <col min="8186" max="8186" width="48.54296875" style="12" bestFit="1" customWidth="1"/>
    <col min="8187" max="8187" width="67.54296875" style="12" bestFit="1" customWidth="1"/>
    <col min="8188" max="8188" width="15.7265625" style="12" bestFit="1" customWidth="1"/>
    <col min="8189" max="8189" width="15" style="12" bestFit="1" customWidth="1"/>
    <col min="8190" max="8190" width="15.7265625" style="12" bestFit="1" customWidth="1"/>
    <col min="8191" max="8191" width="17.1796875" style="12" bestFit="1" customWidth="1"/>
    <col min="8192" max="8192" width="22.26953125" style="12" bestFit="1" customWidth="1"/>
    <col min="8193" max="8441" width="11.453125" style="12"/>
    <col min="8442" max="8442" width="48.54296875" style="12" bestFit="1" customWidth="1"/>
    <col min="8443" max="8443" width="67.54296875" style="12" bestFit="1" customWidth="1"/>
    <col min="8444" max="8444" width="15.7265625" style="12" bestFit="1" customWidth="1"/>
    <col min="8445" max="8445" width="15" style="12" bestFit="1" customWidth="1"/>
    <col min="8446" max="8446" width="15.7265625" style="12" bestFit="1" customWidth="1"/>
    <col min="8447" max="8447" width="17.1796875" style="12" bestFit="1" customWidth="1"/>
    <col min="8448" max="8448" width="22.26953125" style="12" bestFit="1" customWidth="1"/>
    <col min="8449" max="8697" width="11.453125" style="12"/>
    <col min="8698" max="8698" width="48.54296875" style="12" bestFit="1" customWidth="1"/>
    <col min="8699" max="8699" width="67.54296875" style="12" bestFit="1" customWidth="1"/>
    <col min="8700" max="8700" width="15.7265625" style="12" bestFit="1" customWidth="1"/>
    <col min="8701" max="8701" width="15" style="12" bestFit="1" customWidth="1"/>
    <col min="8702" max="8702" width="15.7265625" style="12" bestFit="1" customWidth="1"/>
    <col min="8703" max="8703" width="17.1796875" style="12" bestFit="1" customWidth="1"/>
    <col min="8704" max="8704" width="22.26953125" style="12" bestFit="1" customWidth="1"/>
    <col min="8705" max="8953" width="11.453125" style="12"/>
    <col min="8954" max="8954" width="48.54296875" style="12" bestFit="1" customWidth="1"/>
    <col min="8955" max="8955" width="67.54296875" style="12" bestFit="1" customWidth="1"/>
    <col min="8956" max="8956" width="15.7265625" style="12" bestFit="1" customWidth="1"/>
    <col min="8957" max="8957" width="15" style="12" bestFit="1" customWidth="1"/>
    <col min="8958" max="8958" width="15.7265625" style="12" bestFit="1" customWidth="1"/>
    <col min="8959" max="8959" width="17.1796875" style="12" bestFit="1" customWidth="1"/>
    <col min="8960" max="8960" width="22.26953125" style="12" bestFit="1" customWidth="1"/>
    <col min="8961" max="9209" width="11.453125" style="12"/>
    <col min="9210" max="9210" width="48.54296875" style="12" bestFit="1" customWidth="1"/>
    <col min="9211" max="9211" width="67.54296875" style="12" bestFit="1" customWidth="1"/>
    <col min="9212" max="9212" width="15.7265625" style="12" bestFit="1" customWidth="1"/>
    <col min="9213" max="9213" width="15" style="12" bestFit="1" customWidth="1"/>
    <col min="9214" max="9214" width="15.7265625" style="12" bestFit="1" customWidth="1"/>
    <col min="9215" max="9215" width="17.1796875" style="12" bestFit="1" customWidth="1"/>
    <col min="9216" max="9216" width="22.26953125" style="12" bestFit="1" customWidth="1"/>
    <col min="9217" max="9465" width="11.453125" style="12"/>
    <col min="9466" max="9466" width="48.54296875" style="12" bestFit="1" customWidth="1"/>
    <col min="9467" max="9467" width="67.54296875" style="12" bestFit="1" customWidth="1"/>
    <col min="9468" max="9468" width="15.7265625" style="12" bestFit="1" customWidth="1"/>
    <col min="9469" max="9469" width="15" style="12" bestFit="1" customWidth="1"/>
    <col min="9470" max="9470" width="15.7265625" style="12" bestFit="1" customWidth="1"/>
    <col min="9471" max="9471" width="17.1796875" style="12" bestFit="1" customWidth="1"/>
    <col min="9472" max="9472" width="22.26953125" style="12" bestFit="1" customWidth="1"/>
    <col min="9473" max="9721" width="11.453125" style="12"/>
    <col min="9722" max="9722" width="48.54296875" style="12" bestFit="1" customWidth="1"/>
    <col min="9723" max="9723" width="67.54296875" style="12" bestFit="1" customWidth="1"/>
    <col min="9724" max="9724" width="15.7265625" style="12" bestFit="1" customWidth="1"/>
    <col min="9725" max="9725" width="15" style="12" bestFit="1" customWidth="1"/>
    <col min="9726" max="9726" width="15.7265625" style="12" bestFit="1" customWidth="1"/>
    <col min="9727" max="9727" width="17.1796875" style="12" bestFit="1" customWidth="1"/>
    <col min="9728" max="9728" width="22.26953125" style="12" bestFit="1" customWidth="1"/>
    <col min="9729" max="9977" width="11.453125" style="12"/>
    <col min="9978" max="9978" width="48.54296875" style="12" bestFit="1" customWidth="1"/>
    <col min="9979" max="9979" width="67.54296875" style="12" bestFit="1" customWidth="1"/>
    <col min="9980" max="9980" width="15.7265625" style="12" bestFit="1" customWidth="1"/>
    <col min="9981" max="9981" width="15" style="12" bestFit="1" customWidth="1"/>
    <col min="9982" max="9982" width="15.7265625" style="12" bestFit="1" customWidth="1"/>
    <col min="9983" max="9983" width="17.1796875" style="12" bestFit="1" customWidth="1"/>
    <col min="9984" max="9984" width="22.26953125" style="12" bestFit="1" customWidth="1"/>
    <col min="9985" max="10233" width="11.453125" style="12"/>
    <col min="10234" max="10234" width="48.54296875" style="12" bestFit="1" customWidth="1"/>
    <col min="10235" max="10235" width="67.54296875" style="12" bestFit="1" customWidth="1"/>
    <col min="10236" max="10236" width="15.7265625" style="12" bestFit="1" customWidth="1"/>
    <col min="10237" max="10237" width="15" style="12" bestFit="1" customWidth="1"/>
    <col min="10238" max="10238" width="15.7265625" style="12" bestFit="1" customWidth="1"/>
    <col min="10239" max="10239" width="17.1796875" style="12" bestFit="1" customWidth="1"/>
    <col min="10240" max="10240" width="22.26953125" style="12" bestFit="1" customWidth="1"/>
    <col min="10241" max="10489" width="11.453125" style="12"/>
    <col min="10490" max="10490" width="48.54296875" style="12" bestFit="1" customWidth="1"/>
    <col min="10491" max="10491" width="67.54296875" style="12" bestFit="1" customWidth="1"/>
    <col min="10492" max="10492" width="15.7265625" style="12" bestFit="1" customWidth="1"/>
    <col min="10493" max="10493" width="15" style="12" bestFit="1" customWidth="1"/>
    <col min="10494" max="10494" width="15.7265625" style="12" bestFit="1" customWidth="1"/>
    <col min="10495" max="10495" width="17.1796875" style="12" bestFit="1" customWidth="1"/>
    <col min="10496" max="10496" width="22.26953125" style="12" bestFit="1" customWidth="1"/>
    <col min="10497" max="10745" width="11.453125" style="12"/>
    <col min="10746" max="10746" width="48.54296875" style="12" bestFit="1" customWidth="1"/>
    <col min="10747" max="10747" width="67.54296875" style="12" bestFit="1" customWidth="1"/>
    <col min="10748" max="10748" width="15.7265625" style="12" bestFit="1" customWidth="1"/>
    <col min="10749" max="10749" width="15" style="12" bestFit="1" customWidth="1"/>
    <col min="10750" max="10750" width="15.7265625" style="12" bestFit="1" customWidth="1"/>
    <col min="10751" max="10751" width="17.1796875" style="12" bestFit="1" customWidth="1"/>
    <col min="10752" max="10752" width="22.26953125" style="12" bestFit="1" customWidth="1"/>
    <col min="10753" max="11001" width="11.453125" style="12"/>
    <col min="11002" max="11002" width="48.54296875" style="12" bestFit="1" customWidth="1"/>
    <col min="11003" max="11003" width="67.54296875" style="12" bestFit="1" customWidth="1"/>
    <col min="11004" max="11004" width="15.7265625" style="12" bestFit="1" customWidth="1"/>
    <col min="11005" max="11005" width="15" style="12" bestFit="1" customWidth="1"/>
    <col min="11006" max="11006" width="15.7265625" style="12" bestFit="1" customWidth="1"/>
    <col min="11007" max="11007" width="17.1796875" style="12" bestFit="1" customWidth="1"/>
    <col min="11008" max="11008" width="22.26953125" style="12" bestFit="1" customWidth="1"/>
    <col min="11009" max="11257" width="11.453125" style="12"/>
    <col min="11258" max="11258" width="48.54296875" style="12" bestFit="1" customWidth="1"/>
    <col min="11259" max="11259" width="67.54296875" style="12" bestFit="1" customWidth="1"/>
    <col min="11260" max="11260" width="15.7265625" style="12" bestFit="1" customWidth="1"/>
    <col min="11261" max="11261" width="15" style="12" bestFit="1" customWidth="1"/>
    <col min="11262" max="11262" width="15.7265625" style="12" bestFit="1" customWidth="1"/>
    <col min="11263" max="11263" width="17.1796875" style="12" bestFit="1" customWidth="1"/>
    <col min="11264" max="11264" width="22.26953125" style="12" bestFit="1" customWidth="1"/>
    <col min="11265" max="11513" width="11.453125" style="12"/>
    <col min="11514" max="11514" width="48.54296875" style="12" bestFit="1" customWidth="1"/>
    <col min="11515" max="11515" width="67.54296875" style="12" bestFit="1" customWidth="1"/>
    <col min="11516" max="11516" width="15.7265625" style="12" bestFit="1" customWidth="1"/>
    <col min="11517" max="11517" width="15" style="12" bestFit="1" customWidth="1"/>
    <col min="11518" max="11518" width="15.7265625" style="12" bestFit="1" customWidth="1"/>
    <col min="11519" max="11519" width="17.1796875" style="12" bestFit="1" customWidth="1"/>
    <col min="11520" max="11520" width="22.26953125" style="12" bestFit="1" customWidth="1"/>
    <col min="11521" max="11769" width="11.453125" style="12"/>
    <col min="11770" max="11770" width="48.54296875" style="12" bestFit="1" customWidth="1"/>
    <col min="11771" max="11771" width="67.54296875" style="12" bestFit="1" customWidth="1"/>
    <col min="11772" max="11772" width="15.7265625" style="12" bestFit="1" customWidth="1"/>
    <col min="11773" max="11773" width="15" style="12" bestFit="1" customWidth="1"/>
    <col min="11774" max="11774" width="15.7265625" style="12" bestFit="1" customWidth="1"/>
    <col min="11775" max="11775" width="17.1796875" style="12" bestFit="1" customWidth="1"/>
    <col min="11776" max="11776" width="22.26953125" style="12" bestFit="1" customWidth="1"/>
    <col min="11777" max="12025" width="11.453125" style="12"/>
    <col min="12026" max="12026" width="48.54296875" style="12" bestFit="1" customWidth="1"/>
    <col min="12027" max="12027" width="67.54296875" style="12" bestFit="1" customWidth="1"/>
    <col min="12028" max="12028" width="15.7265625" style="12" bestFit="1" customWidth="1"/>
    <col min="12029" max="12029" width="15" style="12" bestFit="1" customWidth="1"/>
    <col min="12030" max="12030" width="15.7265625" style="12" bestFit="1" customWidth="1"/>
    <col min="12031" max="12031" width="17.1796875" style="12" bestFit="1" customWidth="1"/>
    <col min="12032" max="12032" width="22.26953125" style="12" bestFit="1" customWidth="1"/>
    <col min="12033" max="12281" width="11.453125" style="12"/>
    <col min="12282" max="12282" width="48.54296875" style="12" bestFit="1" customWidth="1"/>
    <col min="12283" max="12283" width="67.54296875" style="12" bestFit="1" customWidth="1"/>
    <col min="12284" max="12284" width="15.7265625" style="12" bestFit="1" customWidth="1"/>
    <col min="12285" max="12285" width="15" style="12" bestFit="1" customWidth="1"/>
    <col min="12286" max="12286" width="15.7265625" style="12" bestFit="1" customWidth="1"/>
    <col min="12287" max="12287" width="17.1796875" style="12" bestFit="1" customWidth="1"/>
    <col min="12288" max="12288" width="22.26953125" style="12" bestFit="1" customWidth="1"/>
    <col min="12289" max="12537" width="11.453125" style="12"/>
    <col min="12538" max="12538" width="48.54296875" style="12" bestFit="1" customWidth="1"/>
    <col min="12539" max="12539" width="67.54296875" style="12" bestFit="1" customWidth="1"/>
    <col min="12540" max="12540" width="15.7265625" style="12" bestFit="1" customWidth="1"/>
    <col min="12541" max="12541" width="15" style="12" bestFit="1" customWidth="1"/>
    <col min="12542" max="12542" width="15.7265625" style="12" bestFit="1" customWidth="1"/>
    <col min="12543" max="12543" width="17.1796875" style="12" bestFit="1" customWidth="1"/>
    <col min="12544" max="12544" width="22.26953125" style="12" bestFit="1" customWidth="1"/>
    <col min="12545" max="12793" width="11.453125" style="12"/>
    <col min="12794" max="12794" width="48.54296875" style="12" bestFit="1" customWidth="1"/>
    <col min="12795" max="12795" width="67.54296875" style="12" bestFit="1" customWidth="1"/>
    <col min="12796" max="12796" width="15.7265625" style="12" bestFit="1" customWidth="1"/>
    <col min="12797" max="12797" width="15" style="12" bestFit="1" customWidth="1"/>
    <col min="12798" max="12798" width="15.7265625" style="12" bestFit="1" customWidth="1"/>
    <col min="12799" max="12799" width="17.1796875" style="12" bestFit="1" customWidth="1"/>
    <col min="12800" max="12800" width="22.26953125" style="12" bestFit="1" customWidth="1"/>
    <col min="12801" max="13049" width="11.453125" style="12"/>
    <col min="13050" max="13050" width="48.54296875" style="12" bestFit="1" customWidth="1"/>
    <col min="13051" max="13051" width="67.54296875" style="12" bestFit="1" customWidth="1"/>
    <col min="13052" max="13052" width="15.7265625" style="12" bestFit="1" customWidth="1"/>
    <col min="13053" max="13053" width="15" style="12" bestFit="1" customWidth="1"/>
    <col min="13054" max="13054" width="15.7265625" style="12" bestFit="1" customWidth="1"/>
    <col min="13055" max="13055" width="17.1796875" style="12" bestFit="1" customWidth="1"/>
    <col min="13056" max="13056" width="22.26953125" style="12" bestFit="1" customWidth="1"/>
    <col min="13057" max="13305" width="11.453125" style="12"/>
    <col min="13306" max="13306" width="48.54296875" style="12" bestFit="1" customWidth="1"/>
    <col min="13307" max="13307" width="67.54296875" style="12" bestFit="1" customWidth="1"/>
    <col min="13308" max="13308" width="15.7265625" style="12" bestFit="1" customWidth="1"/>
    <col min="13309" max="13309" width="15" style="12" bestFit="1" customWidth="1"/>
    <col min="13310" max="13310" width="15.7265625" style="12" bestFit="1" customWidth="1"/>
    <col min="13311" max="13311" width="17.1796875" style="12" bestFit="1" customWidth="1"/>
    <col min="13312" max="13312" width="22.26953125" style="12" bestFit="1" customWidth="1"/>
    <col min="13313" max="13561" width="11.453125" style="12"/>
    <col min="13562" max="13562" width="48.54296875" style="12" bestFit="1" customWidth="1"/>
    <col min="13563" max="13563" width="67.54296875" style="12" bestFit="1" customWidth="1"/>
    <col min="13564" max="13564" width="15.7265625" style="12" bestFit="1" customWidth="1"/>
    <col min="13565" max="13565" width="15" style="12" bestFit="1" customWidth="1"/>
    <col min="13566" max="13566" width="15.7265625" style="12" bestFit="1" customWidth="1"/>
    <col min="13567" max="13567" width="17.1796875" style="12" bestFit="1" customWidth="1"/>
    <col min="13568" max="13568" width="22.26953125" style="12" bestFit="1" customWidth="1"/>
    <col min="13569" max="13817" width="11.453125" style="12"/>
    <col min="13818" max="13818" width="48.54296875" style="12" bestFit="1" customWidth="1"/>
    <col min="13819" max="13819" width="67.54296875" style="12" bestFit="1" customWidth="1"/>
    <col min="13820" max="13820" width="15.7265625" style="12" bestFit="1" customWidth="1"/>
    <col min="13821" max="13821" width="15" style="12" bestFit="1" customWidth="1"/>
    <col min="13822" max="13822" width="15.7265625" style="12" bestFit="1" customWidth="1"/>
    <col min="13823" max="13823" width="17.1796875" style="12" bestFit="1" customWidth="1"/>
    <col min="13824" max="13824" width="22.26953125" style="12" bestFit="1" customWidth="1"/>
    <col min="13825" max="14073" width="11.453125" style="12"/>
    <col min="14074" max="14074" width="48.54296875" style="12" bestFit="1" customWidth="1"/>
    <col min="14075" max="14075" width="67.54296875" style="12" bestFit="1" customWidth="1"/>
    <col min="14076" max="14076" width="15.7265625" style="12" bestFit="1" customWidth="1"/>
    <col min="14077" max="14077" width="15" style="12" bestFit="1" customWidth="1"/>
    <col min="14078" max="14078" width="15.7265625" style="12" bestFit="1" customWidth="1"/>
    <col min="14079" max="14079" width="17.1796875" style="12" bestFit="1" customWidth="1"/>
    <col min="14080" max="14080" width="22.26953125" style="12" bestFit="1" customWidth="1"/>
    <col min="14081" max="14329" width="11.453125" style="12"/>
    <col min="14330" max="14330" width="48.54296875" style="12" bestFit="1" customWidth="1"/>
    <col min="14331" max="14331" width="67.54296875" style="12" bestFit="1" customWidth="1"/>
    <col min="14332" max="14332" width="15.7265625" style="12" bestFit="1" customWidth="1"/>
    <col min="14333" max="14333" width="15" style="12" bestFit="1" customWidth="1"/>
    <col min="14334" max="14334" width="15.7265625" style="12" bestFit="1" customWidth="1"/>
    <col min="14335" max="14335" width="17.1796875" style="12" bestFit="1" customWidth="1"/>
    <col min="14336" max="14336" width="22.26953125" style="12" bestFit="1" customWidth="1"/>
    <col min="14337" max="14585" width="11.453125" style="12"/>
    <col min="14586" max="14586" width="48.54296875" style="12" bestFit="1" customWidth="1"/>
    <col min="14587" max="14587" width="67.54296875" style="12" bestFit="1" customWidth="1"/>
    <col min="14588" max="14588" width="15.7265625" style="12" bestFit="1" customWidth="1"/>
    <col min="14589" max="14589" width="15" style="12" bestFit="1" customWidth="1"/>
    <col min="14590" max="14590" width="15.7265625" style="12" bestFit="1" customWidth="1"/>
    <col min="14591" max="14591" width="17.1796875" style="12" bestFit="1" customWidth="1"/>
    <col min="14592" max="14592" width="22.26953125" style="12" bestFit="1" customWidth="1"/>
    <col min="14593" max="14841" width="11.453125" style="12"/>
    <col min="14842" max="14842" width="48.54296875" style="12" bestFit="1" customWidth="1"/>
    <col min="14843" max="14843" width="67.54296875" style="12" bestFit="1" customWidth="1"/>
    <col min="14844" max="14844" width="15.7265625" style="12" bestFit="1" customWidth="1"/>
    <col min="14845" max="14845" width="15" style="12" bestFit="1" customWidth="1"/>
    <col min="14846" max="14846" width="15.7265625" style="12" bestFit="1" customWidth="1"/>
    <col min="14847" max="14847" width="17.1796875" style="12" bestFit="1" customWidth="1"/>
    <col min="14848" max="14848" width="22.26953125" style="12" bestFit="1" customWidth="1"/>
    <col min="14849" max="15097" width="11.453125" style="12"/>
    <col min="15098" max="15098" width="48.54296875" style="12" bestFit="1" customWidth="1"/>
    <col min="15099" max="15099" width="67.54296875" style="12" bestFit="1" customWidth="1"/>
    <col min="15100" max="15100" width="15.7265625" style="12" bestFit="1" customWidth="1"/>
    <col min="15101" max="15101" width="15" style="12" bestFit="1" customWidth="1"/>
    <col min="15102" max="15102" width="15.7265625" style="12" bestFit="1" customWidth="1"/>
    <col min="15103" max="15103" width="17.1796875" style="12" bestFit="1" customWidth="1"/>
    <col min="15104" max="15104" width="22.26953125" style="12" bestFit="1" customWidth="1"/>
    <col min="15105" max="15353" width="11.453125" style="12"/>
    <col min="15354" max="15354" width="48.54296875" style="12" bestFit="1" customWidth="1"/>
    <col min="15355" max="15355" width="67.54296875" style="12" bestFit="1" customWidth="1"/>
    <col min="15356" max="15356" width="15.7265625" style="12" bestFit="1" customWidth="1"/>
    <col min="15357" max="15357" width="15" style="12" bestFit="1" customWidth="1"/>
    <col min="15358" max="15358" width="15.7265625" style="12" bestFit="1" customWidth="1"/>
    <col min="15359" max="15359" width="17.1796875" style="12" bestFit="1" customWidth="1"/>
    <col min="15360" max="15360" width="22.26953125" style="12" bestFit="1" customWidth="1"/>
    <col min="15361" max="15609" width="11.453125" style="12"/>
    <col min="15610" max="15610" width="48.54296875" style="12" bestFit="1" customWidth="1"/>
    <col min="15611" max="15611" width="67.54296875" style="12" bestFit="1" customWidth="1"/>
    <col min="15612" max="15612" width="15.7265625" style="12" bestFit="1" customWidth="1"/>
    <col min="15613" max="15613" width="15" style="12" bestFit="1" customWidth="1"/>
    <col min="15614" max="15614" width="15.7265625" style="12" bestFit="1" customWidth="1"/>
    <col min="15615" max="15615" width="17.1796875" style="12" bestFit="1" customWidth="1"/>
    <col min="15616" max="15616" width="22.26953125" style="12" bestFit="1" customWidth="1"/>
    <col min="15617" max="15865" width="11.453125" style="12"/>
    <col min="15866" max="15866" width="48.54296875" style="12" bestFit="1" customWidth="1"/>
    <col min="15867" max="15867" width="67.54296875" style="12" bestFit="1" customWidth="1"/>
    <col min="15868" max="15868" width="15.7265625" style="12" bestFit="1" customWidth="1"/>
    <col min="15869" max="15869" width="15" style="12" bestFit="1" customWidth="1"/>
    <col min="15870" max="15870" width="15.7265625" style="12" bestFit="1" customWidth="1"/>
    <col min="15871" max="15871" width="17.1796875" style="12" bestFit="1" customWidth="1"/>
    <col min="15872" max="15872" width="22.26953125" style="12" bestFit="1" customWidth="1"/>
    <col min="15873" max="16121" width="11.453125" style="12"/>
    <col min="16122" max="16122" width="48.54296875" style="12" bestFit="1" customWidth="1"/>
    <col min="16123" max="16123" width="67.54296875" style="12" bestFit="1" customWidth="1"/>
    <col min="16124" max="16124" width="15.7265625" style="12" bestFit="1" customWidth="1"/>
    <col min="16125" max="16125" width="15" style="12" bestFit="1" customWidth="1"/>
    <col min="16126" max="16126" width="15.7265625" style="12" bestFit="1" customWidth="1"/>
    <col min="16127" max="16127" width="17.1796875" style="12" bestFit="1" customWidth="1"/>
    <col min="16128" max="16128" width="22.26953125" style="12" bestFit="1" customWidth="1"/>
    <col min="16129" max="16377" width="11.453125" style="12"/>
    <col min="16378" max="16381" width="11.453125" style="12" customWidth="1"/>
    <col min="16382" max="16384" width="11.453125" style="12"/>
  </cols>
  <sheetData>
    <row r="1" spans="1:82" ht="43.5" customHeight="1" x14ac:dyDescent="0.25">
      <c r="A1" s="65" t="s">
        <v>13</v>
      </c>
      <c r="B1" s="65" t="s">
        <v>14</v>
      </c>
      <c r="C1" s="65" t="s">
        <v>15</v>
      </c>
      <c r="D1" s="65" t="s">
        <v>16</v>
      </c>
      <c r="E1" s="65" t="s">
        <v>17</v>
      </c>
    </row>
    <row r="2" spans="1:82" x14ac:dyDescent="0.25">
      <c r="A2" s="65"/>
      <c r="B2" s="65"/>
      <c r="C2" s="65"/>
      <c r="D2" s="65"/>
      <c r="E2" s="65"/>
    </row>
    <row r="3" spans="1:82" ht="16" x14ac:dyDescent="0.25">
      <c r="A3" s="16" t="s">
        <v>114</v>
      </c>
      <c r="B3" s="17" t="s">
        <v>119</v>
      </c>
      <c r="C3" s="51">
        <f>SUMPRODUCT(Charges!$D$1:$AI$1,Charges!D3:AI3)</f>
        <v>0</v>
      </c>
      <c r="D3" s="48">
        <v>0.2</v>
      </c>
      <c r="E3" s="18">
        <f t="shared" ref="E3" si="0">C3+C3*D3</f>
        <v>0</v>
      </c>
    </row>
    <row r="4" spans="1:82" ht="16" x14ac:dyDescent="0.25">
      <c r="A4" s="16" t="s">
        <v>115</v>
      </c>
      <c r="B4" s="17" t="s">
        <v>120</v>
      </c>
      <c r="C4" s="51">
        <f>SUMPRODUCT(Charges!$D$1:$AI$1,Charges!D4:AI4)</f>
        <v>0</v>
      </c>
      <c r="D4" s="48">
        <v>0.2</v>
      </c>
      <c r="E4" s="18">
        <f t="shared" ref="E4" si="1">C4+C4*D4</f>
        <v>0</v>
      </c>
    </row>
    <row r="5" spans="1:82" ht="16" x14ac:dyDescent="0.25">
      <c r="A5" s="16" t="s">
        <v>116</v>
      </c>
      <c r="B5" s="17" t="s">
        <v>121</v>
      </c>
      <c r="C5" s="51">
        <f>SUMPRODUCT(Charges!$D$1:$AI$1,Charges!D5:AI5)</f>
        <v>0</v>
      </c>
      <c r="D5" s="48">
        <v>0.2</v>
      </c>
      <c r="E5" s="18">
        <f t="shared" ref="E5:E64" si="2">C5+C5*D5</f>
        <v>0</v>
      </c>
    </row>
    <row r="6" spans="1:82" ht="16" x14ac:dyDescent="0.25">
      <c r="A6" s="16" t="s">
        <v>117</v>
      </c>
      <c r="B6" s="17" t="s">
        <v>122</v>
      </c>
      <c r="C6" s="51">
        <f>SUMPRODUCT(Charges!$D$1:$AI$1,Charges!D6:AI6)</f>
        <v>0</v>
      </c>
      <c r="D6" s="48">
        <v>0.2</v>
      </c>
      <c r="E6" s="18">
        <f t="shared" si="2"/>
        <v>0</v>
      </c>
    </row>
    <row r="7" spans="1:82" ht="16" x14ac:dyDescent="0.25">
      <c r="A7" s="16" t="s">
        <v>118</v>
      </c>
      <c r="B7" s="17" t="s">
        <v>123</v>
      </c>
      <c r="C7" s="51">
        <f>SUMPRODUCT(Charges!$D$1:$AI$1,Charges!D7:AI7)</f>
        <v>0</v>
      </c>
      <c r="D7" s="48">
        <v>0.2</v>
      </c>
      <c r="E7" s="18">
        <f t="shared" si="2"/>
        <v>0</v>
      </c>
    </row>
    <row r="8" spans="1:82" ht="16" x14ac:dyDescent="0.25">
      <c r="A8" s="16" t="s">
        <v>256</v>
      </c>
      <c r="B8" s="17" t="s">
        <v>295</v>
      </c>
      <c r="C8" s="51">
        <f>SUMPRODUCT(Charges!$D$1:$AI$1,Charges!D9:AI9)</f>
        <v>0</v>
      </c>
      <c r="D8" s="59">
        <v>0.2</v>
      </c>
      <c r="E8" s="18">
        <f t="shared" si="2"/>
        <v>0</v>
      </c>
    </row>
    <row r="9" spans="1:82" ht="16" x14ac:dyDescent="0.25">
      <c r="A9" s="16" t="s">
        <v>124</v>
      </c>
      <c r="B9" s="17" t="s">
        <v>128</v>
      </c>
      <c r="C9" s="51">
        <f>SUMPRODUCT(Charges!$D$1:$AI$1,Charges!D9:AI9)</f>
        <v>0</v>
      </c>
      <c r="D9" s="48">
        <v>0.2</v>
      </c>
      <c r="E9" s="18">
        <f t="shared" si="2"/>
        <v>0</v>
      </c>
    </row>
    <row r="10" spans="1:82" ht="16" x14ac:dyDescent="0.25">
      <c r="A10" s="16" t="s">
        <v>125</v>
      </c>
      <c r="B10" s="17" t="s">
        <v>129</v>
      </c>
      <c r="C10" s="51">
        <f>SUMPRODUCT(Charges!$D$1:$AI$1,Charges!D10:AI10)</f>
        <v>0</v>
      </c>
      <c r="D10" s="48">
        <v>0.2</v>
      </c>
      <c r="E10" s="18">
        <f t="shared" si="2"/>
        <v>0</v>
      </c>
    </row>
    <row r="11" spans="1:82" ht="16" x14ac:dyDescent="0.25">
      <c r="A11" s="16" t="s">
        <v>126</v>
      </c>
      <c r="B11" s="17" t="s">
        <v>130</v>
      </c>
      <c r="C11" s="51">
        <f>SUMPRODUCT(Charges!$D$1:$AI$1,Charges!D11:AI11)</f>
        <v>0</v>
      </c>
      <c r="D11" s="48">
        <v>0.2</v>
      </c>
      <c r="E11" s="18">
        <f t="shared" si="2"/>
        <v>0</v>
      </c>
    </row>
    <row r="12" spans="1:82" ht="16" x14ac:dyDescent="0.25">
      <c r="A12" s="16" t="s">
        <v>127</v>
      </c>
      <c r="B12" s="17" t="s">
        <v>131</v>
      </c>
      <c r="C12" s="51">
        <f>SUMPRODUCT(Charges!$D$1:$AI$1,Charges!D12:AI12)</f>
        <v>0</v>
      </c>
      <c r="D12" s="48">
        <v>0.2</v>
      </c>
      <c r="E12" s="18">
        <f t="shared" si="2"/>
        <v>0</v>
      </c>
    </row>
    <row r="13" spans="1:82" ht="48" x14ac:dyDescent="0.25">
      <c r="A13" s="16" t="s">
        <v>132</v>
      </c>
      <c r="B13" s="17" t="s">
        <v>145</v>
      </c>
      <c r="C13" s="51">
        <f>SUMPRODUCT(Charges!$D$1:$AI$1,Charges!D13:AI13)</f>
        <v>0</v>
      </c>
      <c r="D13" s="48">
        <v>0.2</v>
      </c>
      <c r="E13" s="18">
        <f t="shared" si="2"/>
        <v>0</v>
      </c>
    </row>
    <row r="14" spans="1:82" ht="32" x14ac:dyDescent="0.25">
      <c r="A14" s="16" t="s">
        <v>133</v>
      </c>
      <c r="B14" s="17" t="s">
        <v>151</v>
      </c>
      <c r="C14" s="51">
        <f>SUMPRODUCT(Charges!$D$1:$AI$1,Charges!D14:AI14)</f>
        <v>0</v>
      </c>
      <c r="D14" s="48">
        <v>0.2</v>
      </c>
      <c r="E14" s="18">
        <f t="shared" si="2"/>
        <v>0</v>
      </c>
    </row>
    <row r="15" spans="1:82" ht="32" x14ac:dyDescent="0.25">
      <c r="A15" s="16" t="s">
        <v>134</v>
      </c>
      <c r="B15" s="17" t="s">
        <v>146</v>
      </c>
      <c r="C15" s="51">
        <f>SUMPRODUCT(Charges!$D$1:$AI$1,Charges!D15:AI15)</f>
        <v>0</v>
      </c>
      <c r="D15" s="48">
        <v>0.2</v>
      </c>
      <c r="E15" s="18">
        <f t="shared" si="2"/>
        <v>0</v>
      </c>
    </row>
    <row r="16" spans="1:82" s="20" customFormat="1" ht="32" x14ac:dyDescent="0.25">
      <c r="A16" s="16" t="s">
        <v>135</v>
      </c>
      <c r="B16" s="17" t="s">
        <v>147</v>
      </c>
      <c r="C16" s="51">
        <f>SUMPRODUCT(Charges!$D$1:$AI$1,Charges!D16:AI16)</f>
        <v>0</v>
      </c>
      <c r="D16" s="49">
        <v>0.2</v>
      </c>
      <c r="E16" s="18">
        <f t="shared" si="2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</row>
    <row r="17" spans="1:82" s="20" customFormat="1" ht="32" x14ac:dyDescent="0.25">
      <c r="A17" s="16" t="s">
        <v>136</v>
      </c>
      <c r="B17" s="17" t="s">
        <v>148</v>
      </c>
      <c r="C17" s="51">
        <f>SUMPRODUCT(Charges!$D$1:$AI$1,Charges!D17:AI17)</f>
        <v>0</v>
      </c>
      <c r="D17" s="49">
        <v>0.2</v>
      </c>
      <c r="E17" s="18">
        <f t="shared" si="2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</row>
    <row r="18" spans="1:82" s="20" customFormat="1" ht="32" x14ac:dyDescent="0.25">
      <c r="A18" s="16" t="s">
        <v>137</v>
      </c>
      <c r="B18" s="17" t="s">
        <v>149</v>
      </c>
      <c r="C18" s="51">
        <f>SUMPRODUCT(Charges!$D$1:$AI$1,Charges!D18:AI18)</f>
        <v>0</v>
      </c>
      <c r="D18" s="49">
        <v>0.2</v>
      </c>
      <c r="E18" s="18">
        <f t="shared" si="2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</row>
    <row r="19" spans="1:82" s="20" customFormat="1" ht="32" x14ac:dyDescent="0.25">
      <c r="A19" s="16" t="s">
        <v>138</v>
      </c>
      <c r="B19" s="17" t="s">
        <v>150</v>
      </c>
      <c r="C19" s="51">
        <f>SUMPRODUCT(Charges!$D$1:$AI$1,Charges!D19:AI19)</f>
        <v>0</v>
      </c>
      <c r="D19" s="49">
        <v>0.2</v>
      </c>
      <c r="E19" s="18">
        <f t="shared" si="2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</row>
    <row r="20" spans="1:82" s="20" customFormat="1" ht="32" x14ac:dyDescent="0.25">
      <c r="A20" s="16" t="s">
        <v>139</v>
      </c>
      <c r="B20" s="17" t="s">
        <v>152</v>
      </c>
      <c r="C20" s="51">
        <f>SUMPRODUCT(Charges!$D$1:$AI$1,Charges!D20:AI20)</f>
        <v>0</v>
      </c>
      <c r="D20" s="49">
        <v>0.2</v>
      </c>
      <c r="E20" s="18">
        <f t="shared" si="2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</row>
    <row r="21" spans="1:82" s="20" customFormat="1" ht="32" x14ac:dyDescent="0.25">
      <c r="A21" s="16" t="s">
        <v>140</v>
      </c>
      <c r="B21" s="17" t="s">
        <v>153</v>
      </c>
      <c r="C21" s="51">
        <f>SUMPRODUCT(Charges!$D$1:$AI$1,Charges!D21:AI21)</f>
        <v>0</v>
      </c>
      <c r="D21" s="49">
        <v>0.2</v>
      </c>
      <c r="E21" s="18">
        <f t="shared" si="2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</row>
    <row r="22" spans="1:82" s="20" customFormat="1" ht="32" x14ac:dyDescent="0.25">
      <c r="A22" s="16" t="s">
        <v>141</v>
      </c>
      <c r="B22" s="17" t="s">
        <v>154</v>
      </c>
      <c r="C22" s="51">
        <f>SUMPRODUCT(Charges!$D$1:$AI$1,Charges!D22:AI22)</f>
        <v>0</v>
      </c>
      <c r="D22" s="49">
        <v>0.2</v>
      </c>
      <c r="E22" s="18">
        <f t="shared" si="2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</row>
    <row r="23" spans="1:82" s="20" customFormat="1" ht="32" x14ac:dyDescent="0.25">
      <c r="A23" s="16" t="s">
        <v>142</v>
      </c>
      <c r="B23" s="17" t="s">
        <v>155</v>
      </c>
      <c r="C23" s="51">
        <f>SUMPRODUCT(Charges!$D$1:$AI$1,Charges!D23:AI23)</f>
        <v>0</v>
      </c>
      <c r="D23" s="49">
        <v>0.2</v>
      </c>
      <c r="E23" s="18">
        <f t="shared" si="2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20" customFormat="1" ht="32" x14ac:dyDescent="0.25">
      <c r="A24" s="16" t="s">
        <v>143</v>
      </c>
      <c r="B24" s="17" t="s">
        <v>156</v>
      </c>
      <c r="C24" s="51">
        <f>SUMPRODUCT(Charges!$D$1:$AI$1,Charges!D24:AI24)</f>
        <v>0</v>
      </c>
      <c r="D24" s="49">
        <v>0.2</v>
      </c>
      <c r="E24" s="18">
        <f t="shared" si="2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s="20" customFormat="1" ht="32" x14ac:dyDescent="0.25">
      <c r="A25" s="16" t="s">
        <v>144</v>
      </c>
      <c r="B25" s="17" t="s">
        <v>157</v>
      </c>
      <c r="C25" s="51">
        <f>SUMPRODUCT(Charges!$D$1:$AI$1,Charges!D25:AI25)</f>
        <v>0</v>
      </c>
      <c r="D25" s="49">
        <v>0.2</v>
      </c>
      <c r="E25" s="18">
        <f t="shared" si="2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</row>
    <row r="26" spans="1:82" s="20" customFormat="1" ht="16" x14ac:dyDescent="0.25">
      <c r="A26" s="16" t="s">
        <v>158</v>
      </c>
      <c r="B26" s="17" t="s">
        <v>164</v>
      </c>
      <c r="C26" s="51">
        <f>SUMPRODUCT(Charges!$D$1:$AI$1,Charges!D26:AI26)</f>
        <v>0</v>
      </c>
      <c r="D26" s="49">
        <v>0.2</v>
      </c>
      <c r="E26" s="18">
        <f t="shared" si="2"/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</row>
    <row r="27" spans="1:82" s="20" customFormat="1" ht="16" x14ac:dyDescent="0.25">
      <c r="A27" s="16" t="s">
        <v>159</v>
      </c>
      <c r="B27" s="17" t="s">
        <v>165</v>
      </c>
      <c r="C27" s="51">
        <f>SUMPRODUCT(Charges!$D$1:$AI$1,Charges!D27:AI27)</f>
        <v>0</v>
      </c>
      <c r="D27" s="49">
        <v>0.2</v>
      </c>
      <c r="E27" s="18">
        <f t="shared" si="2"/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</row>
    <row r="28" spans="1:82" s="21" customFormat="1" ht="16" x14ac:dyDescent="0.3">
      <c r="A28" s="16" t="s">
        <v>160</v>
      </c>
      <c r="B28" s="17" t="s">
        <v>166</v>
      </c>
      <c r="C28" s="51">
        <f>SUMPRODUCT(Charges!$D$1:$AI$1,Charges!D28:AI28)</f>
        <v>0</v>
      </c>
      <c r="D28" s="50">
        <v>0.2</v>
      </c>
      <c r="E28" s="18">
        <f t="shared" si="2"/>
        <v>0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</row>
    <row r="29" spans="1:82" s="21" customFormat="1" ht="16" x14ac:dyDescent="0.3">
      <c r="A29" s="16" t="s">
        <v>161</v>
      </c>
      <c r="B29" s="17" t="s">
        <v>167</v>
      </c>
      <c r="C29" s="51">
        <f>SUMPRODUCT(Charges!$D$1:$AI$1,Charges!D29:AI29)</f>
        <v>0</v>
      </c>
      <c r="D29" s="50">
        <v>0.2</v>
      </c>
      <c r="E29" s="18">
        <f t="shared" si="2"/>
        <v>0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</row>
    <row r="30" spans="1:82" s="21" customFormat="1" ht="16" x14ac:dyDescent="0.3">
      <c r="A30" s="16" t="s">
        <v>162</v>
      </c>
      <c r="B30" s="17" t="s">
        <v>168</v>
      </c>
      <c r="C30" s="51">
        <f>SUMPRODUCT(Charges!$D$1:$AI$1,Charges!D30:AI30)</f>
        <v>0</v>
      </c>
      <c r="D30" s="50">
        <v>0.2</v>
      </c>
      <c r="E30" s="18">
        <f t="shared" si="2"/>
        <v>0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</row>
    <row r="31" spans="1:82" s="21" customFormat="1" ht="16" x14ac:dyDescent="0.3">
      <c r="A31" s="16" t="s">
        <v>163</v>
      </c>
      <c r="B31" s="17" t="s">
        <v>169</v>
      </c>
      <c r="C31" s="51">
        <f>SUMPRODUCT(Charges!$D$1:$AI$1,Charges!D31:AI31)</f>
        <v>0</v>
      </c>
      <c r="D31" s="50">
        <v>0.2</v>
      </c>
      <c r="E31" s="18">
        <f t="shared" si="2"/>
        <v>0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</row>
    <row r="32" spans="1:82" s="21" customFormat="1" ht="32" x14ac:dyDescent="0.3">
      <c r="A32" s="16" t="s">
        <v>170</v>
      </c>
      <c r="B32" s="17" t="s">
        <v>181</v>
      </c>
      <c r="C32" s="51">
        <f>SUMPRODUCT(Charges!$D$1:$AI$1,Charges!D32:AI32)</f>
        <v>0</v>
      </c>
      <c r="D32" s="50">
        <v>0.2</v>
      </c>
      <c r="E32" s="18">
        <f t="shared" si="2"/>
        <v>0</v>
      </c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</row>
    <row r="33" spans="1:82" s="21" customFormat="1" ht="32" x14ac:dyDescent="0.3">
      <c r="A33" s="16" t="s">
        <v>171</v>
      </c>
      <c r="B33" s="17" t="s">
        <v>182</v>
      </c>
      <c r="C33" s="51">
        <f>SUMPRODUCT(Charges!$D$1:$AI$1,Charges!D33:AI33)</f>
        <v>0</v>
      </c>
      <c r="D33" s="50">
        <v>0.2</v>
      </c>
      <c r="E33" s="18">
        <f t="shared" si="2"/>
        <v>0</v>
      </c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</row>
    <row r="34" spans="1:82" s="21" customFormat="1" ht="32" x14ac:dyDescent="0.3">
      <c r="A34" s="16" t="s">
        <v>172</v>
      </c>
      <c r="B34" s="17" t="s">
        <v>183</v>
      </c>
      <c r="C34" s="51">
        <f>SUMPRODUCT(Charges!$D$1:$AI$1,Charges!D34:AI34)</f>
        <v>0</v>
      </c>
      <c r="D34" s="50">
        <v>0.2</v>
      </c>
      <c r="E34" s="18">
        <f t="shared" si="2"/>
        <v>0</v>
      </c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</row>
    <row r="35" spans="1:82" s="21" customFormat="1" ht="32" x14ac:dyDescent="0.3">
      <c r="A35" s="16" t="s">
        <v>173</v>
      </c>
      <c r="B35" s="17" t="s">
        <v>180</v>
      </c>
      <c r="C35" s="51">
        <f>SUMPRODUCT(Charges!$D$1:$AI$1,Charges!D35:AI35)</f>
        <v>0</v>
      </c>
      <c r="D35" s="50">
        <v>0.2</v>
      </c>
      <c r="E35" s="18">
        <f t="shared" si="2"/>
        <v>0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</row>
    <row r="36" spans="1:82" s="21" customFormat="1" ht="32" x14ac:dyDescent="0.3">
      <c r="A36" s="16" t="s">
        <v>174</v>
      </c>
      <c r="B36" s="17" t="s">
        <v>184</v>
      </c>
      <c r="C36" s="51">
        <f>SUMPRODUCT(Charges!$D$1:$AI$1,Charges!D36:AI36)</f>
        <v>0</v>
      </c>
      <c r="D36" s="50">
        <v>0.2</v>
      </c>
      <c r="E36" s="18">
        <f t="shared" si="2"/>
        <v>0</v>
      </c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</row>
    <row r="37" spans="1:82" s="21" customFormat="1" ht="32" x14ac:dyDescent="0.3">
      <c r="A37" s="16" t="s">
        <v>175</v>
      </c>
      <c r="B37" s="17" t="s">
        <v>185</v>
      </c>
      <c r="C37" s="51">
        <f>SUMPRODUCT(Charges!$D$1:$AI$1,Charges!D37:AI37)</f>
        <v>0</v>
      </c>
      <c r="D37" s="50">
        <v>0.2</v>
      </c>
      <c r="E37" s="18">
        <f t="shared" si="2"/>
        <v>0</v>
      </c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</row>
    <row r="38" spans="1:82" s="21" customFormat="1" ht="32" x14ac:dyDescent="0.3">
      <c r="A38" s="16" t="s">
        <v>176</v>
      </c>
      <c r="B38" s="17" t="s">
        <v>186</v>
      </c>
      <c r="C38" s="51">
        <f>SUMPRODUCT(Charges!$D$1:$AI$1,Charges!D38:AI38)</f>
        <v>0</v>
      </c>
      <c r="D38" s="50">
        <v>0.2</v>
      </c>
      <c r="E38" s="18">
        <f t="shared" si="2"/>
        <v>0</v>
      </c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</row>
    <row r="39" spans="1:82" s="21" customFormat="1" ht="32" x14ac:dyDescent="0.3">
      <c r="A39" s="16" t="s">
        <v>177</v>
      </c>
      <c r="B39" s="17" t="s">
        <v>187</v>
      </c>
      <c r="C39" s="51">
        <f>SUMPRODUCT(Charges!$D$1:$AI$1,Charges!D39:AI39)</f>
        <v>0</v>
      </c>
      <c r="D39" s="50">
        <v>0.2</v>
      </c>
      <c r="E39" s="18">
        <f t="shared" si="2"/>
        <v>0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</row>
    <row r="40" spans="1:82" s="21" customFormat="1" ht="32" x14ac:dyDescent="0.3">
      <c r="A40" s="16" t="s">
        <v>178</v>
      </c>
      <c r="B40" s="17" t="s">
        <v>188</v>
      </c>
      <c r="C40" s="51">
        <f>SUMPRODUCT(Charges!$D$1:$AI$1,Charges!D40:AI40)</f>
        <v>0</v>
      </c>
      <c r="D40" s="50">
        <v>0.2</v>
      </c>
      <c r="E40" s="18">
        <f t="shared" si="2"/>
        <v>0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</row>
    <row r="41" spans="1:82" s="21" customFormat="1" ht="32" x14ac:dyDescent="0.3">
      <c r="A41" s="16" t="s">
        <v>179</v>
      </c>
      <c r="B41" s="17" t="s">
        <v>189</v>
      </c>
      <c r="C41" s="51">
        <f>SUMPRODUCT(Charges!$D$1:$AI$1,Charges!D41:AI41)</f>
        <v>0</v>
      </c>
      <c r="D41" s="50">
        <v>0.2</v>
      </c>
      <c r="E41" s="18">
        <f t="shared" si="2"/>
        <v>0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</row>
    <row r="42" spans="1:82" s="21" customFormat="1" ht="32" x14ac:dyDescent="0.3">
      <c r="A42" s="16" t="s">
        <v>190</v>
      </c>
      <c r="B42" s="17" t="s">
        <v>191</v>
      </c>
      <c r="C42" s="51">
        <f>SUMPRODUCT(Charges!$D$1:$AI$1,Charges!D42:AI42)</f>
        <v>0</v>
      </c>
      <c r="D42" s="50">
        <v>0.2</v>
      </c>
      <c r="E42" s="18">
        <f t="shared" si="2"/>
        <v>0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</row>
    <row r="43" spans="1:82" s="21" customFormat="1" ht="16" x14ac:dyDescent="0.3">
      <c r="A43" s="16" t="s">
        <v>192</v>
      </c>
      <c r="B43" s="17" t="s">
        <v>194</v>
      </c>
      <c r="C43" s="51">
        <f>SUMPRODUCT(Charges!$D$1:$AI$1,Charges!D43:AI43)</f>
        <v>0</v>
      </c>
      <c r="D43" s="50">
        <v>0.2</v>
      </c>
      <c r="E43" s="18">
        <f t="shared" si="2"/>
        <v>0</v>
      </c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</row>
    <row r="44" spans="1:82" s="21" customFormat="1" ht="16" x14ac:dyDescent="0.3">
      <c r="A44" s="16" t="s">
        <v>193</v>
      </c>
      <c r="B44" s="17" t="s">
        <v>195</v>
      </c>
      <c r="C44" s="51">
        <f>SUMPRODUCT(Charges!$D$1:$AI$1,Charges!D44:AI44)</f>
        <v>0</v>
      </c>
      <c r="D44" s="50">
        <v>0.2</v>
      </c>
      <c r="E44" s="18">
        <f t="shared" si="2"/>
        <v>0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</row>
    <row r="45" spans="1:82" s="21" customFormat="1" ht="16" x14ac:dyDescent="0.3">
      <c r="A45" s="16" t="s">
        <v>196</v>
      </c>
      <c r="B45" s="17" t="s">
        <v>199</v>
      </c>
      <c r="C45" s="51">
        <f>SUMPRODUCT(Charges!$D$1:$AI$1,Charges!D45:AI45)</f>
        <v>0</v>
      </c>
      <c r="D45" s="50">
        <v>0.2</v>
      </c>
      <c r="E45" s="18">
        <f t="shared" si="2"/>
        <v>0</v>
      </c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</row>
    <row r="46" spans="1:82" s="21" customFormat="1" ht="16" x14ac:dyDescent="0.3">
      <c r="A46" s="16" t="s">
        <v>197</v>
      </c>
      <c r="B46" s="17" t="s">
        <v>200</v>
      </c>
      <c r="C46" s="51">
        <f>SUMPRODUCT(Charges!$D$1:$AI$1,Charges!D46:AI46)</f>
        <v>0</v>
      </c>
      <c r="D46" s="50">
        <v>0.2</v>
      </c>
      <c r="E46" s="18">
        <f t="shared" si="2"/>
        <v>0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</row>
    <row r="47" spans="1:82" s="21" customFormat="1" ht="16" x14ac:dyDescent="0.3">
      <c r="A47" s="16" t="s">
        <v>198</v>
      </c>
      <c r="B47" s="17" t="s">
        <v>201</v>
      </c>
      <c r="C47" s="51">
        <f>SUMPRODUCT(Charges!$D$1:$AI$1,Charges!D47:AI47)</f>
        <v>0</v>
      </c>
      <c r="D47" s="50">
        <v>0.2</v>
      </c>
      <c r="E47" s="18">
        <f t="shared" si="2"/>
        <v>0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</row>
    <row r="48" spans="1:82" s="21" customFormat="1" ht="16" x14ac:dyDescent="0.3">
      <c r="A48" s="16" t="s">
        <v>202</v>
      </c>
      <c r="B48" s="17" t="s">
        <v>205</v>
      </c>
      <c r="C48" s="51">
        <f>SUMPRODUCT(Charges!$D$1:$AI$1,Charges!D48:AI48)</f>
        <v>0</v>
      </c>
      <c r="D48" s="50">
        <v>0.2</v>
      </c>
      <c r="E48" s="18">
        <f t="shared" si="2"/>
        <v>0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</row>
    <row r="49" spans="1:82" s="21" customFormat="1" ht="16" x14ac:dyDescent="0.3">
      <c r="A49" s="16" t="s">
        <v>203</v>
      </c>
      <c r="B49" s="17" t="s">
        <v>206</v>
      </c>
      <c r="C49" s="51">
        <f>SUMPRODUCT(Charges!$D$1:$AI$1,Charges!D49:AI49)</f>
        <v>0</v>
      </c>
      <c r="D49" s="50">
        <v>0.2</v>
      </c>
      <c r="E49" s="18">
        <f t="shared" si="2"/>
        <v>0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</row>
    <row r="50" spans="1:82" s="21" customFormat="1" ht="16" x14ac:dyDescent="0.3">
      <c r="A50" s="16" t="s">
        <v>204</v>
      </c>
      <c r="B50" s="17" t="s">
        <v>207</v>
      </c>
      <c r="C50" s="51">
        <f>SUMPRODUCT(Charges!$D$1:$AI$1,Charges!D50:AI50)</f>
        <v>0</v>
      </c>
      <c r="D50" s="50">
        <v>0.2</v>
      </c>
      <c r="E50" s="18">
        <f t="shared" si="2"/>
        <v>0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</row>
    <row r="51" spans="1:82" s="21" customFormat="1" ht="32" x14ac:dyDescent="0.3">
      <c r="A51" s="16" t="s">
        <v>257</v>
      </c>
      <c r="B51" s="17" t="s">
        <v>294</v>
      </c>
      <c r="C51" s="51">
        <f>SUMPRODUCT(Charges!$D$1:$AI$1,Charges!D51:AI51)</f>
        <v>0</v>
      </c>
      <c r="D51" s="50">
        <v>0.2</v>
      </c>
      <c r="E51" s="18">
        <f t="shared" si="2"/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</row>
    <row r="52" spans="1:82" s="21" customFormat="1" ht="16" x14ac:dyDescent="0.3">
      <c r="A52" s="16" t="s">
        <v>258</v>
      </c>
      <c r="B52" s="17" t="s">
        <v>276</v>
      </c>
      <c r="C52" s="51">
        <f>SUMPRODUCT(Charges!$D$1:$AI$1,Charges!D52:AI52)</f>
        <v>0</v>
      </c>
      <c r="D52" s="50">
        <v>0.2</v>
      </c>
      <c r="E52" s="18">
        <f t="shared" si="2"/>
        <v>0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</row>
    <row r="53" spans="1:82" s="21" customFormat="1" ht="16" x14ac:dyDescent="0.3">
      <c r="A53" s="16" t="s">
        <v>259</v>
      </c>
      <c r="B53" s="17" t="s">
        <v>277</v>
      </c>
      <c r="C53" s="51">
        <f>SUMPRODUCT(Charges!$D$1:$AI$1,Charges!D53:AI53)</f>
        <v>0</v>
      </c>
      <c r="D53" s="50">
        <v>0.2</v>
      </c>
      <c r="E53" s="18">
        <f t="shared" si="2"/>
        <v>0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</row>
    <row r="54" spans="1:82" s="21" customFormat="1" ht="16" x14ac:dyDescent="0.3">
      <c r="A54" s="16" t="s">
        <v>260</v>
      </c>
      <c r="B54" s="17" t="s">
        <v>278</v>
      </c>
      <c r="C54" s="51">
        <f>SUMPRODUCT(Charges!$D$1:$AI$1,Charges!D54:AI54)</f>
        <v>0</v>
      </c>
      <c r="D54" s="50">
        <v>0.2</v>
      </c>
      <c r="E54" s="18">
        <f t="shared" si="2"/>
        <v>0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</row>
    <row r="55" spans="1:82" s="21" customFormat="1" ht="16" x14ac:dyDescent="0.3">
      <c r="A55" s="16" t="s">
        <v>261</v>
      </c>
      <c r="B55" s="17" t="s">
        <v>279</v>
      </c>
      <c r="C55" s="51">
        <f>SUMPRODUCT(Charges!$D$1:$AI$1,Charges!D55:AI55)</f>
        <v>0</v>
      </c>
      <c r="D55" s="50">
        <v>0.2</v>
      </c>
      <c r="E55" s="18">
        <f t="shared" si="2"/>
        <v>0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</row>
    <row r="56" spans="1:82" s="21" customFormat="1" ht="16" x14ac:dyDescent="0.3">
      <c r="A56" s="16" t="s">
        <v>262</v>
      </c>
      <c r="B56" s="17" t="s">
        <v>280</v>
      </c>
      <c r="C56" s="51">
        <f>SUMPRODUCT(Charges!$D$1:$AI$1,Charges!D56:AI56)</f>
        <v>0</v>
      </c>
      <c r="D56" s="50">
        <v>0.2</v>
      </c>
      <c r="E56" s="18">
        <f t="shared" si="2"/>
        <v>0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</row>
    <row r="57" spans="1:82" s="21" customFormat="1" ht="16" x14ac:dyDescent="0.3">
      <c r="A57" s="16" t="s">
        <v>263</v>
      </c>
      <c r="B57" s="17" t="s">
        <v>281</v>
      </c>
      <c r="C57" s="51">
        <f>SUMPRODUCT(Charges!$D$1:$AI$1,Charges!D57:AI57)</f>
        <v>0</v>
      </c>
      <c r="D57" s="50">
        <v>0.2</v>
      </c>
      <c r="E57" s="18">
        <f t="shared" si="2"/>
        <v>0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</row>
    <row r="58" spans="1:82" s="21" customFormat="1" ht="16" x14ac:dyDescent="0.3">
      <c r="A58" s="16" t="s">
        <v>264</v>
      </c>
      <c r="B58" s="17" t="s">
        <v>282</v>
      </c>
      <c r="C58" s="51">
        <f>SUMPRODUCT(Charges!$D$1:$AI$1,Charges!D58:AI58)</f>
        <v>0</v>
      </c>
      <c r="D58" s="50">
        <v>0.2</v>
      </c>
      <c r="E58" s="18">
        <f t="shared" si="2"/>
        <v>0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</row>
    <row r="59" spans="1:82" s="21" customFormat="1" ht="16" x14ac:dyDescent="0.3">
      <c r="A59" s="16" t="s">
        <v>265</v>
      </c>
      <c r="B59" s="17" t="s">
        <v>283</v>
      </c>
      <c r="C59" s="51">
        <f>SUMPRODUCT(Charges!$D$1:$AI$1,Charges!D59:AI59)</f>
        <v>0</v>
      </c>
      <c r="D59" s="50">
        <v>0.2</v>
      </c>
      <c r="E59" s="18">
        <f t="shared" si="2"/>
        <v>0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</row>
    <row r="60" spans="1:82" s="21" customFormat="1" ht="16" x14ac:dyDescent="0.3">
      <c r="A60" s="16" t="s">
        <v>266</v>
      </c>
      <c r="B60" s="17" t="s">
        <v>284</v>
      </c>
      <c r="C60" s="51">
        <f>SUMPRODUCT(Charges!$D$1:$AI$1,Charges!D60:AI60)</f>
        <v>0</v>
      </c>
      <c r="D60" s="50">
        <v>0.2</v>
      </c>
      <c r="E60" s="18">
        <f t="shared" si="2"/>
        <v>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</row>
    <row r="61" spans="1:82" s="21" customFormat="1" ht="16" x14ac:dyDescent="0.3">
      <c r="A61" s="16" t="s">
        <v>267</v>
      </c>
      <c r="B61" s="17" t="s">
        <v>285</v>
      </c>
      <c r="C61" s="51">
        <f>SUMPRODUCT(Charges!$D$1:$AI$1,Charges!D61:AI61)</f>
        <v>0</v>
      </c>
      <c r="D61" s="50">
        <v>0.2</v>
      </c>
      <c r="E61" s="18">
        <f t="shared" si="2"/>
        <v>0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</row>
    <row r="62" spans="1:82" s="21" customFormat="1" ht="16" x14ac:dyDescent="0.3">
      <c r="A62" s="16" t="s">
        <v>268</v>
      </c>
      <c r="B62" s="17" t="s">
        <v>286</v>
      </c>
      <c r="C62" s="51">
        <f>SUMPRODUCT(Charges!$D$1:$AI$1,Charges!D62:AI62)</f>
        <v>0</v>
      </c>
      <c r="D62" s="50">
        <v>0.2</v>
      </c>
      <c r="E62" s="18">
        <f t="shared" si="2"/>
        <v>0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</row>
    <row r="63" spans="1:82" s="21" customFormat="1" ht="16" x14ac:dyDescent="0.3">
      <c r="A63" s="16" t="s">
        <v>269</v>
      </c>
      <c r="B63" s="17" t="s">
        <v>287</v>
      </c>
      <c r="C63" s="51">
        <f>SUMPRODUCT(Charges!$D$1:$AI$1,Charges!D63:AI63)</f>
        <v>0</v>
      </c>
      <c r="D63" s="50">
        <v>0.2</v>
      </c>
      <c r="E63" s="18">
        <f t="shared" si="2"/>
        <v>0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</row>
    <row r="64" spans="1:82" s="21" customFormat="1" ht="16" x14ac:dyDescent="0.3">
      <c r="A64" s="16" t="s">
        <v>270</v>
      </c>
      <c r="B64" s="17" t="s">
        <v>288</v>
      </c>
      <c r="C64" s="51">
        <f>SUMPRODUCT(Charges!$D$1:$AI$1,Charges!D64:AI64)</f>
        <v>0</v>
      </c>
      <c r="D64" s="50">
        <v>0.2</v>
      </c>
      <c r="E64" s="18">
        <f t="shared" si="2"/>
        <v>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</row>
    <row r="65" spans="1:82" s="21" customFormat="1" ht="16" x14ac:dyDescent="0.3">
      <c r="A65" s="16" t="s">
        <v>271</v>
      </c>
      <c r="B65" s="17" t="s">
        <v>289</v>
      </c>
      <c r="C65" s="51">
        <f>SUMPRODUCT(Charges!$D$1:$AI$1,Charges!D65:AI65)</f>
        <v>0</v>
      </c>
      <c r="D65" s="50">
        <v>0.2</v>
      </c>
      <c r="E65" s="18">
        <f t="shared" ref="E65:E80" si="3">C65+C65*D65</f>
        <v>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</row>
    <row r="66" spans="1:82" s="21" customFormat="1" ht="16" x14ac:dyDescent="0.3">
      <c r="A66" s="16" t="s">
        <v>272</v>
      </c>
      <c r="B66" s="17" t="s">
        <v>290</v>
      </c>
      <c r="C66" s="51">
        <f>SUMPRODUCT(Charges!$D$1:$AI$1,Charges!D66:AI66)</f>
        <v>0</v>
      </c>
      <c r="D66" s="50">
        <v>0.2</v>
      </c>
      <c r="E66" s="18">
        <f t="shared" si="3"/>
        <v>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</row>
    <row r="67" spans="1:82" s="21" customFormat="1" ht="16" x14ac:dyDescent="0.3">
      <c r="A67" s="16" t="s">
        <v>273</v>
      </c>
      <c r="B67" s="17" t="s">
        <v>291</v>
      </c>
      <c r="C67" s="51">
        <f>SUMPRODUCT(Charges!$D$1:$AI$1,Charges!D67:AI67)</f>
        <v>0</v>
      </c>
      <c r="D67" s="50">
        <v>0.2</v>
      </c>
      <c r="E67" s="18">
        <f t="shared" si="3"/>
        <v>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</row>
    <row r="68" spans="1:82" s="21" customFormat="1" ht="16" x14ac:dyDescent="0.3">
      <c r="A68" s="16" t="s">
        <v>274</v>
      </c>
      <c r="B68" s="17" t="s">
        <v>292</v>
      </c>
      <c r="C68" s="51">
        <f>SUMPRODUCT(Charges!$D$1:$AI$1,Charges!D68:AI68)</f>
        <v>0</v>
      </c>
      <c r="D68" s="50">
        <v>0.2</v>
      </c>
      <c r="E68" s="18">
        <f t="shared" si="3"/>
        <v>0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</row>
    <row r="69" spans="1:82" s="21" customFormat="1" ht="16" x14ac:dyDescent="0.3">
      <c r="A69" s="16" t="s">
        <v>275</v>
      </c>
      <c r="B69" s="17" t="s">
        <v>293</v>
      </c>
      <c r="C69" s="51">
        <f>SUMPRODUCT(Charges!$D$1:$AI$1,Charges!D69:AI69)</f>
        <v>0</v>
      </c>
      <c r="D69" s="50">
        <v>0.2</v>
      </c>
      <c r="E69" s="18">
        <f t="shared" si="3"/>
        <v>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</row>
    <row r="70" spans="1:82" s="21" customFormat="1" ht="32" x14ac:dyDescent="0.3">
      <c r="A70" s="16" t="s">
        <v>249</v>
      </c>
      <c r="B70" s="17" t="s">
        <v>208</v>
      </c>
      <c r="C70" s="51">
        <f>SUMPRODUCT(Charges!$D$1:$AI$1,Charges!D70:AI70)</f>
        <v>0</v>
      </c>
      <c r="D70" s="50">
        <v>0.2</v>
      </c>
      <c r="E70" s="18">
        <f t="shared" si="3"/>
        <v>0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</row>
    <row r="71" spans="1:82" s="21" customFormat="1" ht="32" x14ac:dyDescent="0.3">
      <c r="A71" s="16" t="s">
        <v>250</v>
      </c>
      <c r="B71" s="17" t="s">
        <v>214</v>
      </c>
      <c r="C71" s="51">
        <f>SUMPRODUCT(Charges!$D$1:$AI$1,Charges!D71:AI71)</f>
        <v>0</v>
      </c>
      <c r="D71" s="50">
        <v>0.2</v>
      </c>
      <c r="E71" s="18">
        <f t="shared" si="3"/>
        <v>0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</row>
    <row r="72" spans="1:82" s="21" customFormat="1" ht="32" x14ac:dyDescent="0.3">
      <c r="A72" s="16" t="s">
        <v>251</v>
      </c>
      <c r="B72" s="17" t="s">
        <v>213</v>
      </c>
      <c r="C72" s="51">
        <f>SUMPRODUCT(Charges!$D$1:$AI$1,Charges!D72:AI72)</f>
        <v>0</v>
      </c>
      <c r="D72" s="50">
        <v>0.2</v>
      </c>
      <c r="E72" s="18">
        <f t="shared" si="3"/>
        <v>0</v>
      </c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</row>
    <row r="73" spans="1:82" s="21" customFormat="1" ht="32" x14ac:dyDescent="0.3">
      <c r="A73" s="16" t="s">
        <v>252</v>
      </c>
      <c r="B73" s="17" t="s">
        <v>212</v>
      </c>
      <c r="C73" s="51">
        <f>SUMPRODUCT(Charges!$D$1:$AI$1,Charges!D73:AI73)</f>
        <v>0</v>
      </c>
      <c r="D73" s="50">
        <v>0.2</v>
      </c>
      <c r="E73" s="18">
        <f t="shared" si="3"/>
        <v>0</v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</row>
    <row r="74" spans="1:82" s="21" customFormat="1" ht="32" x14ac:dyDescent="0.3">
      <c r="A74" s="16" t="s">
        <v>253</v>
      </c>
      <c r="B74" s="17" t="s">
        <v>211</v>
      </c>
      <c r="C74" s="51">
        <f>SUMPRODUCT(Charges!$D$1:$AI$1,Charges!D74:AI74)</f>
        <v>0</v>
      </c>
      <c r="D74" s="50">
        <v>0.2</v>
      </c>
      <c r="E74" s="18">
        <f t="shared" si="3"/>
        <v>0</v>
      </c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</row>
    <row r="75" spans="1:82" s="21" customFormat="1" ht="32" x14ac:dyDescent="0.3">
      <c r="A75" s="16" t="s">
        <v>254</v>
      </c>
      <c r="B75" s="17" t="s">
        <v>210</v>
      </c>
      <c r="C75" s="51">
        <f>SUMPRODUCT(Charges!$D$1:$AI$1,Charges!D75:AI75)</f>
        <v>0</v>
      </c>
      <c r="D75" s="50">
        <v>0.2</v>
      </c>
      <c r="E75" s="18">
        <f t="shared" si="3"/>
        <v>0</v>
      </c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</row>
    <row r="76" spans="1:82" s="21" customFormat="1" ht="32" x14ac:dyDescent="0.3">
      <c r="A76" s="16" t="s">
        <v>255</v>
      </c>
      <c r="B76" s="17" t="s">
        <v>209</v>
      </c>
      <c r="C76" s="51">
        <f>SUMPRODUCT(Charges!$D$1:$AI$1,Charges!D76:AI76)</f>
        <v>0</v>
      </c>
      <c r="D76" s="50">
        <v>0.2</v>
      </c>
      <c r="E76" s="18">
        <f t="shared" si="3"/>
        <v>0</v>
      </c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</row>
    <row r="77" spans="1:82" s="21" customFormat="1" ht="32" x14ac:dyDescent="0.3">
      <c r="A77" s="16" t="s">
        <v>215</v>
      </c>
      <c r="B77" s="17" t="s">
        <v>217</v>
      </c>
      <c r="C77" s="51">
        <f>SUMPRODUCT(Charges!$D$1:$AI$1,Charges!D77:AI77)</f>
        <v>0</v>
      </c>
      <c r="D77" s="50">
        <v>0.2</v>
      </c>
      <c r="E77" s="18">
        <f t="shared" si="3"/>
        <v>0</v>
      </c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</row>
    <row r="78" spans="1:82" s="21" customFormat="1" ht="32" x14ac:dyDescent="0.3">
      <c r="A78" s="16" t="s">
        <v>243</v>
      </c>
      <c r="B78" s="17" t="s">
        <v>218</v>
      </c>
      <c r="C78" s="51">
        <f>SUMPRODUCT(Charges!$D$1:$AI$1,Charges!D78:AI78)</f>
        <v>0</v>
      </c>
      <c r="D78" s="50">
        <v>0.2</v>
      </c>
      <c r="E78" s="18">
        <f t="shared" si="3"/>
        <v>0</v>
      </c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</row>
    <row r="79" spans="1:82" s="21" customFormat="1" ht="32" x14ac:dyDescent="0.3">
      <c r="A79" s="16" t="s">
        <v>216</v>
      </c>
      <c r="B79" s="17" t="s">
        <v>219</v>
      </c>
      <c r="C79" s="51">
        <f>SUMPRODUCT(Charges!$D$1:$AI$1,Charges!D79:AI79)</f>
        <v>0</v>
      </c>
      <c r="D79" s="50">
        <v>0.2</v>
      </c>
      <c r="E79" s="18">
        <f t="shared" si="3"/>
        <v>0</v>
      </c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</row>
    <row r="80" spans="1:82" s="21" customFormat="1" ht="32" x14ac:dyDescent="0.3">
      <c r="A80" s="16" t="s">
        <v>244</v>
      </c>
      <c r="B80" s="17" t="s">
        <v>220</v>
      </c>
      <c r="C80" s="51">
        <f>SUMPRODUCT(Charges!$D$1:$AI$1,Charges!D80:AI80)</f>
        <v>0</v>
      </c>
      <c r="D80" s="50">
        <v>0.2</v>
      </c>
      <c r="E80" s="18">
        <f t="shared" si="3"/>
        <v>0</v>
      </c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</row>
    <row r="81" ht="15.75" customHeight="1" x14ac:dyDescent="0.25"/>
    <row r="82" ht="15.75" customHeight="1" x14ac:dyDescent="0.25"/>
  </sheetData>
  <mergeCells count="5">
    <mergeCell ref="A1:A2"/>
    <mergeCell ref="B1:B2"/>
    <mergeCell ref="C1:C2"/>
    <mergeCell ref="D1:D2"/>
    <mergeCell ref="E1:E2"/>
  </mergeCells>
  <phoneticPr fontId="29" type="noConversion"/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showGridLines="0" workbookViewId="0">
      <pane xSplit="4" ySplit="3" topLeftCell="E4" activePane="bottomRight" state="frozen"/>
      <selection activeCell="E4" sqref="E4"/>
      <selection pane="topRight"/>
      <selection pane="bottomLeft"/>
      <selection pane="bottomRight" activeCell="E4" sqref="E4:E37"/>
    </sheetView>
  </sheetViews>
  <sheetFormatPr baseColWidth="10" defaultRowHeight="14.5" x14ac:dyDescent="0.25"/>
  <cols>
    <col min="1" max="1" width="14.54296875" style="27" customWidth="1"/>
    <col min="2" max="2" width="30.7265625" style="27" customWidth="1"/>
    <col min="3" max="3" width="39.54296875" style="27" customWidth="1"/>
    <col min="4" max="4" width="22.81640625" style="27" customWidth="1"/>
    <col min="5" max="5" width="21.81640625" style="27" customWidth="1"/>
    <col min="6" max="6" width="22.453125" style="28" customWidth="1"/>
    <col min="7" max="253" width="11.453125" style="27"/>
    <col min="254" max="254" width="14.54296875" style="27" customWidth="1"/>
    <col min="255" max="256" width="30.7265625" style="27" customWidth="1"/>
    <col min="257" max="257" width="22.81640625" style="27" customWidth="1"/>
    <col min="258" max="258" width="21.81640625" style="27" customWidth="1"/>
    <col min="259" max="259" width="20.7265625" style="27" customWidth="1"/>
    <col min="260" max="260" width="19.81640625" style="27" customWidth="1"/>
    <col min="261" max="261" width="15.7265625" style="27" customWidth="1"/>
    <col min="262" max="509" width="11.453125" style="27"/>
    <col min="510" max="510" width="14.54296875" style="27" customWidth="1"/>
    <col min="511" max="512" width="30.7265625" style="27" customWidth="1"/>
    <col min="513" max="513" width="22.81640625" style="27" customWidth="1"/>
    <col min="514" max="514" width="21.81640625" style="27" customWidth="1"/>
    <col min="515" max="515" width="20.7265625" style="27" customWidth="1"/>
    <col min="516" max="516" width="19.81640625" style="27" customWidth="1"/>
    <col min="517" max="517" width="15.7265625" style="27" customWidth="1"/>
    <col min="518" max="765" width="11.453125" style="27"/>
    <col min="766" max="766" width="14.54296875" style="27" customWidth="1"/>
    <col min="767" max="768" width="30.7265625" style="27" customWidth="1"/>
    <col min="769" max="769" width="22.81640625" style="27" customWidth="1"/>
    <col min="770" max="770" width="21.81640625" style="27" customWidth="1"/>
    <col min="771" max="771" width="20.7265625" style="27" customWidth="1"/>
    <col min="772" max="772" width="19.81640625" style="27" customWidth="1"/>
    <col min="773" max="773" width="15.7265625" style="27" customWidth="1"/>
    <col min="774" max="1021" width="11.453125" style="27"/>
    <col min="1022" max="1022" width="14.54296875" style="27" customWidth="1"/>
    <col min="1023" max="1024" width="30.7265625" style="27" customWidth="1"/>
    <col min="1025" max="1025" width="22.81640625" style="27" customWidth="1"/>
    <col min="1026" max="1026" width="21.81640625" style="27" customWidth="1"/>
    <col min="1027" max="1027" width="20.7265625" style="27" customWidth="1"/>
    <col min="1028" max="1028" width="19.81640625" style="27" customWidth="1"/>
    <col min="1029" max="1029" width="15.7265625" style="27" customWidth="1"/>
    <col min="1030" max="1277" width="11.453125" style="27"/>
    <col min="1278" max="1278" width="14.54296875" style="27" customWidth="1"/>
    <col min="1279" max="1280" width="30.7265625" style="27" customWidth="1"/>
    <col min="1281" max="1281" width="22.81640625" style="27" customWidth="1"/>
    <col min="1282" max="1282" width="21.81640625" style="27" customWidth="1"/>
    <col min="1283" max="1283" width="20.7265625" style="27" customWidth="1"/>
    <col min="1284" max="1284" width="19.81640625" style="27" customWidth="1"/>
    <col min="1285" max="1285" width="15.7265625" style="27" customWidth="1"/>
    <col min="1286" max="1533" width="11.453125" style="27"/>
    <col min="1534" max="1534" width="14.54296875" style="27" customWidth="1"/>
    <col min="1535" max="1536" width="30.7265625" style="27" customWidth="1"/>
    <col min="1537" max="1537" width="22.81640625" style="27" customWidth="1"/>
    <col min="1538" max="1538" width="21.81640625" style="27" customWidth="1"/>
    <col min="1539" max="1539" width="20.7265625" style="27" customWidth="1"/>
    <col min="1540" max="1540" width="19.81640625" style="27" customWidth="1"/>
    <col min="1541" max="1541" width="15.7265625" style="27" customWidth="1"/>
    <col min="1542" max="1789" width="11.453125" style="27"/>
    <col min="1790" max="1790" width="14.54296875" style="27" customWidth="1"/>
    <col min="1791" max="1792" width="30.7265625" style="27" customWidth="1"/>
    <col min="1793" max="1793" width="22.81640625" style="27" customWidth="1"/>
    <col min="1794" max="1794" width="21.81640625" style="27" customWidth="1"/>
    <col min="1795" max="1795" width="20.7265625" style="27" customWidth="1"/>
    <col min="1796" max="1796" width="19.81640625" style="27" customWidth="1"/>
    <col min="1797" max="1797" width="15.7265625" style="27" customWidth="1"/>
    <col min="1798" max="2045" width="11.453125" style="27"/>
    <col min="2046" max="2046" width="14.54296875" style="27" customWidth="1"/>
    <col min="2047" max="2048" width="30.7265625" style="27" customWidth="1"/>
    <col min="2049" max="2049" width="22.81640625" style="27" customWidth="1"/>
    <col min="2050" max="2050" width="21.81640625" style="27" customWidth="1"/>
    <col min="2051" max="2051" width="20.7265625" style="27" customWidth="1"/>
    <col min="2052" max="2052" width="19.81640625" style="27" customWidth="1"/>
    <col min="2053" max="2053" width="15.7265625" style="27" customWidth="1"/>
    <col min="2054" max="2301" width="11.453125" style="27"/>
    <col min="2302" max="2302" width="14.54296875" style="27" customWidth="1"/>
    <col min="2303" max="2304" width="30.7265625" style="27" customWidth="1"/>
    <col min="2305" max="2305" width="22.81640625" style="27" customWidth="1"/>
    <col min="2306" max="2306" width="21.81640625" style="27" customWidth="1"/>
    <col min="2307" max="2307" width="20.7265625" style="27" customWidth="1"/>
    <col min="2308" max="2308" width="19.81640625" style="27" customWidth="1"/>
    <col min="2309" max="2309" width="15.7265625" style="27" customWidth="1"/>
    <col min="2310" max="2557" width="11.453125" style="27"/>
    <col min="2558" max="2558" width="14.54296875" style="27" customWidth="1"/>
    <col min="2559" max="2560" width="30.7265625" style="27" customWidth="1"/>
    <col min="2561" max="2561" width="22.81640625" style="27" customWidth="1"/>
    <col min="2562" max="2562" width="21.81640625" style="27" customWidth="1"/>
    <col min="2563" max="2563" width="20.7265625" style="27" customWidth="1"/>
    <col min="2564" max="2564" width="19.81640625" style="27" customWidth="1"/>
    <col min="2565" max="2565" width="15.7265625" style="27" customWidth="1"/>
    <col min="2566" max="2813" width="11.453125" style="27"/>
    <col min="2814" max="2814" width="14.54296875" style="27" customWidth="1"/>
    <col min="2815" max="2816" width="30.7265625" style="27" customWidth="1"/>
    <col min="2817" max="2817" width="22.81640625" style="27" customWidth="1"/>
    <col min="2818" max="2818" width="21.81640625" style="27" customWidth="1"/>
    <col min="2819" max="2819" width="20.7265625" style="27" customWidth="1"/>
    <col min="2820" max="2820" width="19.81640625" style="27" customWidth="1"/>
    <col min="2821" max="2821" width="15.7265625" style="27" customWidth="1"/>
    <col min="2822" max="3069" width="11.453125" style="27"/>
    <col min="3070" max="3070" width="14.54296875" style="27" customWidth="1"/>
    <col min="3071" max="3072" width="30.7265625" style="27" customWidth="1"/>
    <col min="3073" max="3073" width="22.81640625" style="27" customWidth="1"/>
    <col min="3074" max="3074" width="21.81640625" style="27" customWidth="1"/>
    <col min="3075" max="3075" width="20.7265625" style="27" customWidth="1"/>
    <col min="3076" max="3076" width="19.81640625" style="27" customWidth="1"/>
    <col min="3077" max="3077" width="15.7265625" style="27" customWidth="1"/>
    <col min="3078" max="3325" width="11.453125" style="27"/>
    <col min="3326" max="3326" width="14.54296875" style="27" customWidth="1"/>
    <col min="3327" max="3328" width="30.7265625" style="27" customWidth="1"/>
    <col min="3329" max="3329" width="22.81640625" style="27" customWidth="1"/>
    <col min="3330" max="3330" width="21.81640625" style="27" customWidth="1"/>
    <col min="3331" max="3331" width="20.7265625" style="27" customWidth="1"/>
    <col min="3332" max="3332" width="19.81640625" style="27" customWidth="1"/>
    <col min="3333" max="3333" width="15.7265625" style="27" customWidth="1"/>
    <col min="3334" max="3581" width="11.453125" style="27"/>
    <col min="3582" max="3582" width="14.54296875" style="27" customWidth="1"/>
    <col min="3583" max="3584" width="30.7265625" style="27" customWidth="1"/>
    <col min="3585" max="3585" width="22.81640625" style="27" customWidth="1"/>
    <col min="3586" max="3586" width="21.81640625" style="27" customWidth="1"/>
    <col min="3587" max="3587" width="20.7265625" style="27" customWidth="1"/>
    <col min="3588" max="3588" width="19.81640625" style="27" customWidth="1"/>
    <col min="3589" max="3589" width="15.7265625" style="27" customWidth="1"/>
    <col min="3590" max="3837" width="11.453125" style="27"/>
    <col min="3838" max="3838" width="14.54296875" style="27" customWidth="1"/>
    <col min="3839" max="3840" width="30.7265625" style="27" customWidth="1"/>
    <col min="3841" max="3841" width="22.81640625" style="27" customWidth="1"/>
    <col min="3842" max="3842" width="21.81640625" style="27" customWidth="1"/>
    <col min="3843" max="3843" width="20.7265625" style="27" customWidth="1"/>
    <col min="3844" max="3844" width="19.81640625" style="27" customWidth="1"/>
    <col min="3845" max="3845" width="15.7265625" style="27" customWidth="1"/>
    <col min="3846" max="4093" width="11.453125" style="27"/>
    <col min="4094" max="4094" width="14.54296875" style="27" customWidth="1"/>
    <col min="4095" max="4096" width="30.7265625" style="27" customWidth="1"/>
    <col min="4097" max="4097" width="22.81640625" style="27" customWidth="1"/>
    <col min="4098" max="4098" width="21.81640625" style="27" customWidth="1"/>
    <col min="4099" max="4099" width="20.7265625" style="27" customWidth="1"/>
    <col min="4100" max="4100" width="19.81640625" style="27" customWidth="1"/>
    <col min="4101" max="4101" width="15.7265625" style="27" customWidth="1"/>
    <col min="4102" max="4349" width="11.453125" style="27"/>
    <col min="4350" max="4350" width="14.54296875" style="27" customWidth="1"/>
    <col min="4351" max="4352" width="30.7265625" style="27" customWidth="1"/>
    <col min="4353" max="4353" width="22.81640625" style="27" customWidth="1"/>
    <col min="4354" max="4354" width="21.81640625" style="27" customWidth="1"/>
    <col min="4355" max="4355" width="20.7265625" style="27" customWidth="1"/>
    <col min="4356" max="4356" width="19.81640625" style="27" customWidth="1"/>
    <col min="4357" max="4357" width="15.7265625" style="27" customWidth="1"/>
    <col min="4358" max="4605" width="11.453125" style="27"/>
    <col min="4606" max="4606" width="14.54296875" style="27" customWidth="1"/>
    <col min="4607" max="4608" width="30.7265625" style="27" customWidth="1"/>
    <col min="4609" max="4609" width="22.81640625" style="27" customWidth="1"/>
    <col min="4610" max="4610" width="21.81640625" style="27" customWidth="1"/>
    <col min="4611" max="4611" width="20.7265625" style="27" customWidth="1"/>
    <col min="4612" max="4612" width="19.81640625" style="27" customWidth="1"/>
    <col min="4613" max="4613" width="15.7265625" style="27" customWidth="1"/>
    <col min="4614" max="4861" width="11.453125" style="27"/>
    <col min="4862" max="4862" width="14.54296875" style="27" customWidth="1"/>
    <col min="4863" max="4864" width="30.7265625" style="27" customWidth="1"/>
    <col min="4865" max="4865" width="22.81640625" style="27" customWidth="1"/>
    <col min="4866" max="4866" width="21.81640625" style="27" customWidth="1"/>
    <col min="4867" max="4867" width="20.7265625" style="27" customWidth="1"/>
    <col min="4868" max="4868" width="19.81640625" style="27" customWidth="1"/>
    <col min="4869" max="4869" width="15.7265625" style="27" customWidth="1"/>
    <col min="4870" max="5117" width="11.453125" style="27"/>
    <col min="5118" max="5118" width="14.54296875" style="27" customWidth="1"/>
    <col min="5119" max="5120" width="30.7265625" style="27" customWidth="1"/>
    <col min="5121" max="5121" width="22.81640625" style="27" customWidth="1"/>
    <col min="5122" max="5122" width="21.81640625" style="27" customWidth="1"/>
    <col min="5123" max="5123" width="20.7265625" style="27" customWidth="1"/>
    <col min="5124" max="5124" width="19.81640625" style="27" customWidth="1"/>
    <col min="5125" max="5125" width="15.7265625" style="27" customWidth="1"/>
    <col min="5126" max="5373" width="11.453125" style="27"/>
    <col min="5374" max="5374" width="14.54296875" style="27" customWidth="1"/>
    <col min="5375" max="5376" width="30.7265625" style="27" customWidth="1"/>
    <col min="5377" max="5377" width="22.81640625" style="27" customWidth="1"/>
    <col min="5378" max="5378" width="21.81640625" style="27" customWidth="1"/>
    <col min="5379" max="5379" width="20.7265625" style="27" customWidth="1"/>
    <col min="5380" max="5380" width="19.81640625" style="27" customWidth="1"/>
    <col min="5381" max="5381" width="15.7265625" style="27" customWidth="1"/>
    <col min="5382" max="5629" width="11.453125" style="27"/>
    <col min="5630" max="5630" width="14.54296875" style="27" customWidth="1"/>
    <col min="5631" max="5632" width="30.7265625" style="27" customWidth="1"/>
    <col min="5633" max="5633" width="22.81640625" style="27" customWidth="1"/>
    <col min="5634" max="5634" width="21.81640625" style="27" customWidth="1"/>
    <col min="5635" max="5635" width="20.7265625" style="27" customWidth="1"/>
    <col min="5636" max="5636" width="19.81640625" style="27" customWidth="1"/>
    <col min="5637" max="5637" width="15.7265625" style="27" customWidth="1"/>
    <col min="5638" max="5885" width="11.453125" style="27"/>
    <col min="5886" max="5886" width="14.54296875" style="27" customWidth="1"/>
    <col min="5887" max="5888" width="30.7265625" style="27" customWidth="1"/>
    <col min="5889" max="5889" width="22.81640625" style="27" customWidth="1"/>
    <col min="5890" max="5890" width="21.81640625" style="27" customWidth="1"/>
    <col min="5891" max="5891" width="20.7265625" style="27" customWidth="1"/>
    <col min="5892" max="5892" width="19.81640625" style="27" customWidth="1"/>
    <col min="5893" max="5893" width="15.7265625" style="27" customWidth="1"/>
    <col min="5894" max="6141" width="11.453125" style="27"/>
    <col min="6142" max="6142" width="14.54296875" style="27" customWidth="1"/>
    <col min="6143" max="6144" width="30.7265625" style="27" customWidth="1"/>
    <col min="6145" max="6145" width="22.81640625" style="27" customWidth="1"/>
    <col min="6146" max="6146" width="21.81640625" style="27" customWidth="1"/>
    <col min="6147" max="6147" width="20.7265625" style="27" customWidth="1"/>
    <col min="6148" max="6148" width="19.81640625" style="27" customWidth="1"/>
    <col min="6149" max="6149" width="15.7265625" style="27" customWidth="1"/>
    <col min="6150" max="6397" width="11.453125" style="27"/>
    <col min="6398" max="6398" width="14.54296875" style="27" customWidth="1"/>
    <col min="6399" max="6400" width="30.7265625" style="27" customWidth="1"/>
    <col min="6401" max="6401" width="22.81640625" style="27" customWidth="1"/>
    <col min="6402" max="6402" width="21.81640625" style="27" customWidth="1"/>
    <col min="6403" max="6403" width="20.7265625" style="27" customWidth="1"/>
    <col min="6404" max="6404" width="19.81640625" style="27" customWidth="1"/>
    <col min="6405" max="6405" width="15.7265625" style="27" customWidth="1"/>
    <col min="6406" max="6653" width="11.453125" style="27"/>
    <col min="6654" max="6654" width="14.54296875" style="27" customWidth="1"/>
    <col min="6655" max="6656" width="30.7265625" style="27" customWidth="1"/>
    <col min="6657" max="6657" width="22.81640625" style="27" customWidth="1"/>
    <col min="6658" max="6658" width="21.81640625" style="27" customWidth="1"/>
    <col min="6659" max="6659" width="20.7265625" style="27" customWidth="1"/>
    <col min="6660" max="6660" width="19.81640625" style="27" customWidth="1"/>
    <col min="6661" max="6661" width="15.7265625" style="27" customWidth="1"/>
    <col min="6662" max="6909" width="11.453125" style="27"/>
    <col min="6910" max="6910" width="14.54296875" style="27" customWidth="1"/>
    <col min="6911" max="6912" width="30.7265625" style="27" customWidth="1"/>
    <col min="6913" max="6913" width="22.81640625" style="27" customWidth="1"/>
    <col min="6914" max="6914" width="21.81640625" style="27" customWidth="1"/>
    <col min="6915" max="6915" width="20.7265625" style="27" customWidth="1"/>
    <col min="6916" max="6916" width="19.81640625" style="27" customWidth="1"/>
    <col min="6917" max="6917" width="15.7265625" style="27" customWidth="1"/>
    <col min="6918" max="7165" width="11.453125" style="27"/>
    <col min="7166" max="7166" width="14.54296875" style="27" customWidth="1"/>
    <col min="7167" max="7168" width="30.7265625" style="27" customWidth="1"/>
    <col min="7169" max="7169" width="22.81640625" style="27" customWidth="1"/>
    <col min="7170" max="7170" width="21.81640625" style="27" customWidth="1"/>
    <col min="7171" max="7171" width="20.7265625" style="27" customWidth="1"/>
    <col min="7172" max="7172" width="19.81640625" style="27" customWidth="1"/>
    <col min="7173" max="7173" width="15.7265625" style="27" customWidth="1"/>
    <col min="7174" max="7421" width="11.453125" style="27"/>
    <col min="7422" max="7422" width="14.54296875" style="27" customWidth="1"/>
    <col min="7423" max="7424" width="30.7265625" style="27" customWidth="1"/>
    <col min="7425" max="7425" width="22.81640625" style="27" customWidth="1"/>
    <col min="7426" max="7426" width="21.81640625" style="27" customWidth="1"/>
    <col min="7427" max="7427" width="20.7265625" style="27" customWidth="1"/>
    <col min="7428" max="7428" width="19.81640625" style="27" customWidth="1"/>
    <col min="7429" max="7429" width="15.7265625" style="27" customWidth="1"/>
    <col min="7430" max="7677" width="11.453125" style="27"/>
    <col min="7678" max="7678" width="14.54296875" style="27" customWidth="1"/>
    <col min="7679" max="7680" width="30.7265625" style="27" customWidth="1"/>
    <col min="7681" max="7681" width="22.81640625" style="27" customWidth="1"/>
    <col min="7682" max="7682" width="21.81640625" style="27" customWidth="1"/>
    <col min="7683" max="7683" width="20.7265625" style="27" customWidth="1"/>
    <col min="7684" max="7684" width="19.81640625" style="27" customWidth="1"/>
    <col min="7685" max="7685" width="15.7265625" style="27" customWidth="1"/>
    <col min="7686" max="7933" width="11.453125" style="27"/>
    <col min="7934" max="7934" width="14.54296875" style="27" customWidth="1"/>
    <col min="7935" max="7936" width="30.7265625" style="27" customWidth="1"/>
    <col min="7937" max="7937" width="22.81640625" style="27" customWidth="1"/>
    <col min="7938" max="7938" width="21.81640625" style="27" customWidth="1"/>
    <col min="7939" max="7939" width="20.7265625" style="27" customWidth="1"/>
    <col min="7940" max="7940" width="19.81640625" style="27" customWidth="1"/>
    <col min="7941" max="7941" width="15.7265625" style="27" customWidth="1"/>
    <col min="7942" max="8189" width="11.453125" style="27"/>
    <col min="8190" max="8190" width="14.54296875" style="27" customWidth="1"/>
    <col min="8191" max="8192" width="30.7265625" style="27" customWidth="1"/>
    <col min="8193" max="8193" width="22.81640625" style="27" customWidth="1"/>
    <col min="8194" max="8194" width="21.81640625" style="27" customWidth="1"/>
    <col min="8195" max="8195" width="20.7265625" style="27" customWidth="1"/>
    <col min="8196" max="8196" width="19.81640625" style="27" customWidth="1"/>
    <col min="8197" max="8197" width="15.7265625" style="27" customWidth="1"/>
    <col min="8198" max="8445" width="11.453125" style="27"/>
    <col min="8446" max="8446" width="14.54296875" style="27" customWidth="1"/>
    <col min="8447" max="8448" width="30.7265625" style="27" customWidth="1"/>
    <col min="8449" max="8449" width="22.81640625" style="27" customWidth="1"/>
    <col min="8450" max="8450" width="21.81640625" style="27" customWidth="1"/>
    <col min="8451" max="8451" width="20.7265625" style="27" customWidth="1"/>
    <col min="8452" max="8452" width="19.81640625" style="27" customWidth="1"/>
    <col min="8453" max="8453" width="15.7265625" style="27" customWidth="1"/>
    <col min="8454" max="8701" width="11.453125" style="27"/>
    <col min="8702" max="8702" width="14.54296875" style="27" customWidth="1"/>
    <col min="8703" max="8704" width="30.7265625" style="27" customWidth="1"/>
    <col min="8705" max="8705" width="22.81640625" style="27" customWidth="1"/>
    <col min="8706" max="8706" width="21.81640625" style="27" customWidth="1"/>
    <col min="8707" max="8707" width="20.7265625" style="27" customWidth="1"/>
    <col min="8708" max="8708" width="19.81640625" style="27" customWidth="1"/>
    <col min="8709" max="8709" width="15.7265625" style="27" customWidth="1"/>
    <col min="8710" max="8957" width="11.453125" style="27"/>
    <col min="8958" max="8958" width="14.54296875" style="27" customWidth="1"/>
    <col min="8959" max="8960" width="30.7265625" style="27" customWidth="1"/>
    <col min="8961" max="8961" width="22.81640625" style="27" customWidth="1"/>
    <col min="8962" max="8962" width="21.81640625" style="27" customWidth="1"/>
    <col min="8963" max="8963" width="20.7265625" style="27" customWidth="1"/>
    <col min="8964" max="8964" width="19.81640625" style="27" customWidth="1"/>
    <col min="8965" max="8965" width="15.7265625" style="27" customWidth="1"/>
    <col min="8966" max="9213" width="11.453125" style="27"/>
    <col min="9214" max="9214" width="14.54296875" style="27" customWidth="1"/>
    <col min="9215" max="9216" width="30.7265625" style="27" customWidth="1"/>
    <col min="9217" max="9217" width="22.81640625" style="27" customWidth="1"/>
    <col min="9218" max="9218" width="21.81640625" style="27" customWidth="1"/>
    <col min="9219" max="9219" width="20.7265625" style="27" customWidth="1"/>
    <col min="9220" max="9220" width="19.81640625" style="27" customWidth="1"/>
    <col min="9221" max="9221" width="15.7265625" style="27" customWidth="1"/>
    <col min="9222" max="9469" width="11.453125" style="27"/>
    <col min="9470" max="9470" width="14.54296875" style="27" customWidth="1"/>
    <col min="9471" max="9472" width="30.7265625" style="27" customWidth="1"/>
    <col min="9473" max="9473" width="22.81640625" style="27" customWidth="1"/>
    <col min="9474" max="9474" width="21.81640625" style="27" customWidth="1"/>
    <col min="9475" max="9475" width="20.7265625" style="27" customWidth="1"/>
    <col min="9476" max="9476" width="19.81640625" style="27" customWidth="1"/>
    <col min="9477" max="9477" width="15.7265625" style="27" customWidth="1"/>
    <col min="9478" max="9725" width="11.453125" style="27"/>
    <col min="9726" max="9726" width="14.54296875" style="27" customWidth="1"/>
    <col min="9727" max="9728" width="30.7265625" style="27" customWidth="1"/>
    <col min="9729" max="9729" width="22.81640625" style="27" customWidth="1"/>
    <col min="9730" max="9730" width="21.81640625" style="27" customWidth="1"/>
    <col min="9731" max="9731" width="20.7265625" style="27" customWidth="1"/>
    <col min="9732" max="9732" width="19.81640625" style="27" customWidth="1"/>
    <col min="9733" max="9733" width="15.7265625" style="27" customWidth="1"/>
    <col min="9734" max="9981" width="11.453125" style="27"/>
    <col min="9982" max="9982" width="14.54296875" style="27" customWidth="1"/>
    <col min="9983" max="9984" width="30.7265625" style="27" customWidth="1"/>
    <col min="9985" max="9985" width="22.81640625" style="27" customWidth="1"/>
    <col min="9986" max="9986" width="21.81640625" style="27" customWidth="1"/>
    <col min="9987" max="9987" width="20.7265625" style="27" customWidth="1"/>
    <col min="9988" max="9988" width="19.81640625" style="27" customWidth="1"/>
    <col min="9989" max="9989" width="15.7265625" style="27" customWidth="1"/>
    <col min="9990" max="10237" width="11.453125" style="27"/>
    <col min="10238" max="10238" width="14.54296875" style="27" customWidth="1"/>
    <col min="10239" max="10240" width="30.7265625" style="27" customWidth="1"/>
    <col min="10241" max="10241" width="22.81640625" style="27" customWidth="1"/>
    <col min="10242" max="10242" width="21.81640625" style="27" customWidth="1"/>
    <col min="10243" max="10243" width="20.7265625" style="27" customWidth="1"/>
    <col min="10244" max="10244" width="19.81640625" style="27" customWidth="1"/>
    <col min="10245" max="10245" width="15.7265625" style="27" customWidth="1"/>
    <col min="10246" max="10493" width="11.453125" style="27"/>
    <col min="10494" max="10494" width="14.54296875" style="27" customWidth="1"/>
    <col min="10495" max="10496" width="30.7265625" style="27" customWidth="1"/>
    <col min="10497" max="10497" width="22.81640625" style="27" customWidth="1"/>
    <col min="10498" max="10498" width="21.81640625" style="27" customWidth="1"/>
    <col min="10499" max="10499" width="20.7265625" style="27" customWidth="1"/>
    <col min="10500" max="10500" width="19.81640625" style="27" customWidth="1"/>
    <col min="10501" max="10501" width="15.7265625" style="27" customWidth="1"/>
    <col min="10502" max="10749" width="11.453125" style="27"/>
    <col min="10750" max="10750" width="14.54296875" style="27" customWidth="1"/>
    <col min="10751" max="10752" width="30.7265625" style="27" customWidth="1"/>
    <col min="10753" max="10753" width="22.81640625" style="27" customWidth="1"/>
    <col min="10754" max="10754" width="21.81640625" style="27" customWidth="1"/>
    <col min="10755" max="10755" width="20.7265625" style="27" customWidth="1"/>
    <col min="10756" max="10756" width="19.81640625" style="27" customWidth="1"/>
    <col min="10757" max="10757" width="15.7265625" style="27" customWidth="1"/>
    <col min="10758" max="11005" width="11.453125" style="27"/>
    <col min="11006" max="11006" width="14.54296875" style="27" customWidth="1"/>
    <col min="11007" max="11008" width="30.7265625" style="27" customWidth="1"/>
    <col min="11009" max="11009" width="22.81640625" style="27" customWidth="1"/>
    <col min="11010" max="11010" width="21.81640625" style="27" customWidth="1"/>
    <col min="11011" max="11011" width="20.7265625" style="27" customWidth="1"/>
    <col min="11012" max="11012" width="19.81640625" style="27" customWidth="1"/>
    <col min="11013" max="11013" width="15.7265625" style="27" customWidth="1"/>
    <col min="11014" max="11261" width="11.453125" style="27"/>
    <col min="11262" max="11262" width="14.54296875" style="27" customWidth="1"/>
    <col min="11263" max="11264" width="30.7265625" style="27" customWidth="1"/>
    <col min="11265" max="11265" width="22.81640625" style="27" customWidth="1"/>
    <col min="11266" max="11266" width="21.81640625" style="27" customWidth="1"/>
    <col min="11267" max="11267" width="20.7265625" style="27" customWidth="1"/>
    <col min="11268" max="11268" width="19.81640625" style="27" customWidth="1"/>
    <col min="11269" max="11269" width="15.7265625" style="27" customWidth="1"/>
    <col min="11270" max="11517" width="11.453125" style="27"/>
    <col min="11518" max="11518" width="14.54296875" style="27" customWidth="1"/>
    <col min="11519" max="11520" width="30.7265625" style="27" customWidth="1"/>
    <col min="11521" max="11521" width="22.81640625" style="27" customWidth="1"/>
    <col min="11522" max="11522" width="21.81640625" style="27" customWidth="1"/>
    <col min="11523" max="11523" width="20.7265625" style="27" customWidth="1"/>
    <col min="11524" max="11524" width="19.81640625" style="27" customWidth="1"/>
    <col min="11525" max="11525" width="15.7265625" style="27" customWidth="1"/>
    <col min="11526" max="11773" width="11.453125" style="27"/>
    <col min="11774" max="11774" width="14.54296875" style="27" customWidth="1"/>
    <col min="11775" max="11776" width="30.7265625" style="27" customWidth="1"/>
    <col min="11777" max="11777" width="22.81640625" style="27" customWidth="1"/>
    <col min="11778" max="11778" width="21.81640625" style="27" customWidth="1"/>
    <col min="11779" max="11779" width="20.7265625" style="27" customWidth="1"/>
    <col min="11780" max="11780" width="19.81640625" style="27" customWidth="1"/>
    <col min="11781" max="11781" width="15.7265625" style="27" customWidth="1"/>
    <col min="11782" max="12029" width="11.453125" style="27"/>
    <col min="12030" max="12030" width="14.54296875" style="27" customWidth="1"/>
    <col min="12031" max="12032" width="30.7265625" style="27" customWidth="1"/>
    <col min="12033" max="12033" width="22.81640625" style="27" customWidth="1"/>
    <col min="12034" max="12034" width="21.81640625" style="27" customWidth="1"/>
    <col min="12035" max="12035" width="20.7265625" style="27" customWidth="1"/>
    <col min="12036" max="12036" width="19.81640625" style="27" customWidth="1"/>
    <col min="12037" max="12037" width="15.7265625" style="27" customWidth="1"/>
    <col min="12038" max="12285" width="11.453125" style="27"/>
    <col min="12286" max="12286" width="14.54296875" style="27" customWidth="1"/>
    <col min="12287" max="12288" width="30.7265625" style="27" customWidth="1"/>
    <col min="12289" max="12289" width="22.81640625" style="27" customWidth="1"/>
    <col min="12290" max="12290" width="21.81640625" style="27" customWidth="1"/>
    <col min="12291" max="12291" width="20.7265625" style="27" customWidth="1"/>
    <col min="12292" max="12292" width="19.81640625" style="27" customWidth="1"/>
    <col min="12293" max="12293" width="15.7265625" style="27" customWidth="1"/>
    <col min="12294" max="12541" width="11.453125" style="27"/>
    <col min="12542" max="12542" width="14.54296875" style="27" customWidth="1"/>
    <col min="12543" max="12544" width="30.7265625" style="27" customWidth="1"/>
    <col min="12545" max="12545" width="22.81640625" style="27" customWidth="1"/>
    <col min="12546" max="12546" width="21.81640625" style="27" customWidth="1"/>
    <col min="12547" max="12547" width="20.7265625" style="27" customWidth="1"/>
    <col min="12548" max="12548" width="19.81640625" style="27" customWidth="1"/>
    <col min="12549" max="12549" width="15.7265625" style="27" customWidth="1"/>
    <col min="12550" max="12797" width="11.453125" style="27"/>
    <col min="12798" max="12798" width="14.54296875" style="27" customWidth="1"/>
    <col min="12799" max="12800" width="30.7265625" style="27" customWidth="1"/>
    <col min="12801" max="12801" width="22.81640625" style="27" customWidth="1"/>
    <col min="12802" max="12802" width="21.81640625" style="27" customWidth="1"/>
    <col min="12803" max="12803" width="20.7265625" style="27" customWidth="1"/>
    <col min="12804" max="12804" width="19.81640625" style="27" customWidth="1"/>
    <col min="12805" max="12805" width="15.7265625" style="27" customWidth="1"/>
    <col min="12806" max="13053" width="11.453125" style="27"/>
    <col min="13054" max="13054" width="14.54296875" style="27" customWidth="1"/>
    <col min="13055" max="13056" width="30.7265625" style="27" customWidth="1"/>
    <col min="13057" max="13057" width="22.81640625" style="27" customWidth="1"/>
    <col min="13058" max="13058" width="21.81640625" style="27" customWidth="1"/>
    <col min="13059" max="13059" width="20.7265625" style="27" customWidth="1"/>
    <col min="13060" max="13060" width="19.81640625" style="27" customWidth="1"/>
    <col min="13061" max="13061" width="15.7265625" style="27" customWidth="1"/>
    <col min="13062" max="13309" width="11.453125" style="27"/>
    <col min="13310" max="13310" width="14.54296875" style="27" customWidth="1"/>
    <col min="13311" max="13312" width="30.7265625" style="27" customWidth="1"/>
    <col min="13313" max="13313" width="22.81640625" style="27" customWidth="1"/>
    <col min="13314" max="13314" width="21.81640625" style="27" customWidth="1"/>
    <col min="13315" max="13315" width="20.7265625" style="27" customWidth="1"/>
    <col min="13316" max="13316" width="19.81640625" style="27" customWidth="1"/>
    <col min="13317" max="13317" width="15.7265625" style="27" customWidth="1"/>
    <col min="13318" max="13565" width="11.453125" style="27"/>
    <col min="13566" max="13566" width="14.54296875" style="27" customWidth="1"/>
    <col min="13567" max="13568" width="30.7265625" style="27" customWidth="1"/>
    <col min="13569" max="13569" width="22.81640625" style="27" customWidth="1"/>
    <col min="13570" max="13570" width="21.81640625" style="27" customWidth="1"/>
    <col min="13571" max="13571" width="20.7265625" style="27" customWidth="1"/>
    <col min="13572" max="13572" width="19.81640625" style="27" customWidth="1"/>
    <col min="13573" max="13573" width="15.7265625" style="27" customWidth="1"/>
    <col min="13574" max="13821" width="11.453125" style="27"/>
    <col min="13822" max="13822" width="14.54296875" style="27" customWidth="1"/>
    <col min="13823" max="13824" width="30.7265625" style="27" customWidth="1"/>
    <col min="13825" max="13825" width="22.81640625" style="27" customWidth="1"/>
    <col min="13826" max="13826" width="21.81640625" style="27" customWidth="1"/>
    <col min="13827" max="13827" width="20.7265625" style="27" customWidth="1"/>
    <col min="13828" max="13828" width="19.81640625" style="27" customWidth="1"/>
    <col min="13829" max="13829" width="15.7265625" style="27" customWidth="1"/>
    <col min="13830" max="14077" width="11.453125" style="27"/>
    <col min="14078" max="14078" width="14.54296875" style="27" customWidth="1"/>
    <col min="14079" max="14080" width="30.7265625" style="27" customWidth="1"/>
    <col min="14081" max="14081" width="22.81640625" style="27" customWidth="1"/>
    <col min="14082" max="14082" width="21.81640625" style="27" customWidth="1"/>
    <col min="14083" max="14083" width="20.7265625" style="27" customWidth="1"/>
    <col min="14084" max="14084" width="19.81640625" style="27" customWidth="1"/>
    <col min="14085" max="14085" width="15.7265625" style="27" customWidth="1"/>
    <col min="14086" max="14333" width="11.453125" style="27"/>
    <col min="14334" max="14334" width="14.54296875" style="27" customWidth="1"/>
    <col min="14335" max="14336" width="30.7265625" style="27" customWidth="1"/>
    <col min="14337" max="14337" width="22.81640625" style="27" customWidth="1"/>
    <col min="14338" max="14338" width="21.81640625" style="27" customWidth="1"/>
    <col min="14339" max="14339" width="20.7265625" style="27" customWidth="1"/>
    <col min="14340" max="14340" width="19.81640625" style="27" customWidth="1"/>
    <col min="14341" max="14341" width="15.7265625" style="27" customWidth="1"/>
    <col min="14342" max="14589" width="11.453125" style="27"/>
    <col min="14590" max="14590" width="14.54296875" style="27" customWidth="1"/>
    <col min="14591" max="14592" width="30.7265625" style="27" customWidth="1"/>
    <col min="14593" max="14593" width="22.81640625" style="27" customWidth="1"/>
    <col min="14594" max="14594" width="21.81640625" style="27" customWidth="1"/>
    <col min="14595" max="14595" width="20.7265625" style="27" customWidth="1"/>
    <col min="14596" max="14596" width="19.81640625" style="27" customWidth="1"/>
    <col min="14597" max="14597" width="15.7265625" style="27" customWidth="1"/>
    <col min="14598" max="14845" width="11.453125" style="27"/>
    <col min="14846" max="14846" width="14.54296875" style="27" customWidth="1"/>
    <col min="14847" max="14848" width="30.7265625" style="27" customWidth="1"/>
    <col min="14849" max="14849" width="22.81640625" style="27" customWidth="1"/>
    <col min="14850" max="14850" width="21.81640625" style="27" customWidth="1"/>
    <col min="14851" max="14851" width="20.7265625" style="27" customWidth="1"/>
    <col min="14852" max="14852" width="19.81640625" style="27" customWidth="1"/>
    <col min="14853" max="14853" width="15.7265625" style="27" customWidth="1"/>
    <col min="14854" max="15101" width="11.453125" style="27"/>
    <col min="15102" max="15102" width="14.54296875" style="27" customWidth="1"/>
    <col min="15103" max="15104" width="30.7265625" style="27" customWidth="1"/>
    <col min="15105" max="15105" width="22.81640625" style="27" customWidth="1"/>
    <col min="15106" max="15106" width="21.81640625" style="27" customWidth="1"/>
    <col min="15107" max="15107" width="20.7265625" style="27" customWidth="1"/>
    <col min="15108" max="15108" width="19.81640625" style="27" customWidth="1"/>
    <col min="15109" max="15109" width="15.7265625" style="27" customWidth="1"/>
    <col min="15110" max="15357" width="11.453125" style="27"/>
    <col min="15358" max="15358" width="14.54296875" style="27" customWidth="1"/>
    <col min="15359" max="15360" width="30.7265625" style="27" customWidth="1"/>
    <col min="15361" max="15361" width="22.81640625" style="27" customWidth="1"/>
    <col min="15362" max="15362" width="21.81640625" style="27" customWidth="1"/>
    <col min="15363" max="15363" width="20.7265625" style="27" customWidth="1"/>
    <col min="15364" max="15364" width="19.81640625" style="27" customWidth="1"/>
    <col min="15365" max="15365" width="15.7265625" style="27" customWidth="1"/>
    <col min="15366" max="15613" width="11.453125" style="27"/>
    <col min="15614" max="15614" width="14.54296875" style="27" customWidth="1"/>
    <col min="15615" max="15616" width="30.7265625" style="27" customWidth="1"/>
    <col min="15617" max="15617" width="22.81640625" style="27" customWidth="1"/>
    <col min="15618" max="15618" width="21.81640625" style="27" customWidth="1"/>
    <col min="15619" max="15619" width="20.7265625" style="27" customWidth="1"/>
    <col min="15620" max="15620" width="19.81640625" style="27" customWidth="1"/>
    <col min="15621" max="15621" width="15.7265625" style="27" customWidth="1"/>
    <col min="15622" max="15869" width="11.453125" style="27"/>
    <col min="15870" max="15870" width="14.54296875" style="27" customWidth="1"/>
    <col min="15871" max="15872" width="30.7265625" style="27" customWidth="1"/>
    <col min="15873" max="15873" width="22.81640625" style="27" customWidth="1"/>
    <col min="15874" max="15874" width="21.81640625" style="27" customWidth="1"/>
    <col min="15875" max="15875" width="20.7265625" style="27" customWidth="1"/>
    <col min="15876" max="15876" width="19.81640625" style="27" customWidth="1"/>
    <col min="15877" max="15877" width="15.7265625" style="27" customWidth="1"/>
    <col min="15878" max="16125" width="11.453125" style="27"/>
    <col min="16126" max="16126" width="14.54296875" style="27" customWidth="1"/>
    <col min="16127" max="16128" width="30.7265625" style="27" customWidth="1"/>
    <col min="16129" max="16129" width="22.81640625" style="27" customWidth="1"/>
    <col min="16130" max="16130" width="21.81640625" style="27" customWidth="1"/>
    <col min="16131" max="16131" width="20.7265625" style="27" customWidth="1"/>
    <col min="16132" max="16132" width="19.81640625" style="27" customWidth="1"/>
    <col min="16133" max="16133" width="15.7265625" style="27" customWidth="1"/>
    <col min="16134" max="16384" width="11.453125" style="27"/>
  </cols>
  <sheetData>
    <row r="1" spans="1:6" s="29" customFormat="1" ht="30" customHeight="1" x14ac:dyDescent="0.25">
      <c r="A1" s="66" t="s">
        <v>20</v>
      </c>
      <c r="B1" s="67"/>
      <c r="C1" s="67"/>
      <c r="D1" s="67"/>
      <c r="E1" s="67"/>
      <c r="F1" s="30"/>
    </row>
    <row r="2" spans="1:6" ht="16" x14ac:dyDescent="0.25">
      <c r="A2" s="31"/>
      <c r="B2" s="31"/>
      <c r="C2" s="31"/>
      <c r="D2" s="31"/>
      <c r="E2" s="31"/>
      <c r="F2" s="31"/>
    </row>
    <row r="3" spans="1:6" ht="80" x14ac:dyDescent="0.25">
      <c r="A3" s="32" t="s">
        <v>21</v>
      </c>
      <c r="B3" s="32" t="s">
        <v>22</v>
      </c>
      <c r="C3" s="32" t="s">
        <v>23</v>
      </c>
      <c r="D3" s="32" t="s">
        <v>24</v>
      </c>
      <c r="E3" s="33" t="s">
        <v>25</v>
      </c>
    </row>
    <row r="4" spans="1:6" ht="30" customHeight="1" x14ac:dyDescent="0.25">
      <c r="A4" s="34" t="s">
        <v>225</v>
      </c>
      <c r="B4" s="35" t="s">
        <v>27</v>
      </c>
      <c r="C4" s="35" t="s">
        <v>28</v>
      </c>
      <c r="D4" s="36" t="s">
        <v>29</v>
      </c>
      <c r="E4" s="57"/>
    </row>
    <row r="5" spans="1:6" ht="30" customHeight="1" x14ac:dyDescent="0.25">
      <c r="A5" s="54" t="s">
        <v>26</v>
      </c>
      <c r="B5" s="55" t="s">
        <v>228</v>
      </c>
      <c r="C5" s="55" t="s">
        <v>227</v>
      </c>
      <c r="D5" s="56" t="s">
        <v>226</v>
      </c>
      <c r="E5" s="37"/>
    </row>
    <row r="6" spans="1:6" ht="30" customHeight="1" x14ac:dyDescent="0.25">
      <c r="A6" s="34" t="s">
        <v>30</v>
      </c>
      <c r="B6" s="35" t="s">
        <v>31</v>
      </c>
      <c r="C6" s="34" t="s">
        <v>32</v>
      </c>
      <c r="D6" s="36" t="s">
        <v>33</v>
      </c>
      <c r="E6" s="57"/>
    </row>
    <row r="7" spans="1:6" ht="30" customHeight="1" x14ac:dyDescent="0.25">
      <c r="A7" s="34" t="s">
        <v>34</v>
      </c>
      <c r="B7" s="35" t="s">
        <v>35</v>
      </c>
      <c r="C7" s="34" t="s">
        <v>32</v>
      </c>
      <c r="D7" s="36" t="s">
        <v>36</v>
      </c>
      <c r="E7" s="37"/>
    </row>
    <row r="8" spans="1:6" ht="30" customHeight="1" x14ac:dyDescent="0.25">
      <c r="A8" s="34" t="s">
        <v>37</v>
      </c>
      <c r="B8" s="35" t="s">
        <v>38</v>
      </c>
      <c r="C8" s="34" t="s">
        <v>32</v>
      </c>
      <c r="D8" s="36" t="s">
        <v>39</v>
      </c>
      <c r="E8" s="57"/>
    </row>
    <row r="9" spans="1:6" ht="30" customHeight="1" x14ac:dyDescent="0.25">
      <c r="A9" s="34" t="s">
        <v>40</v>
      </c>
      <c r="B9" s="35" t="s">
        <v>41</v>
      </c>
      <c r="C9" s="35" t="s">
        <v>42</v>
      </c>
      <c r="D9" s="36" t="s">
        <v>43</v>
      </c>
      <c r="E9" s="37"/>
    </row>
    <row r="10" spans="1:6" ht="30" customHeight="1" x14ac:dyDescent="0.25">
      <c r="A10" s="34" t="s">
        <v>44</v>
      </c>
      <c r="B10" s="35" t="s">
        <v>240</v>
      </c>
      <c r="C10" s="35" t="s">
        <v>42</v>
      </c>
      <c r="D10" s="36" t="s">
        <v>45</v>
      </c>
      <c r="E10" s="57"/>
    </row>
    <row r="11" spans="1:6" ht="30" customHeight="1" x14ac:dyDescent="0.25">
      <c r="A11" s="34" t="s">
        <v>46</v>
      </c>
      <c r="B11" s="35" t="s">
        <v>242</v>
      </c>
      <c r="C11" s="35" t="s">
        <v>42</v>
      </c>
      <c r="D11" s="36" t="s">
        <v>47</v>
      </c>
      <c r="E11" s="37"/>
    </row>
    <row r="12" spans="1:6" ht="30" customHeight="1" x14ac:dyDescent="0.25">
      <c r="A12" s="34" t="s">
        <v>48</v>
      </c>
      <c r="B12" s="35" t="s">
        <v>241</v>
      </c>
      <c r="C12" s="35" t="s">
        <v>42</v>
      </c>
      <c r="D12" s="36" t="s">
        <v>49</v>
      </c>
      <c r="E12" s="57"/>
    </row>
    <row r="13" spans="1:6" ht="30" customHeight="1" x14ac:dyDescent="0.25">
      <c r="A13" s="34" t="s">
        <v>50</v>
      </c>
      <c r="B13" s="35" t="s">
        <v>51</v>
      </c>
      <c r="C13" s="35" t="s">
        <v>52</v>
      </c>
      <c r="D13" s="36" t="s">
        <v>53</v>
      </c>
      <c r="E13" s="37"/>
    </row>
    <row r="14" spans="1:6" ht="30" customHeight="1" x14ac:dyDescent="0.25">
      <c r="A14" s="34" t="s">
        <v>54</v>
      </c>
      <c r="B14" s="35" t="s">
        <v>55</v>
      </c>
      <c r="C14" s="35" t="s">
        <v>52</v>
      </c>
      <c r="D14" s="36" t="s">
        <v>45</v>
      </c>
      <c r="E14" s="57"/>
    </row>
    <row r="15" spans="1:6" ht="30" customHeight="1" x14ac:dyDescent="0.25">
      <c r="A15" s="34" t="s">
        <v>56</v>
      </c>
      <c r="B15" s="35" t="s">
        <v>57</v>
      </c>
      <c r="C15" s="35" t="s">
        <v>52</v>
      </c>
      <c r="D15" s="36" t="s">
        <v>58</v>
      </c>
      <c r="E15" s="37"/>
    </row>
    <row r="16" spans="1:6" ht="30" customHeight="1" x14ac:dyDescent="0.25">
      <c r="A16" s="34" t="s">
        <v>59</v>
      </c>
      <c r="B16" s="35" t="s">
        <v>60</v>
      </c>
      <c r="C16" s="35" t="s">
        <v>52</v>
      </c>
      <c r="D16" s="36" t="s">
        <v>49</v>
      </c>
      <c r="E16" s="57"/>
    </row>
    <row r="17" spans="1:5" ht="30" customHeight="1" x14ac:dyDescent="0.25">
      <c r="A17" s="34" t="s">
        <v>61</v>
      </c>
      <c r="B17" s="35" t="s">
        <v>62</v>
      </c>
      <c r="C17" s="35" t="s">
        <v>63</v>
      </c>
      <c r="D17" s="36" t="s">
        <v>64</v>
      </c>
      <c r="E17" s="37"/>
    </row>
    <row r="18" spans="1:5" ht="30" customHeight="1" x14ac:dyDescent="0.25">
      <c r="A18" s="34" t="s">
        <v>65</v>
      </c>
      <c r="B18" s="35" t="s">
        <v>66</v>
      </c>
      <c r="C18" s="35" t="s">
        <v>63</v>
      </c>
      <c r="D18" s="36" t="s">
        <v>45</v>
      </c>
      <c r="E18" s="57"/>
    </row>
    <row r="19" spans="1:5" ht="30" customHeight="1" x14ac:dyDescent="0.25">
      <c r="A19" s="34" t="s">
        <v>67</v>
      </c>
      <c r="B19" s="35" t="s">
        <v>68</v>
      </c>
      <c r="C19" s="35" t="s">
        <v>63</v>
      </c>
      <c r="D19" s="36" t="s">
        <v>69</v>
      </c>
      <c r="E19" s="37"/>
    </row>
    <row r="20" spans="1:5" ht="30" customHeight="1" x14ac:dyDescent="0.25">
      <c r="A20" s="34" t="s">
        <v>70</v>
      </c>
      <c r="B20" s="35" t="s">
        <v>71</v>
      </c>
      <c r="C20" s="35" t="s">
        <v>72</v>
      </c>
      <c r="D20" s="36" t="s">
        <v>45</v>
      </c>
      <c r="E20" s="57"/>
    </row>
    <row r="21" spans="1:5" ht="30" customHeight="1" x14ac:dyDescent="0.25">
      <c r="A21" s="34" t="s">
        <v>73</v>
      </c>
      <c r="B21" s="35" t="s">
        <v>74</v>
      </c>
      <c r="C21" s="35" t="s">
        <v>75</v>
      </c>
      <c r="D21" s="36" t="s">
        <v>49</v>
      </c>
      <c r="E21" s="37"/>
    </row>
    <row r="22" spans="1:5" ht="30" customHeight="1" x14ac:dyDescent="0.25">
      <c r="A22" s="34" t="s">
        <v>76</v>
      </c>
      <c r="B22" s="35" t="s">
        <v>77</v>
      </c>
      <c r="C22" s="35" t="s">
        <v>78</v>
      </c>
      <c r="D22" s="36" t="s">
        <v>79</v>
      </c>
      <c r="E22" s="57"/>
    </row>
    <row r="23" spans="1:5" ht="30" customHeight="1" x14ac:dyDescent="0.25">
      <c r="A23" s="34" t="s">
        <v>80</v>
      </c>
      <c r="B23" s="35" t="s">
        <v>81</v>
      </c>
      <c r="C23" s="35" t="s">
        <v>82</v>
      </c>
      <c r="D23" s="36" t="s">
        <v>79</v>
      </c>
      <c r="E23" s="37"/>
    </row>
    <row r="24" spans="1:5" ht="30" customHeight="1" x14ac:dyDescent="0.25">
      <c r="A24" s="34" t="s">
        <v>83</v>
      </c>
      <c r="B24" s="35" t="s">
        <v>84</v>
      </c>
      <c r="C24" s="35" t="s">
        <v>85</v>
      </c>
      <c r="D24" s="36" t="s">
        <v>64</v>
      </c>
      <c r="E24" s="57"/>
    </row>
    <row r="25" spans="1:5" ht="30" customHeight="1" x14ac:dyDescent="0.25">
      <c r="A25" s="34" t="s">
        <v>86</v>
      </c>
      <c r="B25" s="35" t="s">
        <v>87</v>
      </c>
      <c r="C25" s="35" t="s">
        <v>85</v>
      </c>
      <c r="D25" s="36" t="s">
        <v>45</v>
      </c>
      <c r="E25" s="37"/>
    </row>
    <row r="26" spans="1:5" ht="30" customHeight="1" x14ac:dyDescent="0.25">
      <c r="A26" s="34" t="s">
        <v>88</v>
      </c>
      <c r="B26" s="35" t="s">
        <v>89</v>
      </c>
      <c r="C26" s="35" t="s">
        <v>85</v>
      </c>
      <c r="D26" s="36" t="s">
        <v>47</v>
      </c>
      <c r="E26" s="57"/>
    </row>
    <row r="27" spans="1:5" ht="30" customHeight="1" x14ac:dyDescent="0.25">
      <c r="A27" s="54" t="s">
        <v>90</v>
      </c>
      <c r="B27" s="55" t="s">
        <v>91</v>
      </c>
      <c r="C27" s="55" t="s">
        <v>85</v>
      </c>
      <c r="D27" s="56" t="s">
        <v>49</v>
      </c>
      <c r="E27" s="37"/>
    </row>
    <row r="28" spans="1:5" ht="30" customHeight="1" x14ac:dyDescent="0.25">
      <c r="A28" s="54" t="s">
        <v>229</v>
      </c>
      <c r="B28" s="55" t="s">
        <v>230</v>
      </c>
      <c r="C28" s="55" t="s">
        <v>231</v>
      </c>
      <c r="D28" s="56" t="s">
        <v>232</v>
      </c>
      <c r="E28" s="57"/>
    </row>
    <row r="29" spans="1:5" ht="30" customHeight="1" x14ac:dyDescent="0.25">
      <c r="A29" s="54" t="s">
        <v>96</v>
      </c>
      <c r="B29" s="54" t="s">
        <v>97</v>
      </c>
      <c r="C29" s="54" t="s">
        <v>98</v>
      </c>
      <c r="D29" s="56" t="s">
        <v>99</v>
      </c>
      <c r="E29" s="37"/>
    </row>
    <row r="30" spans="1:5" ht="30" customHeight="1" x14ac:dyDescent="0.25">
      <c r="A30" s="54" t="s">
        <v>233</v>
      </c>
      <c r="B30" s="54" t="s">
        <v>234</v>
      </c>
      <c r="C30" s="54" t="s">
        <v>235</v>
      </c>
      <c r="D30" s="56" t="s">
        <v>236</v>
      </c>
      <c r="E30" s="57"/>
    </row>
    <row r="31" spans="1:5" ht="30" customHeight="1" x14ac:dyDescent="0.25">
      <c r="A31" s="54" t="s">
        <v>100</v>
      </c>
      <c r="B31" s="54" t="s">
        <v>101</v>
      </c>
      <c r="C31" s="54" t="s">
        <v>102</v>
      </c>
      <c r="D31" s="56" t="s">
        <v>103</v>
      </c>
      <c r="E31" s="37"/>
    </row>
    <row r="32" spans="1:5" ht="30" customHeight="1" x14ac:dyDescent="0.25">
      <c r="A32" s="54" t="s">
        <v>237</v>
      </c>
      <c r="B32" s="54" t="s">
        <v>238</v>
      </c>
      <c r="C32" s="54" t="s">
        <v>239</v>
      </c>
      <c r="D32" s="56" t="s">
        <v>236</v>
      </c>
      <c r="E32" s="57"/>
    </row>
    <row r="33" spans="1:6" ht="30" customHeight="1" x14ac:dyDescent="0.25">
      <c r="A33" s="38" t="s">
        <v>104</v>
      </c>
      <c r="B33" s="38" t="s">
        <v>248</v>
      </c>
      <c r="C33" s="38" t="s">
        <v>248</v>
      </c>
      <c r="D33" s="39" t="s">
        <v>248</v>
      </c>
      <c r="E33" s="37"/>
    </row>
    <row r="34" spans="1:6" ht="30" customHeight="1" x14ac:dyDescent="0.25">
      <c r="A34" s="38" t="s">
        <v>105</v>
      </c>
      <c r="B34" s="38" t="s">
        <v>248</v>
      </c>
      <c r="C34" s="38" t="s">
        <v>248</v>
      </c>
      <c r="D34" s="39" t="s">
        <v>248</v>
      </c>
      <c r="E34" s="57"/>
    </row>
    <row r="35" spans="1:6" ht="30" customHeight="1" x14ac:dyDescent="0.25">
      <c r="A35" s="38" t="s">
        <v>106</v>
      </c>
      <c r="B35" s="38" t="s">
        <v>248</v>
      </c>
      <c r="C35" s="38" t="s">
        <v>248</v>
      </c>
      <c r="D35" s="39" t="s">
        <v>248</v>
      </c>
      <c r="E35" s="37"/>
    </row>
    <row r="36" spans="1:6" ht="30" customHeight="1" x14ac:dyDescent="0.25">
      <c r="A36" s="38" t="s">
        <v>107</v>
      </c>
      <c r="B36" s="38" t="s">
        <v>248</v>
      </c>
      <c r="C36" s="38" t="s">
        <v>248</v>
      </c>
      <c r="D36" s="39" t="s">
        <v>248</v>
      </c>
      <c r="E36" s="57"/>
    </row>
    <row r="37" spans="1:6" ht="30" customHeight="1" x14ac:dyDescent="0.25">
      <c r="A37" s="38" t="s">
        <v>247</v>
      </c>
      <c r="B37" s="38" t="s">
        <v>248</v>
      </c>
      <c r="C37" s="38" t="s">
        <v>248</v>
      </c>
      <c r="D37" s="39" t="s">
        <v>248</v>
      </c>
      <c r="E37" s="37"/>
    </row>
    <row r="38" spans="1:6" ht="16" x14ac:dyDescent="0.25">
      <c r="A38" s="31"/>
      <c r="B38" s="31"/>
      <c r="C38" s="31"/>
      <c r="D38" s="31"/>
      <c r="E38" s="31"/>
    </row>
    <row r="39" spans="1:6" ht="16" x14ac:dyDescent="0.45">
      <c r="A39" s="40" t="s">
        <v>1</v>
      </c>
      <c r="B39" s="31"/>
      <c r="C39" s="31"/>
      <c r="D39" s="31"/>
      <c r="E39" s="31"/>
      <c r="F39" s="41"/>
    </row>
    <row r="40" spans="1:6" ht="16" x14ac:dyDescent="0.45">
      <c r="A40" s="42" t="s">
        <v>92</v>
      </c>
      <c r="B40" s="31"/>
      <c r="C40" s="31"/>
      <c r="D40" s="31"/>
      <c r="E40" s="31"/>
      <c r="F40" s="41"/>
    </row>
    <row r="41" spans="1:6" ht="16" x14ac:dyDescent="0.45">
      <c r="A41" s="42" t="s">
        <v>3</v>
      </c>
      <c r="B41" s="31"/>
      <c r="C41" s="31"/>
      <c r="D41" s="31"/>
      <c r="E41" s="31"/>
      <c r="F41" s="41"/>
    </row>
    <row r="42" spans="1:6" ht="16" x14ac:dyDescent="0.45">
      <c r="A42" s="42" t="s">
        <v>93</v>
      </c>
      <c r="B42" s="31"/>
      <c r="C42" s="31"/>
      <c r="D42" s="31"/>
      <c r="E42" s="31"/>
      <c r="F42" s="41"/>
    </row>
    <row r="43" spans="1:6" ht="16" x14ac:dyDescent="0.45">
      <c r="A43" s="43"/>
      <c r="B43" s="31"/>
      <c r="C43" s="31"/>
      <c r="D43" s="31"/>
      <c r="E43" s="31"/>
      <c r="F43" s="41"/>
    </row>
    <row r="44" spans="1:6" ht="16" x14ac:dyDescent="0.45">
      <c r="A44" s="40" t="s">
        <v>12</v>
      </c>
      <c r="B44" s="31"/>
      <c r="C44" s="31"/>
      <c r="D44" s="31"/>
      <c r="E44" s="31"/>
      <c r="F44" s="41"/>
    </row>
  </sheetData>
  <mergeCells count="1">
    <mergeCell ref="A1:E1"/>
  </mergeCells>
  <phoneticPr fontId="29" type="noConversion"/>
  <pageMargins left="0.7" right="0.7" top="0.75" bottom="0.75" header="0.3" footer="0.3"/>
  <pageSetup paperSize="9" scale="49" orientation="landscape" r:id="rId1"/>
  <headerFooter>
    <oddFooter>&amp;L&amp;1#&amp;"Tahoma"&amp;9&amp;KCF022BC2 – Usage restreint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80"/>
  <sheetViews>
    <sheetView zoomScale="60" zoomScaleNormal="60" workbookViewId="0">
      <pane xSplit="3" ySplit="2" topLeftCell="D3" activePane="bottomRight" state="frozen"/>
      <selection activeCell="D2" sqref="D2"/>
      <selection pane="topRight"/>
      <selection pane="bottomLeft"/>
      <selection pane="bottomRight" activeCell="D3" sqref="D3:AI80"/>
    </sheetView>
  </sheetViews>
  <sheetFormatPr baseColWidth="10" defaultColWidth="11.453125" defaultRowHeight="12.5" x14ac:dyDescent="0.25"/>
  <cols>
    <col min="1" max="1" width="25.453125" style="1" bestFit="1" customWidth="1"/>
    <col min="2" max="2" width="76.1796875" style="1" customWidth="1"/>
    <col min="3" max="3" width="14" style="1" customWidth="1"/>
    <col min="4" max="32" width="8.7265625" style="1" customWidth="1"/>
    <col min="33" max="16384" width="11.453125" style="1"/>
  </cols>
  <sheetData>
    <row r="1" spans="1:35" x14ac:dyDescent="0.25">
      <c r="D1" s="1">
        <f>'TJM (Profils)'!E4</f>
        <v>0</v>
      </c>
      <c r="E1" s="1">
        <f>'TJM (Profils)'!E5</f>
        <v>0</v>
      </c>
      <c r="F1" s="1">
        <f>'TJM (Profils)'!E6</f>
        <v>0</v>
      </c>
      <c r="G1" s="1">
        <f>'TJM (Profils)'!E7</f>
        <v>0</v>
      </c>
      <c r="H1" s="1">
        <f>'TJM (Profils)'!E8</f>
        <v>0</v>
      </c>
      <c r="I1" s="1">
        <f>'TJM (Profils)'!E9</f>
        <v>0</v>
      </c>
      <c r="J1" s="1">
        <f>'TJM (Profils)'!E10</f>
        <v>0</v>
      </c>
      <c r="K1" s="1">
        <f>'TJM (Profils)'!E11</f>
        <v>0</v>
      </c>
      <c r="L1" s="1">
        <f>'TJM (Profils)'!E12</f>
        <v>0</v>
      </c>
      <c r="M1" s="1">
        <f>'TJM (Profils)'!E13</f>
        <v>0</v>
      </c>
      <c r="N1" s="1">
        <f>'TJM (Profils)'!E14</f>
        <v>0</v>
      </c>
      <c r="O1" s="1">
        <f>'TJM (Profils)'!E15</f>
        <v>0</v>
      </c>
      <c r="P1" s="1">
        <f>'TJM (Profils)'!E16</f>
        <v>0</v>
      </c>
      <c r="Q1" s="1">
        <f>'TJM (Profils)'!E17</f>
        <v>0</v>
      </c>
      <c r="R1" s="1">
        <f>'TJM (Profils)'!E18</f>
        <v>0</v>
      </c>
      <c r="S1" s="1">
        <f>'TJM (Profils)'!E19</f>
        <v>0</v>
      </c>
      <c r="T1" s="1">
        <f>'TJM (Profils)'!E20</f>
        <v>0</v>
      </c>
      <c r="U1" s="1">
        <f>'TJM (Profils)'!E21</f>
        <v>0</v>
      </c>
      <c r="V1" s="1">
        <f>'TJM (Profils)'!E22</f>
        <v>0</v>
      </c>
      <c r="W1" s="1">
        <f>'TJM (Profils)'!E23</f>
        <v>0</v>
      </c>
      <c r="X1" s="1">
        <f>'TJM (Profils)'!E24</f>
        <v>0</v>
      </c>
      <c r="Y1" s="1">
        <f>'TJM (Profils)'!E25</f>
        <v>0</v>
      </c>
      <c r="Z1" s="1">
        <f>'TJM (Profils)'!E26</f>
        <v>0</v>
      </c>
      <c r="AA1" s="1">
        <f>'TJM (Profils)'!E27</f>
        <v>0</v>
      </c>
      <c r="AB1" s="1">
        <f>'TJM (Profils)'!E28</f>
        <v>0</v>
      </c>
      <c r="AC1" s="1">
        <f>'TJM (Profils)'!E29</f>
        <v>0</v>
      </c>
      <c r="AD1" s="1">
        <f>'TJM (Profils)'!E30</f>
        <v>0</v>
      </c>
      <c r="AE1" s="1">
        <f>'TJM (Profils)'!E31</f>
        <v>0</v>
      </c>
      <c r="AF1" s="1">
        <f>'TJM (Profils)'!E34</f>
        <v>0</v>
      </c>
      <c r="AG1" s="1">
        <f>'TJM (Profils)'!E35</f>
        <v>0</v>
      </c>
      <c r="AH1" s="1">
        <f>'TJM (Profils)'!E36</f>
        <v>0</v>
      </c>
      <c r="AI1" s="1">
        <f>'TJM (Profils)'!E37</f>
        <v>0</v>
      </c>
    </row>
    <row r="2" spans="1:35" ht="32" x14ac:dyDescent="0.25">
      <c r="A2" s="44" t="s">
        <v>246</v>
      </c>
      <c r="B2" s="44" t="s">
        <v>95</v>
      </c>
      <c r="C2" s="44" t="s">
        <v>94</v>
      </c>
      <c r="D2" s="44" t="str">
        <f>'TJM (Profils)'!A4</f>
        <v>DPR</v>
      </c>
      <c r="E2" s="44" t="str">
        <f>'TJM (Profils)'!A5</f>
        <v>DP</v>
      </c>
      <c r="F2" s="44" t="str">
        <f>'TJM (Profils)'!A6</f>
        <v>CP_D</v>
      </c>
      <c r="G2" s="44" t="str">
        <f>'TJM (Profils)'!A7</f>
        <v>CP_J</v>
      </c>
      <c r="H2" s="44" t="str">
        <f>'TJM (Profils)'!A8</f>
        <v>CP_S</v>
      </c>
      <c r="I2" s="44" t="str">
        <f>'TJM (Profils)'!A9</f>
        <v>MET_D</v>
      </c>
      <c r="J2" s="44" t="str">
        <f>'TJM (Profils)'!A10</f>
        <v>MET_J</v>
      </c>
      <c r="K2" s="44" t="str">
        <f>'TJM (Profils)'!A11</f>
        <v>MET_S</v>
      </c>
      <c r="L2" s="44" t="str">
        <f>'TJM (Profils)'!A12</f>
        <v>MET_E</v>
      </c>
      <c r="M2" s="44" t="str">
        <f>'TJM (Profils)'!A13</f>
        <v>TEC_D</v>
      </c>
      <c r="N2" s="44" t="str">
        <f>'TJM (Profils)'!A14</f>
        <v>TEC_J</v>
      </c>
      <c r="O2" s="44" t="str">
        <f>'TJM (Profils)'!A15</f>
        <v>TEC_S</v>
      </c>
      <c r="P2" s="44" t="str">
        <f>'TJM (Profils)'!A16</f>
        <v>TEC_E</v>
      </c>
      <c r="Q2" s="44" t="str">
        <f>'TJM (Profils)'!A17</f>
        <v>DEV_D</v>
      </c>
      <c r="R2" s="44" t="str">
        <f>'TJM (Profils)'!A18</f>
        <v>DEV_J</v>
      </c>
      <c r="S2" s="44" t="str">
        <f>'TJM (Profils)'!A19</f>
        <v>DEV_S</v>
      </c>
      <c r="T2" s="44" t="str">
        <f>'TJM (Profils)'!A20</f>
        <v>DATA</v>
      </c>
      <c r="U2" s="44" t="str">
        <f>'TJM (Profils)'!A21</f>
        <v>ARCHI</v>
      </c>
      <c r="V2" s="44" t="str">
        <f>'TJM (Profils)'!A22</f>
        <v>INGE_Q</v>
      </c>
      <c r="W2" s="44" t="str">
        <f>'TJM (Profils)'!A23</f>
        <v>EXP_SEC</v>
      </c>
      <c r="X2" s="44" t="str">
        <f>'TJM (Profils)'!A24</f>
        <v>CONS_D</v>
      </c>
      <c r="Y2" s="44" t="str">
        <f>'TJM (Profils)'!A25</f>
        <v>CONS_J</v>
      </c>
      <c r="Z2" s="44" t="str">
        <f>'TJM (Profils)'!A26</f>
        <v>CONS_S</v>
      </c>
      <c r="AA2" s="44" t="str">
        <f>'TJM (Profils)'!A27</f>
        <v>CONS_E</v>
      </c>
      <c r="AB2" s="44" t="str">
        <f>'TJM (Profils)'!A28</f>
        <v>ADMIN</v>
      </c>
      <c r="AC2" s="44" t="str">
        <f>'TJM (Profils)'!A29</f>
        <v>DEV_OPS</v>
      </c>
      <c r="AD2" s="44" t="str">
        <f>'TJM (Profils)'!A30</f>
        <v>EXP_UX</v>
      </c>
      <c r="AE2" s="44" t="str">
        <f>'TJM (Profils)'!A31</f>
        <v>EXP_SI</v>
      </c>
      <c r="AF2" s="44" t="str">
        <f>'TJM (Profils)'!A34</f>
        <v>P2</v>
      </c>
      <c r="AG2" s="44" t="str">
        <f>'TJM (Profils)'!A35</f>
        <v>P3</v>
      </c>
      <c r="AH2" s="44" t="str">
        <f>'TJM (Profils)'!A36</f>
        <v>P4</v>
      </c>
      <c r="AI2" s="44" t="str">
        <f>'TJM (Profils)'!A37</f>
        <v>P5</v>
      </c>
    </row>
    <row r="3" spans="1:35" ht="16" x14ac:dyDescent="0.25">
      <c r="A3" s="45" t="str">
        <f>'Bordereau des prix unitaires'!A3</f>
        <v>L1-INIT</v>
      </c>
      <c r="B3" s="11" t="str">
        <f>'Bordereau des prix unitaires'!B3</f>
        <v xml:space="preserve">Prestation 1.1 : initialisation des prestations </v>
      </c>
      <c r="C3" s="46">
        <f t="shared" ref="C3:C30" si="0">SUM(D3:AI3)</f>
        <v>0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</row>
    <row r="4" spans="1:35" ht="16" x14ac:dyDescent="0.25">
      <c r="A4" s="45" t="str">
        <f>'Bordereau des prix unitaires'!A4</f>
        <v>L1-PILOTAGE-FT1</v>
      </c>
      <c r="B4" s="11" t="str">
        <f>'Bordereau des prix unitaires'!B4</f>
        <v>Prestation 1.2 :pilotage des prestations, trimestres 1 à 4 du marché</v>
      </c>
      <c r="C4" s="46">
        <f t="shared" si="0"/>
        <v>0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</row>
    <row r="5" spans="1:35" ht="16" x14ac:dyDescent="0.25">
      <c r="A5" s="45" t="str">
        <f>'Bordereau des prix unitaires'!A5</f>
        <v>L1-PILOTAGE-FT2</v>
      </c>
      <c r="B5" s="11" t="str">
        <f>'Bordereau des prix unitaires'!B5</f>
        <v>Prestation 1.2 :pilotage des prestations, trimestres 5 à 8 du marché</v>
      </c>
      <c r="C5" s="46">
        <f t="shared" si="0"/>
        <v>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</row>
    <row r="6" spans="1:35" ht="16" x14ac:dyDescent="0.25">
      <c r="A6" s="45" t="str">
        <f>'Bordereau des prix unitaires'!A6</f>
        <v>L1-PILOTAGE-FT3</v>
      </c>
      <c r="B6" s="11" t="str">
        <f>'Bordereau des prix unitaires'!B6</f>
        <v>Prestation 1.2 :pilotage des prestations, trimestres 9 à 12 du marché</v>
      </c>
      <c r="C6" s="46">
        <f t="shared" si="0"/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</row>
    <row r="7" spans="1:35" ht="16" x14ac:dyDescent="0.25">
      <c r="A7" s="45" t="str">
        <f>'Bordereau des prix unitaires'!A7</f>
        <v>L1-PILOTAGE-FT4</v>
      </c>
      <c r="B7" s="11" t="str">
        <f>'Bordereau des prix unitaires'!B7</f>
        <v>Prestation 1.2 :pilotage des prestations, trimestres 13 à 16 du marché</v>
      </c>
      <c r="C7" s="46">
        <f t="shared" si="0"/>
        <v>0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</row>
    <row r="8" spans="1:35" ht="16" x14ac:dyDescent="0.25">
      <c r="A8" s="45" t="str">
        <f>'Bordereau des prix unitaires'!A8</f>
        <v>L1-PILOTAGE-PROJET</v>
      </c>
      <c r="B8" s="11" t="str">
        <f>'Bordereau des prix unitaires'!B8</f>
        <v>Prestation du pilotage du projet</v>
      </c>
      <c r="C8" s="46">
        <f t="shared" si="0"/>
        <v>0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</row>
    <row r="9" spans="1:35" ht="16" x14ac:dyDescent="0.25">
      <c r="A9" s="45" t="str">
        <f>'Bordereau des prix unitaires'!A9</f>
        <v>L1-MCO-FT1</v>
      </c>
      <c r="B9" s="11" t="str">
        <f>'Bordereau des prix unitaires'!B9</f>
        <v>Prestation 1.3 : maintenance corrective et préventive, trimestres 1 à 4 du marché</v>
      </c>
      <c r="C9" s="46">
        <f t="shared" si="0"/>
        <v>0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</row>
    <row r="10" spans="1:35" ht="16" x14ac:dyDescent="0.25">
      <c r="A10" s="45" t="str">
        <f>'Bordereau des prix unitaires'!A10</f>
        <v>L1-MCO-FT2</v>
      </c>
      <c r="B10" s="11" t="str">
        <f>'Bordereau des prix unitaires'!B10</f>
        <v>Prestation 1.3 : maintenance corrective et préventive, trimestres 5 à 8 du marché</v>
      </c>
      <c r="C10" s="46">
        <f t="shared" si="0"/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1:35" ht="16" x14ac:dyDescent="0.25">
      <c r="A11" s="45" t="str">
        <f>'Bordereau des prix unitaires'!A11</f>
        <v>L1-MCO-FT3</v>
      </c>
      <c r="B11" s="11" t="str">
        <f>'Bordereau des prix unitaires'!B11</f>
        <v>Prestation 1.3 : maintenance corrective et préventive, trimestres 9 à 12 du marché</v>
      </c>
      <c r="C11" s="46">
        <f t="shared" si="0"/>
        <v>0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</row>
    <row r="12" spans="1:35" ht="16" x14ac:dyDescent="0.25">
      <c r="A12" s="45" t="str">
        <f>'Bordereau des prix unitaires'!A12</f>
        <v>L1-MCO-FT4</v>
      </c>
      <c r="B12" s="11" t="str">
        <f>'Bordereau des prix unitaires'!B12</f>
        <v>Prestation 1.3 : maintenance corrective et préventive, trimestres 13 à 16 du marché</v>
      </c>
      <c r="C12" s="46">
        <f t="shared" si="0"/>
        <v>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</row>
    <row r="13" spans="1:35" ht="48" x14ac:dyDescent="0.25">
      <c r="A13" s="45" t="str">
        <f>'Bordereau des prix unitaires'!A13</f>
        <v>L1-MCO-AP</v>
      </c>
      <c r="B13" s="11" t="str">
        <f>'Bordereau des prix unitaires'!B13</f>
        <v>Prestation 1.3 : augmentation du périmètre du MCO d'un point d’activité supplémentaire au-delà de 120 points d’activité par mois, en moyenne sur le trimestre</v>
      </c>
      <c r="C13" s="46">
        <f t="shared" si="0"/>
        <v>0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</row>
    <row r="14" spans="1:35" ht="32" x14ac:dyDescent="0.25">
      <c r="A14" s="45" t="str">
        <f>'Bordereau des prix unitaires'!A14</f>
        <v>L1-EVO-EID-TS</v>
      </c>
      <c r="B14" s="11" t="str">
        <f>'Bordereau des prix unitaires'!B14</f>
        <v>Prestation 1.4 : réponse à une expression de besoin – Solution connue, faisabilité certaine - niveau très simple</v>
      </c>
      <c r="C14" s="46">
        <f t="shared" si="0"/>
        <v>0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</row>
    <row r="15" spans="1:35" ht="32" x14ac:dyDescent="0.25">
      <c r="A15" s="45" t="str">
        <f>'Bordereau des prix unitaires'!A15</f>
        <v>L1-EVO-EID-S</v>
      </c>
      <c r="B15" s="11" t="str">
        <f>'Bordereau des prix unitaires'!B15</f>
        <v>Prestation 1.4 : réponse à une expression de besoin – Solution connue, faisabilité certaine - niveau simple</v>
      </c>
      <c r="C15" s="46">
        <f t="shared" si="0"/>
        <v>0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</row>
    <row r="16" spans="1:35" ht="32" x14ac:dyDescent="0.25">
      <c r="A16" s="45" t="str">
        <f>'Bordereau des prix unitaires'!A16</f>
        <v>L1-EVO-EID-M</v>
      </c>
      <c r="B16" s="11" t="str">
        <f>'Bordereau des prix unitaires'!B16</f>
        <v>Prestation 1.4 : réponse à une expression de besoin – Solution connue, faisabilité certaine - niveau moyen</v>
      </c>
      <c r="C16" s="46">
        <f t="shared" si="0"/>
        <v>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</row>
    <row r="17" spans="1:35" ht="32" x14ac:dyDescent="0.25">
      <c r="A17" s="45" t="str">
        <f>'Bordereau des prix unitaires'!A17</f>
        <v>L1-EVO-EID-AC</v>
      </c>
      <c r="B17" s="11" t="str">
        <f>'Bordereau des prix unitaires'!B17</f>
        <v>Prestation 1.4 : réponse à une expression de besoin – Solution connue, faisabilité certaine - niveau assez complexe</v>
      </c>
      <c r="C17" s="46">
        <f t="shared" si="0"/>
        <v>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</row>
    <row r="18" spans="1:35" ht="32" x14ac:dyDescent="0.25">
      <c r="A18" s="45" t="str">
        <f>'Bordereau des prix unitaires'!A18</f>
        <v>L1-EVO-EID-C</v>
      </c>
      <c r="B18" s="11" t="str">
        <f>'Bordereau des prix unitaires'!B18</f>
        <v>Prestation 1.4 : réponse à une expression de besoin – Solution connue, faisabilité certaine - niveau complexe</v>
      </c>
      <c r="C18" s="46">
        <f t="shared" si="0"/>
        <v>0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</row>
    <row r="19" spans="1:35" ht="32" x14ac:dyDescent="0.25">
      <c r="A19" s="45" t="str">
        <f>'Bordereau des prix unitaires'!A19</f>
        <v>L1-EVO-EID-TC</v>
      </c>
      <c r="B19" s="11" t="str">
        <f>'Bordereau des prix unitaires'!B19</f>
        <v>Prestation 1.4 : réponse à une expression de besoin – Solution connue, faisabilité certaine - niveau très complexe</v>
      </c>
      <c r="C19" s="46">
        <f t="shared" si="0"/>
        <v>0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</row>
    <row r="20" spans="1:35" ht="32" x14ac:dyDescent="0.25">
      <c r="A20" s="45" t="str">
        <f>'Bordereau des prix unitaires'!A20</f>
        <v>L1-EVO-EIM-TS</v>
      </c>
      <c r="B20" s="11" t="str">
        <f>'Bordereau des prix unitaires'!B20</f>
        <v>Prestation 1.4 : réponse à une expression de besoin – Solution à identifier, faisabilité certaine - niveau très simple</v>
      </c>
      <c r="C20" s="46">
        <f t="shared" si="0"/>
        <v>0</v>
      </c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</row>
    <row r="21" spans="1:35" ht="32" x14ac:dyDescent="0.25">
      <c r="A21" s="45" t="str">
        <f>'Bordereau des prix unitaires'!A21</f>
        <v>L1-EVO-EIM-S</v>
      </c>
      <c r="B21" s="11" t="str">
        <f>'Bordereau des prix unitaires'!B21</f>
        <v>Prestation 1.4 : réponse à une expression de besoin – Solution à identifier, faisabilité certaine - niveau simple</v>
      </c>
      <c r="C21" s="46">
        <f t="shared" si="0"/>
        <v>0</v>
      </c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</row>
    <row r="22" spans="1:35" ht="32" x14ac:dyDescent="0.25">
      <c r="A22" s="45" t="str">
        <f>'Bordereau des prix unitaires'!A22</f>
        <v>L1-EVO-EIM-M</v>
      </c>
      <c r="B22" s="11" t="str">
        <f>'Bordereau des prix unitaires'!B22</f>
        <v>Prestation 1.4 : réponse à une expression de besoin – Solution à identifier, faisabilité certaine - niveau moyen</v>
      </c>
      <c r="C22" s="46">
        <f t="shared" si="0"/>
        <v>0</v>
      </c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</row>
    <row r="23" spans="1:35" ht="32" x14ac:dyDescent="0.25">
      <c r="A23" s="45" t="str">
        <f>'Bordereau des prix unitaires'!A23</f>
        <v>L1-EVO-EIM-AC</v>
      </c>
      <c r="B23" s="11" t="str">
        <f>'Bordereau des prix unitaires'!B23</f>
        <v>Prestation 1.4 : réponse à une expression de besoin – Solution à identifier, faisabilité certaine - niveau assez complexe</v>
      </c>
      <c r="C23" s="46">
        <f t="shared" si="0"/>
        <v>0</v>
      </c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</row>
    <row r="24" spans="1:35" ht="32" x14ac:dyDescent="0.25">
      <c r="A24" s="45" t="str">
        <f>'Bordereau des prix unitaires'!A24</f>
        <v>L1-EVO-EIM-C</v>
      </c>
      <c r="B24" s="11" t="str">
        <f>'Bordereau des prix unitaires'!B24</f>
        <v>Prestation 1.4 : réponse à une expression de besoin – Solution à identifier, faisabilité certaine - niveau complexe</v>
      </c>
      <c r="C24" s="46">
        <f t="shared" si="0"/>
        <v>0</v>
      </c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</row>
    <row r="25" spans="1:35" ht="32" x14ac:dyDescent="0.25">
      <c r="A25" s="45" t="str">
        <f>'Bordereau des prix unitaires'!A25</f>
        <v>L1-EVO-EIM-TC</v>
      </c>
      <c r="B25" s="11" t="str">
        <f>'Bordereau des prix unitaires'!B25</f>
        <v>Prestation 1.4 : réponse à une expression de besoin – Solution à identifier, faisabilité certaine - niveau très complexe</v>
      </c>
      <c r="C25" s="46">
        <f t="shared" si="0"/>
        <v>0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ht="16" x14ac:dyDescent="0.25">
      <c r="A26" s="45" t="str">
        <f>'Bordereau des prix unitaires'!A26</f>
        <v>L1-EVO-MEO-TS</v>
      </c>
      <c r="B26" s="11" t="str">
        <f>'Bordereau des prix unitaires'!B26</f>
        <v>Prestation 1.4 : mise en œuvre d'une évolution - niveau très simple</v>
      </c>
      <c r="C26" s="46">
        <f t="shared" si="0"/>
        <v>0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</row>
    <row r="27" spans="1:35" ht="16" x14ac:dyDescent="0.25">
      <c r="A27" s="45" t="str">
        <f>'Bordereau des prix unitaires'!A27</f>
        <v>L1-EVO-MEO-S</v>
      </c>
      <c r="B27" s="11" t="str">
        <f>'Bordereau des prix unitaires'!B27</f>
        <v>Prestation 1.4 : mise en œuvre d'une évolution - niveau simple</v>
      </c>
      <c r="C27" s="46">
        <f t="shared" si="0"/>
        <v>0</v>
      </c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</row>
    <row r="28" spans="1:35" ht="16" x14ac:dyDescent="0.25">
      <c r="A28" s="45" t="str">
        <f>'Bordereau des prix unitaires'!A28</f>
        <v>L1-EVO-MEO-M</v>
      </c>
      <c r="B28" s="11" t="str">
        <f>'Bordereau des prix unitaires'!B28</f>
        <v>Prestation 1.4 : mise en œuvre d'une évolution - niveau moyen</v>
      </c>
      <c r="C28" s="46">
        <f t="shared" si="0"/>
        <v>0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</row>
    <row r="29" spans="1:35" ht="16" x14ac:dyDescent="0.25">
      <c r="A29" s="45" t="str">
        <f>'Bordereau des prix unitaires'!A29</f>
        <v>L1-EVO-MEO-AC</v>
      </c>
      <c r="B29" s="11" t="str">
        <f>'Bordereau des prix unitaires'!B29</f>
        <v>Prestation 1.4 : mise en œuvre d'une évolution - niveau assez complexe</v>
      </c>
      <c r="C29" s="46">
        <f t="shared" si="0"/>
        <v>0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</row>
    <row r="30" spans="1:35" ht="16" x14ac:dyDescent="0.25">
      <c r="A30" s="45" t="str">
        <f>'Bordereau des prix unitaires'!A30</f>
        <v>L1-EVO-MEO-C</v>
      </c>
      <c r="B30" s="11" t="str">
        <f>'Bordereau des prix unitaires'!B30</f>
        <v>Prestation 1.4 : mise en œuvre d'une évolution - niveau complexe</v>
      </c>
      <c r="C30" s="46">
        <f t="shared" si="0"/>
        <v>0</v>
      </c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</row>
    <row r="31" spans="1:35" ht="16" x14ac:dyDescent="0.25">
      <c r="A31" s="45" t="str">
        <f>'Bordereau des prix unitaires'!A31</f>
        <v>L1-EVO-MEO-TC</v>
      </c>
      <c r="B31" s="11" t="str">
        <f>'Bordereau des prix unitaires'!B31</f>
        <v>Prestation 1.4 : mise en œuvre d'une évolution - niveau très complexe</v>
      </c>
      <c r="C31" s="46">
        <f t="shared" ref="C31:C50" si="1">SUM(D31:AI31)</f>
        <v>0</v>
      </c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</row>
    <row r="32" spans="1:35" ht="32" x14ac:dyDescent="0.25">
      <c r="A32" s="45" t="str">
        <f>'Bordereau des prix unitaires'!A32</f>
        <v>L1-EVO-MEO-2S-SPRINT1</v>
      </c>
      <c r="B32" s="11" t="str">
        <f>'Bordereau des prix unitaires'!B32</f>
        <v>Prestation 1.4 : exécution d'un sprint Agile avec une équipe d'une capacité de 1 développeur sur deux semaines</v>
      </c>
      <c r="C32" s="46">
        <f t="shared" si="1"/>
        <v>0</v>
      </c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</row>
    <row r="33" spans="1:35" ht="32" x14ac:dyDescent="0.25">
      <c r="A33" s="45" t="str">
        <f>'Bordereau des prix unitaires'!A33</f>
        <v>L1-EVO-MEO-2S-SPRINT2</v>
      </c>
      <c r="B33" s="11" t="str">
        <f>'Bordereau des prix unitaires'!B33</f>
        <v>Prestation 1.4 : exécution d'un sprint Agile avec une équipe d'une capacité de 2 développeurs sur deux semaines</v>
      </c>
      <c r="C33" s="46">
        <f t="shared" si="1"/>
        <v>0</v>
      </c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</row>
    <row r="34" spans="1:35" ht="32" x14ac:dyDescent="0.25">
      <c r="A34" s="45" t="str">
        <f>'Bordereau des prix unitaires'!A34</f>
        <v>L1-EVO-MEO-2S-SPRINT3</v>
      </c>
      <c r="B34" s="11" t="str">
        <f>'Bordereau des prix unitaires'!B34</f>
        <v>Prestation 1.4 : exécution d'un sprint Agile avec une équipe d'une capacité de 3 développeurs sur deux semaines</v>
      </c>
      <c r="C34" s="46">
        <f t="shared" si="1"/>
        <v>0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</row>
    <row r="35" spans="1:35" ht="32" x14ac:dyDescent="0.25">
      <c r="A35" s="45" t="str">
        <f>'Bordereau des prix unitaires'!A35</f>
        <v>L1-EVO-MEO-2S-SPRINT4</v>
      </c>
      <c r="B35" s="11" t="str">
        <f>'Bordereau des prix unitaires'!B35</f>
        <v>Prestation 1.4 : exécution d'un sprint Agile avec une équipe d'une capacité de 4 développeurs sur deux semaines</v>
      </c>
      <c r="C35" s="46">
        <f t="shared" si="1"/>
        <v>0</v>
      </c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</row>
    <row r="36" spans="1:35" ht="32" x14ac:dyDescent="0.25">
      <c r="A36" s="45" t="str">
        <f>'Bordereau des prix unitaires'!A36</f>
        <v>L1-EVO-MEO-2S-SPRINT5</v>
      </c>
      <c r="B36" s="11" t="str">
        <f>'Bordereau des prix unitaires'!B36</f>
        <v>Prestation 1.4 : exécution d'un sprint Agile avec une équipe d'une capacité de 5 développeurs sur deux semaines</v>
      </c>
      <c r="C36" s="46">
        <f t="shared" si="1"/>
        <v>0</v>
      </c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</row>
    <row r="37" spans="1:35" ht="32" x14ac:dyDescent="0.25">
      <c r="A37" s="45" t="str">
        <f>'Bordereau des prix unitaires'!A37</f>
        <v>L1-EVO-MEO-3S-SPRINT1</v>
      </c>
      <c r="B37" s="11" t="str">
        <f>'Bordereau des prix unitaires'!B37</f>
        <v>Prestation 1.4 : exécution d'un sprint Agile avec une équipe d'une capacité de 1 développeur sur trois semaines</v>
      </c>
      <c r="C37" s="46">
        <f t="shared" si="1"/>
        <v>0</v>
      </c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</row>
    <row r="38" spans="1:35" ht="32" x14ac:dyDescent="0.25">
      <c r="A38" s="45" t="str">
        <f>'Bordereau des prix unitaires'!A38</f>
        <v>L1-EVO-MEO-3S-SPRINT2</v>
      </c>
      <c r="B38" s="11" t="str">
        <f>'Bordereau des prix unitaires'!B38</f>
        <v>Prestation 1.4 : exécution d'un sprint Agile avec une équipe d'une capacité de 2 développeurs sur trois semaines</v>
      </c>
      <c r="C38" s="46">
        <f t="shared" si="1"/>
        <v>0</v>
      </c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</row>
    <row r="39" spans="1:35" ht="32" x14ac:dyDescent="0.25">
      <c r="A39" s="45" t="str">
        <f>'Bordereau des prix unitaires'!A39</f>
        <v>L1-EVO-MEO-3S-SPRINT3</v>
      </c>
      <c r="B39" s="11" t="str">
        <f>'Bordereau des prix unitaires'!B39</f>
        <v>Prestation 1.4 : exécution d'un sprint Agile avec une équipe d'une capacité de 3 développeurs sur trois semaines</v>
      </c>
      <c r="C39" s="46">
        <f t="shared" si="1"/>
        <v>0</v>
      </c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</row>
    <row r="40" spans="1:35" ht="32" x14ac:dyDescent="0.25">
      <c r="A40" s="45" t="str">
        <f>'Bordereau des prix unitaires'!A40</f>
        <v>L1-EVO-MEO-3S-SPRINT4</v>
      </c>
      <c r="B40" s="11" t="str">
        <f>'Bordereau des prix unitaires'!B40</f>
        <v>Prestation 1.4 : exécution d'un sprint Agile avec une équipe d'une capacité de 4 développeurs sur trois semaines</v>
      </c>
      <c r="C40" s="46">
        <f t="shared" si="1"/>
        <v>0</v>
      </c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</row>
    <row r="41" spans="1:35" ht="32" x14ac:dyDescent="0.25">
      <c r="A41" s="45" t="str">
        <f>'Bordereau des prix unitaires'!A41</f>
        <v>L1-EVO-MEO-3S-SPRINT5</v>
      </c>
      <c r="B41" s="11" t="str">
        <f>'Bordereau des prix unitaires'!B41</f>
        <v>Prestation 1.4 : exécution d'un sprint Agile avec une équipe d'une capacité de 5 développeurs sur trois semaines</v>
      </c>
      <c r="C41" s="46">
        <f t="shared" si="1"/>
        <v>0</v>
      </c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</row>
    <row r="42" spans="1:35" ht="32" x14ac:dyDescent="0.25">
      <c r="A42" s="45" t="str">
        <f>'Bordereau des prix unitaires'!A42</f>
        <v>L1-EVO-METIER-1</v>
      </c>
      <c r="B42" s="11" t="str">
        <f>'Bordereau des prix unitaires'!B42</f>
        <v>Prestation 1.4 : évolution métier 1 - Possibilité de renseigner un numéro d’EJ obtenu hors PLACE</v>
      </c>
      <c r="C42" s="46">
        <f t="shared" si="1"/>
        <v>0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</row>
    <row r="43" spans="1:35" ht="16" x14ac:dyDescent="0.25">
      <c r="A43" s="45" t="str">
        <f>'Bordereau des prix unitaires'!A43</f>
        <v>L1-EVO-METIER-2</v>
      </c>
      <c r="B43" s="11" t="str">
        <f>'Bordereau des prix unitaires'!B43</f>
        <v>Prestation 1.4 : évolution métier 2 - Refonte des formulaires d’actes</v>
      </c>
      <c r="C43" s="46">
        <f t="shared" si="1"/>
        <v>0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</row>
    <row r="44" spans="1:35" ht="16" x14ac:dyDescent="0.25">
      <c r="A44" s="45" t="str">
        <f>'Bordereau des prix unitaires'!A44</f>
        <v>L1-EVO-METIER-3</v>
      </c>
      <c r="B44" s="11" t="str">
        <f>'Bordereau des prix unitaires'!B44</f>
        <v>Prestation 1.4 : évolution métier 3 - Amélioration des tableaux de bord Contrats</v>
      </c>
      <c r="C44" s="46">
        <f t="shared" si="1"/>
        <v>0</v>
      </c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</row>
    <row r="45" spans="1:35" ht="16" x14ac:dyDescent="0.25">
      <c r="A45" s="45" t="str">
        <f>'Bordereau des prix unitaires'!A45</f>
        <v>L1-POC-S</v>
      </c>
      <c r="B45" s="11" t="str">
        <f>'Bordereau des prix unitaires'!B45</f>
        <v>Prestation 1.4 : réalisation de POC de complexité simple</v>
      </c>
      <c r="C45" s="46">
        <f t="shared" si="1"/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</row>
    <row r="46" spans="1:35" ht="16" x14ac:dyDescent="0.25">
      <c r="A46" s="45" t="str">
        <f>'Bordereau des prix unitaires'!A46</f>
        <v>L1-POC-M</v>
      </c>
      <c r="B46" s="11" t="str">
        <f>'Bordereau des prix unitaires'!B46</f>
        <v>Prestation 1.4 : réalisation de POC de complexité moyenne</v>
      </c>
      <c r="C46" s="46">
        <f t="shared" si="1"/>
        <v>0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</row>
    <row r="47" spans="1:35" ht="16" x14ac:dyDescent="0.25">
      <c r="A47" s="45" t="str">
        <f>'Bordereau des prix unitaires'!A47</f>
        <v>L1-POC-C</v>
      </c>
      <c r="B47" s="11" t="str">
        <f>'Bordereau des prix unitaires'!B47</f>
        <v>Prestation 1.4 : réalisation de POC complexe</v>
      </c>
      <c r="C47" s="46">
        <f t="shared" si="1"/>
        <v>0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</row>
    <row r="48" spans="1:35" ht="16" x14ac:dyDescent="0.25">
      <c r="A48" s="45" t="str">
        <f>'Bordereau des prix unitaires'!A48</f>
        <v>L1-BENCH-S</v>
      </c>
      <c r="B48" s="11" t="str">
        <f>'Bordereau des prix unitaires'!B48</f>
        <v>Prestation 1.4 : étude comparative simple</v>
      </c>
      <c r="C48" s="46">
        <f t="shared" si="1"/>
        <v>0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</row>
    <row r="49" spans="1:35" ht="16" x14ac:dyDescent="0.25">
      <c r="A49" s="45" t="str">
        <f>'Bordereau des prix unitaires'!A49</f>
        <v>L1-BENCH-M</v>
      </c>
      <c r="B49" s="11" t="str">
        <f>'Bordereau des prix unitaires'!B49</f>
        <v>Prestation 1.4 : étude comparative moyenne</v>
      </c>
      <c r="C49" s="46">
        <f t="shared" si="1"/>
        <v>0</v>
      </c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</row>
    <row r="50" spans="1:35" ht="16" x14ac:dyDescent="0.25">
      <c r="A50" s="45" t="str">
        <f>'Bordereau des prix unitaires'!A50</f>
        <v>L1-BENCH-C</v>
      </c>
      <c r="B50" s="11" t="str">
        <f>'Bordereau des prix unitaires'!B50</f>
        <v>Prestation 1.4 : étude comparative complexe</v>
      </c>
      <c r="C50" s="46">
        <f t="shared" si="1"/>
        <v>0</v>
      </c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</row>
    <row r="51" spans="1:35" ht="32" x14ac:dyDescent="0.25">
      <c r="A51" s="45" t="str">
        <f>'Bordereau des prix unitaires'!A51</f>
        <v>L1-UI-UX</v>
      </c>
      <c r="B51" s="11" t="str">
        <f>'Bordereau des prix unitaires'!B51</f>
        <v>Prestation 1.4 : définition ou remise à plat l’ergonomie d’un applicatif sur le volet UI-UX en veillant à son accessibilité</v>
      </c>
      <c r="C51" s="46">
        <f t="shared" ref="C51:C52" si="2">SUM(D51:AI51)</f>
        <v>0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</row>
    <row r="52" spans="1:35" ht="16" x14ac:dyDescent="0.25">
      <c r="A52" s="45" t="str">
        <f>'Bordereau des prix unitaires'!A52</f>
        <v>L1-CADRAGE-S</v>
      </c>
      <c r="B52" s="11" t="str">
        <f>'Bordereau des prix unitaires'!B52</f>
        <v>Prestation 1.4 : cadrage simple de projet ou de chantier majeur</v>
      </c>
      <c r="C52" s="46">
        <f t="shared" si="2"/>
        <v>0</v>
      </c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</row>
    <row r="53" spans="1:35" ht="16" x14ac:dyDescent="0.25">
      <c r="A53" s="45" t="str">
        <f>'Bordereau des prix unitaires'!A53</f>
        <v>L1-CADRAGE-M</v>
      </c>
      <c r="B53" s="11" t="str">
        <f>'Bordereau des prix unitaires'!B53</f>
        <v>Prestation 1.4 : cadrage moyen de projet ou de chantier majeur</v>
      </c>
      <c r="C53" s="46">
        <f t="shared" ref="C53:C69" si="3">SUM(D53:AI53)</f>
        <v>0</v>
      </c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</row>
    <row r="54" spans="1:35" ht="16" x14ac:dyDescent="0.25">
      <c r="A54" s="45" t="str">
        <f>'Bordereau des prix unitaires'!A54</f>
        <v>L1-CADRAGE-C</v>
      </c>
      <c r="B54" s="11" t="str">
        <f>'Bordereau des prix unitaires'!B54</f>
        <v>Prestation 1.4 : cadrage complexe de projet ou de chantier majeur</v>
      </c>
      <c r="C54" s="46">
        <f t="shared" si="3"/>
        <v>0</v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</row>
    <row r="55" spans="1:35" ht="16" x14ac:dyDescent="0.25">
      <c r="A55" s="45" t="str">
        <f>'Bordereau des prix unitaires'!A55</f>
        <v>L1-MOD-S</v>
      </c>
      <c r="B55" s="11" t="str">
        <f>'Bordereau des prix unitaires'!B55</f>
        <v>Prestation 1.4 : modélisation simple des données</v>
      </c>
      <c r="C55" s="46">
        <f t="shared" si="3"/>
        <v>0</v>
      </c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</row>
    <row r="56" spans="1:35" ht="16" x14ac:dyDescent="0.25">
      <c r="A56" s="45" t="str">
        <f>'Bordereau des prix unitaires'!A56</f>
        <v>L1-MOD-M</v>
      </c>
      <c r="B56" s="11" t="str">
        <f>'Bordereau des prix unitaires'!B56</f>
        <v>Prestation 1.4 : modélisation myenne des données</v>
      </c>
      <c r="C56" s="46">
        <f t="shared" si="3"/>
        <v>0</v>
      </c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</row>
    <row r="57" spans="1:35" ht="16" x14ac:dyDescent="0.25">
      <c r="A57" s="45" t="str">
        <f>'Bordereau des prix unitaires'!A57</f>
        <v>L1-MOD-C</v>
      </c>
      <c r="B57" s="11" t="str">
        <f>'Bordereau des prix unitaires'!B57</f>
        <v>Prestation 1.4 : modélisation complexe des données</v>
      </c>
      <c r="C57" s="46">
        <f t="shared" si="3"/>
        <v>0</v>
      </c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</row>
    <row r="58" spans="1:35" ht="16" x14ac:dyDescent="0.25">
      <c r="A58" s="45" t="str">
        <f>'Bordereau des prix unitaires'!A58</f>
        <v>L1-MAQ-S</v>
      </c>
      <c r="B58" s="11" t="str">
        <f>'Bordereau des prix unitaires'!B58</f>
        <v xml:space="preserve">Prestation 1.4 : réalisation de maquette simple </v>
      </c>
      <c r="C58" s="46">
        <f t="shared" si="3"/>
        <v>0</v>
      </c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</row>
    <row r="59" spans="1:35" ht="16" x14ac:dyDescent="0.25">
      <c r="A59" s="45" t="str">
        <f>'Bordereau des prix unitaires'!A59</f>
        <v>L1-MAQ-M</v>
      </c>
      <c r="B59" s="11" t="str">
        <f>'Bordereau des prix unitaires'!B59</f>
        <v xml:space="preserve">Prestation 1.4 : réalisation de maquette moyenne </v>
      </c>
      <c r="C59" s="46">
        <f t="shared" si="3"/>
        <v>0</v>
      </c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</row>
    <row r="60" spans="1:35" ht="16" x14ac:dyDescent="0.25">
      <c r="A60" s="45" t="str">
        <f>'Bordereau des prix unitaires'!A60</f>
        <v>L1-MAQ-C</v>
      </c>
      <c r="B60" s="11" t="str">
        <f>'Bordereau des prix unitaires'!B60</f>
        <v xml:space="preserve">Prestation 1.4 : réalisation de maquette complexe </v>
      </c>
      <c r="C60" s="46">
        <f t="shared" si="3"/>
        <v>0</v>
      </c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</row>
    <row r="61" spans="1:35" ht="16" x14ac:dyDescent="0.25">
      <c r="A61" s="45" t="str">
        <f>'Bordereau des prix unitaires'!A61</f>
        <v>L1-FORM-PRE-S</v>
      </c>
      <c r="B61" s="11" t="str">
        <f>'Bordereau des prix unitaires'!B61</f>
        <v>Prestation 1.4 : préparation de formation simple</v>
      </c>
      <c r="C61" s="46">
        <f t="shared" si="3"/>
        <v>0</v>
      </c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</row>
    <row r="62" spans="1:35" ht="16" x14ac:dyDescent="0.25">
      <c r="A62" s="45" t="str">
        <f>'Bordereau des prix unitaires'!A62</f>
        <v>L1-FORM-PRE-M</v>
      </c>
      <c r="B62" s="11" t="str">
        <f>'Bordereau des prix unitaires'!B62</f>
        <v>Prestation 1.4 : préparation de formation moyenne</v>
      </c>
      <c r="C62" s="46">
        <f t="shared" si="3"/>
        <v>0</v>
      </c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</row>
    <row r="63" spans="1:35" ht="16" x14ac:dyDescent="0.25">
      <c r="A63" s="45" t="str">
        <f>'Bordereau des prix unitaires'!A63</f>
        <v>L1-FORM-PRE-C</v>
      </c>
      <c r="B63" s="11" t="str">
        <f>'Bordereau des prix unitaires'!B63</f>
        <v>Prestation 1.4 : préparation de formation complexe</v>
      </c>
      <c r="C63" s="46">
        <f t="shared" si="3"/>
        <v>0</v>
      </c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</row>
    <row r="64" spans="1:35" ht="16" x14ac:dyDescent="0.25">
      <c r="A64" s="45" t="str">
        <f>'Bordereau des prix unitaires'!A64</f>
        <v>L1-FORM-REA-S</v>
      </c>
      <c r="B64" s="11" t="str">
        <f>'Bordereau des prix unitaires'!B64</f>
        <v>Prestation 1.4 : réalisation de formation simple</v>
      </c>
      <c r="C64" s="46">
        <f t="shared" si="3"/>
        <v>0</v>
      </c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</row>
    <row r="65" spans="1:35" ht="16" x14ac:dyDescent="0.25">
      <c r="A65" s="45" t="str">
        <f>'Bordereau des prix unitaires'!A65</f>
        <v>L1-FORM-REA-M</v>
      </c>
      <c r="B65" s="11" t="str">
        <f>'Bordereau des prix unitaires'!B65</f>
        <v>Prestation 1.4 : réalisation de formation moyenne</v>
      </c>
      <c r="C65" s="46">
        <f t="shared" si="3"/>
        <v>0</v>
      </c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</row>
    <row r="66" spans="1:35" ht="16" x14ac:dyDescent="0.25">
      <c r="A66" s="45" t="str">
        <f>'Bordereau des prix unitaires'!A66</f>
        <v>L1-FORM-REA-C</v>
      </c>
      <c r="B66" s="11" t="str">
        <f>'Bordereau des prix unitaires'!B66</f>
        <v>Prestation 1.4 : réalisation de formation complexe</v>
      </c>
      <c r="C66" s="46">
        <f t="shared" si="3"/>
        <v>0</v>
      </c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</row>
    <row r="67" spans="1:35" ht="16" x14ac:dyDescent="0.25">
      <c r="A67" s="45" t="str">
        <f>'Bordereau des prix unitaires'!A67</f>
        <v>L1-REPRISE-S</v>
      </c>
      <c r="B67" s="11" t="str">
        <f>'Bordereau des prix unitaires'!B67</f>
        <v>Prestation 1.4 : reprise de données simple</v>
      </c>
      <c r="C67" s="46">
        <f t="shared" si="3"/>
        <v>0</v>
      </c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</row>
    <row r="68" spans="1:35" ht="16" x14ac:dyDescent="0.25">
      <c r="A68" s="45" t="str">
        <f>'Bordereau des prix unitaires'!A68</f>
        <v>L1-REPRISE-M</v>
      </c>
      <c r="B68" s="11" t="str">
        <f>'Bordereau des prix unitaires'!B68</f>
        <v>Prestation 1.4 : reprise de données moyenne</v>
      </c>
      <c r="C68" s="46">
        <f t="shared" si="3"/>
        <v>0</v>
      </c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</row>
    <row r="69" spans="1:35" ht="16" x14ac:dyDescent="0.25">
      <c r="A69" s="45" t="str">
        <f>'Bordereau des prix unitaires'!A69</f>
        <v>L1-REPRISE-C</v>
      </c>
      <c r="B69" s="11" t="str">
        <f>'Bordereau des prix unitaires'!B69</f>
        <v>Prestation 1.4 : reprise de données complexe</v>
      </c>
      <c r="C69" s="46">
        <f t="shared" si="3"/>
        <v>0</v>
      </c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</row>
    <row r="70" spans="1:35" ht="32" x14ac:dyDescent="0.25">
      <c r="A70" s="45" t="str">
        <f>'Bordereau des prix unitaires'!A70</f>
        <v>L1-RM</v>
      </c>
      <c r="B70" s="11" t="str">
        <f>'Bordereau des prix unitaires'!B70</f>
        <v>Prestation 1.5 : reprise en maintenance d'un module de complexité cyclomatique de 1000</v>
      </c>
      <c r="C70" s="46">
        <f t="shared" ref="C70:C75" si="4">SUM(D70:AI70)</f>
        <v>0</v>
      </c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</row>
    <row r="71" spans="1:35" ht="32" x14ac:dyDescent="0.25">
      <c r="A71" s="45" t="str">
        <f>'Bordereau des prix unitaires'!A71</f>
        <v>L1-HNO-A1</v>
      </c>
      <c r="B71" s="11" t="str">
        <f>'Bordereau des prix unitaires'!B71</f>
        <v>Prestation 1.5 : astreintes téléphoniques sur Heures Non Ouvrées - Forfait pour 8 heures d'astreintes en semaine (jours ouvrés)</v>
      </c>
      <c r="C71" s="46">
        <f t="shared" si="4"/>
        <v>0</v>
      </c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</row>
    <row r="72" spans="1:35" ht="32" x14ac:dyDescent="0.25">
      <c r="A72" s="45" t="str">
        <f>'Bordereau des prix unitaires'!A72</f>
        <v>L1-HNO-A2</v>
      </c>
      <c r="B72" s="11" t="str">
        <f>'Bordereau des prix unitaires'!B72</f>
        <v>Prestation 1.5 : astreintes téléphoniques sur Heures Non Ouvrées - Forfait pour 8 heures le samedi</v>
      </c>
      <c r="C72" s="46">
        <f t="shared" si="4"/>
        <v>0</v>
      </c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</row>
    <row r="73" spans="1:35" ht="32" x14ac:dyDescent="0.25">
      <c r="A73" s="45" t="str">
        <f>'Bordereau des prix unitaires'!A73</f>
        <v>L1-HNO-A3</v>
      </c>
      <c r="B73" s="11" t="str">
        <f>'Bordereau des prix unitaires'!B73</f>
        <v>Prestation 1.5 : astreintes téléphoniques sur Heures Non Ouvrées - Forfait pour 8 heures d'astreintes le dimanche ou jour férié</v>
      </c>
      <c r="C73" s="46">
        <f t="shared" si="4"/>
        <v>0</v>
      </c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</row>
    <row r="74" spans="1:35" ht="32" x14ac:dyDescent="0.25">
      <c r="A74" s="45" t="str">
        <f>'Bordereau des prix unitaires'!A74</f>
        <v>L1-HNO-I1</v>
      </c>
      <c r="B74" s="11" t="str">
        <f>'Bordereau des prix unitaires'!B74</f>
        <v>Prestation 1.5 : interventions pendant les Heures Non Ouvrées - Forfait pour 4 heures d'intervention en semaine (jours ouvrés)</v>
      </c>
      <c r="C74" s="46">
        <f t="shared" si="4"/>
        <v>0</v>
      </c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</row>
    <row r="75" spans="1:35" ht="32" x14ac:dyDescent="0.25">
      <c r="A75" s="45" t="str">
        <f>'Bordereau des prix unitaires'!A75</f>
        <v>L1-HNO-I2</v>
      </c>
      <c r="B75" s="11" t="str">
        <f>'Bordereau des prix unitaires'!B75</f>
        <v>Prestation 1.5 : interventions pendant les Heures Non Ouvrées - Forfait pour 4 heures d'intervention les samedis</v>
      </c>
      <c r="C75" s="46">
        <f t="shared" si="4"/>
        <v>0</v>
      </c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</row>
    <row r="76" spans="1:35" ht="32" x14ac:dyDescent="0.25">
      <c r="A76" s="45" t="str">
        <f>'Bordereau des prix unitaires'!A76</f>
        <v>L1-HNO-I3</v>
      </c>
      <c r="B76" s="11" t="str">
        <f>'Bordereau des prix unitaires'!B76</f>
        <v>Prestation 1.5 : interventions pendant les Heures Non Ouvrées - Forfait pour 4 heures d'intervention les dimanches ou les jours fériés</v>
      </c>
      <c r="C76" s="46">
        <f t="shared" ref="C76" si="5">SUM(D76:AI76)</f>
        <v>0</v>
      </c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</row>
    <row r="77" spans="1:35" ht="32" x14ac:dyDescent="0.25">
      <c r="A77" s="45" t="str">
        <f>'Bordereau des prix unitaires'!A77</f>
        <v>L1-REV</v>
      </c>
      <c r="B77" s="11" t="str">
        <f>'Bordereau des prix unitaires'!B77</f>
        <v>Prestation 1.6 : réversibilité sur l’ensemble du périmètre sur 4 mois (hors phase d’accompagnement) de la prestation (périmètre de base)</v>
      </c>
      <c r="C77" s="46">
        <f>SUM(D77:AI77)</f>
        <v>0</v>
      </c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</row>
    <row r="78" spans="1:35" ht="32" x14ac:dyDescent="0.25">
      <c r="A78" s="45" t="str">
        <f>'Bordereau des prix unitaires'!A78</f>
        <v>L1-REV-ACC</v>
      </c>
      <c r="B78" s="11" t="str">
        <f>'Bordereau des prix unitaires'!B78</f>
        <v>Prestation 1.6 : accompagnement de l’AIFE et du Titulaire entrant de 1 mois (périmètre de base)</v>
      </c>
      <c r="C78" s="46">
        <f>SUM(D78:AI78)</f>
        <v>0</v>
      </c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</row>
    <row r="79" spans="1:35" ht="32" x14ac:dyDescent="0.25">
      <c r="A79" s="45" t="str">
        <f>'Bordereau des prix unitaires'!A79</f>
        <v>L1-REV-EXT</v>
      </c>
      <c r="B79" s="11" t="str">
        <f>'Bordereau des prix unitaires'!B79</f>
        <v>Prestation 1.6 : extension de la durée de la réversibilité d’une semaine sur la base des mêmes exigences que le périmètre de base</v>
      </c>
      <c r="C79" s="46">
        <f>SUM(D79:AI79)</f>
        <v>0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</row>
    <row r="80" spans="1:35" ht="32" x14ac:dyDescent="0.25">
      <c r="A80" s="45" t="str">
        <f>'Bordereau des prix unitaires'!A80</f>
        <v>L1-REV-ACC-EXT</v>
      </c>
      <c r="B80" s="11" t="str">
        <f>'Bordereau des prix unitaires'!B80</f>
        <v>Prestation 1.6 : extension de l’accompagnement d’une semaine sur la base des mêmes exigences que le périmètre de base</v>
      </c>
      <c r="C80" s="46">
        <f>SUM(D80:AI80)</f>
        <v>0</v>
      </c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</row>
  </sheetData>
  <pageMargins left="0.70078740157480324" right="0.70078740157480324" top="0.75196850393700787" bottom="0.75196850393700787" header="0.3" footer="0.3"/>
  <pageSetup paperSize="9" orientation="portrait" r:id="rId1"/>
  <headerFooter>
    <oddFooter>&amp;L&amp;1#&amp;"Tahoma"&amp;9&amp;KCF022BC2 – Usage restreint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CEA4C-53DA-4DC1-93DA-59C518C76A74}">
  <sheetPr>
    <pageSetUpPr fitToPage="1"/>
  </sheetPr>
  <dimension ref="A1:CF69"/>
  <sheetViews>
    <sheetView showGridLines="0" zoomScale="90" zoomScaleNormal="90" workbookViewId="0">
      <pane xSplit="2" ySplit="2" topLeftCell="C3" activePane="bottomRight" state="frozen"/>
      <selection activeCell="B32" sqref="B32"/>
      <selection pane="topRight"/>
      <selection pane="bottomLeft"/>
      <selection pane="bottomRight" activeCell="G64" sqref="G64"/>
    </sheetView>
  </sheetViews>
  <sheetFormatPr baseColWidth="10" defaultRowHeight="12.5" x14ac:dyDescent="0.25"/>
  <cols>
    <col min="1" max="1" width="21.453125" style="12" customWidth="1"/>
    <col min="2" max="2" width="75.54296875" style="13" customWidth="1"/>
    <col min="3" max="3" width="15.7265625" style="12" bestFit="1" customWidth="1"/>
    <col min="4" max="4" width="15" style="12" customWidth="1"/>
    <col min="5" max="5" width="17.7265625" style="12" customWidth="1"/>
    <col min="6" max="6" width="28" style="12" customWidth="1"/>
    <col min="7" max="7" width="29.54296875" style="12" customWidth="1"/>
    <col min="8" max="8" width="11.453125" style="12"/>
    <col min="9" max="9" width="11.453125" style="12" customWidth="1"/>
    <col min="10" max="251" width="11.453125" style="12"/>
    <col min="252" max="252" width="48.54296875" style="12" bestFit="1" customWidth="1"/>
    <col min="253" max="253" width="67.54296875" style="12" bestFit="1" customWidth="1"/>
    <col min="254" max="254" width="15.7265625" style="12" bestFit="1" customWidth="1"/>
    <col min="255" max="255" width="15" style="12" bestFit="1" customWidth="1"/>
    <col min="256" max="256" width="15.7265625" style="12" bestFit="1" customWidth="1"/>
    <col min="257" max="257" width="17.1796875" style="12" bestFit="1" customWidth="1"/>
    <col min="258" max="258" width="22.26953125" style="12" bestFit="1" customWidth="1"/>
    <col min="259" max="507" width="11.453125" style="12"/>
    <col min="508" max="508" width="48.54296875" style="12" bestFit="1" customWidth="1"/>
    <col min="509" max="509" width="67.54296875" style="12" bestFit="1" customWidth="1"/>
    <col min="510" max="510" width="15.7265625" style="12" bestFit="1" customWidth="1"/>
    <col min="511" max="511" width="15" style="12" bestFit="1" customWidth="1"/>
    <col min="512" max="512" width="15.7265625" style="12" bestFit="1" customWidth="1"/>
    <col min="513" max="513" width="17.1796875" style="12" bestFit="1" customWidth="1"/>
    <col min="514" max="514" width="22.26953125" style="12" bestFit="1" customWidth="1"/>
    <col min="515" max="763" width="11.453125" style="12"/>
    <col min="764" max="764" width="48.54296875" style="12" bestFit="1" customWidth="1"/>
    <col min="765" max="765" width="67.54296875" style="12" bestFit="1" customWidth="1"/>
    <col min="766" max="766" width="15.7265625" style="12" bestFit="1" customWidth="1"/>
    <col min="767" max="767" width="15" style="12" bestFit="1" customWidth="1"/>
    <col min="768" max="768" width="15.7265625" style="12" bestFit="1" customWidth="1"/>
    <col min="769" max="769" width="17.1796875" style="12" bestFit="1" customWidth="1"/>
    <col min="770" max="770" width="22.26953125" style="12" bestFit="1" customWidth="1"/>
    <col min="771" max="1019" width="11.453125" style="12"/>
    <col min="1020" max="1020" width="48.54296875" style="12" bestFit="1" customWidth="1"/>
    <col min="1021" max="1021" width="67.54296875" style="12" bestFit="1" customWidth="1"/>
    <col min="1022" max="1022" width="15.7265625" style="12" bestFit="1" customWidth="1"/>
    <col min="1023" max="1023" width="15" style="12" bestFit="1" customWidth="1"/>
    <col min="1024" max="1024" width="15.7265625" style="12" bestFit="1" customWidth="1"/>
    <col min="1025" max="1025" width="17.1796875" style="12" bestFit="1" customWidth="1"/>
    <col min="1026" max="1026" width="22.26953125" style="12" bestFit="1" customWidth="1"/>
    <col min="1027" max="1275" width="11.453125" style="12"/>
    <col min="1276" max="1276" width="48.54296875" style="12" bestFit="1" customWidth="1"/>
    <col min="1277" max="1277" width="67.54296875" style="12" bestFit="1" customWidth="1"/>
    <col min="1278" max="1278" width="15.7265625" style="12" bestFit="1" customWidth="1"/>
    <col min="1279" max="1279" width="15" style="12" bestFit="1" customWidth="1"/>
    <col min="1280" max="1280" width="15.7265625" style="12" bestFit="1" customWidth="1"/>
    <col min="1281" max="1281" width="17.1796875" style="12" bestFit="1" customWidth="1"/>
    <col min="1282" max="1282" width="22.26953125" style="12" bestFit="1" customWidth="1"/>
    <col min="1283" max="1531" width="11.453125" style="12"/>
    <col min="1532" max="1532" width="48.54296875" style="12" bestFit="1" customWidth="1"/>
    <col min="1533" max="1533" width="67.54296875" style="12" bestFit="1" customWidth="1"/>
    <col min="1534" max="1534" width="15.7265625" style="12" bestFit="1" customWidth="1"/>
    <col min="1535" max="1535" width="15" style="12" bestFit="1" customWidth="1"/>
    <col min="1536" max="1536" width="15.7265625" style="12" bestFit="1" customWidth="1"/>
    <col min="1537" max="1537" width="17.1796875" style="12" bestFit="1" customWidth="1"/>
    <col min="1538" max="1538" width="22.26953125" style="12" bestFit="1" customWidth="1"/>
    <col min="1539" max="1787" width="11.453125" style="12"/>
    <col min="1788" max="1788" width="48.54296875" style="12" bestFit="1" customWidth="1"/>
    <col min="1789" max="1789" width="67.54296875" style="12" bestFit="1" customWidth="1"/>
    <col min="1790" max="1790" width="15.7265625" style="12" bestFit="1" customWidth="1"/>
    <col min="1791" max="1791" width="15" style="12" bestFit="1" customWidth="1"/>
    <col min="1792" max="1792" width="15.7265625" style="12" bestFit="1" customWidth="1"/>
    <col min="1793" max="1793" width="17.1796875" style="12" bestFit="1" customWidth="1"/>
    <col min="1794" max="1794" width="22.26953125" style="12" bestFit="1" customWidth="1"/>
    <col min="1795" max="2043" width="11.453125" style="12"/>
    <col min="2044" max="2044" width="48.54296875" style="12" bestFit="1" customWidth="1"/>
    <col min="2045" max="2045" width="67.54296875" style="12" bestFit="1" customWidth="1"/>
    <col min="2046" max="2046" width="15.7265625" style="12" bestFit="1" customWidth="1"/>
    <col min="2047" max="2047" width="15" style="12" bestFit="1" customWidth="1"/>
    <col min="2048" max="2048" width="15.7265625" style="12" bestFit="1" customWidth="1"/>
    <col min="2049" max="2049" width="17.1796875" style="12" bestFit="1" customWidth="1"/>
    <col min="2050" max="2050" width="22.26953125" style="12" bestFit="1" customWidth="1"/>
    <col min="2051" max="2299" width="11.453125" style="12"/>
    <col min="2300" max="2300" width="48.54296875" style="12" bestFit="1" customWidth="1"/>
    <col min="2301" max="2301" width="67.54296875" style="12" bestFit="1" customWidth="1"/>
    <col min="2302" max="2302" width="15.7265625" style="12" bestFit="1" customWidth="1"/>
    <col min="2303" max="2303" width="15" style="12" bestFit="1" customWidth="1"/>
    <col min="2304" max="2304" width="15.7265625" style="12" bestFit="1" customWidth="1"/>
    <col min="2305" max="2305" width="17.1796875" style="12" bestFit="1" customWidth="1"/>
    <col min="2306" max="2306" width="22.26953125" style="12" bestFit="1" customWidth="1"/>
    <col min="2307" max="2555" width="11.453125" style="12"/>
    <col min="2556" max="2556" width="48.54296875" style="12" bestFit="1" customWidth="1"/>
    <col min="2557" max="2557" width="67.54296875" style="12" bestFit="1" customWidth="1"/>
    <col min="2558" max="2558" width="15.7265625" style="12" bestFit="1" customWidth="1"/>
    <col min="2559" max="2559" width="15" style="12" bestFit="1" customWidth="1"/>
    <col min="2560" max="2560" width="15.7265625" style="12" bestFit="1" customWidth="1"/>
    <col min="2561" max="2561" width="17.1796875" style="12" bestFit="1" customWidth="1"/>
    <col min="2562" max="2562" width="22.26953125" style="12" bestFit="1" customWidth="1"/>
    <col min="2563" max="2811" width="11.453125" style="12"/>
    <col min="2812" max="2812" width="48.54296875" style="12" bestFit="1" customWidth="1"/>
    <col min="2813" max="2813" width="67.54296875" style="12" bestFit="1" customWidth="1"/>
    <col min="2814" max="2814" width="15.7265625" style="12" bestFit="1" customWidth="1"/>
    <col min="2815" max="2815" width="15" style="12" bestFit="1" customWidth="1"/>
    <col min="2816" max="2816" width="15.7265625" style="12" bestFit="1" customWidth="1"/>
    <col min="2817" max="2817" width="17.1796875" style="12" bestFit="1" customWidth="1"/>
    <col min="2818" max="2818" width="22.26953125" style="12" bestFit="1" customWidth="1"/>
    <col min="2819" max="3067" width="11.453125" style="12"/>
    <col min="3068" max="3068" width="48.54296875" style="12" bestFit="1" customWidth="1"/>
    <col min="3069" max="3069" width="67.54296875" style="12" bestFit="1" customWidth="1"/>
    <col min="3070" max="3070" width="15.7265625" style="12" bestFit="1" customWidth="1"/>
    <col min="3071" max="3071" width="15" style="12" bestFit="1" customWidth="1"/>
    <col min="3072" max="3072" width="15.7265625" style="12" bestFit="1" customWidth="1"/>
    <col min="3073" max="3073" width="17.1796875" style="12" bestFit="1" customWidth="1"/>
    <col min="3074" max="3074" width="22.26953125" style="12" bestFit="1" customWidth="1"/>
    <col min="3075" max="3323" width="11.453125" style="12"/>
    <col min="3324" max="3324" width="48.54296875" style="12" bestFit="1" customWidth="1"/>
    <col min="3325" max="3325" width="67.54296875" style="12" bestFit="1" customWidth="1"/>
    <col min="3326" max="3326" width="15.7265625" style="12" bestFit="1" customWidth="1"/>
    <col min="3327" max="3327" width="15" style="12" bestFit="1" customWidth="1"/>
    <col min="3328" max="3328" width="15.7265625" style="12" bestFit="1" customWidth="1"/>
    <col min="3329" max="3329" width="17.1796875" style="12" bestFit="1" customWidth="1"/>
    <col min="3330" max="3330" width="22.26953125" style="12" bestFit="1" customWidth="1"/>
    <col min="3331" max="3579" width="11.453125" style="12"/>
    <col min="3580" max="3580" width="48.54296875" style="12" bestFit="1" customWidth="1"/>
    <col min="3581" max="3581" width="67.54296875" style="12" bestFit="1" customWidth="1"/>
    <col min="3582" max="3582" width="15.7265625" style="12" bestFit="1" customWidth="1"/>
    <col min="3583" max="3583" width="15" style="12" bestFit="1" customWidth="1"/>
    <col min="3584" max="3584" width="15.7265625" style="12" bestFit="1" customWidth="1"/>
    <col min="3585" max="3585" width="17.1796875" style="12" bestFit="1" customWidth="1"/>
    <col min="3586" max="3586" width="22.26953125" style="12" bestFit="1" customWidth="1"/>
    <col min="3587" max="3835" width="11.453125" style="12"/>
    <col min="3836" max="3836" width="48.54296875" style="12" bestFit="1" customWidth="1"/>
    <col min="3837" max="3837" width="67.54296875" style="12" bestFit="1" customWidth="1"/>
    <col min="3838" max="3838" width="15.7265625" style="12" bestFit="1" customWidth="1"/>
    <col min="3839" max="3839" width="15" style="12" bestFit="1" customWidth="1"/>
    <col min="3840" max="3840" width="15.7265625" style="12" bestFit="1" customWidth="1"/>
    <col min="3841" max="3841" width="17.1796875" style="12" bestFit="1" customWidth="1"/>
    <col min="3842" max="3842" width="22.26953125" style="12" bestFit="1" customWidth="1"/>
    <col min="3843" max="4091" width="11.453125" style="12"/>
    <col min="4092" max="4092" width="48.54296875" style="12" bestFit="1" customWidth="1"/>
    <col min="4093" max="4093" width="67.54296875" style="12" bestFit="1" customWidth="1"/>
    <col min="4094" max="4094" width="15.7265625" style="12" bestFit="1" customWidth="1"/>
    <col min="4095" max="4095" width="15" style="12" bestFit="1" customWidth="1"/>
    <col min="4096" max="4096" width="15.7265625" style="12" bestFit="1" customWidth="1"/>
    <col min="4097" max="4097" width="17.1796875" style="12" bestFit="1" customWidth="1"/>
    <col min="4098" max="4098" width="22.26953125" style="12" bestFit="1" customWidth="1"/>
    <col min="4099" max="4347" width="11.453125" style="12"/>
    <col min="4348" max="4348" width="48.54296875" style="12" bestFit="1" customWidth="1"/>
    <col min="4349" max="4349" width="67.54296875" style="12" bestFit="1" customWidth="1"/>
    <col min="4350" max="4350" width="15.7265625" style="12" bestFit="1" customWidth="1"/>
    <col min="4351" max="4351" width="15" style="12" bestFit="1" customWidth="1"/>
    <col min="4352" max="4352" width="15.7265625" style="12" bestFit="1" customWidth="1"/>
    <col min="4353" max="4353" width="17.1796875" style="12" bestFit="1" customWidth="1"/>
    <col min="4354" max="4354" width="22.26953125" style="12" bestFit="1" customWidth="1"/>
    <col min="4355" max="4603" width="11.453125" style="12"/>
    <col min="4604" max="4604" width="48.54296875" style="12" bestFit="1" customWidth="1"/>
    <col min="4605" max="4605" width="67.54296875" style="12" bestFit="1" customWidth="1"/>
    <col min="4606" max="4606" width="15.7265625" style="12" bestFit="1" customWidth="1"/>
    <col min="4607" max="4607" width="15" style="12" bestFit="1" customWidth="1"/>
    <col min="4608" max="4608" width="15.7265625" style="12" bestFit="1" customWidth="1"/>
    <col min="4609" max="4609" width="17.1796875" style="12" bestFit="1" customWidth="1"/>
    <col min="4610" max="4610" width="22.26953125" style="12" bestFit="1" customWidth="1"/>
    <col min="4611" max="4859" width="11.453125" style="12"/>
    <col min="4860" max="4860" width="48.54296875" style="12" bestFit="1" customWidth="1"/>
    <col min="4861" max="4861" width="67.54296875" style="12" bestFit="1" customWidth="1"/>
    <col min="4862" max="4862" width="15.7265625" style="12" bestFit="1" customWidth="1"/>
    <col min="4863" max="4863" width="15" style="12" bestFit="1" customWidth="1"/>
    <col min="4864" max="4864" width="15.7265625" style="12" bestFit="1" customWidth="1"/>
    <col min="4865" max="4865" width="17.1796875" style="12" bestFit="1" customWidth="1"/>
    <col min="4866" max="4866" width="22.26953125" style="12" bestFit="1" customWidth="1"/>
    <col min="4867" max="5115" width="11.453125" style="12"/>
    <col min="5116" max="5116" width="48.54296875" style="12" bestFit="1" customWidth="1"/>
    <col min="5117" max="5117" width="67.54296875" style="12" bestFit="1" customWidth="1"/>
    <col min="5118" max="5118" width="15.7265625" style="12" bestFit="1" customWidth="1"/>
    <col min="5119" max="5119" width="15" style="12" bestFit="1" customWidth="1"/>
    <col min="5120" max="5120" width="15.7265625" style="12" bestFit="1" customWidth="1"/>
    <col min="5121" max="5121" width="17.1796875" style="12" bestFit="1" customWidth="1"/>
    <col min="5122" max="5122" width="22.26953125" style="12" bestFit="1" customWidth="1"/>
    <col min="5123" max="5371" width="11.453125" style="12"/>
    <col min="5372" max="5372" width="48.54296875" style="12" bestFit="1" customWidth="1"/>
    <col min="5373" max="5373" width="67.54296875" style="12" bestFit="1" customWidth="1"/>
    <col min="5374" max="5374" width="15.7265625" style="12" bestFit="1" customWidth="1"/>
    <col min="5375" max="5375" width="15" style="12" bestFit="1" customWidth="1"/>
    <col min="5376" max="5376" width="15.7265625" style="12" bestFit="1" customWidth="1"/>
    <col min="5377" max="5377" width="17.1796875" style="12" bestFit="1" customWidth="1"/>
    <col min="5378" max="5378" width="22.26953125" style="12" bestFit="1" customWidth="1"/>
    <col min="5379" max="5627" width="11.453125" style="12"/>
    <col min="5628" max="5628" width="48.54296875" style="12" bestFit="1" customWidth="1"/>
    <col min="5629" max="5629" width="67.54296875" style="12" bestFit="1" customWidth="1"/>
    <col min="5630" max="5630" width="15.7265625" style="12" bestFit="1" customWidth="1"/>
    <col min="5631" max="5631" width="15" style="12" bestFit="1" customWidth="1"/>
    <col min="5632" max="5632" width="15.7265625" style="12" bestFit="1" customWidth="1"/>
    <col min="5633" max="5633" width="17.1796875" style="12" bestFit="1" customWidth="1"/>
    <col min="5634" max="5634" width="22.26953125" style="12" bestFit="1" customWidth="1"/>
    <col min="5635" max="5883" width="11.453125" style="12"/>
    <col min="5884" max="5884" width="48.54296875" style="12" bestFit="1" customWidth="1"/>
    <col min="5885" max="5885" width="67.54296875" style="12" bestFit="1" customWidth="1"/>
    <col min="5886" max="5886" width="15.7265625" style="12" bestFit="1" customWidth="1"/>
    <col min="5887" max="5887" width="15" style="12" bestFit="1" customWidth="1"/>
    <col min="5888" max="5888" width="15.7265625" style="12" bestFit="1" customWidth="1"/>
    <col min="5889" max="5889" width="17.1796875" style="12" bestFit="1" customWidth="1"/>
    <col min="5890" max="5890" width="22.26953125" style="12" bestFit="1" customWidth="1"/>
    <col min="5891" max="6139" width="11.453125" style="12"/>
    <col min="6140" max="6140" width="48.54296875" style="12" bestFit="1" customWidth="1"/>
    <col min="6141" max="6141" width="67.54296875" style="12" bestFit="1" customWidth="1"/>
    <col min="6142" max="6142" width="15.7265625" style="12" bestFit="1" customWidth="1"/>
    <col min="6143" max="6143" width="15" style="12" bestFit="1" customWidth="1"/>
    <col min="6144" max="6144" width="15.7265625" style="12" bestFit="1" customWidth="1"/>
    <col min="6145" max="6145" width="17.1796875" style="12" bestFit="1" customWidth="1"/>
    <col min="6146" max="6146" width="22.26953125" style="12" bestFit="1" customWidth="1"/>
    <col min="6147" max="6395" width="11.453125" style="12"/>
    <col min="6396" max="6396" width="48.54296875" style="12" bestFit="1" customWidth="1"/>
    <col min="6397" max="6397" width="67.54296875" style="12" bestFit="1" customWidth="1"/>
    <col min="6398" max="6398" width="15.7265625" style="12" bestFit="1" customWidth="1"/>
    <col min="6399" max="6399" width="15" style="12" bestFit="1" customWidth="1"/>
    <col min="6400" max="6400" width="15.7265625" style="12" bestFit="1" customWidth="1"/>
    <col min="6401" max="6401" width="17.1796875" style="12" bestFit="1" customWidth="1"/>
    <col min="6402" max="6402" width="22.26953125" style="12" bestFit="1" customWidth="1"/>
    <col min="6403" max="6651" width="11.453125" style="12"/>
    <col min="6652" max="6652" width="48.54296875" style="12" bestFit="1" customWidth="1"/>
    <col min="6653" max="6653" width="67.54296875" style="12" bestFit="1" customWidth="1"/>
    <col min="6654" max="6654" width="15.7265625" style="12" bestFit="1" customWidth="1"/>
    <col min="6655" max="6655" width="15" style="12" bestFit="1" customWidth="1"/>
    <col min="6656" max="6656" width="15.7265625" style="12" bestFit="1" customWidth="1"/>
    <col min="6657" max="6657" width="17.1796875" style="12" bestFit="1" customWidth="1"/>
    <col min="6658" max="6658" width="22.26953125" style="12" bestFit="1" customWidth="1"/>
    <col min="6659" max="6907" width="11.453125" style="12"/>
    <col min="6908" max="6908" width="48.54296875" style="12" bestFit="1" customWidth="1"/>
    <col min="6909" max="6909" width="67.54296875" style="12" bestFit="1" customWidth="1"/>
    <col min="6910" max="6910" width="15.7265625" style="12" bestFit="1" customWidth="1"/>
    <col min="6911" max="6911" width="15" style="12" bestFit="1" customWidth="1"/>
    <col min="6912" max="6912" width="15.7265625" style="12" bestFit="1" customWidth="1"/>
    <col min="6913" max="6913" width="17.1796875" style="12" bestFit="1" customWidth="1"/>
    <col min="6914" max="6914" width="22.26953125" style="12" bestFit="1" customWidth="1"/>
    <col min="6915" max="7163" width="11.453125" style="12"/>
    <col min="7164" max="7164" width="48.54296875" style="12" bestFit="1" customWidth="1"/>
    <col min="7165" max="7165" width="67.54296875" style="12" bestFit="1" customWidth="1"/>
    <col min="7166" max="7166" width="15.7265625" style="12" bestFit="1" customWidth="1"/>
    <col min="7167" max="7167" width="15" style="12" bestFit="1" customWidth="1"/>
    <col min="7168" max="7168" width="15.7265625" style="12" bestFit="1" customWidth="1"/>
    <col min="7169" max="7169" width="17.1796875" style="12" bestFit="1" customWidth="1"/>
    <col min="7170" max="7170" width="22.26953125" style="12" bestFit="1" customWidth="1"/>
    <col min="7171" max="7419" width="11.453125" style="12"/>
    <col min="7420" max="7420" width="48.54296875" style="12" bestFit="1" customWidth="1"/>
    <col min="7421" max="7421" width="67.54296875" style="12" bestFit="1" customWidth="1"/>
    <col min="7422" max="7422" width="15.7265625" style="12" bestFit="1" customWidth="1"/>
    <col min="7423" max="7423" width="15" style="12" bestFit="1" customWidth="1"/>
    <col min="7424" max="7424" width="15.7265625" style="12" bestFit="1" customWidth="1"/>
    <col min="7425" max="7425" width="17.1796875" style="12" bestFit="1" customWidth="1"/>
    <col min="7426" max="7426" width="22.26953125" style="12" bestFit="1" customWidth="1"/>
    <col min="7427" max="7675" width="11.453125" style="12"/>
    <col min="7676" max="7676" width="48.54296875" style="12" bestFit="1" customWidth="1"/>
    <col min="7677" max="7677" width="67.54296875" style="12" bestFit="1" customWidth="1"/>
    <col min="7678" max="7678" width="15.7265625" style="12" bestFit="1" customWidth="1"/>
    <col min="7679" max="7679" width="15" style="12" bestFit="1" customWidth="1"/>
    <col min="7680" max="7680" width="15.7265625" style="12" bestFit="1" customWidth="1"/>
    <col min="7681" max="7681" width="17.1796875" style="12" bestFit="1" customWidth="1"/>
    <col min="7682" max="7682" width="22.26953125" style="12" bestFit="1" customWidth="1"/>
    <col min="7683" max="7931" width="11.453125" style="12"/>
    <col min="7932" max="7932" width="48.54296875" style="12" bestFit="1" customWidth="1"/>
    <col min="7933" max="7933" width="67.54296875" style="12" bestFit="1" customWidth="1"/>
    <col min="7934" max="7934" width="15.7265625" style="12" bestFit="1" customWidth="1"/>
    <col min="7935" max="7935" width="15" style="12" bestFit="1" customWidth="1"/>
    <col min="7936" max="7936" width="15.7265625" style="12" bestFit="1" customWidth="1"/>
    <col min="7937" max="7937" width="17.1796875" style="12" bestFit="1" customWidth="1"/>
    <col min="7938" max="7938" width="22.26953125" style="12" bestFit="1" customWidth="1"/>
    <col min="7939" max="8187" width="11.453125" style="12"/>
    <col min="8188" max="8188" width="48.54296875" style="12" bestFit="1" customWidth="1"/>
    <col min="8189" max="8189" width="67.54296875" style="12" bestFit="1" customWidth="1"/>
    <col min="8190" max="8190" width="15.7265625" style="12" bestFit="1" customWidth="1"/>
    <col min="8191" max="8191" width="15" style="12" bestFit="1" customWidth="1"/>
    <col min="8192" max="8192" width="15.7265625" style="12" bestFit="1" customWidth="1"/>
    <col min="8193" max="8193" width="17.1796875" style="12" bestFit="1" customWidth="1"/>
    <col min="8194" max="8194" width="22.26953125" style="12" bestFit="1" customWidth="1"/>
    <col min="8195" max="8443" width="11.453125" style="12"/>
    <col min="8444" max="8444" width="48.54296875" style="12" bestFit="1" customWidth="1"/>
    <col min="8445" max="8445" width="67.54296875" style="12" bestFit="1" customWidth="1"/>
    <col min="8446" max="8446" width="15.7265625" style="12" bestFit="1" customWidth="1"/>
    <col min="8447" max="8447" width="15" style="12" bestFit="1" customWidth="1"/>
    <col min="8448" max="8448" width="15.7265625" style="12" bestFit="1" customWidth="1"/>
    <col min="8449" max="8449" width="17.1796875" style="12" bestFit="1" customWidth="1"/>
    <col min="8450" max="8450" width="22.26953125" style="12" bestFit="1" customWidth="1"/>
    <col min="8451" max="8699" width="11.453125" style="12"/>
    <col min="8700" max="8700" width="48.54296875" style="12" bestFit="1" customWidth="1"/>
    <col min="8701" max="8701" width="67.54296875" style="12" bestFit="1" customWidth="1"/>
    <col min="8702" max="8702" width="15.7265625" style="12" bestFit="1" customWidth="1"/>
    <col min="8703" max="8703" width="15" style="12" bestFit="1" customWidth="1"/>
    <col min="8704" max="8704" width="15.7265625" style="12" bestFit="1" customWidth="1"/>
    <col min="8705" max="8705" width="17.1796875" style="12" bestFit="1" customWidth="1"/>
    <col min="8706" max="8706" width="22.26953125" style="12" bestFit="1" customWidth="1"/>
    <col min="8707" max="8955" width="11.453125" style="12"/>
    <col min="8956" max="8956" width="48.54296875" style="12" bestFit="1" customWidth="1"/>
    <col min="8957" max="8957" width="67.54296875" style="12" bestFit="1" customWidth="1"/>
    <col min="8958" max="8958" width="15.7265625" style="12" bestFit="1" customWidth="1"/>
    <col min="8959" max="8959" width="15" style="12" bestFit="1" customWidth="1"/>
    <col min="8960" max="8960" width="15.7265625" style="12" bestFit="1" customWidth="1"/>
    <col min="8961" max="8961" width="17.1796875" style="12" bestFit="1" customWidth="1"/>
    <col min="8962" max="8962" width="22.26953125" style="12" bestFit="1" customWidth="1"/>
    <col min="8963" max="9211" width="11.453125" style="12"/>
    <col min="9212" max="9212" width="48.54296875" style="12" bestFit="1" customWidth="1"/>
    <col min="9213" max="9213" width="67.54296875" style="12" bestFit="1" customWidth="1"/>
    <col min="9214" max="9214" width="15.7265625" style="12" bestFit="1" customWidth="1"/>
    <col min="9215" max="9215" width="15" style="12" bestFit="1" customWidth="1"/>
    <col min="9216" max="9216" width="15.7265625" style="12" bestFit="1" customWidth="1"/>
    <col min="9217" max="9217" width="17.1796875" style="12" bestFit="1" customWidth="1"/>
    <col min="9218" max="9218" width="22.26953125" style="12" bestFit="1" customWidth="1"/>
    <col min="9219" max="9467" width="11.453125" style="12"/>
    <col min="9468" max="9468" width="48.54296875" style="12" bestFit="1" customWidth="1"/>
    <col min="9469" max="9469" width="67.54296875" style="12" bestFit="1" customWidth="1"/>
    <col min="9470" max="9470" width="15.7265625" style="12" bestFit="1" customWidth="1"/>
    <col min="9471" max="9471" width="15" style="12" bestFit="1" customWidth="1"/>
    <col min="9472" max="9472" width="15.7265625" style="12" bestFit="1" customWidth="1"/>
    <col min="9473" max="9473" width="17.1796875" style="12" bestFit="1" customWidth="1"/>
    <col min="9474" max="9474" width="22.26953125" style="12" bestFit="1" customWidth="1"/>
    <col min="9475" max="9723" width="11.453125" style="12"/>
    <col min="9724" max="9724" width="48.54296875" style="12" bestFit="1" customWidth="1"/>
    <col min="9725" max="9725" width="67.54296875" style="12" bestFit="1" customWidth="1"/>
    <col min="9726" max="9726" width="15.7265625" style="12" bestFit="1" customWidth="1"/>
    <col min="9727" max="9727" width="15" style="12" bestFit="1" customWidth="1"/>
    <col min="9728" max="9728" width="15.7265625" style="12" bestFit="1" customWidth="1"/>
    <col min="9729" max="9729" width="17.1796875" style="12" bestFit="1" customWidth="1"/>
    <col min="9730" max="9730" width="22.26953125" style="12" bestFit="1" customWidth="1"/>
    <col min="9731" max="9979" width="11.453125" style="12"/>
    <col min="9980" max="9980" width="48.54296875" style="12" bestFit="1" customWidth="1"/>
    <col min="9981" max="9981" width="67.54296875" style="12" bestFit="1" customWidth="1"/>
    <col min="9982" max="9982" width="15.7265625" style="12" bestFit="1" customWidth="1"/>
    <col min="9983" max="9983" width="15" style="12" bestFit="1" customWidth="1"/>
    <col min="9984" max="9984" width="15.7265625" style="12" bestFit="1" customWidth="1"/>
    <col min="9985" max="9985" width="17.1796875" style="12" bestFit="1" customWidth="1"/>
    <col min="9986" max="9986" width="22.26953125" style="12" bestFit="1" customWidth="1"/>
    <col min="9987" max="10235" width="11.453125" style="12"/>
    <col min="10236" max="10236" width="48.54296875" style="12" bestFit="1" customWidth="1"/>
    <col min="10237" max="10237" width="67.54296875" style="12" bestFit="1" customWidth="1"/>
    <col min="10238" max="10238" width="15.7265625" style="12" bestFit="1" customWidth="1"/>
    <col min="10239" max="10239" width="15" style="12" bestFit="1" customWidth="1"/>
    <col min="10240" max="10240" width="15.7265625" style="12" bestFit="1" customWidth="1"/>
    <col min="10241" max="10241" width="17.1796875" style="12" bestFit="1" customWidth="1"/>
    <col min="10242" max="10242" width="22.26953125" style="12" bestFit="1" customWidth="1"/>
    <col min="10243" max="10491" width="11.453125" style="12"/>
    <col min="10492" max="10492" width="48.54296875" style="12" bestFit="1" customWidth="1"/>
    <col min="10493" max="10493" width="67.54296875" style="12" bestFit="1" customWidth="1"/>
    <col min="10494" max="10494" width="15.7265625" style="12" bestFit="1" customWidth="1"/>
    <col min="10495" max="10495" width="15" style="12" bestFit="1" customWidth="1"/>
    <col min="10496" max="10496" width="15.7265625" style="12" bestFit="1" customWidth="1"/>
    <col min="10497" max="10497" width="17.1796875" style="12" bestFit="1" customWidth="1"/>
    <col min="10498" max="10498" width="22.26953125" style="12" bestFit="1" customWidth="1"/>
    <col min="10499" max="10747" width="11.453125" style="12"/>
    <col min="10748" max="10748" width="48.54296875" style="12" bestFit="1" customWidth="1"/>
    <col min="10749" max="10749" width="67.54296875" style="12" bestFit="1" customWidth="1"/>
    <col min="10750" max="10750" width="15.7265625" style="12" bestFit="1" customWidth="1"/>
    <col min="10751" max="10751" width="15" style="12" bestFit="1" customWidth="1"/>
    <col min="10752" max="10752" width="15.7265625" style="12" bestFit="1" customWidth="1"/>
    <col min="10753" max="10753" width="17.1796875" style="12" bestFit="1" customWidth="1"/>
    <col min="10754" max="10754" width="22.26953125" style="12" bestFit="1" customWidth="1"/>
    <col min="10755" max="11003" width="11.453125" style="12"/>
    <col min="11004" max="11004" width="48.54296875" style="12" bestFit="1" customWidth="1"/>
    <col min="11005" max="11005" width="67.54296875" style="12" bestFit="1" customWidth="1"/>
    <col min="11006" max="11006" width="15.7265625" style="12" bestFit="1" customWidth="1"/>
    <col min="11007" max="11007" width="15" style="12" bestFit="1" customWidth="1"/>
    <col min="11008" max="11008" width="15.7265625" style="12" bestFit="1" customWidth="1"/>
    <col min="11009" max="11009" width="17.1796875" style="12" bestFit="1" customWidth="1"/>
    <col min="11010" max="11010" width="22.26953125" style="12" bestFit="1" customWidth="1"/>
    <col min="11011" max="11259" width="11.453125" style="12"/>
    <col min="11260" max="11260" width="48.54296875" style="12" bestFit="1" customWidth="1"/>
    <col min="11261" max="11261" width="67.54296875" style="12" bestFit="1" customWidth="1"/>
    <col min="11262" max="11262" width="15.7265625" style="12" bestFit="1" customWidth="1"/>
    <col min="11263" max="11263" width="15" style="12" bestFit="1" customWidth="1"/>
    <col min="11264" max="11264" width="15.7265625" style="12" bestFit="1" customWidth="1"/>
    <col min="11265" max="11265" width="17.1796875" style="12" bestFit="1" customWidth="1"/>
    <col min="11266" max="11266" width="22.26953125" style="12" bestFit="1" customWidth="1"/>
    <col min="11267" max="11515" width="11.453125" style="12"/>
    <col min="11516" max="11516" width="48.54296875" style="12" bestFit="1" customWidth="1"/>
    <col min="11517" max="11517" width="67.54296875" style="12" bestFit="1" customWidth="1"/>
    <col min="11518" max="11518" width="15.7265625" style="12" bestFit="1" customWidth="1"/>
    <col min="11519" max="11519" width="15" style="12" bestFit="1" customWidth="1"/>
    <col min="11520" max="11520" width="15.7265625" style="12" bestFit="1" customWidth="1"/>
    <col min="11521" max="11521" width="17.1796875" style="12" bestFit="1" customWidth="1"/>
    <col min="11522" max="11522" width="22.26953125" style="12" bestFit="1" customWidth="1"/>
    <col min="11523" max="11771" width="11.453125" style="12"/>
    <col min="11772" max="11772" width="48.54296875" style="12" bestFit="1" customWidth="1"/>
    <col min="11773" max="11773" width="67.54296875" style="12" bestFit="1" customWidth="1"/>
    <col min="11774" max="11774" width="15.7265625" style="12" bestFit="1" customWidth="1"/>
    <col min="11775" max="11775" width="15" style="12" bestFit="1" customWidth="1"/>
    <col min="11776" max="11776" width="15.7265625" style="12" bestFit="1" customWidth="1"/>
    <col min="11777" max="11777" width="17.1796875" style="12" bestFit="1" customWidth="1"/>
    <col min="11778" max="11778" width="22.26953125" style="12" bestFit="1" customWidth="1"/>
    <col min="11779" max="12027" width="11.453125" style="12"/>
    <col min="12028" max="12028" width="48.54296875" style="12" bestFit="1" customWidth="1"/>
    <col min="12029" max="12029" width="67.54296875" style="12" bestFit="1" customWidth="1"/>
    <col min="12030" max="12030" width="15.7265625" style="12" bestFit="1" customWidth="1"/>
    <col min="12031" max="12031" width="15" style="12" bestFit="1" customWidth="1"/>
    <col min="12032" max="12032" width="15.7265625" style="12" bestFit="1" customWidth="1"/>
    <col min="12033" max="12033" width="17.1796875" style="12" bestFit="1" customWidth="1"/>
    <col min="12034" max="12034" width="22.26953125" style="12" bestFit="1" customWidth="1"/>
    <col min="12035" max="12283" width="11.453125" style="12"/>
    <col min="12284" max="12284" width="48.54296875" style="12" bestFit="1" customWidth="1"/>
    <col min="12285" max="12285" width="67.54296875" style="12" bestFit="1" customWidth="1"/>
    <col min="12286" max="12286" width="15.7265625" style="12" bestFit="1" customWidth="1"/>
    <col min="12287" max="12287" width="15" style="12" bestFit="1" customWidth="1"/>
    <col min="12288" max="12288" width="15.7265625" style="12" bestFit="1" customWidth="1"/>
    <col min="12289" max="12289" width="17.1796875" style="12" bestFit="1" customWidth="1"/>
    <col min="12290" max="12290" width="22.26953125" style="12" bestFit="1" customWidth="1"/>
    <col min="12291" max="12539" width="11.453125" style="12"/>
    <col min="12540" max="12540" width="48.54296875" style="12" bestFit="1" customWidth="1"/>
    <col min="12541" max="12541" width="67.54296875" style="12" bestFit="1" customWidth="1"/>
    <col min="12542" max="12542" width="15.7265625" style="12" bestFit="1" customWidth="1"/>
    <col min="12543" max="12543" width="15" style="12" bestFit="1" customWidth="1"/>
    <col min="12544" max="12544" width="15.7265625" style="12" bestFit="1" customWidth="1"/>
    <col min="12545" max="12545" width="17.1796875" style="12" bestFit="1" customWidth="1"/>
    <col min="12546" max="12546" width="22.26953125" style="12" bestFit="1" customWidth="1"/>
    <col min="12547" max="12795" width="11.453125" style="12"/>
    <col min="12796" max="12796" width="48.54296875" style="12" bestFit="1" customWidth="1"/>
    <col min="12797" max="12797" width="67.54296875" style="12" bestFit="1" customWidth="1"/>
    <col min="12798" max="12798" width="15.7265625" style="12" bestFit="1" customWidth="1"/>
    <col min="12799" max="12799" width="15" style="12" bestFit="1" customWidth="1"/>
    <col min="12800" max="12800" width="15.7265625" style="12" bestFit="1" customWidth="1"/>
    <col min="12801" max="12801" width="17.1796875" style="12" bestFit="1" customWidth="1"/>
    <col min="12802" max="12802" width="22.26953125" style="12" bestFit="1" customWidth="1"/>
    <col min="12803" max="13051" width="11.453125" style="12"/>
    <col min="13052" max="13052" width="48.54296875" style="12" bestFit="1" customWidth="1"/>
    <col min="13053" max="13053" width="67.54296875" style="12" bestFit="1" customWidth="1"/>
    <col min="13054" max="13054" width="15.7265625" style="12" bestFit="1" customWidth="1"/>
    <col min="13055" max="13055" width="15" style="12" bestFit="1" customWidth="1"/>
    <col min="13056" max="13056" width="15.7265625" style="12" bestFit="1" customWidth="1"/>
    <col min="13057" max="13057" width="17.1796875" style="12" bestFit="1" customWidth="1"/>
    <col min="13058" max="13058" width="22.26953125" style="12" bestFit="1" customWidth="1"/>
    <col min="13059" max="13307" width="11.453125" style="12"/>
    <col min="13308" max="13308" width="48.54296875" style="12" bestFit="1" customWidth="1"/>
    <col min="13309" max="13309" width="67.54296875" style="12" bestFit="1" customWidth="1"/>
    <col min="13310" max="13310" width="15.7265625" style="12" bestFit="1" customWidth="1"/>
    <col min="13311" max="13311" width="15" style="12" bestFit="1" customWidth="1"/>
    <col min="13312" max="13312" width="15.7265625" style="12" bestFit="1" customWidth="1"/>
    <col min="13313" max="13313" width="17.1796875" style="12" bestFit="1" customWidth="1"/>
    <col min="13314" max="13314" width="22.26953125" style="12" bestFit="1" customWidth="1"/>
    <col min="13315" max="13563" width="11.453125" style="12"/>
    <col min="13564" max="13564" width="48.54296875" style="12" bestFit="1" customWidth="1"/>
    <col min="13565" max="13565" width="67.54296875" style="12" bestFit="1" customWidth="1"/>
    <col min="13566" max="13566" width="15.7265625" style="12" bestFit="1" customWidth="1"/>
    <col min="13567" max="13567" width="15" style="12" bestFit="1" customWidth="1"/>
    <col min="13568" max="13568" width="15.7265625" style="12" bestFit="1" customWidth="1"/>
    <col min="13569" max="13569" width="17.1796875" style="12" bestFit="1" customWidth="1"/>
    <col min="13570" max="13570" width="22.26953125" style="12" bestFit="1" customWidth="1"/>
    <col min="13571" max="13819" width="11.453125" style="12"/>
    <col min="13820" max="13820" width="48.54296875" style="12" bestFit="1" customWidth="1"/>
    <col min="13821" max="13821" width="67.54296875" style="12" bestFit="1" customWidth="1"/>
    <col min="13822" max="13822" width="15.7265625" style="12" bestFit="1" customWidth="1"/>
    <col min="13823" max="13823" width="15" style="12" bestFit="1" customWidth="1"/>
    <col min="13824" max="13824" width="15.7265625" style="12" bestFit="1" customWidth="1"/>
    <col min="13825" max="13825" width="17.1796875" style="12" bestFit="1" customWidth="1"/>
    <col min="13826" max="13826" width="22.26953125" style="12" bestFit="1" customWidth="1"/>
    <col min="13827" max="14075" width="11.453125" style="12"/>
    <col min="14076" max="14076" width="48.54296875" style="12" bestFit="1" customWidth="1"/>
    <col min="14077" max="14077" width="67.54296875" style="12" bestFit="1" customWidth="1"/>
    <col min="14078" max="14078" width="15.7265625" style="12" bestFit="1" customWidth="1"/>
    <col min="14079" max="14079" width="15" style="12" bestFit="1" customWidth="1"/>
    <col min="14080" max="14080" width="15.7265625" style="12" bestFit="1" customWidth="1"/>
    <col min="14081" max="14081" width="17.1796875" style="12" bestFit="1" customWidth="1"/>
    <col min="14082" max="14082" width="22.26953125" style="12" bestFit="1" customWidth="1"/>
    <col min="14083" max="14331" width="11.453125" style="12"/>
    <col min="14332" max="14332" width="48.54296875" style="12" bestFit="1" customWidth="1"/>
    <col min="14333" max="14333" width="67.54296875" style="12" bestFit="1" customWidth="1"/>
    <col min="14334" max="14334" width="15.7265625" style="12" bestFit="1" customWidth="1"/>
    <col min="14335" max="14335" width="15" style="12" bestFit="1" customWidth="1"/>
    <col min="14336" max="14336" width="15.7265625" style="12" bestFit="1" customWidth="1"/>
    <col min="14337" max="14337" width="17.1796875" style="12" bestFit="1" customWidth="1"/>
    <col min="14338" max="14338" width="22.26953125" style="12" bestFit="1" customWidth="1"/>
    <col min="14339" max="14587" width="11.453125" style="12"/>
    <col min="14588" max="14588" width="48.54296875" style="12" bestFit="1" customWidth="1"/>
    <col min="14589" max="14589" width="67.54296875" style="12" bestFit="1" customWidth="1"/>
    <col min="14590" max="14590" width="15.7265625" style="12" bestFit="1" customWidth="1"/>
    <col min="14591" max="14591" width="15" style="12" bestFit="1" customWidth="1"/>
    <col min="14592" max="14592" width="15.7265625" style="12" bestFit="1" customWidth="1"/>
    <col min="14593" max="14593" width="17.1796875" style="12" bestFit="1" customWidth="1"/>
    <col min="14594" max="14594" width="22.26953125" style="12" bestFit="1" customWidth="1"/>
    <col min="14595" max="14843" width="11.453125" style="12"/>
    <col min="14844" max="14844" width="48.54296875" style="12" bestFit="1" customWidth="1"/>
    <col min="14845" max="14845" width="67.54296875" style="12" bestFit="1" customWidth="1"/>
    <col min="14846" max="14846" width="15.7265625" style="12" bestFit="1" customWidth="1"/>
    <col min="14847" max="14847" width="15" style="12" bestFit="1" customWidth="1"/>
    <col min="14848" max="14848" width="15.7265625" style="12" bestFit="1" customWidth="1"/>
    <col min="14849" max="14849" width="17.1796875" style="12" bestFit="1" customWidth="1"/>
    <col min="14850" max="14850" width="22.26953125" style="12" bestFit="1" customWidth="1"/>
    <col min="14851" max="15099" width="11.453125" style="12"/>
    <col min="15100" max="15100" width="48.54296875" style="12" bestFit="1" customWidth="1"/>
    <col min="15101" max="15101" width="67.54296875" style="12" bestFit="1" customWidth="1"/>
    <col min="15102" max="15102" width="15.7265625" style="12" bestFit="1" customWidth="1"/>
    <col min="15103" max="15103" width="15" style="12" bestFit="1" customWidth="1"/>
    <col min="15104" max="15104" width="15.7265625" style="12" bestFit="1" customWidth="1"/>
    <col min="15105" max="15105" width="17.1796875" style="12" bestFit="1" customWidth="1"/>
    <col min="15106" max="15106" width="22.26953125" style="12" bestFit="1" customWidth="1"/>
    <col min="15107" max="15355" width="11.453125" style="12"/>
    <col min="15356" max="15356" width="48.54296875" style="12" bestFit="1" customWidth="1"/>
    <col min="15357" max="15357" width="67.54296875" style="12" bestFit="1" customWidth="1"/>
    <col min="15358" max="15358" width="15.7265625" style="12" bestFit="1" customWidth="1"/>
    <col min="15359" max="15359" width="15" style="12" bestFit="1" customWidth="1"/>
    <col min="15360" max="15360" width="15.7265625" style="12" bestFit="1" customWidth="1"/>
    <col min="15361" max="15361" width="17.1796875" style="12" bestFit="1" customWidth="1"/>
    <col min="15362" max="15362" width="22.26953125" style="12" bestFit="1" customWidth="1"/>
    <col min="15363" max="15611" width="11.453125" style="12"/>
    <col min="15612" max="15612" width="48.54296875" style="12" bestFit="1" customWidth="1"/>
    <col min="15613" max="15613" width="67.54296875" style="12" bestFit="1" customWidth="1"/>
    <col min="15614" max="15614" width="15.7265625" style="12" bestFit="1" customWidth="1"/>
    <col min="15615" max="15615" width="15" style="12" bestFit="1" customWidth="1"/>
    <col min="15616" max="15616" width="15.7265625" style="12" bestFit="1" customWidth="1"/>
    <col min="15617" max="15617" width="17.1796875" style="12" bestFit="1" customWidth="1"/>
    <col min="15618" max="15618" width="22.26953125" style="12" bestFit="1" customWidth="1"/>
    <col min="15619" max="15867" width="11.453125" style="12"/>
    <col min="15868" max="15868" width="48.54296875" style="12" bestFit="1" customWidth="1"/>
    <col min="15869" max="15869" width="67.54296875" style="12" bestFit="1" customWidth="1"/>
    <col min="15870" max="15870" width="15.7265625" style="12" bestFit="1" customWidth="1"/>
    <col min="15871" max="15871" width="15" style="12" bestFit="1" customWidth="1"/>
    <col min="15872" max="15872" width="15.7265625" style="12" bestFit="1" customWidth="1"/>
    <col min="15873" max="15873" width="17.1796875" style="12" bestFit="1" customWidth="1"/>
    <col min="15874" max="15874" width="22.26953125" style="12" bestFit="1" customWidth="1"/>
    <col min="15875" max="16123" width="11.453125" style="12"/>
    <col min="16124" max="16124" width="48.54296875" style="12" bestFit="1" customWidth="1"/>
    <col min="16125" max="16125" width="67.54296875" style="12" bestFit="1" customWidth="1"/>
    <col min="16126" max="16126" width="15.7265625" style="12" bestFit="1" customWidth="1"/>
    <col min="16127" max="16127" width="15" style="12" bestFit="1" customWidth="1"/>
    <col min="16128" max="16128" width="15.7265625" style="12" bestFit="1" customWidth="1"/>
    <col min="16129" max="16129" width="17.1796875" style="12" bestFit="1" customWidth="1"/>
    <col min="16130" max="16130" width="22.26953125" style="12" bestFit="1" customWidth="1"/>
    <col min="16131" max="16379" width="11.453125" style="12"/>
    <col min="16380" max="16383" width="11.453125" style="12" customWidth="1"/>
    <col min="16384" max="16384" width="11.453125" style="12"/>
  </cols>
  <sheetData>
    <row r="1" spans="1:84" ht="43.5" customHeight="1" x14ac:dyDescent="0.25">
      <c r="A1" s="65" t="s">
        <v>13</v>
      </c>
      <c r="B1" s="65" t="s">
        <v>14</v>
      </c>
      <c r="C1" s="65" t="s">
        <v>15</v>
      </c>
      <c r="D1" s="65" t="s">
        <v>16</v>
      </c>
      <c r="E1" s="65" t="s">
        <v>17</v>
      </c>
      <c r="F1" s="70" t="s">
        <v>108</v>
      </c>
      <c r="G1" s="71"/>
    </row>
    <row r="2" spans="1:84" ht="32" x14ac:dyDescent="0.25">
      <c r="A2" s="65"/>
      <c r="B2" s="65"/>
      <c r="C2" s="65"/>
      <c r="D2" s="65"/>
      <c r="E2" s="65"/>
      <c r="F2" s="14" t="s">
        <v>18</v>
      </c>
      <c r="G2" s="15" t="s">
        <v>19</v>
      </c>
    </row>
    <row r="3" spans="1:84" ht="16" x14ac:dyDescent="0.25">
      <c r="A3" s="16" t="str">
        <f>'Bordereau des prix unitaires'!A3</f>
        <v>L1-INIT</v>
      </c>
      <c r="B3" s="17" t="str">
        <f>'Bordereau des prix unitaires'!B3</f>
        <v xml:space="preserve">Prestation 1.1 : initialisation des prestations </v>
      </c>
      <c r="C3" s="51">
        <f>VLOOKUP(A3,'Bordereau des prix unitaires'!A:C,3,FALSE)</f>
        <v>0</v>
      </c>
      <c r="D3" s="48">
        <v>0.2</v>
      </c>
      <c r="E3" s="18">
        <f t="shared" ref="E3:E60" si="0">C3+C3*D3</f>
        <v>0</v>
      </c>
      <c r="F3" s="19">
        <v>1</v>
      </c>
      <c r="G3" s="23">
        <f t="shared" ref="G3:G60" si="1">F3*E3</f>
        <v>0</v>
      </c>
    </row>
    <row r="4" spans="1:84" ht="16" x14ac:dyDescent="0.25">
      <c r="A4" s="16" t="str">
        <f>'Bordereau des prix unitaires'!A4</f>
        <v>L1-PILOTAGE-FT1</v>
      </c>
      <c r="B4" s="17" t="str">
        <f>'Bordereau des prix unitaires'!B4</f>
        <v>Prestation 1.2 :pilotage des prestations, trimestres 1 à 4 du marché</v>
      </c>
      <c r="C4" s="51">
        <f>VLOOKUP(A4,'Bordereau des prix unitaires'!A:C,3,FALSE)</f>
        <v>0</v>
      </c>
      <c r="D4" s="48">
        <v>0.2</v>
      </c>
      <c r="E4" s="18">
        <f t="shared" si="0"/>
        <v>0</v>
      </c>
      <c r="F4" s="19">
        <v>1</v>
      </c>
      <c r="G4" s="23">
        <f t="shared" si="1"/>
        <v>0</v>
      </c>
    </row>
    <row r="5" spans="1:84" ht="16" x14ac:dyDescent="0.25">
      <c r="A5" s="16" t="str">
        <f>'Bordereau des prix unitaires'!A5</f>
        <v>L1-PILOTAGE-FT2</v>
      </c>
      <c r="B5" s="17" t="str">
        <f>'Bordereau des prix unitaires'!B5</f>
        <v>Prestation 1.2 :pilotage des prestations, trimestres 5 à 8 du marché</v>
      </c>
      <c r="C5" s="51">
        <f>VLOOKUP(A5,'Bordereau des prix unitaires'!A:C,3,FALSE)</f>
        <v>0</v>
      </c>
      <c r="D5" s="48">
        <v>0.2</v>
      </c>
      <c r="E5" s="18">
        <f t="shared" si="0"/>
        <v>0</v>
      </c>
      <c r="F5" s="19">
        <v>1</v>
      </c>
      <c r="G5" s="23">
        <f t="shared" si="1"/>
        <v>0</v>
      </c>
    </row>
    <row r="6" spans="1:84" ht="16" x14ac:dyDescent="0.25">
      <c r="A6" s="16" t="str">
        <f>'Bordereau des prix unitaires'!A6</f>
        <v>L1-PILOTAGE-FT3</v>
      </c>
      <c r="B6" s="17" t="str">
        <f>'Bordereau des prix unitaires'!B6</f>
        <v>Prestation 1.2 :pilotage des prestations, trimestres 9 à 12 du marché</v>
      </c>
      <c r="C6" s="51">
        <f>VLOOKUP(A6,'Bordereau des prix unitaires'!A:C,3,FALSE)</f>
        <v>0</v>
      </c>
      <c r="D6" s="48">
        <v>0.2</v>
      </c>
      <c r="E6" s="18">
        <f t="shared" si="0"/>
        <v>0</v>
      </c>
      <c r="F6" s="19">
        <v>1</v>
      </c>
      <c r="G6" s="23">
        <f t="shared" si="1"/>
        <v>0</v>
      </c>
    </row>
    <row r="7" spans="1:84" ht="16" x14ac:dyDescent="0.25">
      <c r="A7" s="16" t="str">
        <f>'Bordereau des prix unitaires'!A7</f>
        <v>L1-PILOTAGE-FT4</v>
      </c>
      <c r="B7" s="17" t="str">
        <f>'Bordereau des prix unitaires'!B7</f>
        <v>Prestation 1.2 :pilotage des prestations, trimestres 13 à 16 du marché</v>
      </c>
      <c r="C7" s="51">
        <f>VLOOKUP(A7,'Bordereau des prix unitaires'!A:C,3,FALSE)</f>
        <v>0</v>
      </c>
      <c r="D7" s="48">
        <v>0.2</v>
      </c>
      <c r="E7" s="18">
        <f t="shared" si="0"/>
        <v>0</v>
      </c>
      <c r="F7" s="19">
        <v>1</v>
      </c>
      <c r="G7" s="23">
        <f t="shared" si="1"/>
        <v>0</v>
      </c>
    </row>
    <row r="8" spans="1:84" ht="16" x14ac:dyDescent="0.25">
      <c r="A8" s="16" t="str">
        <f>'Bordereau des prix unitaires'!A9</f>
        <v>L1-MCO-FT1</v>
      </c>
      <c r="B8" s="17" t="str">
        <f>'Bordereau des prix unitaires'!B9</f>
        <v>Prestation 1.3 : maintenance corrective et préventive, trimestres 1 à 4 du marché</v>
      </c>
      <c r="C8" s="51">
        <f>VLOOKUP(A8,'Bordereau des prix unitaires'!A:C,3,FALSE)</f>
        <v>0</v>
      </c>
      <c r="D8" s="48">
        <v>0.2</v>
      </c>
      <c r="E8" s="18">
        <f t="shared" si="0"/>
        <v>0</v>
      </c>
      <c r="F8" s="19">
        <v>1</v>
      </c>
      <c r="G8" s="23">
        <f t="shared" si="1"/>
        <v>0</v>
      </c>
    </row>
    <row r="9" spans="1:84" ht="16" x14ac:dyDescent="0.25">
      <c r="A9" s="16" t="str">
        <f>'Bordereau des prix unitaires'!A10</f>
        <v>L1-MCO-FT2</v>
      </c>
      <c r="B9" s="17" t="str">
        <f>'Bordereau des prix unitaires'!B10</f>
        <v>Prestation 1.3 : maintenance corrective et préventive, trimestres 5 à 8 du marché</v>
      </c>
      <c r="C9" s="51">
        <f>VLOOKUP(A9,'Bordereau des prix unitaires'!A:C,3,FALSE)</f>
        <v>0</v>
      </c>
      <c r="D9" s="48">
        <v>0.2</v>
      </c>
      <c r="E9" s="18">
        <f t="shared" si="0"/>
        <v>0</v>
      </c>
      <c r="F9" s="19">
        <v>1</v>
      </c>
      <c r="G9" s="23">
        <f t="shared" si="1"/>
        <v>0</v>
      </c>
    </row>
    <row r="10" spans="1:84" ht="16" x14ac:dyDescent="0.25">
      <c r="A10" s="16" t="str">
        <f>'Bordereau des prix unitaires'!A11</f>
        <v>L1-MCO-FT3</v>
      </c>
      <c r="B10" s="17" t="str">
        <f>'Bordereau des prix unitaires'!B11</f>
        <v>Prestation 1.3 : maintenance corrective et préventive, trimestres 9 à 12 du marché</v>
      </c>
      <c r="C10" s="51">
        <f>VLOOKUP(A10,'Bordereau des prix unitaires'!A:C,3,FALSE)</f>
        <v>0</v>
      </c>
      <c r="D10" s="48">
        <v>0.2</v>
      </c>
      <c r="E10" s="18">
        <f t="shared" si="0"/>
        <v>0</v>
      </c>
      <c r="F10" s="19">
        <v>1</v>
      </c>
      <c r="G10" s="23">
        <f t="shared" si="1"/>
        <v>0</v>
      </c>
    </row>
    <row r="11" spans="1:84" ht="16" x14ac:dyDescent="0.25">
      <c r="A11" s="16" t="str">
        <f>'Bordereau des prix unitaires'!A12</f>
        <v>L1-MCO-FT4</v>
      </c>
      <c r="B11" s="17" t="str">
        <f>'Bordereau des prix unitaires'!B12</f>
        <v>Prestation 1.3 : maintenance corrective et préventive, trimestres 13 à 16 du marché</v>
      </c>
      <c r="C11" s="51">
        <f>VLOOKUP(A11,'Bordereau des prix unitaires'!A:C,3,FALSE)</f>
        <v>0</v>
      </c>
      <c r="D11" s="48">
        <v>0.2</v>
      </c>
      <c r="E11" s="18">
        <f t="shared" si="0"/>
        <v>0</v>
      </c>
      <c r="F11" s="19">
        <v>1</v>
      </c>
      <c r="G11" s="23">
        <f t="shared" si="1"/>
        <v>0</v>
      </c>
    </row>
    <row r="12" spans="1:84" ht="48" x14ac:dyDescent="0.25">
      <c r="A12" s="16" t="str">
        <f>'Bordereau des prix unitaires'!A13</f>
        <v>L1-MCO-AP</v>
      </c>
      <c r="B12" s="17" t="str">
        <f>'Bordereau des prix unitaires'!B13</f>
        <v>Prestation 1.3 : augmentation du périmètre du MCO d'un point d’activité supplémentaire au-delà de 120 points d’activité par mois, en moyenne sur le trimestre</v>
      </c>
      <c r="C12" s="51">
        <f>VLOOKUP(A12,'Bordereau des prix unitaires'!A:C,3,FALSE)</f>
        <v>0</v>
      </c>
      <c r="D12" s="48">
        <v>0.2</v>
      </c>
      <c r="E12" s="18">
        <f t="shared" si="0"/>
        <v>0</v>
      </c>
      <c r="F12" s="19">
        <v>40</v>
      </c>
      <c r="G12" s="23">
        <f t="shared" si="1"/>
        <v>0</v>
      </c>
    </row>
    <row r="13" spans="1:84" ht="32" x14ac:dyDescent="0.25">
      <c r="A13" s="16" t="str">
        <f>'Bordereau des prix unitaires'!A14</f>
        <v>L1-EVO-EID-TS</v>
      </c>
      <c r="B13" s="17" t="str">
        <f>'Bordereau des prix unitaires'!B14</f>
        <v>Prestation 1.4 : réponse à une expression de besoin – Solution connue, faisabilité certaine - niveau très simple</v>
      </c>
      <c r="C13" s="51">
        <f>VLOOKUP(A13,'Bordereau des prix unitaires'!A:C,3,FALSE)</f>
        <v>0</v>
      </c>
      <c r="D13" s="48">
        <v>0.2</v>
      </c>
      <c r="E13" s="18">
        <f t="shared" si="0"/>
        <v>0</v>
      </c>
      <c r="F13" s="19">
        <v>70</v>
      </c>
      <c r="G13" s="23">
        <f t="shared" si="1"/>
        <v>0</v>
      </c>
    </row>
    <row r="14" spans="1:84" ht="32" x14ac:dyDescent="0.25">
      <c r="A14" s="16" t="str">
        <f>'Bordereau des prix unitaires'!A15</f>
        <v>L1-EVO-EID-S</v>
      </c>
      <c r="B14" s="17" t="str">
        <f>'Bordereau des prix unitaires'!B15</f>
        <v>Prestation 1.4 : réponse à une expression de besoin – Solution connue, faisabilité certaine - niveau simple</v>
      </c>
      <c r="C14" s="51">
        <f>VLOOKUP(A14,'Bordereau des prix unitaires'!A:C,3,FALSE)</f>
        <v>0</v>
      </c>
      <c r="D14" s="48">
        <v>0.2</v>
      </c>
      <c r="E14" s="18">
        <f t="shared" si="0"/>
        <v>0</v>
      </c>
      <c r="F14" s="19">
        <v>60</v>
      </c>
      <c r="G14" s="23">
        <f t="shared" si="1"/>
        <v>0</v>
      </c>
    </row>
    <row r="15" spans="1:84" s="20" customFormat="1" ht="32" x14ac:dyDescent="0.25">
      <c r="A15" s="16" t="str">
        <f>'Bordereau des prix unitaires'!A16</f>
        <v>L1-EVO-EID-M</v>
      </c>
      <c r="B15" s="17" t="str">
        <f>'Bordereau des prix unitaires'!B16</f>
        <v>Prestation 1.4 : réponse à une expression de besoin – Solution connue, faisabilité certaine - niveau moyen</v>
      </c>
      <c r="C15" s="51">
        <f>VLOOKUP(A15,'Bordereau des prix unitaires'!A:C,3,FALSE)</f>
        <v>0</v>
      </c>
      <c r="D15" s="48">
        <v>0.2</v>
      </c>
      <c r="E15" s="18">
        <f t="shared" si="0"/>
        <v>0</v>
      </c>
      <c r="F15" s="19">
        <v>60</v>
      </c>
      <c r="G15" s="23">
        <f t="shared" si="1"/>
        <v>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s="20" customFormat="1" ht="32" x14ac:dyDescent="0.25">
      <c r="A16" s="16" t="str">
        <f>'Bordereau des prix unitaires'!A17</f>
        <v>L1-EVO-EID-AC</v>
      </c>
      <c r="B16" s="17" t="str">
        <f>'Bordereau des prix unitaires'!B17</f>
        <v>Prestation 1.4 : réponse à une expression de besoin – Solution connue, faisabilité certaine - niveau assez complexe</v>
      </c>
      <c r="C16" s="51">
        <f>VLOOKUP(A16,'Bordereau des prix unitaires'!A:C,3,FALSE)</f>
        <v>0</v>
      </c>
      <c r="D16" s="48">
        <v>0.2</v>
      </c>
      <c r="E16" s="18">
        <f t="shared" si="0"/>
        <v>0</v>
      </c>
      <c r="F16" s="19">
        <v>30</v>
      </c>
      <c r="G16" s="23">
        <f t="shared" si="1"/>
        <v>0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s="20" customFormat="1" ht="32" x14ac:dyDescent="0.25">
      <c r="A17" s="16" t="str">
        <f>'Bordereau des prix unitaires'!A18</f>
        <v>L1-EVO-EID-C</v>
      </c>
      <c r="B17" s="17" t="str">
        <f>'Bordereau des prix unitaires'!B18</f>
        <v>Prestation 1.4 : réponse à une expression de besoin – Solution connue, faisabilité certaine - niveau complexe</v>
      </c>
      <c r="C17" s="51">
        <f>VLOOKUP(A17,'Bordereau des prix unitaires'!A:C,3,FALSE)</f>
        <v>0</v>
      </c>
      <c r="D17" s="48">
        <v>0.2</v>
      </c>
      <c r="E17" s="18">
        <f t="shared" si="0"/>
        <v>0</v>
      </c>
      <c r="F17" s="19">
        <v>20</v>
      </c>
      <c r="G17" s="23">
        <f t="shared" si="1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s="20" customFormat="1" ht="32" x14ac:dyDescent="0.25">
      <c r="A18" s="16" t="str">
        <f>'Bordereau des prix unitaires'!A19</f>
        <v>L1-EVO-EID-TC</v>
      </c>
      <c r="B18" s="17" t="str">
        <f>'Bordereau des prix unitaires'!B19</f>
        <v>Prestation 1.4 : réponse à une expression de besoin – Solution connue, faisabilité certaine - niveau très complexe</v>
      </c>
      <c r="C18" s="51">
        <f>VLOOKUP(A18,'Bordereau des prix unitaires'!A:C,3,FALSE)</f>
        <v>0</v>
      </c>
      <c r="D18" s="48">
        <v>0.2</v>
      </c>
      <c r="E18" s="18">
        <f t="shared" si="0"/>
        <v>0</v>
      </c>
      <c r="F18" s="19">
        <v>10</v>
      </c>
      <c r="G18" s="23">
        <f t="shared" si="1"/>
        <v>0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s="20" customFormat="1" ht="32" x14ac:dyDescent="0.25">
      <c r="A19" s="16" t="str">
        <f>'Bordereau des prix unitaires'!A20</f>
        <v>L1-EVO-EIM-TS</v>
      </c>
      <c r="B19" s="17" t="str">
        <f>'Bordereau des prix unitaires'!B20</f>
        <v>Prestation 1.4 : réponse à une expression de besoin – Solution à identifier, faisabilité certaine - niveau très simple</v>
      </c>
      <c r="C19" s="51">
        <f>VLOOKUP(A19,'Bordereau des prix unitaires'!A:C,3,FALSE)</f>
        <v>0</v>
      </c>
      <c r="D19" s="48">
        <v>0.2</v>
      </c>
      <c r="E19" s="18">
        <f t="shared" si="0"/>
        <v>0</v>
      </c>
      <c r="F19" s="19">
        <v>10</v>
      </c>
      <c r="G19" s="23">
        <f t="shared" si="1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s="20" customFormat="1" ht="32" x14ac:dyDescent="0.25">
      <c r="A20" s="16" t="str">
        <f>'Bordereau des prix unitaires'!A21</f>
        <v>L1-EVO-EIM-S</v>
      </c>
      <c r="B20" s="17" t="str">
        <f>'Bordereau des prix unitaires'!B21</f>
        <v>Prestation 1.4 : réponse à une expression de besoin – Solution à identifier, faisabilité certaine - niveau simple</v>
      </c>
      <c r="C20" s="51">
        <f>VLOOKUP(A20,'Bordereau des prix unitaires'!A:C,3,FALSE)</f>
        <v>0</v>
      </c>
      <c r="D20" s="48">
        <v>0.2</v>
      </c>
      <c r="E20" s="18">
        <f t="shared" si="0"/>
        <v>0</v>
      </c>
      <c r="F20" s="19">
        <v>10</v>
      </c>
      <c r="G20" s="23">
        <f t="shared" si="1"/>
        <v>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s="20" customFormat="1" ht="32" x14ac:dyDescent="0.25">
      <c r="A21" s="16" t="str">
        <f>'Bordereau des prix unitaires'!A22</f>
        <v>L1-EVO-EIM-M</v>
      </c>
      <c r="B21" s="17" t="str">
        <f>'Bordereau des prix unitaires'!B22</f>
        <v>Prestation 1.4 : réponse à une expression de besoin – Solution à identifier, faisabilité certaine - niveau moyen</v>
      </c>
      <c r="C21" s="51">
        <f>VLOOKUP(A21,'Bordereau des prix unitaires'!A:C,3,FALSE)</f>
        <v>0</v>
      </c>
      <c r="D21" s="48">
        <v>0.2</v>
      </c>
      <c r="E21" s="18">
        <f t="shared" si="0"/>
        <v>0</v>
      </c>
      <c r="F21" s="19">
        <v>20</v>
      </c>
      <c r="G21" s="23">
        <f t="shared" si="1"/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s="20" customFormat="1" ht="32" x14ac:dyDescent="0.25">
      <c r="A22" s="16" t="str">
        <f>'Bordereau des prix unitaires'!A23</f>
        <v>L1-EVO-EIM-AC</v>
      </c>
      <c r="B22" s="17" t="str">
        <f>'Bordereau des prix unitaires'!B23</f>
        <v>Prestation 1.4 : réponse à une expression de besoin – Solution à identifier, faisabilité certaine - niveau assez complexe</v>
      </c>
      <c r="C22" s="51">
        <f>VLOOKUP(A22,'Bordereau des prix unitaires'!A:C,3,FALSE)</f>
        <v>0</v>
      </c>
      <c r="D22" s="48">
        <v>0.2</v>
      </c>
      <c r="E22" s="18">
        <f t="shared" si="0"/>
        <v>0</v>
      </c>
      <c r="F22" s="19">
        <v>5</v>
      </c>
      <c r="G22" s="23">
        <f t="shared" si="1"/>
        <v>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s="20" customFormat="1" ht="32" x14ac:dyDescent="0.25">
      <c r="A23" s="16" t="str">
        <f>'Bordereau des prix unitaires'!A24</f>
        <v>L1-EVO-EIM-C</v>
      </c>
      <c r="B23" s="17" t="str">
        <f>'Bordereau des prix unitaires'!B24</f>
        <v>Prestation 1.4 : réponse à une expression de besoin – Solution à identifier, faisabilité certaine - niveau complexe</v>
      </c>
      <c r="C23" s="51">
        <f>VLOOKUP(A23,'Bordereau des prix unitaires'!A:C,3,FALSE)</f>
        <v>0</v>
      </c>
      <c r="D23" s="48">
        <v>0.2</v>
      </c>
      <c r="E23" s="18">
        <f t="shared" si="0"/>
        <v>0</v>
      </c>
      <c r="F23" s="19">
        <v>5</v>
      </c>
      <c r="G23" s="23">
        <f t="shared" si="1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s="20" customFormat="1" ht="32" x14ac:dyDescent="0.25">
      <c r="A24" s="16" t="str">
        <f>'Bordereau des prix unitaires'!A25</f>
        <v>L1-EVO-EIM-TC</v>
      </c>
      <c r="B24" s="17" t="str">
        <f>'Bordereau des prix unitaires'!B25</f>
        <v>Prestation 1.4 : réponse à une expression de besoin – Solution à identifier, faisabilité certaine - niveau très complexe</v>
      </c>
      <c r="C24" s="51">
        <f>VLOOKUP(A24,'Bordereau des prix unitaires'!A:C,3,FALSE)</f>
        <v>0</v>
      </c>
      <c r="D24" s="48">
        <v>0.2</v>
      </c>
      <c r="E24" s="18">
        <f t="shared" si="0"/>
        <v>0</v>
      </c>
      <c r="F24" s="19">
        <v>3</v>
      </c>
      <c r="G24" s="23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s="20" customFormat="1" ht="16" x14ac:dyDescent="0.25">
      <c r="A25" s="16" t="str">
        <f>'Bordereau des prix unitaires'!A26</f>
        <v>L1-EVO-MEO-TS</v>
      </c>
      <c r="B25" s="17" t="str">
        <f>'Bordereau des prix unitaires'!B26</f>
        <v>Prestation 1.4 : mise en œuvre d'une évolution - niveau très simple</v>
      </c>
      <c r="C25" s="51">
        <f>VLOOKUP(A25,'Bordereau des prix unitaires'!A:C,3,FALSE)</f>
        <v>0</v>
      </c>
      <c r="D25" s="48">
        <v>0.2</v>
      </c>
      <c r="E25" s="18">
        <f t="shared" si="0"/>
        <v>0</v>
      </c>
      <c r="F25" s="19">
        <v>70</v>
      </c>
      <c r="G25" s="23">
        <f t="shared" si="1"/>
        <v>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s="20" customFormat="1" ht="16" x14ac:dyDescent="0.25">
      <c r="A26" s="16" t="str">
        <f>'Bordereau des prix unitaires'!A27</f>
        <v>L1-EVO-MEO-S</v>
      </c>
      <c r="B26" s="17" t="str">
        <f>'Bordereau des prix unitaires'!B27</f>
        <v>Prestation 1.4 : mise en œuvre d'une évolution - niveau simple</v>
      </c>
      <c r="C26" s="51">
        <f>VLOOKUP(A26,'Bordereau des prix unitaires'!A:C,3,FALSE)</f>
        <v>0</v>
      </c>
      <c r="D26" s="48">
        <v>0.2</v>
      </c>
      <c r="E26" s="18">
        <f t="shared" si="0"/>
        <v>0</v>
      </c>
      <c r="F26" s="19">
        <v>60</v>
      </c>
      <c r="G26" s="23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s="21" customFormat="1" ht="16" x14ac:dyDescent="0.3">
      <c r="A27" s="16" t="str">
        <f>'Bordereau des prix unitaires'!A28</f>
        <v>L1-EVO-MEO-M</v>
      </c>
      <c r="B27" s="17" t="str">
        <f>'Bordereau des prix unitaires'!B28</f>
        <v>Prestation 1.4 : mise en œuvre d'une évolution - niveau moyen</v>
      </c>
      <c r="C27" s="51">
        <f>VLOOKUP(A27,'Bordereau des prix unitaires'!A:C,3,FALSE)</f>
        <v>0</v>
      </c>
      <c r="D27" s="48">
        <v>0.2</v>
      </c>
      <c r="E27" s="18">
        <f t="shared" si="0"/>
        <v>0</v>
      </c>
      <c r="F27" s="22">
        <v>60</v>
      </c>
      <c r="G27" s="23">
        <f t="shared" si="1"/>
        <v>0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</row>
    <row r="28" spans="1:84" s="21" customFormat="1" ht="16" x14ac:dyDescent="0.3">
      <c r="A28" s="16" t="str">
        <f>'Bordereau des prix unitaires'!A29</f>
        <v>L1-EVO-MEO-AC</v>
      </c>
      <c r="B28" s="17" t="str">
        <f>'Bordereau des prix unitaires'!B29</f>
        <v>Prestation 1.4 : mise en œuvre d'une évolution - niveau assez complexe</v>
      </c>
      <c r="C28" s="51">
        <f>VLOOKUP(A28,'Bordereau des prix unitaires'!A:C,3,FALSE)</f>
        <v>0</v>
      </c>
      <c r="D28" s="48">
        <v>0.2</v>
      </c>
      <c r="E28" s="18">
        <f t="shared" si="0"/>
        <v>0</v>
      </c>
      <c r="F28" s="22">
        <v>30</v>
      </c>
      <c r="G28" s="23">
        <f t="shared" si="1"/>
        <v>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</row>
    <row r="29" spans="1:84" s="21" customFormat="1" ht="16" x14ac:dyDescent="0.3">
      <c r="A29" s="16" t="str">
        <f>'Bordereau des prix unitaires'!A30</f>
        <v>L1-EVO-MEO-C</v>
      </c>
      <c r="B29" s="17" t="str">
        <f>'Bordereau des prix unitaires'!B30</f>
        <v>Prestation 1.4 : mise en œuvre d'une évolution - niveau complexe</v>
      </c>
      <c r="C29" s="51">
        <f>VLOOKUP(A29,'Bordereau des prix unitaires'!A:C,3,FALSE)</f>
        <v>0</v>
      </c>
      <c r="D29" s="48">
        <v>0.2</v>
      </c>
      <c r="E29" s="18">
        <f t="shared" si="0"/>
        <v>0</v>
      </c>
      <c r="F29" s="22">
        <v>20</v>
      </c>
      <c r="G29" s="23">
        <f t="shared" si="1"/>
        <v>0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</row>
    <row r="30" spans="1:84" s="21" customFormat="1" ht="16" x14ac:dyDescent="0.3">
      <c r="A30" s="16" t="str">
        <f>'Bordereau des prix unitaires'!A31</f>
        <v>L1-EVO-MEO-TC</v>
      </c>
      <c r="B30" s="17" t="str">
        <f>'Bordereau des prix unitaires'!B31</f>
        <v>Prestation 1.4 : mise en œuvre d'une évolution - niveau très complexe</v>
      </c>
      <c r="C30" s="51">
        <f>VLOOKUP(A30,'Bordereau des prix unitaires'!A:C,3,FALSE)</f>
        <v>0</v>
      </c>
      <c r="D30" s="48">
        <v>0.2</v>
      </c>
      <c r="E30" s="18">
        <f t="shared" si="0"/>
        <v>0</v>
      </c>
      <c r="F30" s="22">
        <v>10</v>
      </c>
      <c r="G30" s="23">
        <f t="shared" si="1"/>
        <v>0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</row>
    <row r="31" spans="1:84" s="21" customFormat="1" ht="32" x14ac:dyDescent="0.3">
      <c r="A31" s="16" t="str">
        <f>'Bordereau des prix unitaires'!A32</f>
        <v>L1-EVO-MEO-2S-SPRINT1</v>
      </c>
      <c r="B31" s="17" t="str">
        <f>'Bordereau des prix unitaires'!B32</f>
        <v>Prestation 1.4 : exécution d'un sprint Agile avec une équipe d'une capacité de 1 développeur sur deux semaines</v>
      </c>
      <c r="C31" s="51">
        <f>VLOOKUP(A31,'Bordereau des prix unitaires'!A:C,3,FALSE)</f>
        <v>0</v>
      </c>
      <c r="D31" s="48">
        <v>0.2</v>
      </c>
      <c r="E31" s="18">
        <f t="shared" si="0"/>
        <v>0</v>
      </c>
      <c r="F31" s="22">
        <v>5</v>
      </c>
      <c r="G31" s="23">
        <f t="shared" si="1"/>
        <v>0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</row>
    <row r="32" spans="1:84" s="21" customFormat="1" ht="32" x14ac:dyDescent="0.3">
      <c r="A32" s="16" t="str">
        <f>'Bordereau des prix unitaires'!A33</f>
        <v>L1-EVO-MEO-2S-SPRINT2</v>
      </c>
      <c r="B32" s="17" t="str">
        <f>'Bordereau des prix unitaires'!B33</f>
        <v>Prestation 1.4 : exécution d'un sprint Agile avec une équipe d'une capacité de 2 développeurs sur deux semaines</v>
      </c>
      <c r="C32" s="51">
        <f>VLOOKUP(A32,'Bordereau des prix unitaires'!A:C,3,FALSE)</f>
        <v>0</v>
      </c>
      <c r="D32" s="48">
        <v>0.2</v>
      </c>
      <c r="E32" s="18">
        <f t="shared" si="0"/>
        <v>0</v>
      </c>
      <c r="F32" s="22">
        <v>10</v>
      </c>
      <c r="G32" s="23">
        <f t="shared" si="1"/>
        <v>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</row>
    <row r="33" spans="1:84" s="21" customFormat="1" ht="32" x14ac:dyDescent="0.3">
      <c r="A33" s="16" t="str">
        <f>'Bordereau des prix unitaires'!A34</f>
        <v>L1-EVO-MEO-2S-SPRINT3</v>
      </c>
      <c r="B33" s="17" t="str">
        <f>'Bordereau des prix unitaires'!B34</f>
        <v>Prestation 1.4 : exécution d'un sprint Agile avec une équipe d'une capacité de 3 développeurs sur deux semaines</v>
      </c>
      <c r="C33" s="51">
        <f>VLOOKUP(A33,'Bordereau des prix unitaires'!A:C,3,FALSE)</f>
        <v>0</v>
      </c>
      <c r="D33" s="48">
        <v>0.2</v>
      </c>
      <c r="E33" s="18">
        <f t="shared" si="0"/>
        <v>0</v>
      </c>
      <c r="F33" s="22">
        <v>5</v>
      </c>
      <c r="G33" s="23">
        <f t="shared" si="1"/>
        <v>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</row>
    <row r="34" spans="1:84" s="21" customFormat="1" ht="32" x14ac:dyDescent="0.3">
      <c r="A34" s="16" t="str">
        <f>'Bordereau des prix unitaires'!A35</f>
        <v>L1-EVO-MEO-2S-SPRINT4</v>
      </c>
      <c r="B34" s="17" t="str">
        <f>'Bordereau des prix unitaires'!B35</f>
        <v>Prestation 1.4 : exécution d'un sprint Agile avec une équipe d'une capacité de 4 développeurs sur deux semaines</v>
      </c>
      <c r="C34" s="51">
        <f>VLOOKUP(A34,'Bordereau des prix unitaires'!A:C,3,FALSE)</f>
        <v>0</v>
      </c>
      <c r="D34" s="48">
        <v>0.2</v>
      </c>
      <c r="E34" s="18">
        <f t="shared" si="0"/>
        <v>0</v>
      </c>
      <c r="F34" s="22">
        <v>5</v>
      </c>
      <c r="G34" s="23">
        <f t="shared" si="1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</row>
    <row r="35" spans="1:84" s="21" customFormat="1" ht="32" x14ac:dyDescent="0.3">
      <c r="A35" s="16" t="str">
        <f>'Bordereau des prix unitaires'!A36</f>
        <v>L1-EVO-MEO-2S-SPRINT5</v>
      </c>
      <c r="B35" s="17" t="str">
        <f>'Bordereau des prix unitaires'!B36</f>
        <v>Prestation 1.4 : exécution d'un sprint Agile avec une équipe d'une capacité de 5 développeurs sur deux semaines</v>
      </c>
      <c r="C35" s="51">
        <f>VLOOKUP(A35,'Bordereau des prix unitaires'!A:C,3,FALSE)</f>
        <v>0</v>
      </c>
      <c r="D35" s="48">
        <v>0.2</v>
      </c>
      <c r="E35" s="18">
        <f t="shared" si="0"/>
        <v>0</v>
      </c>
      <c r="F35" s="22">
        <v>1</v>
      </c>
      <c r="G35" s="23">
        <f t="shared" si="1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</row>
    <row r="36" spans="1:84" s="21" customFormat="1" ht="32" x14ac:dyDescent="0.3">
      <c r="A36" s="16" t="str">
        <f>'Bordereau des prix unitaires'!A37</f>
        <v>L1-EVO-MEO-3S-SPRINT1</v>
      </c>
      <c r="B36" s="17" t="str">
        <f>'Bordereau des prix unitaires'!B37</f>
        <v>Prestation 1.4 : exécution d'un sprint Agile avec une équipe d'une capacité de 1 développeur sur trois semaines</v>
      </c>
      <c r="C36" s="51">
        <f>VLOOKUP(A36,'Bordereau des prix unitaires'!A:C,3,FALSE)</f>
        <v>0</v>
      </c>
      <c r="D36" s="48">
        <v>0.2</v>
      </c>
      <c r="E36" s="18">
        <f t="shared" si="0"/>
        <v>0</v>
      </c>
      <c r="F36" s="22">
        <v>1</v>
      </c>
      <c r="G36" s="23">
        <f t="shared" si="1"/>
        <v>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</row>
    <row r="37" spans="1:84" s="21" customFormat="1" ht="32" x14ac:dyDescent="0.3">
      <c r="A37" s="16" t="str">
        <f>'Bordereau des prix unitaires'!A38</f>
        <v>L1-EVO-MEO-3S-SPRINT2</v>
      </c>
      <c r="B37" s="17" t="str">
        <f>'Bordereau des prix unitaires'!B38</f>
        <v>Prestation 1.4 : exécution d'un sprint Agile avec une équipe d'une capacité de 2 développeurs sur trois semaines</v>
      </c>
      <c r="C37" s="51">
        <f>VLOOKUP(A37,'Bordereau des prix unitaires'!A:C,3,FALSE)</f>
        <v>0</v>
      </c>
      <c r="D37" s="48">
        <v>0.2</v>
      </c>
      <c r="E37" s="18">
        <f t="shared" si="0"/>
        <v>0</v>
      </c>
      <c r="F37" s="22">
        <v>1</v>
      </c>
      <c r="G37" s="23">
        <f t="shared" si="1"/>
        <v>0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</row>
    <row r="38" spans="1:84" s="21" customFormat="1" ht="32" x14ac:dyDescent="0.3">
      <c r="A38" s="16" t="str">
        <f>'Bordereau des prix unitaires'!A39</f>
        <v>L1-EVO-MEO-3S-SPRINT3</v>
      </c>
      <c r="B38" s="17" t="str">
        <f>'Bordereau des prix unitaires'!B39</f>
        <v>Prestation 1.4 : exécution d'un sprint Agile avec une équipe d'une capacité de 3 développeurs sur trois semaines</v>
      </c>
      <c r="C38" s="51">
        <f>VLOOKUP(A38,'Bordereau des prix unitaires'!A:C,3,FALSE)</f>
        <v>0</v>
      </c>
      <c r="D38" s="48">
        <v>0.2</v>
      </c>
      <c r="E38" s="18">
        <f t="shared" si="0"/>
        <v>0</v>
      </c>
      <c r="F38" s="22">
        <v>1</v>
      </c>
      <c r="G38" s="23">
        <f t="shared" si="1"/>
        <v>0</v>
      </c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</row>
    <row r="39" spans="1:84" s="21" customFormat="1" ht="32" x14ac:dyDescent="0.3">
      <c r="A39" s="16" t="str">
        <f>'Bordereau des prix unitaires'!A40</f>
        <v>L1-EVO-MEO-3S-SPRINT4</v>
      </c>
      <c r="B39" s="17" t="str">
        <f>'Bordereau des prix unitaires'!B40</f>
        <v>Prestation 1.4 : exécution d'un sprint Agile avec une équipe d'une capacité de 4 développeurs sur trois semaines</v>
      </c>
      <c r="C39" s="51">
        <f>VLOOKUP(A39,'Bordereau des prix unitaires'!A:C,3,FALSE)</f>
        <v>0</v>
      </c>
      <c r="D39" s="48">
        <v>0.2</v>
      </c>
      <c r="E39" s="18">
        <f t="shared" si="0"/>
        <v>0</v>
      </c>
      <c r="F39" s="22">
        <v>1</v>
      </c>
      <c r="G39" s="23">
        <f t="shared" si="1"/>
        <v>0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</row>
    <row r="40" spans="1:84" s="21" customFormat="1" ht="32" x14ac:dyDescent="0.3">
      <c r="A40" s="16" t="str">
        <f>'Bordereau des prix unitaires'!A41</f>
        <v>L1-EVO-MEO-3S-SPRINT5</v>
      </c>
      <c r="B40" s="17" t="str">
        <f>'Bordereau des prix unitaires'!B41</f>
        <v>Prestation 1.4 : exécution d'un sprint Agile avec une équipe d'une capacité de 5 développeurs sur trois semaines</v>
      </c>
      <c r="C40" s="51">
        <f>VLOOKUP(A40,'Bordereau des prix unitaires'!A:C,3,FALSE)</f>
        <v>0</v>
      </c>
      <c r="D40" s="48">
        <v>0.2</v>
      </c>
      <c r="E40" s="18">
        <f t="shared" si="0"/>
        <v>0</v>
      </c>
      <c r="F40" s="22">
        <v>1</v>
      </c>
      <c r="G40" s="23">
        <f t="shared" si="1"/>
        <v>0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</row>
    <row r="41" spans="1:84" s="21" customFormat="1" ht="32" x14ac:dyDescent="0.3">
      <c r="A41" s="16" t="str">
        <f>'Bordereau des prix unitaires'!A42</f>
        <v>L1-EVO-METIER-1</v>
      </c>
      <c r="B41" s="17" t="str">
        <f>'Bordereau des prix unitaires'!B42</f>
        <v>Prestation 1.4 : évolution métier 1 - Possibilité de renseigner un numéro d’EJ obtenu hors PLACE</v>
      </c>
      <c r="C41" s="51">
        <f>VLOOKUP(A41,'Bordereau des prix unitaires'!A:C,3,FALSE)</f>
        <v>0</v>
      </c>
      <c r="D41" s="48">
        <v>0.2</v>
      </c>
      <c r="E41" s="18">
        <f t="shared" si="0"/>
        <v>0</v>
      </c>
      <c r="F41" s="22">
        <v>1</v>
      </c>
      <c r="G41" s="23">
        <f t="shared" si="1"/>
        <v>0</v>
      </c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</row>
    <row r="42" spans="1:84" s="21" customFormat="1" ht="16" x14ac:dyDescent="0.3">
      <c r="A42" s="16" t="str">
        <f>'Bordereau des prix unitaires'!A43</f>
        <v>L1-EVO-METIER-2</v>
      </c>
      <c r="B42" s="17" t="str">
        <f>'Bordereau des prix unitaires'!B43</f>
        <v>Prestation 1.4 : évolution métier 2 - Refonte des formulaires d’actes</v>
      </c>
      <c r="C42" s="51">
        <f>VLOOKUP(A42,'Bordereau des prix unitaires'!A:C,3,FALSE)</f>
        <v>0</v>
      </c>
      <c r="D42" s="48">
        <v>0.2</v>
      </c>
      <c r="E42" s="18">
        <f t="shared" si="0"/>
        <v>0</v>
      </c>
      <c r="F42" s="22">
        <v>1</v>
      </c>
      <c r="G42" s="23">
        <f t="shared" si="1"/>
        <v>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</row>
    <row r="43" spans="1:84" s="21" customFormat="1" ht="16" x14ac:dyDescent="0.3">
      <c r="A43" s="16" t="str">
        <f>'Bordereau des prix unitaires'!A44</f>
        <v>L1-EVO-METIER-3</v>
      </c>
      <c r="B43" s="17" t="str">
        <f>'Bordereau des prix unitaires'!B44</f>
        <v>Prestation 1.4 : évolution métier 3 - Amélioration des tableaux de bord Contrats</v>
      </c>
      <c r="C43" s="51">
        <f>VLOOKUP(A43,'Bordereau des prix unitaires'!A:C,3,FALSE)</f>
        <v>0</v>
      </c>
      <c r="D43" s="48">
        <v>0.2</v>
      </c>
      <c r="E43" s="18">
        <f t="shared" si="0"/>
        <v>0</v>
      </c>
      <c r="F43" s="22">
        <v>1</v>
      </c>
      <c r="G43" s="23">
        <f t="shared" si="1"/>
        <v>0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</row>
    <row r="44" spans="1:84" s="21" customFormat="1" ht="16" x14ac:dyDescent="0.3">
      <c r="A44" s="16" t="str">
        <f>'Bordereau des prix unitaires'!A45</f>
        <v>L1-POC-S</v>
      </c>
      <c r="B44" s="17" t="str">
        <f>'Bordereau des prix unitaires'!B45</f>
        <v>Prestation 1.4 : réalisation de POC de complexité simple</v>
      </c>
      <c r="C44" s="51">
        <f>VLOOKUP(A44,'Bordereau des prix unitaires'!A:C,3,FALSE)</f>
        <v>0</v>
      </c>
      <c r="D44" s="48">
        <v>0.2</v>
      </c>
      <c r="E44" s="18">
        <f t="shared" si="0"/>
        <v>0</v>
      </c>
      <c r="F44" s="22">
        <v>1</v>
      </c>
      <c r="G44" s="23">
        <f t="shared" si="1"/>
        <v>0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</row>
    <row r="45" spans="1:84" s="21" customFormat="1" ht="16" x14ac:dyDescent="0.3">
      <c r="A45" s="16" t="str">
        <f>'Bordereau des prix unitaires'!A46</f>
        <v>L1-POC-M</v>
      </c>
      <c r="B45" s="17" t="str">
        <f>'Bordereau des prix unitaires'!B46</f>
        <v>Prestation 1.4 : réalisation de POC de complexité moyenne</v>
      </c>
      <c r="C45" s="51">
        <f>VLOOKUP(A45,'Bordereau des prix unitaires'!A:C,3,FALSE)</f>
        <v>0</v>
      </c>
      <c r="D45" s="48">
        <v>0.2</v>
      </c>
      <c r="E45" s="18">
        <f t="shared" si="0"/>
        <v>0</v>
      </c>
      <c r="F45" s="22">
        <v>2</v>
      </c>
      <c r="G45" s="23">
        <f t="shared" si="1"/>
        <v>0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</row>
    <row r="46" spans="1:84" s="21" customFormat="1" ht="16" x14ac:dyDescent="0.3">
      <c r="A46" s="16" t="str">
        <f>'Bordereau des prix unitaires'!A47</f>
        <v>L1-POC-C</v>
      </c>
      <c r="B46" s="17" t="str">
        <f>'Bordereau des prix unitaires'!B47</f>
        <v>Prestation 1.4 : réalisation de POC complexe</v>
      </c>
      <c r="C46" s="51">
        <f>VLOOKUP(A46,'Bordereau des prix unitaires'!A:C,3,FALSE)</f>
        <v>0</v>
      </c>
      <c r="D46" s="48">
        <v>0.2</v>
      </c>
      <c r="E46" s="18">
        <f t="shared" si="0"/>
        <v>0</v>
      </c>
      <c r="F46" s="22">
        <v>1</v>
      </c>
      <c r="G46" s="23">
        <f t="shared" si="1"/>
        <v>0</v>
      </c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</row>
    <row r="47" spans="1:84" s="21" customFormat="1" ht="16" x14ac:dyDescent="0.3">
      <c r="A47" s="16" t="str">
        <f>'Bordereau des prix unitaires'!A48</f>
        <v>L1-BENCH-S</v>
      </c>
      <c r="B47" s="17" t="str">
        <f>'Bordereau des prix unitaires'!B48</f>
        <v>Prestation 1.4 : étude comparative simple</v>
      </c>
      <c r="C47" s="51">
        <f>VLOOKUP(A47,'Bordereau des prix unitaires'!A:C,3,FALSE)</f>
        <v>0</v>
      </c>
      <c r="D47" s="48">
        <v>0.2</v>
      </c>
      <c r="E47" s="18">
        <f t="shared" si="0"/>
        <v>0</v>
      </c>
      <c r="F47" s="22">
        <v>1</v>
      </c>
      <c r="G47" s="23">
        <f t="shared" si="1"/>
        <v>0</v>
      </c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</row>
    <row r="48" spans="1:84" s="21" customFormat="1" ht="16" x14ac:dyDescent="0.3">
      <c r="A48" s="16" t="str">
        <f>'Bordereau des prix unitaires'!A49</f>
        <v>L1-BENCH-M</v>
      </c>
      <c r="B48" s="17" t="str">
        <f>'Bordereau des prix unitaires'!B49</f>
        <v>Prestation 1.4 : étude comparative moyenne</v>
      </c>
      <c r="C48" s="51">
        <f>VLOOKUP(A48,'Bordereau des prix unitaires'!A:C,3,FALSE)</f>
        <v>0</v>
      </c>
      <c r="D48" s="48">
        <v>0.2</v>
      </c>
      <c r="E48" s="18">
        <f t="shared" si="0"/>
        <v>0</v>
      </c>
      <c r="F48" s="22">
        <v>1</v>
      </c>
      <c r="G48" s="23">
        <f t="shared" si="1"/>
        <v>0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</row>
    <row r="49" spans="1:84" s="21" customFormat="1" ht="16" x14ac:dyDescent="0.3">
      <c r="A49" s="16" t="str">
        <f>'Bordereau des prix unitaires'!A50</f>
        <v>L1-BENCH-C</v>
      </c>
      <c r="B49" s="17" t="str">
        <f>'Bordereau des prix unitaires'!B50</f>
        <v>Prestation 1.4 : étude comparative complexe</v>
      </c>
      <c r="C49" s="51">
        <f>VLOOKUP(A49,'Bordereau des prix unitaires'!A:C,3,FALSE)</f>
        <v>0</v>
      </c>
      <c r="D49" s="48">
        <v>0.2</v>
      </c>
      <c r="E49" s="18">
        <f t="shared" si="0"/>
        <v>0</v>
      </c>
      <c r="F49" s="22">
        <v>1</v>
      </c>
      <c r="G49" s="23">
        <f t="shared" si="1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</row>
    <row r="50" spans="1:84" s="21" customFormat="1" ht="32" x14ac:dyDescent="0.3">
      <c r="A50" s="16" t="str">
        <f>'Bordereau des prix unitaires'!A70</f>
        <v>L1-RM</v>
      </c>
      <c r="B50" s="17" t="str">
        <f>'Bordereau des prix unitaires'!B70</f>
        <v>Prestation 1.5 : reprise en maintenance d'un module de complexité cyclomatique de 1000</v>
      </c>
      <c r="C50" s="51">
        <f>VLOOKUP(A50,'Bordereau des prix unitaires'!A:C,3,FALSE)</f>
        <v>0</v>
      </c>
      <c r="D50" s="48">
        <v>0.2</v>
      </c>
      <c r="E50" s="18">
        <f t="shared" si="0"/>
        <v>0</v>
      </c>
      <c r="F50" s="22">
        <v>1</v>
      </c>
      <c r="G50" s="23">
        <f t="shared" si="1"/>
        <v>0</v>
      </c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</row>
    <row r="51" spans="1:84" s="21" customFormat="1" ht="32" x14ac:dyDescent="0.3">
      <c r="A51" s="16" t="str">
        <f>'Bordereau des prix unitaires'!A71</f>
        <v>L1-HNO-A1</v>
      </c>
      <c r="B51" s="17" t="str">
        <f>'Bordereau des prix unitaires'!B71</f>
        <v>Prestation 1.5 : astreintes téléphoniques sur Heures Non Ouvrées - Forfait pour 8 heures d'astreintes en semaine (jours ouvrés)</v>
      </c>
      <c r="C51" s="51">
        <f>VLOOKUP(A51,'Bordereau des prix unitaires'!A:C,3,FALSE)</f>
        <v>0</v>
      </c>
      <c r="D51" s="48">
        <v>0.2</v>
      </c>
      <c r="E51" s="18">
        <f t="shared" si="0"/>
        <v>0</v>
      </c>
      <c r="F51" s="22">
        <v>75</v>
      </c>
      <c r="G51" s="23">
        <f t="shared" si="1"/>
        <v>0</v>
      </c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</row>
    <row r="52" spans="1:84" s="21" customFormat="1" ht="32" x14ac:dyDescent="0.3">
      <c r="A52" s="16" t="str">
        <f>'Bordereau des prix unitaires'!A72</f>
        <v>L1-HNO-A2</v>
      </c>
      <c r="B52" s="17" t="str">
        <f>'Bordereau des prix unitaires'!B72</f>
        <v>Prestation 1.5 : astreintes téléphoniques sur Heures Non Ouvrées - Forfait pour 8 heures le samedi</v>
      </c>
      <c r="C52" s="51">
        <f>VLOOKUP(A52,'Bordereau des prix unitaires'!A:C,3,FALSE)</f>
        <v>0</v>
      </c>
      <c r="D52" s="48">
        <v>0.2</v>
      </c>
      <c r="E52" s="18">
        <f t="shared" si="0"/>
        <v>0</v>
      </c>
      <c r="F52" s="22">
        <v>3</v>
      </c>
      <c r="G52" s="23">
        <f t="shared" si="1"/>
        <v>0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</row>
    <row r="53" spans="1:84" s="21" customFormat="1" ht="32" x14ac:dyDescent="0.3">
      <c r="A53" s="16" t="str">
        <f>'Bordereau des prix unitaires'!A73</f>
        <v>L1-HNO-A3</v>
      </c>
      <c r="B53" s="17" t="str">
        <f>'Bordereau des prix unitaires'!B73</f>
        <v>Prestation 1.5 : astreintes téléphoniques sur Heures Non Ouvrées - Forfait pour 8 heures d'astreintes le dimanche ou jour férié</v>
      </c>
      <c r="C53" s="51">
        <f>VLOOKUP(A53,'Bordereau des prix unitaires'!A:C,3,FALSE)</f>
        <v>0</v>
      </c>
      <c r="D53" s="48">
        <v>0.2</v>
      </c>
      <c r="E53" s="18">
        <f t="shared" si="0"/>
        <v>0</v>
      </c>
      <c r="F53" s="22">
        <v>1</v>
      </c>
      <c r="G53" s="23">
        <f t="shared" si="1"/>
        <v>0</v>
      </c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</row>
    <row r="54" spans="1:84" s="21" customFormat="1" ht="32" x14ac:dyDescent="0.3">
      <c r="A54" s="16" t="str">
        <f>'Bordereau des prix unitaires'!A74</f>
        <v>L1-HNO-I1</v>
      </c>
      <c r="B54" s="17" t="str">
        <f>'Bordereau des prix unitaires'!B74</f>
        <v>Prestation 1.5 : interventions pendant les Heures Non Ouvrées - Forfait pour 4 heures d'intervention en semaine (jours ouvrés)</v>
      </c>
      <c r="C54" s="51">
        <f>VLOOKUP(A54,'Bordereau des prix unitaires'!A:C,3,FALSE)</f>
        <v>0</v>
      </c>
      <c r="D54" s="48">
        <v>0.2</v>
      </c>
      <c r="E54" s="18">
        <f t="shared" si="0"/>
        <v>0</v>
      </c>
      <c r="F54" s="22">
        <v>75</v>
      </c>
      <c r="G54" s="23">
        <f t="shared" si="1"/>
        <v>0</v>
      </c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</row>
    <row r="55" spans="1:84" s="21" customFormat="1" ht="32" x14ac:dyDescent="0.3">
      <c r="A55" s="16" t="str">
        <f>'Bordereau des prix unitaires'!A75</f>
        <v>L1-HNO-I2</v>
      </c>
      <c r="B55" s="17" t="str">
        <f>'Bordereau des prix unitaires'!B75</f>
        <v>Prestation 1.5 : interventions pendant les Heures Non Ouvrées - Forfait pour 4 heures d'intervention les samedis</v>
      </c>
      <c r="C55" s="51">
        <f>VLOOKUP(A55,'Bordereau des prix unitaires'!A:C,3,FALSE)</f>
        <v>0</v>
      </c>
      <c r="D55" s="48">
        <v>0.2</v>
      </c>
      <c r="E55" s="18">
        <f t="shared" si="0"/>
        <v>0</v>
      </c>
      <c r="F55" s="22">
        <v>3</v>
      </c>
      <c r="G55" s="23">
        <f t="shared" si="1"/>
        <v>0</v>
      </c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</row>
    <row r="56" spans="1:84" s="21" customFormat="1" ht="32" x14ac:dyDescent="0.3">
      <c r="A56" s="16" t="str">
        <f>'Bordereau des prix unitaires'!A76</f>
        <v>L1-HNO-I3</v>
      </c>
      <c r="B56" s="17" t="str">
        <f>'Bordereau des prix unitaires'!B76</f>
        <v>Prestation 1.5 : interventions pendant les Heures Non Ouvrées - Forfait pour 4 heures d'intervention les dimanches ou les jours fériés</v>
      </c>
      <c r="C56" s="51">
        <f>VLOOKUP(A56,'Bordereau des prix unitaires'!A:C,3,FALSE)</f>
        <v>0</v>
      </c>
      <c r="D56" s="48">
        <v>0.2</v>
      </c>
      <c r="E56" s="18">
        <f t="shared" si="0"/>
        <v>0</v>
      </c>
      <c r="F56" s="22">
        <v>1</v>
      </c>
      <c r="G56" s="23">
        <f t="shared" si="1"/>
        <v>0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</row>
    <row r="57" spans="1:84" s="21" customFormat="1" ht="32" x14ac:dyDescent="0.3">
      <c r="A57" s="16" t="str">
        <f>'Bordereau des prix unitaires'!A77</f>
        <v>L1-REV</v>
      </c>
      <c r="B57" s="17" t="str">
        <f>'Bordereau des prix unitaires'!B77</f>
        <v>Prestation 1.6 : réversibilité sur l’ensemble du périmètre sur 4 mois (hors phase d’accompagnement) de la prestation (périmètre de base)</v>
      </c>
      <c r="C57" s="51">
        <f>VLOOKUP(A57,'Bordereau des prix unitaires'!A:C,3,FALSE)</f>
        <v>0</v>
      </c>
      <c r="D57" s="48">
        <v>0.2</v>
      </c>
      <c r="E57" s="18">
        <f t="shared" si="0"/>
        <v>0</v>
      </c>
      <c r="F57" s="22">
        <v>1</v>
      </c>
      <c r="G57" s="23">
        <f t="shared" si="1"/>
        <v>0</v>
      </c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</row>
    <row r="58" spans="1:84" s="21" customFormat="1" ht="32" x14ac:dyDescent="0.3">
      <c r="A58" s="16" t="str">
        <f>'Bordereau des prix unitaires'!A78</f>
        <v>L1-REV-ACC</v>
      </c>
      <c r="B58" s="17" t="str">
        <f>'Bordereau des prix unitaires'!B78</f>
        <v>Prestation 1.6 : accompagnement de l’AIFE et du Titulaire entrant de 1 mois (périmètre de base)</v>
      </c>
      <c r="C58" s="51">
        <f>VLOOKUP(A58,'Bordereau des prix unitaires'!A:C,3,FALSE)</f>
        <v>0</v>
      </c>
      <c r="D58" s="48">
        <v>0.2</v>
      </c>
      <c r="E58" s="18">
        <f t="shared" si="0"/>
        <v>0</v>
      </c>
      <c r="F58" s="22">
        <v>1</v>
      </c>
      <c r="G58" s="23">
        <f t="shared" si="1"/>
        <v>0</v>
      </c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</row>
    <row r="59" spans="1:84" s="21" customFormat="1" ht="32" x14ac:dyDescent="0.3">
      <c r="A59" s="16" t="str">
        <f>'Bordereau des prix unitaires'!A79</f>
        <v>L1-REV-EXT</v>
      </c>
      <c r="B59" s="17" t="str">
        <f>'Bordereau des prix unitaires'!B79</f>
        <v>Prestation 1.6 : extension de la durée de la réversibilité d’une semaine sur la base des mêmes exigences que le périmètre de base</v>
      </c>
      <c r="C59" s="51">
        <f>VLOOKUP(A59,'Bordereau des prix unitaires'!A:C,3,FALSE)</f>
        <v>0</v>
      </c>
      <c r="D59" s="48">
        <v>0.2</v>
      </c>
      <c r="E59" s="18">
        <f t="shared" si="0"/>
        <v>0</v>
      </c>
      <c r="F59" s="22">
        <v>1</v>
      </c>
      <c r="G59" s="23">
        <f t="shared" si="1"/>
        <v>0</v>
      </c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</row>
    <row r="60" spans="1:84" s="21" customFormat="1" ht="32" x14ac:dyDescent="0.3">
      <c r="A60" s="16" t="str">
        <f>'Bordereau des prix unitaires'!A80</f>
        <v>L1-REV-ACC-EXT</v>
      </c>
      <c r="B60" s="17" t="str">
        <f>'Bordereau des prix unitaires'!B80</f>
        <v>Prestation 1.6 : extension de l’accompagnement d’une semaine sur la base des mêmes exigences que le périmètre de base</v>
      </c>
      <c r="C60" s="51">
        <f>VLOOKUP(A60,'Bordereau des prix unitaires'!A:C,3,FALSE)</f>
        <v>0</v>
      </c>
      <c r="D60" s="48">
        <v>0.2</v>
      </c>
      <c r="E60" s="18">
        <f t="shared" si="0"/>
        <v>0</v>
      </c>
      <c r="F60" s="22">
        <v>1</v>
      </c>
      <c r="G60" s="23">
        <f t="shared" si="1"/>
        <v>0</v>
      </c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</row>
    <row r="63" spans="1:84" ht="33" customHeight="1" x14ac:dyDescent="0.45">
      <c r="A63" s="25"/>
      <c r="B63" s="25"/>
      <c r="C63" s="25"/>
      <c r="D63" s="25"/>
      <c r="E63" s="69" t="s">
        <v>109</v>
      </c>
      <c r="F63" s="69"/>
      <c r="G63" s="26">
        <f>SUM(G3:G60)</f>
        <v>0</v>
      </c>
    </row>
    <row r="64" spans="1:84" ht="16" x14ac:dyDescent="0.45">
      <c r="E64" s="68" t="s">
        <v>224</v>
      </c>
      <c r="F64" s="68"/>
      <c r="G64" s="52">
        <f>SUM(G8:G12)+G3</f>
        <v>0</v>
      </c>
    </row>
    <row r="65" spans="5:7" ht="16" x14ac:dyDescent="0.45">
      <c r="E65" s="68" t="s">
        <v>222</v>
      </c>
      <c r="F65" s="68"/>
      <c r="G65" s="52">
        <f>SUM(G4:G7)</f>
        <v>0</v>
      </c>
    </row>
    <row r="66" spans="5:7" ht="16" x14ac:dyDescent="0.45">
      <c r="E66" s="68" t="s">
        <v>223</v>
      </c>
      <c r="F66" s="68"/>
      <c r="G66" s="52">
        <f>SUM(G13:G49)</f>
        <v>0</v>
      </c>
    </row>
    <row r="67" spans="5:7" ht="15.75" customHeight="1" x14ac:dyDescent="0.45">
      <c r="E67" s="68" t="s">
        <v>245</v>
      </c>
      <c r="F67" s="68"/>
      <c r="G67" s="52">
        <f>SUM(G50:G56)</f>
        <v>0</v>
      </c>
    </row>
    <row r="68" spans="5:7" ht="15.75" customHeight="1" x14ac:dyDescent="0.45">
      <c r="E68" s="68" t="s">
        <v>221</v>
      </c>
      <c r="F68" s="68"/>
      <c r="G68" s="52">
        <f>SUM(G57:G60)</f>
        <v>0</v>
      </c>
    </row>
    <row r="69" spans="5:7" ht="15.75" customHeight="1" x14ac:dyDescent="0.25"/>
  </sheetData>
  <mergeCells count="12">
    <mergeCell ref="F1:G1"/>
    <mergeCell ref="A1:A2"/>
    <mergeCell ref="B1:B2"/>
    <mergeCell ref="C1:C2"/>
    <mergeCell ref="D1:D2"/>
    <mergeCell ref="E1:E2"/>
    <mergeCell ref="E66:F66"/>
    <mergeCell ref="E67:F67"/>
    <mergeCell ref="E68:F68"/>
    <mergeCell ref="E63:F63"/>
    <mergeCell ref="E64:F64"/>
    <mergeCell ref="E65:F65"/>
  </mergeCells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C1D5A-2668-4CEE-A826-D81BB336BC48}">
  <sheetPr>
    <pageSetUpPr fitToPage="1"/>
  </sheetPr>
  <dimension ref="A1:CF54"/>
  <sheetViews>
    <sheetView showGridLines="0" tabSelected="1" zoomScale="90" zoomScaleNormal="90" workbookViewId="0">
      <pane xSplit="2" ySplit="2" topLeftCell="C3" activePane="bottomRight" state="frozen"/>
      <selection activeCell="B32" sqref="B32"/>
      <selection pane="topRight"/>
      <selection pane="bottomLeft"/>
      <selection pane="bottomRight" activeCell="G54" sqref="G54"/>
    </sheetView>
  </sheetViews>
  <sheetFormatPr baseColWidth="10" defaultRowHeight="12.5" x14ac:dyDescent="0.25"/>
  <cols>
    <col min="1" max="1" width="21.453125" style="12" customWidth="1"/>
    <col min="2" max="2" width="70.1796875" style="13" customWidth="1"/>
    <col min="3" max="3" width="15.7265625" style="12" bestFit="1" customWidth="1"/>
    <col min="4" max="4" width="15" style="12" customWidth="1"/>
    <col min="5" max="5" width="17.7265625" style="12" customWidth="1"/>
    <col min="6" max="6" width="28" style="12" customWidth="1"/>
    <col min="7" max="7" width="29.54296875" style="12" customWidth="1"/>
    <col min="8" max="8" width="10.81640625" style="12"/>
    <col min="9" max="9" width="11.453125" style="12" customWidth="1"/>
    <col min="10" max="251" width="10.81640625" style="12"/>
    <col min="252" max="252" width="48.54296875" style="12" bestFit="1" customWidth="1"/>
    <col min="253" max="253" width="67.54296875" style="12" bestFit="1" customWidth="1"/>
    <col min="254" max="254" width="15.7265625" style="12" bestFit="1" customWidth="1"/>
    <col min="255" max="255" width="15" style="12" bestFit="1" customWidth="1"/>
    <col min="256" max="256" width="15.7265625" style="12" bestFit="1" customWidth="1"/>
    <col min="257" max="257" width="17.1796875" style="12" bestFit="1" customWidth="1"/>
    <col min="258" max="258" width="22.26953125" style="12" bestFit="1" customWidth="1"/>
    <col min="259" max="507" width="10.81640625" style="12"/>
    <col min="508" max="508" width="48.54296875" style="12" bestFit="1" customWidth="1"/>
    <col min="509" max="509" width="67.54296875" style="12" bestFit="1" customWidth="1"/>
    <col min="510" max="510" width="15.7265625" style="12" bestFit="1" customWidth="1"/>
    <col min="511" max="511" width="15" style="12" bestFit="1" customWidth="1"/>
    <col min="512" max="512" width="15.7265625" style="12" bestFit="1" customWidth="1"/>
    <col min="513" max="513" width="17.1796875" style="12" bestFit="1" customWidth="1"/>
    <col min="514" max="514" width="22.26953125" style="12" bestFit="1" customWidth="1"/>
    <col min="515" max="763" width="10.81640625" style="12"/>
    <col min="764" max="764" width="48.54296875" style="12" bestFit="1" customWidth="1"/>
    <col min="765" max="765" width="67.54296875" style="12" bestFit="1" customWidth="1"/>
    <col min="766" max="766" width="15.7265625" style="12" bestFit="1" customWidth="1"/>
    <col min="767" max="767" width="15" style="12" bestFit="1" customWidth="1"/>
    <col min="768" max="768" width="15.7265625" style="12" bestFit="1" customWidth="1"/>
    <col min="769" max="769" width="17.1796875" style="12" bestFit="1" customWidth="1"/>
    <col min="770" max="770" width="22.26953125" style="12" bestFit="1" customWidth="1"/>
    <col min="771" max="1019" width="10.81640625" style="12"/>
    <col min="1020" max="1020" width="48.54296875" style="12" bestFit="1" customWidth="1"/>
    <col min="1021" max="1021" width="67.54296875" style="12" bestFit="1" customWidth="1"/>
    <col min="1022" max="1022" width="15.7265625" style="12" bestFit="1" customWidth="1"/>
    <col min="1023" max="1023" width="15" style="12" bestFit="1" customWidth="1"/>
    <col min="1024" max="1024" width="15.7265625" style="12" bestFit="1" customWidth="1"/>
    <col min="1025" max="1025" width="17.1796875" style="12" bestFit="1" customWidth="1"/>
    <col min="1026" max="1026" width="22.26953125" style="12" bestFit="1" customWidth="1"/>
    <col min="1027" max="1275" width="10.81640625" style="12"/>
    <col min="1276" max="1276" width="48.54296875" style="12" bestFit="1" customWidth="1"/>
    <col min="1277" max="1277" width="67.54296875" style="12" bestFit="1" customWidth="1"/>
    <col min="1278" max="1278" width="15.7265625" style="12" bestFit="1" customWidth="1"/>
    <col min="1279" max="1279" width="15" style="12" bestFit="1" customWidth="1"/>
    <col min="1280" max="1280" width="15.7265625" style="12" bestFit="1" customWidth="1"/>
    <col min="1281" max="1281" width="17.1796875" style="12" bestFit="1" customWidth="1"/>
    <col min="1282" max="1282" width="22.26953125" style="12" bestFit="1" customWidth="1"/>
    <col min="1283" max="1531" width="10.81640625" style="12"/>
    <col min="1532" max="1532" width="48.54296875" style="12" bestFit="1" customWidth="1"/>
    <col min="1533" max="1533" width="67.54296875" style="12" bestFit="1" customWidth="1"/>
    <col min="1534" max="1534" width="15.7265625" style="12" bestFit="1" customWidth="1"/>
    <col min="1535" max="1535" width="15" style="12" bestFit="1" customWidth="1"/>
    <col min="1536" max="1536" width="15.7265625" style="12" bestFit="1" customWidth="1"/>
    <col min="1537" max="1537" width="17.1796875" style="12" bestFit="1" customWidth="1"/>
    <col min="1538" max="1538" width="22.26953125" style="12" bestFit="1" customWidth="1"/>
    <col min="1539" max="1787" width="10.81640625" style="12"/>
    <col min="1788" max="1788" width="48.54296875" style="12" bestFit="1" customWidth="1"/>
    <col min="1789" max="1789" width="67.54296875" style="12" bestFit="1" customWidth="1"/>
    <col min="1790" max="1790" width="15.7265625" style="12" bestFit="1" customWidth="1"/>
    <col min="1791" max="1791" width="15" style="12" bestFit="1" customWidth="1"/>
    <col min="1792" max="1792" width="15.7265625" style="12" bestFit="1" customWidth="1"/>
    <col min="1793" max="1793" width="17.1796875" style="12" bestFit="1" customWidth="1"/>
    <col min="1794" max="1794" width="22.26953125" style="12" bestFit="1" customWidth="1"/>
    <col min="1795" max="2043" width="10.81640625" style="12"/>
    <col min="2044" max="2044" width="48.54296875" style="12" bestFit="1" customWidth="1"/>
    <col min="2045" max="2045" width="67.54296875" style="12" bestFit="1" customWidth="1"/>
    <col min="2046" max="2046" width="15.7265625" style="12" bestFit="1" customWidth="1"/>
    <col min="2047" max="2047" width="15" style="12" bestFit="1" customWidth="1"/>
    <col min="2048" max="2048" width="15.7265625" style="12" bestFit="1" customWidth="1"/>
    <col min="2049" max="2049" width="17.1796875" style="12" bestFit="1" customWidth="1"/>
    <col min="2050" max="2050" width="22.26953125" style="12" bestFit="1" customWidth="1"/>
    <col min="2051" max="2299" width="10.81640625" style="12"/>
    <col min="2300" max="2300" width="48.54296875" style="12" bestFit="1" customWidth="1"/>
    <col min="2301" max="2301" width="67.54296875" style="12" bestFit="1" customWidth="1"/>
    <col min="2302" max="2302" width="15.7265625" style="12" bestFit="1" customWidth="1"/>
    <col min="2303" max="2303" width="15" style="12" bestFit="1" customWidth="1"/>
    <col min="2304" max="2304" width="15.7265625" style="12" bestFit="1" customWidth="1"/>
    <col min="2305" max="2305" width="17.1796875" style="12" bestFit="1" customWidth="1"/>
    <col min="2306" max="2306" width="22.26953125" style="12" bestFit="1" customWidth="1"/>
    <col min="2307" max="2555" width="10.81640625" style="12"/>
    <col min="2556" max="2556" width="48.54296875" style="12" bestFit="1" customWidth="1"/>
    <col min="2557" max="2557" width="67.54296875" style="12" bestFit="1" customWidth="1"/>
    <col min="2558" max="2558" width="15.7265625" style="12" bestFit="1" customWidth="1"/>
    <col min="2559" max="2559" width="15" style="12" bestFit="1" customWidth="1"/>
    <col min="2560" max="2560" width="15.7265625" style="12" bestFit="1" customWidth="1"/>
    <col min="2561" max="2561" width="17.1796875" style="12" bestFit="1" customWidth="1"/>
    <col min="2562" max="2562" width="22.26953125" style="12" bestFit="1" customWidth="1"/>
    <col min="2563" max="2811" width="10.81640625" style="12"/>
    <col min="2812" max="2812" width="48.54296875" style="12" bestFit="1" customWidth="1"/>
    <col min="2813" max="2813" width="67.54296875" style="12" bestFit="1" customWidth="1"/>
    <col min="2814" max="2814" width="15.7265625" style="12" bestFit="1" customWidth="1"/>
    <col min="2815" max="2815" width="15" style="12" bestFit="1" customWidth="1"/>
    <col min="2816" max="2816" width="15.7265625" style="12" bestFit="1" customWidth="1"/>
    <col min="2817" max="2817" width="17.1796875" style="12" bestFit="1" customWidth="1"/>
    <col min="2818" max="2818" width="22.26953125" style="12" bestFit="1" customWidth="1"/>
    <col min="2819" max="3067" width="10.81640625" style="12"/>
    <col min="3068" max="3068" width="48.54296875" style="12" bestFit="1" customWidth="1"/>
    <col min="3069" max="3069" width="67.54296875" style="12" bestFit="1" customWidth="1"/>
    <col min="3070" max="3070" width="15.7265625" style="12" bestFit="1" customWidth="1"/>
    <col min="3071" max="3071" width="15" style="12" bestFit="1" customWidth="1"/>
    <col min="3072" max="3072" width="15.7265625" style="12" bestFit="1" customWidth="1"/>
    <col min="3073" max="3073" width="17.1796875" style="12" bestFit="1" customWidth="1"/>
    <col min="3074" max="3074" width="22.26953125" style="12" bestFit="1" customWidth="1"/>
    <col min="3075" max="3323" width="10.81640625" style="12"/>
    <col min="3324" max="3324" width="48.54296875" style="12" bestFit="1" customWidth="1"/>
    <col min="3325" max="3325" width="67.54296875" style="12" bestFit="1" customWidth="1"/>
    <col min="3326" max="3326" width="15.7265625" style="12" bestFit="1" customWidth="1"/>
    <col min="3327" max="3327" width="15" style="12" bestFit="1" customWidth="1"/>
    <col min="3328" max="3328" width="15.7265625" style="12" bestFit="1" customWidth="1"/>
    <col min="3329" max="3329" width="17.1796875" style="12" bestFit="1" customWidth="1"/>
    <col min="3330" max="3330" width="22.26953125" style="12" bestFit="1" customWidth="1"/>
    <col min="3331" max="3579" width="10.81640625" style="12"/>
    <col min="3580" max="3580" width="48.54296875" style="12" bestFit="1" customWidth="1"/>
    <col min="3581" max="3581" width="67.54296875" style="12" bestFit="1" customWidth="1"/>
    <col min="3582" max="3582" width="15.7265625" style="12" bestFit="1" customWidth="1"/>
    <col min="3583" max="3583" width="15" style="12" bestFit="1" customWidth="1"/>
    <col min="3584" max="3584" width="15.7265625" style="12" bestFit="1" customWidth="1"/>
    <col min="3585" max="3585" width="17.1796875" style="12" bestFit="1" customWidth="1"/>
    <col min="3586" max="3586" width="22.26953125" style="12" bestFit="1" customWidth="1"/>
    <col min="3587" max="3835" width="10.81640625" style="12"/>
    <col min="3836" max="3836" width="48.54296875" style="12" bestFit="1" customWidth="1"/>
    <col min="3837" max="3837" width="67.54296875" style="12" bestFit="1" customWidth="1"/>
    <col min="3838" max="3838" width="15.7265625" style="12" bestFit="1" customWidth="1"/>
    <col min="3839" max="3839" width="15" style="12" bestFit="1" customWidth="1"/>
    <col min="3840" max="3840" width="15.7265625" style="12" bestFit="1" customWidth="1"/>
    <col min="3841" max="3841" width="17.1796875" style="12" bestFit="1" customWidth="1"/>
    <col min="3842" max="3842" width="22.26953125" style="12" bestFit="1" customWidth="1"/>
    <col min="3843" max="4091" width="10.81640625" style="12"/>
    <col min="4092" max="4092" width="48.54296875" style="12" bestFit="1" customWidth="1"/>
    <col min="4093" max="4093" width="67.54296875" style="12" bestFit="1" customWidth="1"/>
    <col min="4094" max="4094" width="15.7265625" style="12" bestFit="1" customWidth="1"/>
    <col min="4095" max="4095" width="15" style="12" bestFit="1" customWidth="1"/>
    <col min="4096" max="4096" width="15.7265625" style="12" bestFit="1" customWidth="1"/>
    <col min="4097" max="4097" width="17.1796875" style="12" bestFit="1" customWidth="1"/>
    <col min="4098" max="4098" width="22.26953125" style="12" bestFit="1" customWidth="1"/>
    <col min="4099" max="4347" width="10.81640625" style="12"/>
    <col min="4348" max="4348" width="48.54296875" style="12" bestFit="1" customWidth="1"/>
    <col min="4349" max="4349" width="67.54296875" style="12" bestFit="1" customWidth="1"/>
    <col min="4350" max="4350" width="15.7265625" style="12" bestFit="1" customWidth="1"/>
    <col min="4351" max="4351" width="15" style="12" bestFit="1" customWidth="1"/>
    <col min="4352" max="4352" width="15.7265625" style="12" bestFit="1" customWidth="1"/>
    <col min="4353" max="4353" width="17.1796875" style="12" bestFit="1" customWidth="1"/>
    <col min="4354" max="4354" width="22.26953125" style="12" bestFit="1" customWidth="1"/>
    <col min="4355" max="4603" width="10.81640625" style="12"/>
    <col min="4604" max="4604" width="48.54296875" style="12" bestFit="1" customWidth="1"/>
    <col min="4605" max="4605" width="67.54296875" style="12" bestFit="1" customWidth="1"/>
    <col min="4606" max="4606" width="15.7265625" style="12" bestFit="1" customWidth="1"/>
    <col min="4607" max="4607" width="15" style="12" bestFit="1" customWidth="1"/>
    <col min="4608" max="4608" width="15.7265625" style="12" bestFit="1" customWidth="1"/>
    <col min="4609" max="4609" width="17.1796875" style="12" bestFit="1" customWidth="1"/>
    <col min="4610" max="4610" width="22.26953125" style="12" bestFit="1" customWidth="1"/>
    <col min="4611" max="4859" width="10.81640625" style="12"/>
    <col min="4860" max="4860" width="48.54296875" style="12" bestFit="1" customWidth="1"/>
    <col min="4861" max="4861" width="67.54296875" style="12" bestFit="1" customWidth="1"/>
    <col min="4862" max="4862" width="15.7265625" style="12" bestFit="1" customWidth="1"/>
    <col min="4863" max="4863" width="15" style="12" bestFit="1" customWidth="1"/>
    <col min="4864" max="4864" width="15.7265625" style="12" bestFit="1" customWidth="1"/>
    <col min="4865" max="4865" width="17.1796875" style="12" bestFit="1" customWidth="1"/>
    <col min="4866" max="4866" width="22.26953125" style="12" bestFit="1" customWidth="1"/>
    <col min="4867" max="5115" width="10.81640625" style="12"/>
    <col min="5116" max="5116" width="48.54296875" style="12" bestFit="1" customWidth="1"/>
    <col min="5117" max="5117" width="67.54296875" style="12" bestFit="1" customWidth="1"/>
    <col min="5118" max="5118" width="15.7265625" style="12" bestFit="1" customWidth="1"/>
    <col min="5119" max="5119" width="15" style="12" bestFit="1" customWidth="1"/>
    <col min="5120" max="5120" width="15.7265625" style="12" bestFit="1" customWidth="1"/>
    <col min="5121" max="5121" width="17.1796875" style="12" bestFit="1" customWidth="1"/>
    <col min="5122" max="5122" width="22.26953125" style="12" bestFit="1" customWidth="1"/>
    <col min="5123" max="5371" width="10.81640625" style="12"/>
    <col min="5372" max="5372" width="48.54296875" style="12" bestFit="1" customWidth="1"/>
    <col min="5373" max="5373" width="67.54296875" style="12" bestFit="1" customWidth="1"/>
    <col min="5374" max="5374" width="15.7265625" style="12" bestFit="1" customWidth="1"/>
    <col min="5375" max="5375" width="15" style="12" bestFit="1" customWidth="1"/>
    <col min="5376" max="5376" width="15.7265625" style="12" bestFit="1" customWidth="1"/>
    <col min="5377" max="5377" width="17.1796875" style="12" bestFit="1" customWidth="1"/>
    <col min="5378" max="5378" width="22.26953125" style="12" bestFit="1" customWidth="1"/>
    <col min="5379" max="5627" width="10.81640625" style="12"/>
    <col min="5628" max="5628" width="48.54296875" style="12" bestFit="1" customWidth="1"/>
    <col min="5629" max="5629" width="67.54296875" style="12" bestFit="1" customWidth="1"/>
    <col min="5630" max="5630" width="15.7265625" style="12" bestFit="1" customWidth="1"/>
    <col min="5631" max="5631" width="15" style="12" bestFit="1" customWidth="1"/>
    <col min="5632" max="5632" width="15.7265625" style="12" bestFit="1" customWidth="1"/>
    <col min="5633" max="5633" width="17.1796875" style="12" bestFit="1" customWidth="1"/>
    <col min="5634" max="5634" width="22.26953125" style="12" bestFit="1" customWidth="1"/>
    <col min="5635" max="5883" width="10.81640625" style="12"/>
    <col min="5884" max="5884" width="48.54296875" style="12" bestFit="1" customWidth="1"/>
    <col min="5885" max="5885" width="67.54296875" style="12" bestFit="1" customWidth="1"/>
    <col min="5886" max="5886" width="15.7265625" style="12" bestFit="1" customWidth="1"/>
    <col min="5887" max="5887" width="15" style="12" bestFit="1" customWidth="1"/>
    <col min="5888" max="5888" width="15.7265625" style="12" bestFit="1" customWidth="1"/>
    <col min="5889" max="5889" width="17.1796875" style="12" bestFit="1" customWidth="1"/>
    <col min="5890" max="5890" width="22.26953125" style="12" bestFit="1" customWidth="1"/>
    <col min="5891" max="6139" width="10.81640625" style="12"/>
    <col min="6140" max="6140" width="48.54296875" style="12" bestFit="1" customWidth="1"/>
    <col min="6141" max="6141" width="67.54296875" style="12" bestFit="1" customWidth="1"/>
    <col min="6142" max="6142" width="15.7265625" style="12" bestFit="1" customWidth="1"/>
    <col min="6143" max="6143" width="15" style="12" bestFit="1" customWidth="1"/>
    <col min="6144" max="6144" width="15.7265625" style="12" bestFit="1" customWidth="1"/>
    <col min="6145" max="6145" width="17.1796875" style="12" bestFit="1" customWidth="1"/>
    <col min="6146" max="6146" width="22.26953125" style="12" bestFit="1" customWidth="1"/>
    <col min="6147" max="6395" width="10.81640625" style="12"/>
    <col min="6396" max="6396" width="48.54296875" style="12" bestFit="1" customWidth="1"/>
    <col min="6397" max="6397" width="67.54296875" style="12" bestFit="1" customWidth="1"/>
    <col min="6398" max="6398" width="15.7265625" style="12" bestFit="1" customWidth="1"/>
    <col min="6399" max="6399" width="15" style="12" bestFit="1" customWidth="1"/>
    <col min="6400" max="6400" width="15.7265625" style="12" bestFit="1" customWidth="1"/>
    <col min="6401" max="6401" width="17.1796875" style="12" bestFit="1" customWidth="1"/>
    <col min="6402" max="6402" width="22.26953125" style="12" bestFit="1" customWidth="1"/>
    <col min="6403" max="6651" width="10.81640625" style="12"/>
    <col min="6652" max="6652" width="48.54296875" style="12" bestFit="1" customWidth="1"/>
    <col min="6653" max="6653" width="67.54296875" style="12" bestFit="1" customWidth="1"/>
    <col min="6654" max="6654" width="15.7265625" style="12" bestFit="1" customWidth="1"/>
    <col min="6655" max="6655" width="15" style="12" bestFit="1" customWidth="1"/>
    <col min="6656" max="6656" width="15.7265625" style="12" bestFit="1" customWidth="1"/>
    <col min="6657" max="6657" width="17.1796875" style="12" bestFit="1" customWidth="1"/>
    <col min="6658" max="6658" width="22.26953125" style="12" bestFit="1" customWidth="1"/>
    <col min="6659" max="6907" width="10.81640625" style="12"/>
    <col min="6908" max="6908" width="48.54296875" style="12" bestFit="1" customWidth="1"/>
    <col min="6909" max="6909" width="67.54296875" style="12" bestFit="1" customWidth="1"/>
    <col min="6910" max="6910" width="15.7265625" style="12" bestFit="1" customWidth="1"/>
    <col min="6911" max="6911" width="15" style="12" bestFit="1" customWidth="1"/>
    <col min="6912" max="6912" width="15.7265625" style="12" bestFit="1" customWidth="1"/>
    <col min="6913" max="6913" width="17.1796875" style="12" bestFit="1" customWidth="1"/>
    <col min="6914" max="6914" width="22.26953125" style="12" bestFit="1" customWidth="1"/>
    <col min="6915" max="7163" width="10.81640625" style="12"/>
    <col min="7164" max="7164" width="48.54296875" style="12" bestFit="1" customWidth="1"/>
    <col min="7165" max="7165" width="67.54296875" style="12" bestFit="1" customWidth="1"/>
    <col min="7166" max="7166" width="15.7265625" style="12" bestFit="1" customWidth="1"/>
    <col min="7167" max="7167" width="15" style="12" bestFit="1" customWidth="1"/>
    <col min="7168" max="7168" width="15.7265625" style="12" bestFit="1" customWidth="1"/>
    <col min="7169" max="7169" width="17.1796875" style="12" bestFit="1" customWidth="1"/>
    <col min="7170" max="7170" width="22.26953125" style="12" bestFit="1" customWidth="1"/>
    <col min="7171" max="7419" width="10.81640625" style="12"/>
    <col min="7420" max="7420" width="48.54296875" style="12" bestFit="1" customWidth="1"/>
    <col min="7421" max="7421" width="67.54296875" style="12" bestFit="1" customWidth="1"/>
    <col min="7422" max="7422" width="15.7265625" style="12" bestFit="1" customWidth="1"/>
    <col min="7423" max="7423" width="15" style="12" bestFit="1" customWidth="1"/>
    <col min="7424" max="7424" width="15.7265625" style="12" bestFit="1" customWidth="1"/>
    <col min="7425" max="7425" width="17.1796875" style="12" bestFit="1" customWidth="1"/>
    <col min="7426" max="7426" width="22.26953125" style="12" bestFit="1" customWidth="1"/>
    <col min="7427" max="7675" width="10.81640625" style="12"/>
    <col min="7676" max="7676" width="48.54296875" style="12" bestFit="1" customWidth="1"/>
    <col min="7677" max="7677" width="67.54296875" style="12" bestFit="1" customWidth="1"/>
    <col min="7678" max="7678" width="15.7265625" style="12" bestFit="1" customWidth="1"/>
    <col min="7679" max="7679" width="15" style="12" bestFit="1" customWidth="1"/>
    <col min="7680" max="7680" width="15.7265625" style="12" bestFit="1" customWidth="1"/>
    <col min="7681" max="7681" width="17.1796875" style="12" bestFit="1" customWidth="1"/>
    <col min="7682" max="7682" width="22.26953125" style="12" bestFit="1" customWidth="1"/>
    <col min="7683" max="7931" width="10.81640625" style="12"/>
    <col min="7932" max="7932" width="48.54296875" style="12" bestFit="1" customWidth="1"/>
    <col min="7933" max="7933" width="67.54296875" style="12" bestFit="1" customWidth="1"/>
    <col min="7934" max="7934" width="15.7265625" style="12" bestFit="1" customWidth="1"/>
    <col min="7935" max="7935" width="15" style="12" bestFit="1" customWidth="1"/>
    <col min="7936" max="7936" width="15.7265625" style="12" bestFit="1" customWidth="1"/>
    <col min="7937" max="7937" width="17.1796875" style="12" bestFit="1" customWidth="1"/>
    <col min="7938" max="7938" width="22.26953125" style="12" bestFit="1" customWidth="1"/>
    <col min="7939" max="8187" width="10.81640625" style="12"/>
    <col min="8188" max="8188" width="48.54296875" style="12" bestFit="1" customWidth="1"/>
    <col min="8189" max="8189" width="67.54296875" style="12" bestFit="1" customWidth="1"/>
    <col min="8190" max="8190" width="15.7265625" style="12" bestFit="1" customWidth="1"/>
    <col min="8191" max="8191" width="15" style="12" bestFit="1" customWidth="1"/>
    <col min="8192" max="8192" width="15.7265625" style="12" bestFit="1" customWidth="1"/>
    <col min="8193" max="8193" width="17.1796875" style="12" bestFit="1" customWidth="1"/>
    <col min="8194" max="8194" width="22.26953125" style="12" bestFit="1" customWidth="1"/>
    <col min="8195" max="8443" width="10.81640625" style="12"/>
    <col min="8444" max="8444" width="48.54296875" style="12" bestFit="1" customWidth="1"/>
    <col min="8445" max="8445" width="67.54296875" style="12" bestFit="1" customWidth="1"/>
    <col min="8446" max="8446" width="15.7265625" style="12" bestFit="1" customWidth="1"/>
    <col min="8447" max="8447" width="15" style="12" bestFit="1" customWidth="1"/>
    <col min="8448" max="8448" width="15.7265625" style="12" bestFit="1" customWidth="1"/>
    <col min="8449" max="8449" width="17.1796875" style="12" bestFit="1" customWidth="1"/>
    <col min="8450" max="8450" width="22.26953125" style="12" bestFit="1" customWidth="1"/>
    <col min="8451" max="8699" width="10.81640625" style="12"/>
    <col min="8700" max="8700" width="48.54296875" style="12" bestFit="1" customWidth="1"/>
    <col min="8701" max="8701" width="67.54296875" style="12" bestFit="1" customWidth="1"/>
    <col min="8702" max="8702" width="15.7265625" style="12" bestFit="1" customWidth="1"/>
    <col min="8703" max="8703" width="15" style="12" bestFit="1" customWidth="1"/>
    <col min="8704" max="8704" width="15.7265625" style="12" bestFit="1" customWidth="1"/>
    <col min="8705" max="8705" width="17.1796875" style="12" bestFit="1" customWidth="1"/>
    <col min="8706" max="8706" width="22.26953125" style="12" bestFit="1" customWidth="1"/>
    <col min="8707" max="8955" width="10.81640625" style="12"/>
    <col min="8956" max="8956" width="48.54296875" style="12" bestFit="1" customWidth="1"/>
    <col min="8957" max="8957" width="67.54296875" style="12" bestFit="1" customWidth="1"/>
    <col min="8958" max="8958" width="15.7265625" style="12" bestFit="1" customWidth="1"/>
    <col min="8959" max="8959" width="15" style="12" bestFit="1" customWidth="1"/>
    <col min="8960" max="8960" width="15.7265625" style="12" bestFit="1" customWidth="1"/>
    <col min="8961" max="8961" width="17.1796875" style="12" bestFit="1" customWidth="1"/>
    <col min="8962" max="8962" width="22.26953125" style="12" bestFit="1" customWidth="1"/>
    <col min="8963" max="9211" width="10.81640625" style="12"/>
    <col min="9212" max="9212" width="48.54296875" style="12" bestFit="1" customWidth="1"/>
    <col min="9213" max="9213" width="67.54296875" style="12" bestFit="1" customWidth="1"/>
    <col min="9214" max="9214" width="15.7265625" style="12" bestFit="1" customWidth="1"/>
    <col min="9215" max="9215" width="15" style="12" bestFit="1" customWidth="1"/>
    <col min="9216" max="9216" width="15.7265625" style="12" bestFit="1" customWidth="1"/>
    <col min="9217" max="9217" width="17.1796875" style="12" bestFit="1" customWidth="1"/>
    <col min="9218" max="9218" width="22.26953125" style="12" bestFit="1" customWidth="1"/>
    <col min="9219" max="9467" width="10.81640625" style="12"/>
    <col min="9468" max="9468" width="48.54296875" style="12" bestFit="1" customWidth="1"/>
    <col min="9469" max="9469" width="67.54296875" style="12" bestFit="1" customWidth="1"/>
    <col min="9470" max="9470" width="15.7265625" style="12" bestFit="1" customWidth="1"/>
    <col min="9471" max="9471" width="15" style="12" bestFit="1" customWidth="1"/>
    <col min="9472" max="9472" width="15.7265625" style="12" bestFit="1" customWidth="1"/>
    <col min="9473" max="9473" width="17.1796875" style="12" bestFit="1" customWidth="1"/>
    <col min="9474" max="9474" width="22.26953125" style="12" bestFit="1" customWidth="1"/>
    <col min="9475" max="9723" width="10.81640625" style="12"/>
    <col min="9724" max="9724" width="48.54296875" style="12" bestFit="1" customWidth="1"/>
    <col min="9725" max="9725" width="67.54296875" style="12" bestFit="1" customWidth="1"/>
    <col min="9726" max="9726" width="15.7265625" style="12" bestFit="1" customWidth="1"/>
    <col min="9727" max="9727" width="15" style="12" bestFit="1" customWidth="1"/>
    <col min="9728" max="9728" width="15.7265625" style="12" bestFit="1" customWidth="1"/>
    <col min="9729" max="9729" width="17.1796875" style="12" bestFit="1" customWidth="1"/>
    <col min="9730" max="9730" width="22.26953125" style="12" bestFit="1" customWidth="1"/>
    <col min="9731" max="9979" width="10.81640625" style="12"/>
    <col min="9980" max="9980" width="48.54296875" style="12" bestFit="1" customWidth="1"/>
    <col min="9981" max="9981" width="67.54296875" style="12" bestFit="1" customWidth="1"/>
    <col min="9982" max="9982" width="15.7265625" style="12" bestFit="1" customWidth="1"/>
    <col min="9983" max="9983" width="15" style="12" bestFit="1" customWidth="1"/>
    <col min="9984" max="9984" width="15.7265625" style="12" bestFit="1" customWidth="1"/>
    <col min="9985" max="9985" width="17.1796875" style="12" bestFit="1" customWidth="1"/>
    <col min="9986" max="9986" width="22.26953125" style="12" bestFit="1" customWidth="1"/>
    <col min="9987" max="10235" width="10.81640625" style="12"/>
    <col min="10236" max="10236" width="48.54296875" style="12" bestFit="1" customWidth="1"/>
    <col min="10237" max="10237" width="67.54296875" style="12" bestFit="1" customWidth="1"/>
    <col min="10238" max="10238" width="15.7265625" style="12" bestFit="1" customWidth="1"/>
    <col min="10239" max="10239" width="15" style="12" bestFit="1" customWidth="1"/>
    <col min="10240" max="10240" width="15.7265625" style="12" bestFit="1" customWidth="1"/>
    <col min="10241" max="10241" width="17.1796875" style="12" bestFit="1" customWidth="1"/>
    <col min="10242" max="10242" width="22.26953125" style="12" bestFit="1" customWidth="1"/>
    <col min="10243" max="10491" width="10.81640625" style="12"/>
    <col min="10492" max="10492" width="48.54296875" style="12" bestFit="1" customWidth="1"/>
    <col min="10493" max="10493" width="67.54296875" style="12" bestFit="1" customWidth="1"/>
    <col min="10494" max="10494" width="15.7265625" style="12" bestFit="1" customWidth="1"/>
    <col min="10495" max="10495" width="15" style="12" bestFit="1" customWidth="1"/>
    <col min="10496" max="10496" width="15.7265625" style="12" bestFit="1" customWidth="1"/>
    <col min="10497" max="10497" width="17.1796875" style="12" bestFit="1" customWidth="1"/>
    <col min="10498" max="10498" width="22.26953125" style="12" bestFit="1" customWidth="1"/>
    <col min="10499" max="10747" width="10.81640625" style="12"/>
    <col min="10748" max="10748" width="48.54296875" style="12" bestFit="1" customWidth="1"/>
    <col min="10749" max="10749" width="67.54296875" style="12" bestFit="1" customWidth="1"/>
    <col min="10750" max="10750" width="15.7265625" style="12" bestFit="1" customWidth="1"/>
    <col min="10751" max="10751" width="15" style="12" bestFit="1" customWidth="1"/>
    <col min="10752" max="10752" width="15.7265625" style="12" bestFit="1" customWidth="1"/>
    <col min="10753" max="10753" width="17.1796875" style="12" bestFit="1" customWidth="1"/>
    <col min="10754" max="10754" width="22.26953125" style="12" bestFit="1" customWidth="1"/>
    <col min="10755" max="11003" width="10.81640625" style="12"/>
    <col min="11004" max="11004" width="48.54296875" style="12" bestFit="1" customWidth="1"/>
    <col min="11005" max="11005" width="67.54296875" style="12" bestFit="1" customWidth="1"/>
    <col min="11006" max="11006" width="15.7265625" style="12" bestFit="1" customWidth="1"/>
    <col min="11007" max="11007" width="15" style="12" bestFit="1" customWidth="1"/>
    <col min="11008" max="11008" width="15.7265625" style="12" bestFit="1" customWidth="1"/>
    <col min="11009" max="11009" width="17.1796875" style="12" bestFit="1" customWidth="1"/>
    <col min="11010" max="11010" width="22.26953125" style="12" bestFit="1" customWidth="1"/>
    <col min="11011" max="11259" width="10.81640625" style="12"/>
    <col min="11260" max="11260" width="48.54296875" style="12" bestFit="1" customWidth="1"/>
    <col min="11261" max="11261" width="67.54296875" style="12" bestFit="1" customWidth="1"/>
    <col min="11262" max="11262" width="15.7265625" style="12" bestFit="1" customWidth="1"/>
    <col min="11263" max="11263" width="15" style="12" bestFit="1" customWidth="1"/>
    <col min="11264" max="11264" width="15.7265625" style="12" bestFit="1" customWidth="1"/>
    <col min="11265" max="11265" width="17.1796875" style="12" bestFit="1" customWidth="1"/>
    <col min="11266" max="11266" width="22.26953125" style="12" bestFit="1" customWidth="1"/>
    <col min="11267" max="11515" width="10.81640625" style="12"/>
    <col min="11516" max="11516" width="48.54296875" style="12" bestFit="1" customWidth="1"/>
    <col min="11517" max="11517" width="67.54296875" style="12" bestFit="1" customWidth="1"/>
    <col min="11518" max="11518" width="15.7265625" style="12" bestFit="1" customWidth="1"/>
    <col min="11519" max="11519" width="15" style="12" bestFit="1" customWidth="1"/>
    <col min="11520" max="11520" width="15.7265625" style="12" bestFit="1" customWidth="1"/>
    <col min="11521" max="11521" width="17.1796875" style="12" bestFit="1" customWidth="1"/>
    <col min="11522" max="11522" width="22.26953125" style="12" bestFit="1" customWidth="1"/>
    <col min="11523" max="11771" width="10.81640625" style="12"/>
    <col min="11772" max="11772" width="48.54296875" style="12" bestFit="1" customWidth="1"/>
    <col min="11773" max="11773" width="67.54296875" style="12" bestFit="1" customWidth="1"/>
    <col min="11774" max="11774" width="15.7265625" style="12" bestFit="1" customWidth="1"/>
    <col min="11775" max="11775" width="15" style="12" bestFit="1" customWidth="1"/>
    <col min="11776" max="11776" width="15.7265625" style="12" bestFit="1" customWidth="1"/>
    <col min="11777" max="11777" width="17.1796875" style="12" bestFit="1" customWidth="1"/>
    <col min="11778" max="11778" width="22.26953125" style="12" bestFit="1" customWidth="1"/>
    <col min="11779" max="12027" width="10.81640625" style="12"/>
    <col min="12028" max="12028" width="48.54296875" style="12" bestFit="1" customWidth="1"/>
    <col min="12029" max="12029" width="67.54296875" style="12" bestFit="1" customWidth="1"/>
    <col min="12030" max="12030" width="15.7265625" style="12" bestFit="1" customWidth="1"/>
    <col min="12031" max="12031" width="15" style="12" bestFit="1" customWidth="1"/>
    <col min="12032" max="12032" width="15.7265625" style="12" bestFit="1" customWidth="1"/>
    <col min="12033" max="12033" width="17.1796875" style="12" bestFit="1" customWidth="1"/>
    <col min="12034" max="12034" width="22.26953125" style="12" bestFit="1" customWidth="1"/>
    <col min="12035" max="12283" width="10.81640625" style="12"/>
    <col min="12284" max="12284" width="48.54296875" style="12" bestFit="1" customWidth="1"/>
    <col min="12285" max="12285" width="67.54296875" style="12" bestFit="1" customWidth="1"/>
    <col min="12286" max="12286" width="15.7265625" style="12" bestFit="1" customWidth="1"/>
    <col min="12287" max="12287" width="15" style="12" bestFit="1" customWidth="1"/>
    <col min="12288" max="12288" width="15.7265625" style="12" bestFit="1" customWidth="1"/>
    <col min="12289" max="12289" width="17.1796875" style="12" bestFit="1" customWidth="1"/>
    <col min="12290" max="12290" width="22.26953125" style="12" bestFit="1" customWidth="1"/>
    <col min="12291" max="12539" width="10.81640625" style="12"/>
    <col min="12540" max="12540" width="48.54296875" style="12" bestFit="1" customWidth="1"/>
    <col min="12541" max="12541" width="67.54296875" style="12" bestFit="1" customWidth="1"/>
    <col min="12542" max="12542" width="15.7265625" style="12" bestFit="1" customWidth="1"/>
    <col min="12543" max="12543" width="15" style="12" bestFit="1" customWidth="1"/>
    <col min="12544" max="12544" width="15.7265625" style="12" bestFit="1" customWidth="1"/>
    <col min="12545" max="12545" width="17.1796875" style="12" bestFit="1" customWidth="1"/>
    <col min="12546" max="12546" width="22.26953125" style="12" bestFit="1" customWidth="1"/>
    <col min="12547" max="12795" width="10.81640625" style="12"/>
    <col min="12796" max="12796" width="48.54296875" style="12" bestFit="1" customWidth="1"/>
    <col min="12797" max="12797" width="67.54296875" style="12" bestFit="1" customWidth="1"/>
    <col min="12798" max="12798" width="15.7265625" style="12" bestFit="1" customWidth="1"/>
    <col min="12799" max="12799" width="15" style="12" bestFit="1" customWidth="1"/>
    <col min="12800" max="12800" width="15.7265625" style="12" bestFit="1" customWidth="1"/>
    <col min="12801" max="12801" width="17.1796875" style="12" bestFit="1" customWidth="1"/>
    <col min="12802" max="12802" width="22.26953125" style="12" bestFit="1" customWidth="1"/>
    <col min="12803" max="13051" width="10.81640625" style="12"/>
    <col min="13052" max="13052" width="48.54296875" style="12" bestFit="1" customWidth="1"/>
    <col min="13053" max="13053" width="67.54296875" style="12" bestFit="1" customWidth="1"/>
    <col min="13054" max="13054" width="15.7265625" style="12" bestFit="1" customWidth="1"/>
    <col min="13055" max="13055" width="15" style="12" bestFit="1" customWidth="1"/>
    <col min="13056" max="13056" width="15.7265625" style="12" bestFit="1" customWidth="1"/>
    <col min="13057" max="13057" width="17.1796875" style="12" bestFit="1" customWidth="1"/>
    <col min="13058" max="13058" width="22.26953125" style="12" bestFit="1" customWidth="1"/>
    <col min="13059" max="13307" width="10.81640625" style="12"/>
    <col min="13308" max="13308" width="48.54296875" style="12" bestFit="1" customWidth="1"/>
    <col min="13309" max="13309" width="67.54296875" style="12" bestFit="1" customWidth="1"/>
    <col min="13310" max="13310" width="15.7265625" style="12" bestFit="1" customWidth="1"/>
    <col min="13311" max="13311" width="15" style="12" bestFit="1" customWidth="1"/>
    <col min="13312" max="13312" width="15.7265625" style="12" bestFit="1" customWidth="1"/>
    <col min="13313" max="13313" width="17.1796875" style="12" bestFit="1" customWidth="1"/>
    <col min="13314" max="13314" width="22.26953125" style="12" bestFit="1" customWidth="1"/>
    <col min="13315" max="13563" width="10.81640625" style="12"/>
    <col min="13564" max="13564" width="48.54296875" style="12" bestFit="1" customWidth="1"/>
    <col min="13565" max="13565" width="67.54296875" style="12" bestFit="1" customWidth="1"/>
    <col min="13566" max="13566" width="15.7265625" style="12" bestFit="1" customWidth="1"/>
    <col min="13567" max="13567" width="15" style="12" bestFit="1" customWidth="1"/>
    <col min="13568" max="13568" width="15.7265625" style="12" bestFit="1" customWidth="1"/>
    <col min="13569" max="13569" width="17.1796875" style="12" bestFit="1" customWidth="1"/>
    <col min="13570" max="13570" width="22.26953125" style="12" bestFit="1" customWidth="1"/>
    <col min="13571" max="13819" width="10.81640625" style="12"/>
    <col min="13820" max="13820" width="48.54296875" style="12" bestFit="1" customWidth="1"/>
    <col min="13821" max="13821" width="67.54296875" style="12" bestFit="1" customWidth="1"/>
    <col min="13822" max="13822" width="15.7265625" style="12" bestFit="1" customWidth="1"/>
    <col min="13823" max="13823" width="15" style="12" bestFit="1" customWidth="1"/>
    <col min="13824" max="13824" width="15.7265625" style="12" bestFit="1" customWidth="1"/>
    <col min="13825" max="13825" width="17.1796875" style="12" bestFit="1" customWidth="1"/>
    <col min="13826" max="13826" width="22.26953125" style="12" bestFit="1" customWidth="1"/>
    <col min="13827" max="14075" width="10.81640625" style="12"/>
    <col min="14076" max="14076" width="48.54296875" style="12" bestFit="1" customWidth="1"/>
    <col min="14077" max="14077" width="67.54296875" style="12" bestFit="1" customWidth="1"/>
    <col min="14078" max="14078" width="15.7265625" style="12" bestFit="1" customWidth="1"/>
    <col min="14079" max="14079" width="15" style="12" bestFit="1" customWidth="1"/>
    <col min="14080" max="14080" width="15.7265625" style="12" bestFit="1" customWidth="1"/>
    <col min="14081" max="14081" width="17.1796875" style="12" bestFit="1" customWidth="1"/>
    <col min="14082" max="14082" width="22.26953125" style="12" bestFit="1" customWidth="1"/>
    <col min="14083" max="14331" width="10.81640625" style="12"/>
    <col min="14332" max="14332" width="48.54296875" style="12" bestFit="1" customWidth="1"/>
    <col min="14333" max="14333" width="67.54296875" style="12" bestFit="1" customWidth="1"/>
    <col min="14334" max="14334" width="15.7265625" style="12" bestFit="1" customWidth="1"/>
    <col min="14335" max="14335" width="15" style="12" bestFit="1" customWidth="1"/>
    <col min="14336" max="14336" width="15.7265625" style="12" bestFit="1" customWidth="1"/>
    <col min="14337" max="14337" width="17.1796875" style="12" bestFit="1" customWidth="1"/>
    <col min="14338" max="14338" width="22.26953125" style="12" bestFit="1" customWidth="1"/>
    <col min="14339" max="14587" width="10.81640625" style="12"/>
    <col min="14588" max="14588" width="48.54296875" style="12" bestFit="1" customWidth="1"/>
    <col min="14589" max="14589" width="67.54296875" style="12" bestFit="1" customWidth="1"/>
    <col min="14590" max="14590" width="15.7265625" style="12" bestFit="1" customWidth="1"/>
    <col min="14591" max="14591" width="15" style="12" bestFit="1" customWidth="1"/>
    <col min="14592" max="14592" width="15.7265625" style="12" bestFit="1" customWidth="1"/>
    <col min="14593" max="14593" width="17.1796875" style="12" bestFit="1" customWidth="1"/>
    <col min="14594" max="14594" width="22.26953125" style="12" bestFit="1" customWidth="1"/>
    <col min="14595" max="14843" width="10.81640625" style="12"/>
    <col min="14844" max="14844" width="48.54296875" style="12" bestFit="1" customWidth="1"/>
    <col min="14845" max="14845" width="67.54296875" style="12" bestFit="1" customWidth="1"/>
    <col min="14846" max="14846" width="15.7265625" style="12" bestFit="1" customWidth="1"/>
    <col min="14847" max="14847" width="15" style="12" bestFit="1" customWidth="1"/>
    <col min="14848" max="14848" width="15.7265625" style="12" bestFit="1" customWidth="1"/>
    <col min="14849" max="14849" width="17.1796875" style="12" bestFit="1" customWidth="1"/>
    <col min="14850" max="14850" width="22.26953125" style="12" bestFit="1" customWidth="1"/>
    <col min="14851" max="15099" width="10.81640625" style="12"/>
    <col min="15100" max="15100" width="48.54296875" style="12" bestFit="1" customWidth="1"/>
    <col min="15101" max="15101" width="67.54296875" style="12" bestFit="1" customWidth="1"/>
    <col min="15102" max="15102" width="15.7265625" style="12" bestFit="1" customWidth="1"/>
    <col min="15103" max="15103" width="15" style="12" bestFit="1" customWidth="1"/>
    <col min="15104" max="15104" width="15.7265625" style="12" bestFit="1" customWidth="1"/>
    <col min="15105" max="15105" width="17.1796875" style="12" bestFit="1" customWidth="1"/>
    <col min="15106" max="15106" width="22.26953125" style="12" bestFit="1" customWidth="1"/>
    <col min="15107" max="15355" width="10.81640625" style="12"/>
    <col min="15356" max="15356" width="48.54296875" style="12" bestFit="1" customWidth="1"/>
    <col min="15357" max="15357" width="67.54296875" style="12" bestFit="1" customWidth="1"/>
    <col min="15358" max="15358" width="15.7265625" style="12" bestFit="1" customWidth="1"/>
    <col min="15359" max="15359" width="15" style="12" bestFit="1" customWidth="1"/>
    <col min="15360" max="15360" width="15.7265625" style="12" bestFit="1" customWidth="1"/>
    <col min="15361" max="15361" width="17.1796875" style="12" bestFit="1" customWidth="1"/>
    <col min="15362" max="15362" width="22.26953125" style="12" bestFit="1" customWidth="1"/>
    <col min="15363" max="15611" width="10.81640625" style="12"/>
    <col min="15612" max="15612" width="48.54296875" style="12" bestFit="1" customWidth="1"/>
    <col min="15613" max="15613" width="67.54296875" style="12" bestFit="1" customWidth="1"/>
    <col min="15614" max="15614" width="15.7265625" style="12" bestFit="1" customWidth="1"/>
    <col min="15615" max="15615" width="15" style="12" bestFit="1" customWidth="1"/>
    <col min="15616" max="15616" width="15.7265625" style="12" bestFit="1" customWidth="1"/>
    <col min="15617" max="15617" width="17.1796875" style="12" bestFit="1" customWidth="1"/>
    <col min="15618" max="15618" width="22.26953125" style="12" bestFit="1" customWidth="1"/>
    <col min="15619" max="15867" width="10.81640625" style="12"/>
    <col min="15868" max="15868" width="48.54296875" style="12" bestFit="1" customWidth="1"/>
    <col min="15869" max="15869" width="67.54296875" style="12" bestFit="1" customWidth="1"/>
    <col min="15870" max="15870" width="15.7265625" style="12" bestFit="1" customWidth="1"/>
    <col min="15871" max="15871" width="15" style="12" bestFit="1" customWidth="1"/>
    <col min="15872" max="15872" width="15.7265625" style="12" bestFit="1" customWidth="1"/>
    <col min="15873" max="15873" width="17.1796875" style="12" bestFit="1" customWidth="1"/>
    <col min="15874" max="15874" width="22.26953125" style="12" bestFit="1" customWidth="1"/>
    <col min="15875" max="16123" width="10.81640625" style="12"/>
    <col min="16124" max="16124" width="48.54296875" style="12" bestFit="1" customWidth="1"/>
    <col min="16125" max="16125" width="67.54296875" style="12" bestFit="1" customWidth="1"/>
    <col min="16126" max="16126" width="15.7265625" style="12" bestFit="1" customWidth="1"/>
    <col min="16127" max="16127" width="15" style="12" bestFit="1" customWidth="1"/>
    <col min="16128" max="16128" width="15.7265625" style="12" bestFit="1" customWidth="1"/>
    <col min="16129" max="16129" width="17.1796875" style="12" bestFit="1" customWidth="1"/>
    <col min="16130" max="16130" width="22.26953125" style="12" bestFit="1" customWidth="1"/>
    <col min="16131" max="16379" width="10.81640625" style="12"/>
    <col min="16380" max="16383" width="11.453125" style="12" customWidth="1"/>
    <col min="16384" max="16384" width="10.81640625" style="12"/>
  </cols>
  <sheetData>
    <row r="1" spans="1:7" ht="43.5" customHeight="1" x14ac:dyDescent="0.25">
      <c r="A1" s="65" t="s">
        <v>13</v>
      </c>
      <c r="B1" s="65" t="s">
        <v>14</v>
      </c>
      <c r="C1" s="65" t="s">
        <v>15</v>
      </c>
      <c r="D1" s="65" t="s">
        <v>16</v>
      </c>
      <c r="E1" s="65" t="s">
        <v>17</v>
      </c>
      <c r="F1" s="70" t="s">
        <v>108</v>
      </c>
      <c r="G1" s="71"/>
    </row>
    <row r="2" spans="1:7" ht="32" x14ac:dyDescent="0.25">
      <c r="A2" s="65"/>
      <c r="B2" s="65"/>
      <c r="C2" s="65"/>
      <c r="D2" s="65"/>
      <c r="E2" s="65"/>
      <c r="F2" s="14" t="s">
        <v>18</v>
      </c>
      <c r="G2" s="58" t="s">
        <v>19</v>
      </c>
    </row>
    <row r="3" spans="1:7" ht="16" x14ac:dyDescent="0.25">
      <c r="A3" s="16" t="s">
        <v>256</v>
      </c>
      <c r="B3" s="17" t="s">
        <v>296</v>
      </c>
      <c r="C3" s="18">
        <f>VLOOKUP(A3,'Bordereau des prix unitaires'!A:C,3,FALSE)</f>
        <v>0</v>
      </c>
      <c r="D3" s="59">
        <v>0.2</v>
      </c>
      <c r="E3" s="18">
        <f t="shared" ref="E3:E50" si="0">C3+C3*D3</f>
        <v>0</v>
      </c>
      <c r="F3" s="19">
        <v>36</v>
      </c>
      <c r="G3" s="60">
        <f t="shared" ref="G3:G50" si="1">F3*E3</f>
        <v>0</v>
      </c>
    </row>
    <row r="4" spans="1:7" ht="32" x14ac:dyDescent="0.25">
      <c r="A4" s="16" t="s">
        <v>133</v>
      </c>
      <c r="B4" s="17" t="s">
        <v>151</v>
      </c>
      <c r="C4" s="18">
        <f>VLOOKUP(A4,'Bordereau des prix unitaires'!A:C,3,FALSE)</f>
        <v>0</v>
      </c>
      <c r="D4" s="59">
        <v>0.2</v>
      </c>
      <c r="E4" s="18">
        <f t="shared" si="0"/>
        <v>0</v>
      </c>
      <c r="F4" s="19">
        <v>50</v>
      </c>
      <c r="G4" s="60">
        <f t="shared" si="1"/>
        <v>0</v>
      </c>
    </row>
    <row r="5" spans="1:7" ht="32" x14ac:dyDescent="0.25">
      <c r="A5" s="16" t="s">
        <v>134</v>
      </c>
      <c r="B5" s="17" t="s">
        <v>146</v>
      </c>
      <c r="C5" s="18">
        <f>VLOOKUP(A5,'Bordereau des prix unitaires'!A:C,3,FALSE)</f>
        <v>0</v>
      </c>
      <c r="D5" s="59">
        <v>0.2</v>
      </c>
      <c r="E5" s="18">
        <f t="shared" si="0"/>
        <v>0</v>
      </c>
      <c r="F5" s="19">
        <v>100</v>
      </c>
      <c r="G5" s="60">
        <f t="shared" si="1"/>
        <v>0</v>
      </c>
    </row>
    <row r="6" spans="1:7" ht="32" x14ac:dyDescent="0.25">
      <c r="A6" s="16" t="s">
        <v>135</v>
      </c>
      <c r="B6" s="17" t="s">
        <v>147</v>
      </c>
      <c r="C6" s="18">
        <f>VLOOKUP(A6,'Bordereau des prix unitaires'!A:C,3,FALSE)</f>
        <v>0</v>
      </c>
      <c r="D6" s="59">
        <v>0.2</v>
      </c>
      <c r="E6" s="18">
        <f t="shared" si="0"/>
        <v>0</v>
      </c>
      <c r="F6" s="19">
        <v>100</v>
      </c>
      <c r="G6" s="60">
        <f t="shared" si="1"/>
        <v>0</v>
      </c>
    </row>
    <row r="7" spans="1:7" ht="32" x14ac:dyDescent="0.25">
      <c r="A7" s="16" t="s">
        <v>136</v>
      </c>
      <c r="B7" s="17" t="s">
        <v>148</v>
      </c>
      <c r="C7" s="18">
        <f>VLOOKUP(A7,'Bordereau des prix unitaires'!A:C,3,FALSE)</f>
        <v>0</v>
      </c>
      <c r="D7" s="59">
        <v>0.2</v>
      </c>
      <c r="E7" s="18">
        <f t="shared" si="0"/>
        <v>0</v>
      </c>
      <c r="F7" s="19">
        <v>100</v>
      </c>
      <c r="G7" s="60">
        <f t="shared" si="1"/>
        <v>0</v>
      </c>
    </row>
    <row r="8" spans="1:7" ht="32" x14ac:dyDescent="0.25">
      <c r="A8" s="16" t="s">
        <v>137</v>
      </c>
      <c r="B8" s="17" t="s">
        <v>149</v>
      </c>
      <c r="C8" s="18">
        <f>VLOOKUP(A8,'Bordereau des prix unitaires'!A:C,3,FALSE)</f>
        <v>0</v>
      </c>
      <c r="D8" s="59">
        <v>0.2</v>
      </c>
      <c r="E8" s="18">
        <f t="shared" si="0"/>
        <v>0</v>
      </c>
      <c r="F8" s="19">
        <v>50</v>
      </c>
      <c r="G8" s="60">
        <f t="shared" si="1"/>
        <v>0</v>
      </c>
    </row>
    <row r="9" spans="1:7" ht="32" x14ac:dyDescent="0.25">
      <c r="A9" s="16" t="s">
        <v>138</v>
      </c>
      <c r="B9" s="17" t="s">
        <v>150</v>
      </c>
      <c r="C9" s="18">
        <f>VLOOKUP(A9,'Bordereau des prix unitaires'!A:C,3,FALSE)</f>
        <v>0</v>
      </c>
      <c r="D9" s="59">
        <v>0.2</v>
      </c>
      <c r="E9" s="18">
        <f t="shared" si="0"/>
        <v>0</v>
      </c>
      <c r="F9" s="19">
        <v>25</v>
      </c>
      <c r="G9" s="60">
        <f t="shared" si="1"/>
        <v>0</v>
      </c>
    </row>
    <row r="10" spans="1:7" ht="16" x14ac:dyDescent="0.25">
      <c r="A10" s="16" t="s">
        <v>158</v>
      </c>
      <c r="B10" s="17" t="s">
        <v>164</v>
      </c>
      <c r="C10" s="18">
        <f>VLOOKUP(A10,'Bordereau des prix unitaires'!A:C,3,FALSE)</f>
        <v>0</v>
      </c>
      <c r="D10" s="59">
        <v>0.2</v>
      </c>
      <c r="E10" s="18">
        <f t="shared" si="0"/>
        <v>0</v>
      </c>
      <c r="F10" s="19">
        <v>50</v>
      </c>
      <c r="G10" s="60">
        <f t="shared" si="1"/>
        <v>0</v>
      </c>
    </row>
    <row r="11" spans="1:7" ht="16" x14ac:dyDescent="0.25">
      <c r="A11" s="16" t="s">
        <v>159</v>
      </c>
      <c r="B11" s="17" t="s">
        <v>165</v>
      </c>
      <c r="C11" s="18">
        <f>VLOOKUP(A11,'Bordereau des prix unitaires'!A:C,3,FALSE)</f>
        <v>0</v>
      </c>
      <c r="D11" s="59">
        <v>0.2</v>
      </c>
      <c r="E11" s="18">
        <f t="shared" si="0"/>
        <v>0</v>
      </c>
      <c r="F11" s="19">
        <v>100</v>
      </c>
      <c r="G11" s="60">
        <f t="shared" si="1"/>
        <v>0</v>
      </c>
    </row>
    <row r="12" spans="1:7" ht="16" x14ac:dyDescent="0.25">
      <c r="A12" s="16" t="s">
        <v>160</v>
      </c>
      <c r="B12" s="17" t="s">
        <v>166</v>
      </c>
      <c r="C12" s="18">
        <f>VLOOKUP(A12,'Bordereau des prix unitaires'!A:C,3,FALSE)</f>
        <v>0</v>
      </c>
      <c r="D12" s="59">
        <v>0.2</v>
      </c>
      <c r="E12" s="18">
        <f t="shared" si="0"/>
        <v>0</v>
      </c>
      <c r="F12" s="19">
        <v>100</v>
      </c>
      <c r="G12" s="60">
        <f t="shared" si="1"/>
        <v>0</v>
      </c>
    </row>
    <row r="13" spans="1:7" ht="16" x14ac:dyDescent="0.25">
      <c r="A13" s="16" t="s">
        <v>161</v>
      </c>
      <c r="B13" s="17" t="s">
        <v>167</v>
      </c>
      <c r="C13" s="18">
        <f>VLOOKUP(A13,'Bordereau des prix unitaires'!A:C,3,FALSE)</f>
        <v>0</v>
      </c>
      <c r="D13" s="59">
        <v>0.2</v>
      </c>
      <c r="E13" s="18">
        <f t="shared" si="0"/>
        <v>0</v>
      </c>
      <c r="F13" s="19">
        <v>100</v>
      </c>
      <c r="G13" s="60">
        <f t="shared" si="1"/>
        <v>0</v>
      </c>
    </row>
    <row r="14" spans="1:7" ht="16" x14ac:dyDescent="0.25">
      <c r="A14" s="16" t="s">
        <v>162</v>
      </c>
      <c r="B14" s="17" t="s">
        <v>168</v>
      </c>
      <c r="C14" s="18">
        <f>VLOOKUP(A14,'Bordereau des prix unitaires'!A:C,3,FALSE)</f>
        <v>0</v>
      </c>
      <c r="D14" s="59">
        <v>0.2</v>
      </c>
      <c r="E14" s="18">
        <f t="shared" si="0"/>
        <v>0</v>
      </c>
      <c r="F14" s="19">
        <v>50</v>
      </c>
      <c r="G14" s="60">
        <f t="shared" si="1"/>
        <v>0</v>
      </c>
    </row>
    <row r="15" spans="1:7" ht="16" x14ac:dyDescent="0.25">
      <c r="A15" s="16" t="s">
        <v>163</v>
      </c>
      <c r="B15" s="17" t="s">
        <v>169</v>
      </c>
      <c r="C15" s="18">
        <f>VLOOKUP(A15,'Bordereau des prix unitaires'!A:C,3,FALSE)</f>
        <v>0</v>
      </c>
      <c r="D15" s="59">
        <v>0.2</v>
      </c>
      <c r="E15" s="18">
        <f t="shared" si="0"/>
        <v>0</v>
      </c>
      <c r="F15" s="19">
        <v>25</v>
      </c>
      <c r="G15" s="60">
        <f t="shared" si="1"/>
        <v>0</v>
      </c>
    </row>
    <row r="16" spans="1:7" ht="32" x14ac:dyDescent="0.25">
      <c r="A16" s="16" t="s">
        <v>170</v>
      </c>
      <c r="B16" s="17" t="s">
        <v>181</v>
      </c>
      <c r="C16" s="18">
        <f>VLOOKUP(A16,'Bordereau des prix unitaires'!A:C,3,FALSE)</f>
        <v>0</v>
      </c>
      <c r="D16" s="59">
        <v>0.2</v>
      </c>
      <c r="E16" s="18">
        <f t="shared" si="0"/>
        <v>0</v>
      </c>
      <c r="F16" s="19">
        <v>5</v>
      </c>
      <c r="G16" s="60">
        <f t="shared" si="1"/>
        <v>0</v>
      </c>
    </row>
    <row r="17" spans="1:84" ht="32" x14ac:dyDescent="0.25">
      <c r="A17" s="16" t="s">
        <v>171</v>
      </c>
      <c r="B17" s="17" t="s">
        <v>182</v>
      </c>
      <c r="C17" s="18">
        <f>VLOOKUP(A17,'Bordereau des prix unitaires'!A:C,3,FALSE)</f>
        <v>0</v>
      </c>
      <c r="D17" s="59">
        <v>0.2</v>
      </c>
      <c r="E17" s="18">
        <f t="shared" si="0"/>
        <v>0</v>
      </c>
      <c r="F17" s="19">
        <v>8</v>
      </c>
      <c r="G17" s="60">
        <f t="shared" si="1"/>
        <v>0</v>
      </c>
    </row>
    <row r="18" spans="1:84" ht="32" x14ac:dyDescent="0.25">
      <c r="A18" s="16" t="s">
        <v>172</v>
      </c>
      <c r="B18" s="17" t="s">
        <v>183</v>
      </c>
      <c r="C18" s="18">
        <f>VLOOKUP(A18,'Bordereau des prix unitaires'!A:C,3,FALSE)</f>
        <v>0</v>
      </c>
      <c r="D18" s="59">
        <v>0.2</v>
      </c>
      <c r="E18" s="18">
        <f t="shared" si="0"/>
        <v>0</v>
      </c>
      <c r="F18" s="19">
        <v>12</v>
      </c>
      <c r="G18" s="60">
        <f t="shared" si="1"/>
        <v>0</v>
      </c>
    </row>
    <row r="19" spans="1:84" s="20" customFormat="1" ht="32" x14ac:dyDescent="0.25">
      <c r="A19" s="16" t="s">
        <v>173</v>
      </c>
      <c r="B19" s="17" t="s">
        <v>180</v>
      </c>
      <c r="C19" s="18">
        <f>VLOOKUP(A19,'Bordereau des prix unitaires'!A:C,3,FALSE)</f>
        <v>0</v>
      </c>
      <c r="D19" s="61">
        <v>0.2</v>
      </c>
      <c r="E19" s="18">
        <f t="shared" si="0"/>
        <v>0</v>
      </c>
      <c r="F19" s="19">
        <v>12</v>
      </c>
      <c r="G19" s="60">
        <f t="shared" si="1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s="20" customFormat="1" ht="32" x14ac:dyDescent="0.25">
      <c r="A20" s="16" t="s">
        <v>174</v>
      </c>
      <c r="B20" s="17" t="s">
        <v>184</v>
      </c>
      <c r="C20" s="18">
        <f>VLOOKUP(A20,'Bordereau des prix unitaires'!A:C,3,FALSE)</f>
        <v>0</v>
      </c>
      <c r="D20" s="61">
        <v>0.2</v>
      </c>
      <c r="E20" s="18">
        <f t="shared" si="0"/>
        <v>0</v>
      </c>
      <c r="F20" s="19">
        <v>1</v>
      </c>
      <c r="G20" s="60">
        <f t="shared" si="1"/>
        <v>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s="20" customFormat="1" ht="32" x14ac:dyDescent="0.25">
      <c r="A21" s="16" t="s">
        <v>175</v>
      </c>
      <c r="B21" s="17" t="s">
        <v>185</v>
      </c>
      <c r="C21" s="18">
        <f>VLOOKUP(A21,'Bordereau des prix unitaires'!A:C,3,FALSE)</f>
        <v>0</v>
      </c>
      <c r="D21" s="61">
        <v>0.2</v>
      </c>
      <c r="E21" s="18">
        <f t="shared" si="0"/>
        <v>0</v>
      </c>
      <c r="F21" s="19">
        <v>1</v>
      </c>
      <c r="G21" s="60">
        <f t="shared" si="1"/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s="20" customFormat="1" ht="32" x14ac:dyDescent="0.25">
      <c r="A22" s="16" t="s">
        <v>176</v>
      </c>
      <c r="B22" s="17" t="s">
        <v>186</v>
      </c>
      <c r="C22" s="18">
        <f>VLOOKUP(A22,'Bordereau des prix unitaires'!A:C,3,FALSE)</f>
        <v>0</v>
      </c>
      <c r="D22" s="61">
        <v>0.2</v>
      </c>
      <c r="E22" s="18">
        <f t="shared" si="0"/>
        <v>0</v>
      </c>
      <c r="F22" s="19">
        <v>1</v>
      </c>
      <c r="G22" s="60">
        <f t="shared" si="1"/>
        <v>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s="20" customFormat="1" ht="32" x14ac:dyDescent="0.25">
      <c r="A23" s="16" t="s">
        <v>177</v>
      </c>
      <c r="B23" s="17" t="s">
        <v>187</v>
      </c>
      <c r="C23" s="18">
        <f>VLOOKUP(A23,'Bordereau des prix unitaires'!A:C,3,FALSE)</f>
        <v>0</v>
      </c>
      <c r="D23" s="61">
        <v>0.2</v>
      </c>
      <c r="E23" s="18">
        <f t="shared" si="0"/>
        <v>0</v>
      </c>
      <c r="F23" s="19">
        <v>1</v>
      </c>
      <c r="G23" s="60">
        <f t="shared" si="1"/>
        <v>0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s="20" customFormat="1" ht="32" x14ac:dyDescent="0.25">
      <c r="A24" s="16" t="s">
        <v>178</v>
      </c>
      <c r="B24" s="17" t="s">
        <v>188</v>
      </c>
      <c r="C24" s="18">
        <f>VLOOKUP(A24,'Bordereau des prix unitaires'!A:C,3,FALSE)</f>
        <v>0</v>
      </c>
      <c r="D24" s="61">
        <v>0.2</v>
      </c>
      <c r="E24" s="18">
        <f t="shared" si="0"/>
        <v>0</v>
      </c>
      <c r="F24" s="19">
        <v>1</v>
      </c>
      <c r="G24" s="60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s="20" customFormat="1" ht="32" x14ac:dyDescent="0.25">
      <c r="A25" s="16" t="s">
        <v>179</v>
      </c>
      <c r="B25" s="17" t="s">
        <v>189</v>
      </c>
      <c r="C25" s="18">
        <f>VLOOKUP(A25,'Bordereau des prix unitaires'!A:C,3,FALSE)</f>
        <v>0</v>
      </c>
      <c r="D25" s="61">
        <v>0.2</v>
      </c>
      <c r="E25" s="18">
        <f t="shared" si="0"/>
        <v>0</v>
      </c>
      <c r="F25" s="19">
        <v>1</v>
      </c>
      <c r="G25" s="60">
        <f t="shared" si="1"/>
        <v>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s="20" customFormat="1" ht="32" x14ac:dyDescent="0.25">
      <c r="A26" s="16" t="s">
        <v>257</v>
      </c>
      <c r="B26" s="17" t="s">
        <v>294</v>
      </c>
      <c r="C26" s="18">
        <f>VLOOKUP(A26,'Bordereau des prix unitaires'!A:C,3,FALSE)</f>
        <v>0</v>
      </c>
      <c r="D26" s="61">
        <v>0.2</v>
      </c>
      <c r="E26" s="18">
        <f t="shared" si="0"/>
        <v>0</v>
      </c>
      <c r="F26" s="19">
        <v>25</v>
      </c>
      <c r="G26" s="60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s="20" customFormat="1" ht="16" x14ac:dyDescent="0.25">
      <c r="A27" s="16" t="s">
        <v>258</v>
      </c>
      <c r="B27" s="17" t="s">
        <v>276</v>
      </c>
      <c r="C27" s="18">
        <f>VLOOKUP(A27,'Bordereau des prix unitaires'!A:C,3,FALSE)</f>
        <v>0</v>
      </c>
      <c r="D27" s="61">
        <v>0.2</v>
      </c>
      <c r="E27" s="18">
        <f t="shared" si="0"/>
        <v>0</v>
      </c>
      <c r="F27" s="19">
        <v>5</v>
      </c>
      <c r="G27" s="60">
        <f t="shared" si="1"/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s="20" customFormat="1" ht="16" x14ac:dyDescent="0.25">
      <c r="A28" s="16" t="s">
        <v>259</v>
      </c>
      <c r="B28" s="17" t="s">
        <v>277</v>
      </c>
      <c r="C28" s="18">
        <f>VLOOKUP(A28,'Bordereau des prix unitaires'!A:C,3,FALSE)</f>
        <v>0</v>
      </c>
      <c r="D28" s="61">
        <v>0.2</v>
      </c>
      <c r="E28" s="18">
        <f t="shared" si="0"/>
        <v>0</v>
      </c>
      <c r="F28" s="19">
        <v>15</v>
      </c>
      <c r="G28" s="60">
        <f t="shared" si="1"/>
        <v>0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s="20" customFormat="1" ht="16" x14ac:dyDescent="0.25">
      <c r="A29" s="16" t="s">
        <v>260</v>
      </c>
      <c r="B29" s="17" t="s">
        <v>278</v>
      </c>
      <c r="C29" s="18">
        <f>VLOOKUP(A29,'Bordereau des prix unitaires'!A:C,3,FALSE)</f>
        <v>0</v>
      </c>
      <c r="D29" s="61">
        <v>0.2</v>
      </c>
      <c r="E29" s="18">
        <f t="shared" si="0"/>
        <v>0</v>
      </c>
      <c r="F29" s="19">
        <v>1</v>
      </c>
      <c r="G29" s="60">
        <f t="shared" si="1"/>
        <v>0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s="20" customFormat="1" ht="16" x14ac:dyDescent="0.25">
      <c r="A30" s="16" t="s">
        <v>261</v>
      </c>
      <c r="B30" s="17" t="s">
        <v>279</v>
      </c>
      <c r="C30" s="18">
        <f>VLOOKUP(A30,'Bordereau des prix unitaires'!A:C,3,FALSE)</f>
        <v>0</v>
      </c>
      <c r="D30" s="61">
        <v>0.2</v>
      </c>
      <c r="E30" s="18">
        <f t="shared" si="0"/>
        <v>0</v>
      </c>
      <c r="F30" s="19">
        <v>15</v>
      </c>
      <c r="G30" s="60">
        <f t="shared" si="1"/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s="21" customFormat="1" ht="16" x14ac:dyDescent="0.3">
      <c r="A31" s="16" t="s">
        <v>262</v>
      </c>
      <c r="B31" s="17" t="s">
        <v>280</v>
      </c>
      <c r="C31" s="18">
        <f>VLOOKUP(A31,'Bordereau des prix unitaires'!A:C,3,FALSE)</f>
        <v>0</v>
      </c>
      <c r="D31" s="62">
        <v>0.2</v>
      </c>
      <c r="E31" s="18">
        <f t="shared" si="0"/>
        <v>0</v>
      </c>
      <c r="F31" s="22">
        <v>10</v>
      </c>
      <c r="G31" s="60">
        <f t="shared" si="1"/>
        <v>0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</row>
    <row r="32" spans="1:84" s="21" customFormat="1" ht="16" x14ac:dyDescent="0.3">
      <c r="A32" s="16" t="s">
        <v>263</v>
      </c>
      <c r="B32" s="17" t="s">
        <v>281</v>
      </c>
      <c r="C32" s="18">
        <f>VLOOKUP(A32,'Bordereau des prix unitaires'!A:C,3,FALSE)</f>
        <v>0</v>
      </c>
      <c r="D32" s="62">
        <v>0.2</v>
      </c>
      <c r="E32" s="18">
        <f t="shared" si="0"/>
        <v>0</v>
      </c>
      <c r="F32" s="22">
        <v>5</v>
      </c>
      <c r="G32" s="60">
        <f t="shared" si="1"/>
        <v>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</row>
    <row r="33" spans="1:84" s="21" customFormat="1" ht="16" x14ac:dyDescent="0.3">
      <c r="A33" s="16" t="s">
        <v>264</v>
      </c>
      <c r="B33" s="17" t="s">
        <v>282</v>
      </c>
      <c r="C33" s="18">
        <f>VLOOKUP(A33,'Bordereau des prix unitaires'!A:C,3,FALSE)</f>
        <v>0</v>
      </c>
      <c r="D33" s="62">
        <v>0.2</v>
      </c>
      <c r="E33" s="18">
        <f t="shared" si="0"/>
        <v>0</v>
      </c>
      <c r="F33" s="22">
        <v>15</v>
      </c>
      <c r="G33" s="60">
        <f t="shared" si="1"/>
        <v>0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</row>
    <row r="34" spans="1:84" s="21" customFormat="1" ht="16" x14ac:dyDescent="0.3">
      <c r="A34" s="16" t="s">
        <v>265</v>
      </c>
      <c r="B34" s="17" t="s">
        <v>283</v>
      </c>
      <c r="C34" s="18">
        <f>VLOOKUP(A34,'Bordereau des prix unitaires'!A:C,3,FALSE)</f>
        <v>0</v>
      </c>
      <c r="D34" s="62">
        <v>0.2</v>
      </c>
      <c r="E34" s="18">
        <f t="shared" si="0"/>
        <v>0</v>
      </c>
      <c r="F34" s="22">
        <v>10</v>
      </c>
      <c r="G34" s="60">
        <f t="shared" si="1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</row>
    <row r="35" spans="1:84" s="21" customFormat="1" ht="16" x14ac:dyDescent="0.3">
      <c r="A35" s="16" t="s">
        <v>266</v>
      </c>
      <c r="B35" s="17" t="s">
        <v>284</v>
      </c>
      <c r="C35" s="18">
        <f>VLOOKUP(A35,'Bordereau des prix unitaires'!A:C,3,FALSE)</f>
        <v>0</v>
      </c>
      <c r="D35" s="62">
        <v>0.2</v>
      </c>
      <c r="E35" s="18">
        <f t="shared" si="0"/>
        <v>0</v>
      </c>
      <c r="F35" s="22">
        <v>5</v>
      </c>
      <c r="G35" s="60">
        <f t="shared" si="1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</row>
    <row r="36" spans="1:84" s="21" customFormat="1" ht="16" x14ac:dyDescent="0.3">
      <c r="A36" s="16" t="s">
        <v>267</v>
      </c>
      <c r="B36" s="17" t="s">
        <v>285</v>
      </c>
      <c r="C36" s="18">
        <f>VLOOKUP(A36,'Bordereau des prix unitaires'!A:C,3,FALSE)</f>
        <v>0</v>
      </c>
      <c r="D36" s="62">
        <v>0.2</v>
      </c>
      <c r="E36" s="18">
        <f t="shared" si="0"/>
        <v>0</v>
      </c>
      <c r="F36" s="22">
        <v>30</v>
      </c>
      <c r="G36" s="60">
        <f t="shared" si="1"/>
        <v>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</row>
    <row r="37" spans="1:84" s="21" customFormat="1" ht="16" x14ac:dyDescent="0.3">
      <c r="A37" s="16" t="s">
        <v>268</v>
      </c>
      <c r="B37" s="17" t="s">
        <v>286</v>
      </c>
      <c r="C37" s="18">
        <f>VLOOKUP(A37,'Bordereau des prix unitaires'!A:C,3,FALSE)</f>
        <v>0</v>
      </c>
      <c r="D37" s="62">
        <v>0.2</v>
      </c>
      <c r="E37" s="18">
        <f t="shared" si="0"/>
        <v>0</v>
      </c>
      <c r="F37" s="22">
        <v>25</v>
      </c>
      <c r="G37" s="60">
        <f t="shared" si="1"/>
        <v>0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</row>
    <row r="38" spans="1:84" s="21" customFormat="1" ht="16" x14ac:dyDescent="0.3">
      <c r="A38" s="16" t="s">
        <v>269</v>
      </c>
      <c r="B38" s="17" t="s">
        <v>287</v>
      </c>
      <c r="C38" s="18">
        <f>VLOOKUP(A38,'Bordereau des prix unitaires'!A:C,3,FALSE)</f>
        <v>0</v>
      </c>
      <c r="D38" s="62">
        <v>0.2</v>
      </c>
      <c r="E38" s="18">
        <f t="shared" si="0"/>
        <v>0</v>
      </c>
      <c r="F38" s="22">
        <v>10</v>
      </c>
      <c r="G38" s="60">
        <f t="shared" si="1"/>
        <v>0</v>
      </c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</row>
    <row r="39" spans="1:84" s="21" customFormat="1" ht="16" x14ac:dyDescent="0.3">
      <c r="A39" s="16" t="s">
        <v>270</v>
      </c>
      <c r="B39" s="17" t="s">
        <v>288</v>
      </c>
      <c r="C39" s="18">
        <f>VLOOKUP(A39,'Bordereau des prix unitaires'!A:C,3,FALSE)</f>
        <v>0</v>
      </c>
      <c r="D39" s="62">
        <v>0.2</v>
      </c>
      <c r="E39" s="18">
        <f t="shared" si="0"/>
        <v>0</v>
      </c>
      <c r="F39" s="22">
        <v>30</v>
      </c>
      <c r="G39" s="60">
        <f t="shared" si="1"/>
        <v>0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</row>
    <row r="40" spans="1:84" s="21" customFormat="1" ht="16" x14ac:dyDescent="0.3">
      <c r="A40" s="16" t="s">
        <v>271</v>
      </c>
      <c r="B40" s="17" t="s">
        <v>289</v>
      </c>
      <c r="C40" s="18">
        <f>VLOOKUP(A40,'Bordereau des prix unitaires'!A:C,3,FALSE)</f>
        <v>0</v>
      </c>
      <c r="D40" s="62">
        <v>0.2</v>
      </c>
      <c r="E40" s="18">
        <f t="shared" si="0"/>
        <v>0</v>
      </c>
      <c r="F40" s="22">
        <v>25</v>
      </c>
      <c r="G40" s="60">
        <f t="shared" si="1"/>
        <v>0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</row>
    <row r="41" spans="1:84" s="21" customFormat="1" ht="16" x14ac:dyDescent="0.3">
      <c r="A41" s="16" t="s">
        <v>272</v>
      </c>
      <c r="B41" s="17" t="s">
        <v>290</v>
      </c>
      <c r="C41" s="18">
        <f>VLOOKUP(A41,'Bordereau des prix unitaires'!A:C,3,FALSE)</f>
        <v>0</v>
      </c>
      <c r="D41" s="62">
        <v>0.2</v>
      </c>
      <c r="E41" s="18">
        <f t="shared" si="0"/>
        <v>0</v>
      </c>
      <c r="F41" s="22">
        <v>10</v>
      </c>
      <c r="G41" s="60">
        <f t="shared" si="1"/>
        <v>0</v>
      </c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</row>
    <row r="42" spans="1:84" s="21" customFormat="1" ht="16" x14ac:dyDescent="0.3">
      <c r="A42" s="16" t="s">
        <v>273</v>
      </c>
      <c r="B42" s="17" t="s">
        <v>291</v>
      </c>
      <c r="C42" s="18">
        <f>VLOOKUP(A42,'Bordereau des prix unitaires'!A:C,3,FALSE)</f>
        <v>0</v>
      </c>
      <c r="D42" s="62">
        <v>0.2</v>
      </c>
      <c r="E42" s="18">
        <f t="shared" si="0"/>
        <v>0</v>
      </c>
      <c r="F42" s="22">
        <v>10</v>
      </c>
      <c r="G42" s="60">
        <f t="shared" si="1"/>
        <v>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</row>
    <row r="43" spans="1:84" s="21" customFormat="1" ht="16" x14ac:dyDescent="0.3">
      <c r="A43" s="16" t="s">
        <v>274</v>
      </c>
      <c r="B43" s="17" t="s">
        <v>292</v>
      </c>
      <c r="C43" s="18">
        <f>VLOOKUP(A43,'Bordereau des prix unitaires'!A:C,3,FALSE)</f>
        <v>0</v>
      </c>
      <c r="D43" s="62">
        <v>0.2</v>
      </c>
      <c r="E43" s="18">
        <f t="shared" si="0"/>
        <v>0</v>
      </c>
      <c r="F43" s="22">
        <v>15</v>
      </c>
      <c r="G43" s="60">
        <f t="shared" si="1"/>
        <v>0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</row>
    <row r="44" spans="1:84" s="21" customFormat="1" ht="16" x14ac:dyDescent="0.3">
      <c r="A44" s="16" t="s">
        <v>275</v>
      </c>
      <c r="B44" s="17" t="s">
        <v>293</v>
      </c>
      <c r="C44" s="18">
        <f>VLOOKUP(A44,'Bordereau des prix unitaires'!A:C,3,FALSE)</f>
        <v>0</v>
      </c>
      <c r="D44" s="62">
        <v>0.2</v>
      </c>
      <c r="E44" s="18">
        <f t="shared" si="0"/>
        <v>0</v>
      </c>
      <c r="F44" s="22">
        <v>10</v>
      </c>
      <c r="G44" s="60">
        <f t="shared" si="1"/>
        <v>0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</row>
    <row r="45" spans="1:84" ht="32" x14ac:dyDescent="0.25">
      <c r="A45" s="16" t="s">
        <v>250</v>
      </c>
      <c r="B45" s="63" t="s">
        <v>214</v>
      </c>
      <c r="C45" s="18">
        <f>VLOOKUP(A45,'Bordereau des prix unitaires'!A:C,3,FALSE)</f>
        <v>0</v>
      </c>
      <c r="D45" s="62">
        <v>0.2</v>
      </c>
      <c r="E45" s="18">
        <f t="shared" si="0"/>
        <v>0</v>
      </c>
      <c r="F45" s="22">
        <v>5</v>
      </c>
      <c r="G45" s="60">
        <f t="shared" si="1"/>
        <v>0</v>
      </c>
    </row>
    <row r="46" spans="1:84" ht="33" customHeight="1" x14ac:dyDescent="0.25">
      <c r="A46" s="16" t="s">
        <v>251</v>
      </c>
      <c r="B46" s="63" t="s">
        <v>213</v>
      </c>
      <c r="C46" s="18">
        <f>VLOOKUP(A46,'Bordereau des prix unitaires'!A:C,3,FALSE)</f>
        <v>0</v>
      </c>
      <c r="D46" s="62">
        <v>0.2</v>
      </c>
      <c r="E46" s="18">
        <f t="shared" si="0"/>
        <v>0</v>
      </c>
      <c r="F46" s="22">
        <v>5</v>
      </c>
      <c r="G46" s="60">
        <f t="shared" si="1"/>
        <v>0</v>
      </c>
    </row>
    <row r="47" spans="1:84" ht="15.75" customHeight="1" x14ac:dyDescent="0.25">
      <c r="A47" s="16" t="s">
        <v>252</v>
      </c>
      <c r="B47" s="63" t="s">
        <v>212</v>
      </c>
      <c r="C47" s="18">
        <f>VLOOKUP(A47,'Bordereau des prix unitaires'!A:C,3,FALSE)</f>
        <v>0</v>
      </c>
      <c r="D47" s="62">
        <v>0.2</v>
      </c>
      <c r="E47" s="18">
        <f t="shared" si="0"/>
        <v>0</v>
      </c>
      <c r="F47" s="22">
        <v>5</v>
      </c>
      <c r="G47" s="60">
        <f t="shared" si="1"/>
        <v>0</v>
      </c>
    </row>
    <row r="48" spans="1:84" ht="32" x14ac:dyDescent="0.25">
      <c r="A48" s="16" t="s">
        <v>253</v>
      </c>
      <c r="B48" s="63" t="s">
        <v>211</v>
      </c>
      <c r="C48" s="18">
        <f>VLOOKUP(A48,'Bordereau des prix unitaires'!A:C,3,FALSE)</f>
        <v>0</v>
      </c>
      <c r="D48" s="62">
        <v>0.2</v>
      </c>
      <c r="E48" s="18">
        <f t="shared" si="0"/>
        <v>0</v>
      </c>
      <c r="F48" s="22">
        <v>10</v>
      </c>
      <c r="G48" s="60">
        <f t="shared" si="1"/>
        <v>0</v>
      </c>
    </row>
    <row r="49" spans="1:7" ht="32" x14ac:dyDescent="0.25">
      <c r="A49" s="16" t="s">
        <v>254</v>
      </c>
      <c r="B49" s="63" t="s">
        <v>210</v>
      </c>
      <c r="C49" s="18">
        <f>VLOOKUP(A49,'Bordereau des prix unitaires'!A:C,3,FALSE)</f>
        <v>0</v>
      </c>
      <c r="D49" s="62">
        <v>0.2</v>
      </c>
      <c r="E49" s="18">
        <f t="shared" si="0"/>
        <v>0</v>
      </c>
      <c r="F49" s="22">
        <v>10</v>
      </c>
      <c r="G49" s="60">
        <f t="shared" si="1"/>
        <v>0</v>
      </c>
    </row>
    <row r="50" spans="1:7" ht="32" x14ac:dyDescent="0.25">
      <c r="A50" s="16" t="s">
        <v>255</v>
      </c>
      <c r="B50" s="63" t="s">
        <v>209</v>
      </c>
      <c r="C50" s="18">
        <f>VLOOKUP(A50,'Bordereau des prix unitaires'!A:C,3,FALSE)</f>
        <v>0</v>
      </c>
      <c r="D50" s="62">
        <v>0.2</v>
      </c>
      <c r="E50" s="18">
        <f t="shared" si="0"/>
        <v>0</v>
      </c>
      <c r="F50" s="22">
        <v>10</v>
      </c>
      <c r="G50" s="60">
        <f t="shared" si="1"/>
        <v>0</v>
      </c>
    </row>
    <row r="54" spans="1:7" ht="39" customHeight="1" x14ac:dyDescent="0.25">
      <c r="E54" s="72" t="s">
        <v>109</v>
      </c>
      <c r="F54" s="72"/>
      <c r="G54" s="26">
        <f>SUM(G3:G50)</f>
        <v>0</v>
      </c>
    </row>
  </sheetData>
  <mergeCells count="7">
    <mergeCell ref="E54:F54"/>
    <mergeCell ref="A1:A2"/>
    <mergeCell ref="B1:B2"/>
    <mergeCell ref="C1:C2"/>
    <mergeCell ref="D1:D2"/>
    <mergeCell ref="E1:E2"/>
    <mergeCell ref="F1:G1"/>
  </mergeCells>
  <pageMargins left="0.39370078740157477" right="0.39370078740157477" top="0.51181102362204722" bottom="0.56999999999999995" header="0.28000000000000003" footer="0.38000000000000006"/>
  <pageSetup paperSize="9" fitToHeight="0" orientation="landscape" r:id="rId1"/>
  <headerFooter alignWithMargins="0">
    <oddHeader>&amp;L&amp;"Arial,Gras"&amp;F</oddHeader>
    <oddFooter>&amp;R&amp;8Page &amp;P / &amp;N&amp;L&amp;"Calibri"&amp;11&amp;K000000&amp;8Imprimé le &amp;D à &amp;T_x000D_&amp;1#&amp;"Tahoma"&amp;9&amp;KCF022BC2 – Usage restreint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5CE41D294ECC4695613A9E9528E6BD" ma:contentTypeVersion="11" ma:contentTypeDescription="Crée un document." ma:contentTypeScope="" ma:versionID="4bf719e0aa9687cc8b2c52105b2444e1">
  <xsd:schema xmlns:xsd="http://www.w3.org/2001/XMLSchema" xmlns:xs="http://www.w3.org/2001/XMLSchema" xmlns:p="http://schemas.microsoft.com/office/2006/metadata/properties" xmlns:ns2="18819121-232d-420e-ab59-999361c9f4f5" xmlns:ns3="8ab092b8-4c08-46fc-bc69-ca6dfd7e7d0a" targetNamespace="http://schemas.microsoft.com/office/2006/metadata/properties" ma:root="true" ma:fieldsID="8c2a324c7eb8c350dbffa911e3e9756e" ns2:_="" ns3:_="">
    <xsd:import namespace="18819121-232d-420e-ab59-999361c9f4f5"/>
    <xsd:import namespace="8ab092b8-4c08-46fc-bc69-ca6dfd7e7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19121-232d-420e-ab59-999361c9f4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b092b8-4c08-46fc-bc69-ca6dfd7e7d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D3F483-D78A-492A-ABE5-C76DB43F9B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819121-232d-420e-ab59-999361c9f4f5"/>
    <ds:schemaRef ds:uri="8ab092b8-4c08-46fc-bc69-ca6dfd7e7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181CEB-7E05-4868-A12E-129A0B0F1B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F961C7-139B-47DB-B300-5D946BE649A1}">
  <ds:schemaRefs>
    <ds:schemaRef ds:uri="http://www.w3.org/XML/1998/namespace"/>
    <ds:schemaRef ds:uri="18819121-232d-420e-ab59-999361c9f4f5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8ab092b8-4c08-46fc-bc69-ca6dfd7e7d0a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Instructions</vt:lpstr>
      <vt:lpstr>Bordereau des prix unitaires</vt:lpstr>
      <vt:lpstr>TJM (Profils)</vt:lpstr>
      <vt:lpstr>Charges</vt:lpstr>
      <vt:lpstr>DQE TMA et évol (hors projet)</vt:lpstr>
      <vt:lpstr>DQE Projets majeurs</vt:lpstr>
      <vt:lpstr>'Bordereau des prix unitaires'!Impression_des_titres</vt:lpstr>
      <vt:lpstr>'DQE Projets majeurs'!Impression_des_titres</vt:lpstr>
      <vt:lpstr>'DQE TMA et évol (hors projet)'!Impression_des_titres</vt:lpstr>
      <vt:lpstr>'Bordereau des prix unitaires'!Zone_d_impression</vt:lpstr>
      <vt:lpstr>'DQE Projets majeurs'!Zone_d_impression</vt:lpstr>
      <vt:lpstr>'DQE TMA et évol (hors projet)'!Zone_d_impression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malek.ghoul@finances.gouv.fr</dc:creator>
  <cp:lastModifiedBy>Victor ENGELHARDT</cp:lastModifiedBy>
  <cp:revision>35</cp:revision>
  <dcterms:created xsi:type="dcterms:W3CDTF">2020-04-20T12:33:15Z</dcterms:created>
  <dcterms:modified xsi:type="dcterms:W3CDTF">2025-09-05T08:56:09Z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0x010100795CE41D294ECC4695613A9E9528E6BD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2023-05-02T05:48:34Z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fb339c85-ada1-4cd9-9d72-d25098eb1a5c</vt:lpwstr>
  </property>
  <property fmtid="{D5CDD505-2E9C-101B-9397-08002B2CF9AE}" pid="9" name="MSIP_Label_7bd1f144-26ac-4410-8fdb-05c7de218e82_ContentBits">
    <vt:lpwstr>3</vt:lpwstr>
  </property>
</Properties>
</file>