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ademe.intra\angers$\PROJETS\SFUSP2019\4_MO_SRD\SRD\AURA\38-SINTERTECH-Pont-de-Claix\3_Consultation\2025_Enlevement dechets\2025.08_RelanceConsultation_EDD\"/>
    </mc:Choice>
  </mc:AlternateContent>
  <xr:revisionPtr revIDLastSave="0" documentId="13_ncr:1_{0FEB04F9-474D-4EA3-9A4B-C700B3336517}" xr6:coauthVersionLast="47" xr6:coauthVersionMax="47" xr10:uidLastSave="{00000000-0000-0000-0000-000000000000}"/>
  <bookViews>
    <workbookView xWindow="-120" yWindow="-120" windowWidth="29040" windowHeight="15720" tabRatio="896" xr2:uid="{00000000-000D-0000-FFFF-FFFF00000000}"/>
  </bookViews>
  <sheets>
    <sheet name="BPU  " sheetId="16" r:id="rId1"/>
    <sheet name="chargement_condition_transp" sheetId="35" r:id="rId2"/>
    <sheet name="Intervenants " sheetId="18" r:id="rId3"/>
    <sheet name="Filières et proximité" sheetId="31" r:id="rId4"/>
    <sheet name="planning " sheetId="29" r:id="rId5"/>
    <sheet name="Menu déroulant" sheetId="2" r:id="rId6"/>
  </sheets>
  <externalReferences>
    <externalReference r:id="rId7"/>
    <externalReference r:id="rId8"/>
    <externalReference r:id="rId9"/>
  </externalReferences>
  <definedNames>
    <definedName name="__oe38" localSheetId="1">#REF!</definedName>
    <definedName name="__oe38">#REF!</definedName>
    <definedName name="__trk1" localSheetId="1">#REF!</definedName>
    <definedName name="__trk1">#REF!</definedName>
    <definedName name="__trk2" localSheetId="1">#REF!</definedName>
    <definedName name="__trk2">#REF!</definedName>
    <definedName name="__trk3" localSheetId="1">#REF!</definedName>
    <definedName name="__trk3">#REF!</definedName>
    <definedName name="_xlnm._FilterDatabase" localSheetId="0" hidden="1">'BPU  '!$G$1:$G$2</definedName>
    <definedName name="_xlnm._FilterDatabase" localSheetId="3" hidden="1">'Filières et proximité'!#REF!</definedName>
    <definedName name="_ftn1" localSheetId="0">'BPU  '!#REF!</definedName>
    <definedName name="_ftn1" localSheetId="1">chargement_condition_transp!#REF!</definedName>
    <definedName name="_ftn2" localSheetId="2">'Intervenants '!$B$46</definedName>
    <definedName name="_ftn3" localSheetId="2">'Intervenants '!$B$47</definedName>
    <definedName name="_ftnref1" localSheetId="0">'BPU  '!#REF!</definedName>
    <definedName name="_ftnref1" localSheetId="1">chargement_condition_transp!#REF!</definedName>
    <definedName name="_ftnref2" localSheetId="2">'Intervenants '!#REF!</definedName>
    <definedName name="_ftnref3" localSheetId="2">'Intervenants '!#REF!</definedName>
    <definedName name="bbq" localSheetId="1">#REF!</definedName>
    <definedName name="bbq">#REF!</definedName>
    <definedName name="bio">[1]DETAIL!$N$208</definedName>
    <definedName name="ca" localSheetId="1">#REF!</definedName>
    <definedName name="ca">#REF!</definedName>
    <definedName name="casimir" localSheetId="1">#REF!</definedName>
    <definedName name="casimir">#REF!</definedName>
    <definedName name="centresA">'Menu déroulant'!$J$3:$J$4</definedName>
    <definedName name="centresB">'Menu déroulant'!$L$3:$L$4</definedName>
    <definedName name="co" localSheetId="1">#REF!</definedName>
    <definedName name="co">#REF!</definedName>
    <definedName name="code1" localSheetId="1">#REF!</definedName>
    <definedName name="code1">#REF!</definedName>
    <definedName name="conditionnement">'[2]menu deroulant'!$D$5:$D$8</definedName>
    <definedName name="conditionnement_traitement">'Menu déroulant'!$D$5:$D$8</definedName>
    <definedName name="conditionnement_transport">'Menu déroulant'!$F$4:$F$11</definedName>
    <definedName name="conditionnement2_transport">'Menu déroulant'!$F$4:$F$11</definedName>
    <definedName name="cp" localSheetId="1">#REF!</definedName>
    <definedName name="cp">#REF!</definedName>
    <definedName name="ct" localSheetId="1">#REF!</definedName>
    <definedName name="ct">#REF!</definedName>
    <definedName name="datahydro" localSheetId="1">#REF!</definedName>
    <definedName name="datahydro">#REF!</definedName>
    <definedName name="div" localSheetId="1">#REF!</definedName>
    <definedName name="div">#REF!</definedName>
    <definedName name="dp" localSheetId="1">#REF!</definedName>
    <definedName name="dp">#REF!</definedName>
    <definedName name="e" localSheetId="1">#REF!</definedName>
    <definedName name="e">#REF!</definedName>
    <definedName name="elim" localSheetId="1">#REF!</definedName>
    <definedName name="elim">#REF!</definedName>
    <definedName name="elimamend" localSheetId="1">#REF!</definedName>
    <definedName name="elimamend">#REF!</definedName>
    <definedName name="elimbioext" localSheetId="1">#REF!</definedName>
    <definedName name="elimbioext">#REF!</definedName>
    <definedName name="elimcim" localSheetId="1">#REF!</definedName>
    <definedName name="elimcim">#REF!</definedName>
    <definedName name="elimdes" localSheetId="1">#REF!</definedName>
    <definedName name="elimdes">#REF!</definedName>
    <definedName name="elimdiv" localSheetId="1">#REF!</definedName>
    <definedName name="elimdiv">#REF!</definedName>
    <definedName name="eliminc" localSheetId="1">#REF!</definedName>
    <definedName name="eliminc">#REF!</definedName>
    <definedName name="elimk1">[1]DETAIL!$N$202</definedName>
    <definedName name="elimk2" localSheetId="1">#REF!</definedName>
    <definedName name="elimk2">#REF!</definedName>
    <definedName name="elimk3" localSheetId="1">#REF!</definedName>
    <definedName name="elimk3">#REF!</definedName>
    <definedName name="elimktrois">[1]DETAIL!$N$198</definedName>
    <definedName name="f" localSheetId="1">#REF!</definedName>
    <definedName name="f">#REF!</definedName>
    <definedName name="forage" localSheetId="1">#REF!</definedName>
    <definedName name="forage">#REF!</definedName>
    <definedName name="g" localSheetId="1">#REF!</definedName>
    <definedName name="g">#REF!</definedName>
    <definedName name="gme" localSheetId="1">#REF!</definedName>
    <definedName name="gme">#REF!</definedName>
    <definedName name="h" localSheetId="1">#REF!</definedName>
    <definedName name="h">#REF!</definedName>
    <definedName name="inc" localSheetId="1">#REF!</definedName>
    <definedName name="inc">#REF!</definedName>
    <definedName name="interim" localSheetId="1">#REF!</definedName>
    <definedName name="interim">#REF!</definedName>
    <definedName name="interne" localSheetId="1">#REF!</definedName>
    <definedName name="interne">#REF!</definedName>
    <definedName name="isdi" localSheetId="1">#REF!</definedName>
    <definedName name="isdi">#REF!</definedName>
    <definedName name="isdnd" localSheetId="1">#REF!</definedName>
    <definedName name="isdnd">#REF!</definedName>
    <definedName name="j" localSheetId="1">#REF!</definedName>
    <definedName name="j">#REF!</definedName>
    <definedName name="k" localSheetId="1">#REF!</definedName>
    <definedName name="k">#REF!</definedName>
    <definedName name="Kilomètres_parcourus">'Menu déroulant'!$N$3:$N$5</definedName>
    <definedName name="Kilomètres_parcourus_et_densité">'Menu déroulant'!$N$3:$N$14</definedName>
    <definedName name="la" localSheetId="1">#REF!</definedName>
    <definedName name="la">#REF!</definedName>
    <definedName name="lab" localSheetId="1">#REF!</definedName>
    <definedName name="lab">#REF!</definedName>
    <definedName name="labo">[1]DETAIL!$J$224</definedName>
    <definedName name="lo" localSheetId="1">#REF!</definedName>
    <definedName name="lo">#REF!</definedName>
    <definedName name="m" localSheetId="1">#REF!</definedName>
    <definedName name="m">#REF!</definedName>
    <definedName name="mat" localSheetId="1">#REF!</definedName>
    <definedName name="mat">#REF!</definedName>
    <definedName name="natuer_de_dechets">'Menu déroulant'!$H$3:$H$105</definedName>
    <definedName name="nature">'[2]menu deroulant'!$H$3:$H$103</definedName>
    <definedName name="Nature_de_dechets">'Menu déroulant'!$H$3:$H$96</definedName>
    <definedName name="nature_de_dechets_notation">'[3]menu deroulant'!$H$3:$H$104</definedName>
    <definedName name="Nature_des_dechets_non_dangereux" localSheetId="1">#REF!</definedName>
    <definedName name="Nature_des_dechets_non_dangereux">#REF!</definedName>
    <definedName name="oe" localSheetId="1">#REF!</definedName>
    <definedName name="oe">#REF!</definedName>
    <definedName name="petra" localSheetId="1">#REF!</definedName>
    <definedName name="petra">#REF!</definedName>
    <definedName name="pil" localSheetId="1">#REF!</definedName>
    <definedName name="pil">#REF!</definedName>
    <definedName name="prixunitaires" localSheetId="1">#REF!</definedName>
    <definedName name="prixunitaires">#REF!</definedName>
    <definedName name="stdiv" localSheetId="1">#REF!</definedName>
    <definedName name="stdiv">#REF!</definedName>
    <definedName name="stpr" localSheetId="1">#REF!</definedName>
    <definedName name="stpr">#REF!</definedName>
    <definedName name="tp">[1]DETAIL!$J$207</definedName>
    <definedName name="tr" localSheetId="1">#REF!</definedName>
    <definedName name="tr">#REF!</definedName>
    <definedName name="tramend" localSheetId="1">#REF!</definedName>
    <definedName name="tramend">#REF!</definedName>
    <definedName name="tran">[1]DETAIL!$J$209</definedName>
    <definedName name="trcim" localSheetId="1">#REF!</definedName>
    <definedName name="trcim">#REF!</definedName>
    <definedName name="trdes" localSheetId="1">#REF!</definedName>
    <definedName name="trdes">#REF!</definedName>
    <definedName name="trinc" localSheetId="1">#REF!</definedName>
    <definedName name="trinc">#REF!</definedName>
    <definedName name="Type_de_traitement">'Menu déroulant'!$B$3:$B$17</definedName>
    <definedName name="valo" localSheetId="1">#REF!</definedName>
    <definedName name="valo">#REF!</definedName>
    <definedName name="_xlnm.Print_Area" localSheetId="0">'BPU  '!$A$1:$N$159</definedName>
    <definedName name="_xlnm.Print_Area" localSheetId="1">chargement_condition_transp!$A$4:$O$120</definedName>
    <definedName name="_xlnm.Print_Area" localSheetId="3">'Filières et proximité'!$A$1:$W$78</definedName>
    <definedName name="_xlnm.Print_Area" localSheetId="2">'Intervenants '!$A$1:$M$28</definedName>
    <definedName name="zz" localSheetId="1">#REF!</definedName>
    <definedName name="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33" i="16" l="1"/>
  <c r="H103" i="16"/>
  <c r="H111" i="16"/>
  <c r="H81" i="16" l="1"/>
  <c r="H74" i="16"/>
  <c r="H70" i="16"/>
  <c r="H73" i="16"/>
  <c r="H102" i="16" l="1"/>
  <c r="H132" i="16"/>
  <c r="H113" i="16" l="1"/>
  <c r="H114" i="16"/>
  <c r="H115" i="16"/>
  <c r="H116" i="16"/>
  <c r="H117" i="16"/>
  <c r="H118" i="16"/>
  <c r="H119" i="16"/>
  <c r="H120" i="16"/>
  <c r="H121" i="16"/>
  <c r="H122" i="16"/>
  <c r="H123" i="16"/>
  <c r="H124" i="16"/>
  <c r="H125" i="16"/>
  <c r="H126" i="16"/>
  <c r="H127" i="16"/>
  <c r="H128" i="16"/>
  <c r="H129" i="16"/>
  <c r="H130" i="16"/>
  <c r="H131" i="16"/>
  <c r="H100" i="16"/>
  <c r="H101" i="16"/>
  <c r="H99" i="16"/>
  <c r="H98" i="16"/>
  <c r="H97" i="16"/>
  <c r="H96" i="16"/>
  <c r="H95" i="16"/>
  <c r="H94" i="16"/>
  <c r="H93" i="16"/>
  <c r="H92" i="16"/>
  <c r="H91" i="16"/>
  <c r="H90" i="16"/>
  <c r="H89" i="16"/>
  <c r="F66" i="16" l="1"/>
  <c r="H30" i="16"/>
  <c r="H135" i="16"/>
  <c r="H136" i="16" s="1"/>
  <c r="H112" i="16"/>
  <c r="H15" i="16" l="1"/>
  <c r="H16" i="16"/>
  <c r="H17" i="16"/>
  <c r="H14" i="16"/>
  <c r="H72" i="16" l="1"/>
  <c r="H71" i="16"/>
  <c r="H66" i="16"/>
  <c r="H65" i="16"/>
  <c r="H61" i="16"/>
  <c r="H59" i="16"/>
  <c r="H58" i="16"/>
  <c r="H53" i="16"/>
  <c r="H52" i="16"/>
  <c r="H32" i="16"/>
  <c r="H29" i="16"/>
  <c r="H33" i="16" s="1"/>
  <c r="H62" i="16" l="1"/>
  <c r="H67" i="16"/>
  <c r="H54" i="16"/>
  <c r="H75" i="16"/>
  <c r="H86" i="16"/>
  <c r="H84" i="16"/>
  <c r="H82" i="16"/>
  <c r="H105" i="16"/>
  <c r="H83" i="16"/>
  <c r="H85" i="16"/>
  <c r="H87" i="16"/>
  <c r="H88" i="16"/>
  <c r="H37" i="16"/>
  <c r="H38" i="16"/>
  <c r="H36" i="16"/>
  <c r="H39" i="16" s="1"/>
  <c r="H22" i="16"/>
  <c r="H23" i="16"/>
  <c r="H18" i="16"/>
  <c r="H19" i="16" s="1"/>
  <c r="H9" i="16"/>
  <c r="H10" i="16"/>
  <c r="H8" i="16"/>
  <c r="H24" i="16" l="1"/>
  <c r="H106" i="16"/>
  <c r="H138" i="16" s="1"/>
  <c r="H11" i="16"/>
  <c r="E62" i="31"/>
  <c r="H42" i="16" l="1"/>
  <c r="H147" i="16" s="1"/>
  <c r="H152" i="16"/>
  <c r="H139" i="16"/>
  <c r="H140" i="16" s="1"/>
  <c r="H153" i="16" l="1"/>
  <c r="H154" i="16" s="1"/>
  <c r="H157" i="16"/>
  <c r="H148" i="16"/>
  <c r="H149" i="16" s="1"/>
  <c r="H43" i="16"/>
  <c r="H44" i="16" s="1"/>
  <c r="H158" i="16" l="1"/>
  <c r="H159" i="16"/>
</calcChain>
</file>

<file path=xl/sharedStrings.xml><?xml version="1.0" encoding="utf-8"?>
<sst xmlns="http://schemas.openxmlformats.org/spreadsheetml/2006/main" count="1053" uniqueCount="658">
  <si>
    <t>à définir par l'ADEME</t>
  </si>
  <si>
    <t>Déchets dangereux et non dangereux</t>
  </si>
  <si>
    <t>à définir par les candidats</t>
  </si>
  <si>
    <t>déchets stockés sur site</t>
  </si>
  <si>
    <t xml:space="preserve"> reconditionnement et /ou conditionnement sur site </t>
  </si>
  <si>
    <t>intervention sur site</t>
  </si>
  <si>
    <t>chargement et transport transport</t>
  </si>
  <si>
    <t>localisation</t>
  </si>
  <si>
    <t>désignations déchets et contenant</t>
  </si>
  <si>
    <t>Unité - Contenant</t>
  </si>
  <si>
    <t>nature des déchets selon BPU</t>
  </si>
  <si>
    <t>tonnage estimé ADEME</t>
  </si>
  <si>
    <t>nature des conditionnement (contenant conformes à l'ADR, capacité, matériaux...)</t>
  </si>
  <si>
    <t>nature conditionnement au sens du BPU</t>
  </si>
  <si>
    <t>Le tonnage des contenants souillés et à éliminer suite aux reconditionnement</t>
  </si>
  <si>
    <t>équipements/aménagements spécifiques d'intervention</t>
  </si>
  <si>
    <t>moyen de  pesée</t>
  </si>
  <si>
    <t xml:space="preserve">moyen de chargement </t>
  </si>
  <si>
    <t>type de transport</t>
  </si>
  <si>
    <t>Petits conditionnements (bidons etc.)</t>
  </si>
  <si>
    <t>Acides liquides minéraux  toxiques et/ou oxydants</t>
  </si>
  <si>
    <t>Acides liquides minéraux non toxiques et oxydants</t>
  </si>
  <si>
    <t>Aérosols</t>
  </si>
  <si>
    <t>Bases liquides minérales non toxiques et oxydantes</t>
  </si>
  <si>
    <t>Boues minérales non toxiques et oxydantes</t>
  </si>
  <si>
    <t>Emballages, consommables, et autres déchets souillés par des substances dangereuses</t>
  </si>
  <si>
    <t>Liquides organiques non halogénés  PCI&lt; ou = 6000 (&lt; 1% halogènes et soufre)</t>
  </si>
  <si>
    <t>Produits chimiques de laboratoires,  réactifs de traitement de surface en petits conditionnements</t>
  </si>
  <si>
    <t>Solides organiques pulvérulents non halogénés (&lt; 1% halogènes et soufre)</t>
  </si>
  <si>
    <t>Solvant non halogénés et non soufrés PCI&gt;6000 (&lt; 1% halogènes et soufre)</t>
  </si>
  <si>
    <t>DEEE</t>
  </si>
  <si>
    <t>TOTAL</t>
  </si>
  <si>
    <t>Absorbant ou matériaux contenant des produits halogénés</t>
  </si>
  <si>
    <t>Pâteux organiques non halogénés  (&lt; 1% halogènes et soufre)</t>
  </si>
  <si>
    <t>Solides minéraux alcalins non toxiques pulvérulents</t>
  </si>
  <si>
    <t>Autres déchets minéraux/salins solides</t>
  </si>
  <si>
    <t>Solides minéraux acides toxiques et/ou oxydants</t>
  </si>
  <si>
    <t>Amiante libre, amiante friable</t>
  </si>
  <si>
    <t>Solides minéraux oxydants et/ou toxiques pulvérulents</t>
  </si>
  <si>
    <t>Fluide de coupe, émulsion eau/hydrocarbures</t>
  </si>
  <si>
    <t>Amiante-ciment</t>
  </si>
  <si>
    <t>Solides organiques pulvérulents halogénés (&gt; ou = 40 % d'halogènes)</t>
  </si>
  <si>
    <t>Emballage issus du conditionnement</t>
  </si>
  <si>
    <t>Déchets issus du nettoyage</t>
  </si>
  <si>
    <t>Métaux (déchets non dangereux)</t>
  </si>
  <si>
    <t xml:space="preserve">Cadre de décomposition des prix </t>
  </si>
  <si>
    <t>Entreprise :</t>
  </si>
  <si>
    <t>………………….</t>
  </si>
  <si>
    <t>Prestation à rémunération FORFAITAIRE</t>
  </si>
  <si>
    <t>remplissage par l'ADEME</t>
  </si>
  <si>
    <t xml:space="preserve">PU HT </t>
  </si>
  <si>
    <t>Montant total HT</t>
  </si>
  <si>
    <t xml:space="preserve"> remplissage  par les candidats</t>
  </si>
  <si>
    <t>Suivi de l'intervention</t>
  </si>
  <si>
    <t>phase préparatoire</t>
  </si>
  <si>
    <t xml:space="preserve"> phase de suivi du chantier</t>
  </si>
  <si>
    <t>phase finale</t>
  </si>
  <si>
    <t>Sous- total "Suivi de l'intervention"</t>
  </si>
  <si>
    <t>Préparation, installation et repli du chantier</t>
  </si>
  <si>
    <t>contrôle des installations électriques de chantier par un organisme agréé</t>
  </si>
  <si>
    <t>le prix rémunère (au forfait) le contrôle des installations électriques de chantier par un organisme agréé</t>
  </si>
  <si>
    <t>Sous- total "Préparation, installation et repli du chantier"</t>
  </si>
  <si>
    <t>nettoyage surfacique haute pression</t>
  </si>
  <si>
    <t xml:space="preserve"> Les quantités sont indiquées par l'ADEME et conformes aux quantités indiquées dans le Cahier des charges. </t>
  </si>
  <si>
    <t>remplissage par les candidats (les quantités pour ces postes sont à remplir et à definir par les candidats)</t>
  </si>
  <si>
    <t xml:space="preserve">Missions autres </t>
  </si>
  <si>
    <t>Sous- total "autres "</t>
  </si>
  <si>
    <t>Montant total prestations forfaitaires (euros HT)</t>
  </si>
  <si>
    <t>Montant total prestations forfaitaires (euros TTC)</t>
  </si>
  <si>
    <t>Prestation à rémunération par montant maximum prévisionnel basé sur les couts UNITAIRES</t>
  </si>
  <si>
    <t>location d'une base vie</t>
  </si>
  <si>
    <t>le prix rémunère (à la journée) une équipe de 4 personnes: chimiste - chef d'équipe - 2 opérateurs. Les opérateurs sont habilités risques chimiques. Les opérations consistent en des prélèvements d'échantillons, des analyses sur site ainsi que le marquage des contenants. Le prix comprend les équipements de protection individuelle adaptés.</t>
  </si>
  <si>
    <t>le prix rémunère (à la journée) une équipe qui comprend 5 personnes (chimiste - chef d'équipe - 3 opérateurs) et un chariot élévateur. Les opérateurs sont habilités risques chimiques. Le prix comprend les équipements de protection individuelle adaptés.</t>
  </si>
  <si>
    <t>Unité</t>
  </si>
  <si>
    <t>Sous- total "Intervention sur les réservoirs "</t>
  </si>
  <si>
    <t>Elimination des déchets  - Chargement et transport vers les centres de traitement</t>
  </si>
  <si>
    <t xml:space="preserve">conditionnement </t>
  </si>
  <si>
    <t>PU HT</t>
  </si>
  <si>
    <t>Sous- total "Chargement et transport  "</t>
  </si>
  <si>
    <t>TRAITEMENT des déchets (coûts avec TGAP)</t>
  </si>
  <si>
    <t>Montant total prestations  non forfaitaires (euros HT)</t>
  </si>
  <si>
    <t>Montant total prestations non forfaitaires (euros TTC)</t>
  </si>
  <si>
    <t>MONTANT TOTAL des Prestations</t>
  </si>
  <si>
    <t>euros HT</t>
  </si>
  <si>
    <t>euros TTC</t>
  </si>
  <si>
    <t xml:space="preserve">Montant total prestations  non forfaitaires </t>
  </si>
  <si>
    <t>Intervenants relatifs aux opérations                                                        « enlèvements des déchets »</t>
  </si>
  <si>
    <t>Compétence et expérience en lien avec le chantier</t>
  </si>
  <si>
    <t>Qualifications/habilitations/formations</t>
  </si>
  <si>
    <r>
      <t xml:space="preserve"> </t>
    </r>
    <r>
      <rPr>
        <sz val="10"/>
        <color theme="1"/>
        <rFont val="Arial"/>
        <family val="2"/>
      </rPr>
      <t xml:space="preserve">à compléter avec les </t>
    </r>
    <r>
      <rPr>
        <u/>
        <sz val="10"/>
        <color theme="1"/>
        <rFont val="Arial"/>
        <family val="2"/>
      </rPr>
      <t>dates d’obtention des certificats/attestations</t>
    </r>
  </si>
  <si>
    <t xml:space="preserve">Nom </t>
  </si>
  <si>
    <t xml:space="preserve">Rôle </t>
  </si>
  <si>
    <t>Phase de chantier</t>
  </si>
  <si>
    <t>N1</t>
  </si>
  <si>
    <t>N2</t>
  </si>
  <si>
    <t>SST</t>
  </si>
  <si>
    <t>CACES</t>
  </si>
  <si>
    <t>PEMP</t>
  </si>
  <si>
    <t>CATEC</t>
  </si>
  <si>
    <t>autres à préciser</t>
  </si>
  <si>
    <t>Entreprise titulaire :…………..</t>
  </si>
  <si>
    <t>Entreprise sous-traitante : …………</t>
  </si>
  <si>
    <r>
      <t>Intervenants relatifs aux opérations « solidité bâtiment»</t>
    </r>
    <r>
      <rPr>
        <b/>
        <vertAlign val="superscript"/>
        <sz val="10"/>
        <color rgb="FF0070C0"/>
        <rFont val="Arial"/>
        <family val="2"/>
      </rPr>
      <t>1</t>
    </r>
  </si>
  <si>
    <t xml:space="preserve">Compétence et expérience en lien avec le chantier </t>
  </si>
  <si>
    <r>
      <t>Qualifications/habilitations/formations</t>
    </r>
    <r>
      <rPr>
        <sz val="10"/>
        <color theme="1"/>
        <rFont val="Arial"/>
        <family val="2"/>
      </rPr>
      <t xml:space="preserve"> </t>
    </r>
  </si>
  <si>
    <r>
      <t xml:space="preserve">à compléter avec les </t>
    </r>
    <r>
      <rPr>
        <u/>
        <sz val="10"/>
        <color theme="1"/>
        <rFont val="Arial"/>
        <family val="2"/>
      </rPr>
      <t>dates d’obtention des certificats/attestations</t>
    </r>
  </si>
  <si>
    <t>Rôle //solidité bâtiments</t>
  </si>
  <si>
    <t>A préciser</t>
  </si>
  <si>
    <r>
      <t>1</t>
    </r>
    <r>
      <rPr>
        <b/>
        <sz val="8"/>
        <color rgb="FF0070C0"/>
        <rFont val="Arial"/>
        <family val="2"/>
      </rPr>
      <t xml:space="preserve"> Le candidat renseignera le tableau en précisant qui sera chargé de réaliser : les études et définitions des mesures de prévention, les travaux de consolidation et/ou démolition, les contrôles et vérifications des travaux</t>
    </r>
  </si>
  <si>
    <t>Intervenants relatifs aux opérations « amiante »</t>
  </si>
  <si>
    <t>Rôle //amiante</t>
  </si>
  <si>
    <t>SS3</t>
  </si>
  <si>
    <t>SS4</t>
  </si>
  <si>
    <t>Critère de filière de valorisation/traitement et de proximité</t>
  </si>
  <si>
    <t>distance prise en compte pour la notation "proximité"</t>
  </si>
  <si>
    <t xml:space="preserve">Filière de traitement finale </t>
  </si>
  <si>
    <t>Centre de regroupement  (hors mélange)</t>
  </si>
  <si>
    <t>Centre de pré- traitement</t>
  </si>
  <si>
    <r>
      <t xml:space="preserve">Distance totale </t>
    </r>
    <r>
      <rPr>
        <b/>
        <vertAlign val="superscript"/>
        <sz val="8"/>
        <color theme="1"/>
        <rFont val="Arial"/>
        <family val="2"/>
      </rPr>
      <t xml:space="preserve">2 </t>
    </r>
    <r>
      <rPr>
        <b/>
        <sz val="8"/>
        <color theme="1"/>
        <rFont val="Arial"/>
        <family val="2"/>
      </rPr>
      <t xml:space="preserve">parcourue                                                          </t>
    </r>
    <r>
      <rPr>
        <b/>
        <sz val="8"/>
        <color rgb="FFFF0000"/>
        <rFont val="Arial"/>
        <family val="2"/>
      </rPr>
      <t>du site S jusqu’au centre de traitement C</t>
    </r>
  </si>
  <si>
    <t>Centre de transit</t>
  </si>
  <si>
    <t>Centre de regroupement (mélange)</t>
  </si>
  <si>
    <t>Soit Site à C</t>
  </si>
  <si>
    <t>Soit Site à A à C</t>
  </si>
  <si>
    <t>C</t>
  </si>
  <si>
    <t>A</t>
  </si>
  <si>
    <t>B</t>
  </si>
  <si>
    <t>Soit Site à B à C</t>
  </si>
  <si>
    <t>Soit Site à A à B à C</t>
  </si>
  <si>
    <r>
      <t>Nature de déchets  accord cadre et autres</t>
    </r>
    <r>
      <rPr>
        <b/>
        <vertAlign val="superscript"/>
        <sz val="8"/>
        <color theme="1"/>
        <rFont val="Arial"/>
        <family val="2"/>
      </rPr>
      <t xml:space="preserve"> 4</t>
    </r>
  </si>
  <si>
    <t>Quantité</t>
  </si>
  <si>
    <t>dép.</t>
  </si>
  <si>
    <t xml:space="preserve">Type de traitement </t>
  </si>
  <si>
    <t>Traçabilité du déchet</t>
  </si>
  <si>
    <t xml:space="preserve">Nature du centre </t>
  </si>
  <si>
    <t>Nom + ville</t>
  </si>
  <si>
    <t xml:space="preserve"> sous-détail (km)</t>
  </si>
  <si>
    <t>Km total</t>
  </si>
  <si>
    <t>S à A</t>
  </si>
  <si>
    <t>S à B</t>
  </si>
  <si>
    <t>S à C</t>
  </si>
  <si>
    <t>A à C</t>
  </si>
  <si>
    <t>A à B</t>
  </si>
  <si>
    <t>B à C</t>
  </si>
  <si>
    <t xml:space="preserve">Déchets identifiés dans le Cahier de charges </t>
  </si>
  <si>
    <t>Tonnage total CdC</t>
  </si>
  <si>
    <t>Renseignements obligatoires si les  déchets transitent par des centres de regroupement, de transit ou de prétraitement (A et/ou B) avant leur destination finale en centre de traitement C</t>
  </si>
  <si>
    <t>Tonnage total</t>
  </si>
  <si>
    <r>
      <t xml:space="preserve">Distance totale </t>
    </r>
    <r>
      <rPr>
        <vertAlign val="superscript"/>
        <sz val="8"/>
        <color theme="1"/>
        <rFont val="Arial"/>
        <family val="2"/>
      </rPr>
      <t>2</t>
    </r>
    <r>
      <rPr>
        <sz val="8"/>
        <color theme="1"/>
        <rFont val="Arial"/>
        <family val="2"/>
      </rPr>
      <t xml:space="preserve"> et sous détail indiquer</t>
    </r>
    <r>
      <rPr>
        <vertAlign val="superscript"/>
        <sz val="8"/>
        <color theme="1"/>
        <rFont val="Arial"/>
        <family val="2"/>
      </rPr>
      <t xml:space="preserve"> 3</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</si>
  <si>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B</t>
    </r>
    <r>
      <rPr>
        <sz val="10"/>
        <color theme="1"/>
        <rFont val="Wingdings"/>
        <charset val="2"/>
      </rPr>
      <t>à</t>
    </r>
    <r>
      <rPr>
        <sz val="10"/>
        <color theme="1"/>
        <rFont val="Arial"/>
        <family val="2"/>
      </rPr>
      <t>C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</si>
  <si>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AàB</t>
    </r>
    <r>
      <rPr>
        <sz val="10"/>
        <color theme="1"/>
        <rFont val="Arial"/>
        <family val="2"/>
      </rPr>
      <t xml:space="preserve">+ …..km </t>
    </r>
    <r>
      <rPr>
        <vertAlign val="superscript"/>
        <sz val="10"/>
        <color theme="1"/>
        <rFont val="Arial"/>
        <family val="2"/>
      </rPr>
      <t>BàC</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</si>
  <si>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C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</si>
  <si>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AàC</t>
    </r>
  </si>
  <si>
    <r>
      <t xml:space="preserve">Site </t>
    </r>
    <r>
      <rPr>
        <sz val="10"/>
        <color theme="1"/>
        <rFont val="Wingdings"/>
        <charset val="2"/>
      </rPr>
      <t>à</t>
    </r>
    <r>
      <rPr>
        <sz val="10"/>
        <color theme="1"/>
        <rFont val="Arial"/>
        <family val="2"/>
      </rPr>
      <t>A</t>
    </r>
    <r>
      <rPr>
        <sz val="10"/>
        <color theme="1"/>
        <rFont val="Wingdings"/>
        <charset val="2"/>
      </rPr>
      <t>à</t>
    </r>
    <r>
      <rPr>
        <sz val="10"/>
        <color theme="1"/>
        <rFont val="Arial"/>
        <family val="2"/>
      </rPr>
      <t>B </t>
    </r>
  </si>
  <si>
    <r>
      <t xml:space="preserve">km </t>
    </r>
    <r>
      <rPr>
        <vertAlign val="superscript"/>
        <sz val="10"/>
        <color theme="1"/>
        <rFont val="Arial"/>
        <family val="2"/>
      </rPr>
      <t>total</t>
    </r>
    <r>
      <rPr>
        <sz val="10"/>
        <color theme="1"/>
        <rFont val="Arial"/>
        <family val="2"/>
      </rPr>
      <t xml:space="preserve"> = …..km</t>
    </r>
    <r>
      <rPr>
        <vertAlign val="superscript"/>
        <sz val="10"/>
        <color theme="1"/>
        <rFont val="Arial"/>
        <family val="2"/>
      </rPr>
      <t>SàA</t>
    </r>
    <r>
      <rPr>
        <sz val="10"/>
        <color theme="1"/>
        <rFont val="Arial"/>
        <family val="2"/>
      </rPr>
      <t xml:space="preserve"> +….. km </t>
    </r>
    <r>
      <rPr>
        <vertAlign val="superscript"/>
        <sz val="10"/>
        <color theme="1"/>
        <rFont val="Arial"/>
        <family val="2"/>
      </rPr>
      <t>AàC</t>
    </r>
  </si>
  <si>
    <r>
      <t xml:space="preserve">Site </t>
    </r>
    <r>
      <rPr>
        <sz val="10"/>
        <color theme="1"/>
        <rFont val="Wingdings"/>
        <charset val="2"/>
      </rPr>
      <t>à</t>
    </r>
    <r>
      <rPr>
        <sz val="10"/>
        <color theme="1"/>
        <rFont val="Arial"/>
        <family val="2"/>
      </rPr>
      <t>B</t>
    </r>
    <r>
      <rPr>
        <sz val="10"/>
        <color theme="1"/>
        <rFont val="Wingdings"/>
        <charset val="2"/>
      </rPr>
      <t>à</t>
    </r>
    <r>
      <rPr>
        <sz val="10"/>
        <color theme="1"/>
        <rFont val="Arial"/>
        <family val="2"/>
      </rPr>
      <t xml:space="preserve">C  </t>
    </r>
  </si>
  <si>
    <r>
      <t xml:space="preserve">km </t>
    </r>
    <r>
      <rPr>
        <vertAlign val="superscript"/>
        <sz val="10"/>
        <color theme="1"/>
        <rFont val="Arial"/>
        <family val="2"/>
      </rPr>
      <t>total</t>
    </r>
    <r>
      <rPr>
        <sz val="10"/>
        <color theme="1"/>
        <rFont val="Arial"/>
        <family val="2"/>
      </rPr>
      <t xml:space="preserve"> = ... km </t>
    </r>
    <r>
      <rPr>
        <vertAlign val="superscript"/>
        <sz val="10"/>
        <color theme="1"/>
        <rFont val="Arial"/>
        <family val="2"/>
      </rPr>
      <t xml:space="preserve">SàB </t>
    </r>
    <r>
      <rPr>
        <sz val="10"/>
        <color theme="1"/>
        <rFont val="Arial"/>
        <family val="2"/>
      </rPr>
      <t xml:space="preserve">+...km </t>
    </r>
    <r>
      <rPr>
        <vertAlign val="superscript"/>
        <sz val="10"/>
        <color theme="1"/>
        <rFont val="Arial"/>
        <family val="2"/>
      </rPr>
      <t>BàC</t>
    </r>
  </si>
  <si>
    <r>
      <t xml:space="preserve">Site </t>
    </r>
    <r>
      <rPr>
        <sz val="10"/>
        <color theme="1"/>
        <rFont val="Wingdings"/>
        <charset val="2"/>
      </rPr>
      <t>à</t>
    </r>
    <r>
      <rPr>
        <sz val="10"/>
        <color theme="1"/>
        <rFont val="Arial"/>
        <family val="2"/>
      </rPr>
      <t xml:space="preserve">C  </t>
    </r>
  </si>
  <si>
    <r>
      <t xml:space="preserve">km </t>
    </r>
    <r>
      <rPr>
        <vertAlign val="superscript"/>
        <sz val="10"/>
        <color theme="1"/>
        <rFont val="Arial"/>
        <family val="2"/>
      </rPr>
      <t>total</t>
    </r>
    <r>
      <rPr>
        <sz val="10"/>
        <color theme="1"/>
        <rFont val="Arial"/>
        <family val="2"/>
      </rPr>
      <t xml:space="preserve"> = ...km </t>
    </r>
    <r>
      <rPr>
        <vertAlign val="superscript"/>
        <sz val="10"/>
        <color theme="1"/>
        <rFont val="Arial"/>
        <family val="2"/>
      </rPr>
      <t>SàC</t>
    </r>
  </si>
  <si>
    <t>Type de traitement</t>
  </si>
  <si>
    <t>conditionnement_traitement</t>
  </si>
  <si>
    <t>conditionnement2_ transport</t>
  </si>
  <si>
    <t>Nature-de-dechets</t>
  </si>
  <si>
    <t>centres A</t>
  </si>
  <si>
    <t>centres B</t>
  </si>
  <si>
    <t>Co-incinération en cimenterie</t>
  </si>
  <si>
    <t>(selon BPU-traitement)</t>
  </si>
  <si>
    <t>Centre de regroupement (hors mélange)</t>
  </si>
  <si>
    <t>CSDU 1 avec stabilisation</t>
  </si>
  <si>
    <t>déchets dangereux liquides en vrac (citerne)</t>
  </si>
  <si>
    <t>Absorbants ou matériaux contenant des produits acides ou alcalins</t>
  </si>
  <si>
    <t>CSDU 1 sans stabilisation</t>
  </si>
  <si>
    <t>Grands conditionnements (fûts 200 l, cubitainers, big bags etc.)</t>
  </si>
  <si>
    <t>déchets dangereux liquides conditionnés (fûts, containers…)</t>
  </si>
  <si>
    <t>Acides et bases organiques</t>
  </si>
  <si>
    <t>CSDU 2</t>
  </si>
  <si>
    <t>déchets dangereux solides en vrac (benne)</t>
  </si>
  <si>
    <t>CSDU 3</t>
  </si>
  <si>
    <t>Vrac (benne, citerne)</t>
  </si>
  <si>
    <t>déchets dangereux solides conditionnés (fûts, containers, big-bag…)</t>
  </si>
  <si>
    <t>Evapo-incinération</t>
  </si>
  <si>
    <t>autres</t>
  </si>
  <si>
    <t>déchets non dangereux liquides en vrac (citerne)</t>
  </si>
  <si>
    <t>Incinération</t>
  </si>
  <si>
    <t>déchets non dangereux liquides conditionnés (fûts, containers, …)</t>
  </si>
  <si>
    <t>Incinération spécifique (1200 °C)</t>
  </si>
  <si>
    <t>déchets non dangereux solides en vrac (benne)</t>
  </si>
  <si>
    <t xml:space="preserve">Amiante liée (non friable) en matrice non inerte </t>
  </si>
  <si>
    <t>Régénération/Valorisation matière</t>
  </si>
  <si>
    <t>déchets non dangereux solides conditionnés (fûts, containers, big-bag…)</t>
  </si>
  <si>
    <t>Stockage en mine de sel</t>
  </si>
  <si>
    <t>Traitement biologique (compostage, méthanisation)</t>
  </si>
  <si>
    <t>Base liquides minérales toxiques et oxydantes</t>
  </si>
  <si>
    <t xml:space="preserve">Traitement en centre spécifique </t>
  </si>
  <si>
    <t>Traitement physico-chimique</t>
  </si>
  <si>
    <t>Batteries</t>
  </si>
  <si>
    <t>Valorisation matière</t>
  </si>
  <si>
    <t>Boues minérales  toxiques et/ou oxydantes</t>
  </si>
  <si>
    <t>Vitrification</t>
  </si>
  <si>
    <t>autre 1</t>
  </si>
  <si>
    <t>Bouteilles de gaz (acétylène)</t>
  </si>
  <si>
    <t>autre 2</t>
  </si>
  <si>
    <t>Bouteilles de gaz (gaz de l'air)</t>
  </si>
  <si>
    <t>autre 3</t>
  </si>
  <si>
    <t>Bouteilles de gaz (inflammable non toxique hors acétylène)</t>
  </si>
  <si>
    <t>Bouteilles de gaz (minéral toxique)</t>
  </si>
  <si>
    <t>Bouteilles de gaz (organique toxique)</t>
  </si>
  <si>
    <t>Bouteilles de gaz (oxydant)</t>
  </si>
  <si>
    <t>Bouteilles de gaz inconnu</t>
  </si>
  <si>
    <t>Bouteilles de résine</t>
  </si>
  <si>
    <t>Brai fond de cuve fuel lourd (&lt; ou = 1 % S)</t>
  </si>
  <si>
    <t>Brai fond de cuve fuel lourd (&gt;1% S) prix supplémentaire par tranche de 1% de S</t>
  </si>
  <si>
    <t>Condensateur au PCB</t>
  </si>
  <si>
    <t>Déchets contenant de l'arsenic</t>
  </si>
  <si>
    <t>Déchets contenant du cyanure</t>
  </si>
  <si>
    <t>Déchets contenant du mercure</t>
  </si>
  <si>
    <t>Déchets d'activités de soins à risques infectieux</t>
  </si>
  <si>
    <t>Déchets inertes non pollués</t>
  </si>
  <si>
    <t>Déchets non valorisables (déchets non dangereux)</t>
  </si>
  <si>
    <t>Déchets solides contenant des PCB</t>
  </si>
  <si>
    <t>Déchets valorisables (déchets non dangereux)</t>
  </si>
  <si>
    <t>Effluent contenant des PCB</t>
  </si>
  <si>
    <t>Eléments de transformateur souillés de fluide diélectrique</t>
  </si>
  <si>
    <t>Eléments de transformateur souillés de PCB</t>
  </si>
  <si>
    <t>Extincteurs halons</t>
  </si>
  <si>
    <t>Extincteurs hors halons</t>
  </si>
  <si>
    <t>Fluide diélectrique et huiles contaminées (&gt;50 ppm)</t>
  </si>
  <si>
    <t>Fuel domestique (&lt; ou = 1% S)</t>
  </si>
  <si>
    <t>Fuel domestique (&gt;1% S) prix supplémentaire par tranche de 1% de S</t>
  </si>
  <si>
    <t>Fuel lourd (&lt; ou = 1% S)</t>
  </si>
  <si>
    <t>Fuel lourd (&gt;1% S) prix supplémentaire par tranche de 1% de S</t>
  </si>
  <si>
    <t>goudrons sulfuriques</t>
  </si>
  <si>
    <t>Gravats, déblais</t>
  </si>
  <si>
    <t>Huiles claires</t>
  </si>
  <si>
    <t>Huiles noires</t>
  </si>
  <si>
    <t>Liquides organiques halogénés  PCI &lt; ou = 6000 (1%&lt; ou = halogènes&lt;20%)</t>
  </si>
  <si>
    <t>Liquides organiques halogénés  PCI&lt; ou = 6000 (20%&lt; ou = halogènes&lt;40%)</t>
  </si>
  <si>
    <t>Liquides organiques halogénés  PCI&lt; ou = 6000 (&gt; ou =40% halogènes)</t>
  </si>
  <si>
    <t xml:space="preserve">Liquides organiques polymérisables </t>
  </si>
  <si>
    <r>
      <t xml:space="preserve">Liquides organiques soufrés  PCI&lt; ou = 6000 (soufré </t>
    </r>
    <r>
      <rPr>
        <sz val="11"/>
        <color rgb="FF0070C0"/>
        <rFont val="Calibri"/>
        <family val="2"/>
      </rPr>
      <t>≤</t>
    </r>
    <r>
      <rPr>
        <sz val="11"/>
        <color rgb="FF0070C0"/>
        <rFont val="Calibri"/>
        <family val="2"/>
        <scheme val="minor"/>
      </rPr>
      <t xml:space="preserve"> 5%)</t>
    </r>
  </si>
  <si>
    <t>Liquides organiques soufrés  PCI&lt; ou = 6000 (tranche de 5% au-dessus de 5%)</t>
  </si>
  <si>
    <t>Pâteux organiques halogénés (&gt; ou = 40 % d'halogènes)</t>
  </si>
  <si>
    <t>Pâteux organiques halogénés (1%&lt; ou = halogènes&lt;20%)</t>
  </si>
  <si>
    <t>Pâteux organiques halogénés (20%&lt; ou = halogènes&lt;40%)</t>
  </si>
  <si>
    <t>Pâteux organiques soufrés – soufre  ≤ 5%)</t>
  </si>
  <si>
    <t>Pâteux organiques soufrés (tranche de 5% au-dessus de 5%)</t>
  </si>
  <si>
    <t>Piles autres que lithium</t>
  </si>
  <si>
    <t>Piles lithium</t>
  </si>
  <si>
    <t>Pneumatiques (déchets non dangereux)</t>
  </si>
  <si>
    <t>Solides contenant des métaux lourds autres qu'arsenic et mercure</t>
  </si>
  <si>
    <t>Solides minéraux acides non toxiques et non oxydants</t>
  </si>
  <si>
    <t>Solides minéraux acides non toxiques et non oxydants pulvérulents</t>
  </si>
  <si>
    <t>Solides minéraux acides toxiques et/ou oxydants pulvérulents</t>
  </si>
  <si>
    <t>Solides minéraux alcalins non toxiques</t>
  </si>
  <si>
    <t>Solides minéraux alcalins toxiques</t>
  </si>
  <si>
    <t>Solides minéraux alcalins toxiques pulvérulents</t>
  </si>
  <si>
    <t>Solides minéraux oxydants et/ou toxiques</t>
  </si>
  <si>
    <t>Solides organiques pulvérulents halogénés (1%&lt; ou = halogènes&lt;20%)</t>
  </si>
  <si>
    <t>Solides organiques pulvérulents halogénés (20%&lt; ou = halogènes&lt;40%)</t>
  </si>
  <si>
    <t>Solides organiques pulvérulents soufrés – soufre  ≤ 5%</t>
  </si>
  <si>
    <t>Solides organiques pulvérulents soufrés (tranche de 5% au-dessus de 5%)</t>
  </si>
  <si>
    <r>
      <t>Solvants halogénés  PCI&gt;6000 (&gt; ou = 40 % d'halogènes)</t>
    </r>
    <r>
      <rPr>
        <strike/>
        <sz val="11"/>
        <color rgb="FF0070C0"/>
        <rFont val="Calibri"/>
        <family val="2"/>
        <scheme val="minor"/>
      </rPr>
      <t xml:space="preserve"> </t>
    </r>
    <r>
      <rPr>
        <sz val="11"/>
        <color rgb="FF0070C0"/>
        <rFont val="Calibri"/>
        <family val="2"/>
        <scheme val="minor"/>
      </rPr>
      <t xml:space="preserve">                                  </t>
    </r>
    <r>
      <rPr>
        <strike/>
        <sz val="11"/>
        <color rgb="FF0070C0"/>
        <rFont val="Calibri"/>
        <family val="2"/>
        <scheme val="minor"/>
      </rPr>
      <t xml:space="preserve"> </t>
    </r>
  </si>
  <si>
    <t>Solvants halogénés  PCI&gt;6000 (1%&lt; ou = halogènes&lt;20%)</t>
  </si>
  <si>
    <r>
      <t>Solvants halogénés  PCI&gt;6000 (20%&lt; ou = halogènes&lt;40%)</t>
    </r>
    <r>
      <rPr>
        <strike/>
        <sz val="11"/>
        <color rgb="FF0070C0"/>
        <rFont val="Calibri"/>
        <family val="2"/>
        <scheme val="minor"/>
      </rPr>
      <t xml:space="preserve">    </t>
    </r>
    <r>
      <rPr>
        <sz val="11"/>
        <color rgb="FF0070C0"/>
        <rFont val="Calibri"/>
        <family val="2"/>
        <scheme val="minor"/>
      </rPr>
      <t xml:space="preserve">                                   </t>
    </r>
  </si>
  <si>
    <t>Solvants soufrés  PCI&gt;6000  ( tranche de 5% au-dessus de 5%)</t>
  </si>
  <si>
    <t>Solvants soufrés  PCI&gt;6000 – soufre ≤ 5%</t>
  </si>
  <si>
    <t>Tubes néons ou autres sources lumineuses</t>
  </si>
  <si>
    <t>autres 1</t>
  </si>
  <si>
    <t>autres 2</t>
  </si>
  <si>
    <t>autres 3</t>
  </si>
  <si>
    <t>autres 4</t>
  </si>
  <si>
    <t>autres 5</t>
  </si>
  <si>
    <t>autres 6</t>
  </si>
  <si>
    <t>autres 7</t>
  </si>
  <si>
    <t>autres 8</t>
  </si>
  <si>
    <t>autres 9</t>
  </si>
  <si>
    <t>autres 10</t>
  </si>
  <si>
    <t>le prix rémunère les frais d'amenée, repli,</t>
  </si>
  <si>
    <t xml:space="preserve">Amené, installation et repli de la base vie </t>
  </si>
  <si>
    <r>
      <t>aires avec protection polyane pour autres déchets que DIB -</t>
    </r>
    <r>
      <rPr>
        <u/>
        <sz val="8"/>
        <color indexed="8"/>
        <rFont val="Calibri"/>
        <family val="2"/>
        <scheme val="minor"/>
      </rPr>
      <t xml:space="preserve"> sans protection contre la pluie</t>
    </r>
  </si>
  <si>
    <t>Nature des prestations</t>
  </si>
  <si>
    <t>Code prix</t>
  </si>
  <si>
    <t xml:space="preserve">Nature des dechets </t>
  </si>
  <si>
    <t xml:space="preserve">Conditionnement </t>
  </si>
  <si>
    <t>Sous- total "TRAITEMENT des déchets"</t>
  </si>
  <si>
    <t>Montant total prestations</t>
  </si>
  <si>
    <t>le prix rémunère la location d'une base de vie comprenant un ensemble de bungalows (bureau-salle de réunion, sanitaires, réfectoire, vestiaires salle/propre) et incluant  entretien et fonctionnement et zonage</t>
  </si>
  <si>
    <t>Traçabilité du déchet par BSD</t>
  </si>
  <si>
    <t xml:space="preserve"> Tableau "Chargement, Conditionnement et transport" </t>
  </si>
  <si>
    <t xml:space="preserve"> Tableaux des intervenants</t>
  </si>
  <si>
    <t>Tableau "Filières de traitement  retenues et proximité"</t>
  </si>
  <si>
    <t xml:space="preserve">à fournit par le candidat </t>
  </si>
  <si>
    <t>BSD</t>
  </si>
  <si>
    <t>Déclaration sur l'honneur</t>
  </si>
  <si>
    <t>nettoyage final du chantier</t>
  </si>
  <si>
    <t>Interventions sur les réservoirs</t>
  </si>
  <si>
    <t>unité</t>
  </si>
  <si>
    <t>ml</t>
  </si>
  <si>
    <t>Intervention sur les déchets : identification, manutention, tri, regroupement et reconditionnement des déchets</t>
  </si>
  <si>
    <t>jour</t>
  </si>
  <si>
    <t>Sous- total "Intervention sur les déchets"</t>
  </si>
  <si>
    <t>m3</t>
  </si>
  <si>
    <t>le prix rémunère (à l'unité) les opérations de prélèvement d'échantillons de fluides et leur analyse pour vérifier des teneurs en PCB.</t>
  </si>
  <si>
    <t>le prix rémunère (à l'unité) la manutention et la préparation au transport des transformateurs ou des équipements souillés de PCB ou de fluides diélectriques.</t>
  </si>
  <si>
    <t>Sous- total "Equipements contenant du PCB ou des fluides diélectriques et batteries "</t>
  </si>
  <si>
    <t>1.1</t>
  </si>
  <si>
    <t>1.2</t>
  </si>
  <si>
    <t>1.3</t>
  </si>
  <si>
    <t xml:space="preserve">Nom du site : </t>
  </si>
  <si>
    <t>Sous- total "nettoyage des sols"</t>
  </si>
  <si>
    <t>Etat des lieux avant et après travaux par un huissier</t>
  </si>
  <si>
    <t xml:space="preserve">Intervention sur les réservoirs </t>
  </si>
  <si>
    <t>Tonne</t>
  </si>
  <si>
    <t>Déchets issus du reconditionnement</t>
  </si>
  <si>
    <t>Planning  : Operations d'enlevement des déchets  …………..</t>
  </si>
  <si>
    <r>
      <t xml:space="preserve">vidange, nettoyage et dégazage </t>
    </r>
    <r>
      <rPr>
        <b/>
        <sz val="8"/>
        <rFont val="Calibri"/>
        <family val="2"/>
        <scheme val="minor"/>
      </rPr>
      <t>des réservoirs enterrés  fermés</t>
    </r>
    <r>
      <rPr>
        <sz val="8"/>
        <rFont val="Calibri"/>
        <family val="2"/>
        <scheme val="minor"/>
      </rPr>
      <t xml:space="preserve"> avec produits pompables 
</t>
    </r>
  </si>
  <si>
    <t>TVA 20%</t>
  </si>
  <si>
    <t xml:space="preserve">
variation selon les indices ING + MATP conformément au marché</t>
  </si>
  <si>
    <t>Coefficient de variation selon les indices ING et MATP conformément au marché</t>
  </si>
  <si>
    <t>Variation de prix partie forfaitaire</t>
  </si>
  <si>
    <t>Variation de prix partie non forfaitaire</t>
  </si>
  <si>
    <t xml:space="preserve">Bâtiment F 
zone 3F - Fosse n°5 </t>
  </si>
  <si>
    <t xml:space="preserve">mélange d'huiles </t>
  </si>
  <si>
    <t xml:space="preserve">Fosse </t>
  </si>
  <si>
    <t xml:space="preserve">Bâtiment F 
zone 1F - Fosse n°6 </t>
  </si>
  <si>
    <t xml:space="preserve">Bâtiment F 
zone 3F - Fosse n°7 </t>
  </si>
  <si>
    <t xml:space="preserve">Bâtiment F 
zone 2F - Fosse n°8 </t>
  </si>
  <si>
    <t xml:space="preserve">Réseau de 3 fosses et caniveaux </t>
  </si>
  <si>
    <t xml:space="preserve">Bâtiment F 
zone 2F - Fosse n°9 </t>
  </si>
  <si>
    <t xml:space="preserve">Bâtiment F 
zone 1F - Fosse n°12 </t>
  </si>
  <si>
    <t>Bâtiment F 
zone 1F - Fosse n°17</t>
  </si>
  <si>
    <t>Bâtiment F 
zone 1F - Fosse n°18</t>
  </si>
  <si>
    <t>SGH09 - Dangereux pour l'environnement
Fosse 18</t>
  </si>
  <si>
    <t>Bâtiment F 
zone 1F - Fosse n°19</t>
  </si>
  <si>
    <t>SINTERTECH</t>
  </si>
  <si>
    <r>
      <t xml:space="preserve">Le prix rémunère (à la journée) : - une équipe de 3 personnes (chef d'équipe - 2 opérateurs spécialisés), les matériels et les équipements adaptés, un camion-hydrocureur et la vidange et le nettoyage  des réservoirs ouverts </t>
    </r>
    <r>
      <rPr>
        <u/>
        <sz val="6"/>
        <rFont val="Calibri"/>
        <family val="2"/>
        <scheme val="minor"/>
      </rPr>
      <t>(et les canalisations reliées)</t>
    </r>
    <r>
      <rPr>
        <sz val="6"/>
        <rFont val="Calibri"/>
        <family val="2"/>
        <scheme val="minor"/>
      </rPr>
      <t xml:space="preserve"> contenant des produits </t>
    </r>
    <r>
      <rPr>
        <b/>
        <sz val="6"/>
        <rFont val="Calibri"/>
        <family val="2"/>
        <scheme val="minor"/>
      </rPr>
      <t>pompables</t>
    </r>
    <r>
      <rPr>
        <sz val="6"/>
        <rFont val="Calibri"/>
        <family val="2"/>
        <scheme val="minor"/>
      </rPr>
      <t>. Le prix comprend la fourniture d'un certificat de dégazage par réservoir et l'évacuation et le traitement des eaux de nettoyage. Les opérateurs sont habilités risques chimiques.</t>
    </r>
  </si>
  <si>
    <t xml:space="preserve">nettoyage surfacique à sec </t>
  </si>
  <si>
    <t xml:space="preserve">Commentaires ADEME </t>
  </si>
  <si>
    <t xml:space="preserve">Fosse à l'extérieur du bâtiment F à l'est : Fosse 1 </t>
  </si>
  <si>
    <r>
      <rPr>
        <b/>
        <i/>
        <sz val="8"/>
        <color theme="4" tint="-0.249977111117893"/>
        <rFont val="Calibri"/>
        <family val="2"/>
        <scheme val="minor"/>
      </rPr>
      <t>le cas echeant si peu de dechets dans reservoir (&lt;10-20cm)</t>
    </r>
    <r>
      <rPr>
        <sz val="8"/>
        <color rgb="FFFF0000"/>
        <rFont val="Calibri"/>
        <family val="2"/>
        <scheme val="minor"/>
      </rPr>
      <t xml:space="preserve"> 
</t>
    </r>
    <r>
      <rPr>
        <sz val="8"/>
        <rFont val="Calibri"/>
        <family val="2"/>
        <scheme val="minor"/>
      </rPr>
      <t xml:space="preserve">ouverture , identification, vidange, nettoyage et dégazage </t>
    </r>
    <r>
      <rPr>
        <b/>
        <sz val="8"/>
        <rFont val="Calibri"/>
        <family val="2"/>
        <scheme val="minor"/>
      </rPr>
      <t>des réservoirs enterrés fermés</t>
    </r>
    <r>
      <rPr>
        <sz val="8"/>
        <rFont val="Calibri"/>
        <family val="2"/>
        <scheme val="minor"/>
      </rPr>
      <t xml:space="preserve"> avec produits pompables et traitement des déchets pompes et des eaux de nettoyage </t>
    </r>
  </si>
  <si>
    <r>
      <t xml:space="preserve">vidange et nettoyage </t>
    </r>
    <r>
      <rPr>
        <b/>
        <sz val="8"/>
        <color indexed="8"/>
        <rFont val="Calibri"/>
        <family val="2"/>
        <scheme val="minor"/>
      </rPr>
      <t>des réservoirs aériens ouverts</t>
    </r>
    <r>
      <rPr>
        <sz val="8"/>
        <color indexed="8"/>
        <rFont val="Calibri"/>
        <family val="2"/>
        <scheme val="minor"/>
      </rPr>
      <t xml:space="preserve"> avec </t>
    </r>
    <r>
      <rPr>
        <b/>
        <sz val="8"/>
        <color rgb="FF000000"/>
        <rFont val="Calibri"/>
        <family val="2"/>
        <scheme val="minor"/>
      </rPr>
      <t xml:space="preserve">produits pompables, enlèvement des déchets et grattage de fond (nettoyage du produit solidifié le cas échéant) </t>
    </r>
  </si>
  <si>
    <t>2.1</t>
  </si>
  <si>
    <t>2.2</t>
  </si>
  <si>
    <t>2.3</t>
  </si>
  <si>
    <t>2.4</t>
  </si>
  <si>
    <t>2.5</t>
  </si>
  <si>
    <t>3.1</t>
  </si>
  <si>
    <t>3.2</t>
  </si>
  <si>
    <t>fourniture et mise en place des panneaux :
- un panneau en dur "défense d'entrer " 
- Un panneau de chantier de dimensions 2 x 1,5 m à l’entrée du site (cf. 2.2.2.2 du CCTP)
- Un panneau (plaque au format A3) " Ici l'Etat investit pour la mise en sécurité du site SINTERTECH" (cf. 2.2.2.2 du CCTP)</t>
  </si>
  <si>
    <t xml:space="preserve">le prix rémunère (à l'unité) les opérations de prélèvement d'échantillons, leur analyse et le marquage des contenants et l'identification éventuelle de la présence d'amiante. Le prix comprend,  la mise à disposition du personnel compétent formé aux risques chimiques et leurs équipements de protection individuelle. </t>
  </si>
  <si>
    <t>le prix rémunère (à l'unité) les opérations d'ouverture des réservoirs fermés, de prélèvement d'échantillons, leur analyse et le marquage des contenants et l'identification éventuelle de la présence d'amiante. Le prix comprend la mise à disposition du personnel compétent formé aux risques chimiques et aux interventions en atmosphère explosive et leurs équipements de protection individuelle.</t>
  </si>
  <si>
    <t xml:space="preserve">24 fosses d'après le rapport CURIUM dans le bâtiment F + fosse de l'aire de lavage </t>
  </si>
  <si>
    <t>4.1</t>
  </si>
  <si>
    <t>4.2</t>
  </si>
  <si>
    <t>4.3</t>
  </si>
  <si>
    <t>5.1</t>
  </si>
  <si>
    <t>5.2</t>
  </si>
  <si>
    <t>5.3</t>
  </si>
  <si>
    <t>Curage des caniveaux du bâtiment F (792 ml) + caniveau bâtiment 1E (25 ml)</t>
  </si>
  <si>
    <t>Manutention et préparation au transport des transformateurs et autres équipements contenant des fluides diélectriques potentiellement contaminés avec des PCB</t>
  </si>
  <si>
    <t xml:space="preserve">Vidange et nettoyage des caniveaux avec produits pompables, enlèvement des déchets, curage </t>
  </si>
  <si>
    <t>Emballages vides souillés par des substances dangereuses</t>
  </si>
  <si>
    <t>Huile</t>
  </si>
  <si>
    <t xml:space="preserve">Transformateurs supposés PCB (estimation de 1,2 tonnes par transformateur) </t>
  </si>
  <si>
    <t>Liquide basique minéral</t>
  </si>
  <si>
    <t>Liquide acide minéral</t>
  </si>
  <si>
    <t>Pâteux organique contenant des métaux lourds</t>
  </si>
  <si>
    <t>Absorbants ou matériaux souillés par des substances chimiques</t>
  </si>
  <si>
    <t>Déchet minéral solide autres qu'acide, basique</t>
  </si>
  <si>
    <t>Déchet minéral solide pulvérulent autres qu'acide, basique</t>
  </si>
  <si>
    <t>Liquide bas pouvoir calorifique (Liquide organique, effluent de nettoyage, etc…)</t>
  </si>
  <si>
    <t>Liquide haut pouvoir calorifique (Solvant, etc…)</t>
  </si>
  <si>
    <t>Produits chimiques de laboratoire non réactif (contenant &lt;10L)</t>
  </si>
  <si>
    <t>Extincteurs</t>
  </si>
  <si>
    <t xml:space="preserve">Unité </t>
  </si>
  <si>
    <t>Bouteille de gaz inflammable</t>
  </si>
  <si>
    <t>Bouteille de gaz autres</t>
  </si>
  <si>
    <t>Peinture</t>
  </si>
  <si>
    <t>DIB</t>
  </si>
  <si>
    <t xml:space="preserve">Métaux </t>
  </si>
  <si>
    <t>6.1</t>
  </si>
  <si>
    <t>6.2</t>
  </si>
  <si>
    <t>7.1</t>
  </si>
  <si>
    <t>7.2</t>
  </si>
  <si>
    <t>7.3</t>
  </si>
  <si>
    <t>8.1</t>
  </si>
  <si>
    <t>8.2</t>
  </si>
  <si>
    <t>9.1</t>
  </si>
  <si>
    <t>9.2</t>
  </si>
  <si>
    <t>10.1</t>
  </si>
  <si>
    <t>10.2</t>
  </si>
  <si>
    <t>10.3</t>
  </si>
  <si>
    <t>10.4</t>
  </si>
  <si>
    <t>10.5</t>
  </si>
  <si>
    <t>10.6</t>
  </si>
  <si>
    <t>10.7</t>
  </si>
  <si>
    <t>10.8</t>
  </si>
  <si>
    <t>10.9</t>
  </si>
  <si>
    <t>10.10</t>
  </si>
  <si>
    <t>10.11</t>
  </si>
  <si>
    <t>10.12</t>
  </si>
  <si>
    <t>10.13</t>
  </si>
  <si>
    <t>10.14</t>
  </si>
  <si>
    <t>10.15</t>
  </si>
  <si>
    <t>10.16</t>
  </si>
  <si>
    <t>10.17</t>
  </si>
  <si>
    <t>10.18</t>
  </si>
  <si>
    <t>10.19</t>
  </si>
  <si>
    <t>10.20</t>
  </si>
  <si>
    <t>10.21</t>
  </si>
  <si>
    <t>11.1</t>
  </si>
  <si>
    <t>11.2</t>
  </si>
  <si>
    <t>11.3</t>
  </si>
  <si>
    <t>11.4</t>
  </si>
  <si>
    <t>11.5</t>
  </si>
  <si>
    <t>11.6</t>
  </si>
  <si>
    <t>11.7</t>
  </si>
  <si>
    <t>11.8</t>
  </si>
  <si>
    <t>11.9</t>
  </si>
  <si>
    <t>11.10</t>
  </si>
  <si>
    <t>11.11</t>
  </si>
  <si>
    <t>11.12</t>
  </si>
  <si>
    <t>11.13</t>
  </si>
  <si>
    <t>11.14</t>
  </si>
  <si>
    <t>11.15</t>
  </si>
  <si>
    <t>11.16</t>
  </si>
  <si>
    <t>11.17</t>
  </si>
  <si>
    <t>11.18</t>
  </si>
  <si>
    <t>11.19</t>
  </si>
  <si>
    <t>11.20</t>
  </si>
  <si>
    <t>11.21</t>
  </si>
  <si>
    <t xml:space="preserve">Déchets issus nettoyage à sec </t>
  </si>
  <si>
    <t xml:space="preserve">Eaux issus nettoyage </t>
  </si>
  <si>
    <t xml:space="preserve">Moyens matériels de nettoyage </t>
  </si>
  <si>
    <t xml:space="preserve">localisation </t>
  </si>
  <si>
    <t>surface m2</t>
  </si>
  <si>
    <t>nature de déchets (solides, …)</t>
  </si>
  <si>
    <t xml:space="preserve">tonnage estimés  dechets </t>
  </si>
  <si>
    <t xml:space="preserve">nature des eaux de nettoyage </t>
  </si>
  <si>
    <t>tonnage estimé eaux de nettoyage candidat</t>
  </si>
  <si>
    <t>a sec (type de meteriel ), voie humide (type de materiel),,…..</t>
  </si>
  <si>
    <t>Bâtiment F - sol du bureau</t>
  </si>
  <si>
    <t>Bâtiment F - 10% de la surface du bâtiment (hors bureau)</t>
  </si>
  <si>
    <t xml:space="preserve">A l'extérieur du bâtiment F, à l'ouest - dalle béton </t>
  </si>
  <si>
    <t xml:space="preserve">Bâtiment 2E - 50% de la surface du bâtiment </t>
  </si>
  <si>
    <t xml:space="preserve">Aire de lavage - zone de nettoyage </t>
  </si>
  <si>
    <t xml:space="preserve">Aire de lavage - autour du bac à huiles usagées </t>
  </si>
  <si>
    <t xml:space="preserve">Transformateurs PCB </t>
  </si>
  <si>
    <t xml:space="preserve">Ensemble du site </t>
  </si>
  <si>
    <t xml:space="preserve">Eaux souillées d'huile et sédiments </t>
  </si>
  <si>
    <t>Fosse + caniveau</t>
  </si>
  <si>
    <t xml:space="preserve">Eaux souillées d'huile </t>
  </si>
  <si>
    <t xml:space="preserve">Produits huileux et sédiments </t>
  </si>
  <si>
    <t>SGH06 - Toxicité aigue
SGH08 - Dangereux pour la santé, CMR, STOT
SGH09 - Dangereux pour l'environnement
Fosse 19</t>
  </si>
  <si>
    <t xml:space="preserve">mélange eau / huile noire </t>
  </si>
  <si>
    <t xml:space="preserve">Bâtiment F 
zone 2F - Fosses n°20, 22, 23 et 24 </t>
  </si>
  <si>
    <t xml:space="preserve">4 Fosses </t>
  </si>
  <si>
    <t xml:space="preserve">Huiles usagées </t>
  </si>
  <si>
    <t xml:space="preserve">DIB souillés </t>
  </si>
  <si>
    <t xml:space="preserve">Bâtiment F </t>
  </si>
  <si>
    <t>SGH09 - Dangereux pour l'environnement</t>
  </si>
  <si>
    <t>Bâtiment F - DIB souillés</t>
  </si>
  <si>
    <t xml:space="preserve">Bâtiment F - zone 2F </t>
  </si>
  <si>
    <t xml:space="preserve">Ferailles souillées par des produits gras / huileux </t>
  </si>
  <si>
    <t xml:space="preserve">Ferailles </t>
  </si>
  <si>
    <t>SGH06 - Toxicité aigue
SGH08 - Dangereux pour la santé, CMR, STOT
SGH09 - Dangereux pour l'environnement</t>
  </si>
  <si>
    <t xml:space="preserve">Eaux souillées d'huiles et sédiments </t>
  </si>
  <si>
    <t>Fosse 2 extérieur</t>
  </si>
  <si>
    <t>Liquide, sédiments (eau claire + déchets inertes non pollués)</t>
  </si>
  <si>
    <t>Fosse 2F a) extérieur</t>
  </si>
  <si>
    <t>Extérieur Bâtiment F - Fosse 2F b)</t>
  </si>
  <si>
    <t xml:space="preserve">Eaux souillées </t>
  </si>
  <si>
    <t>Fosse 2F b) extérieur</t>
  </si>
  <si>
    <t xml:space="preserve">Extérieur Bâtiment F à l'ouest </t>
  </si>
  <si>
    <t xml:space="preserve">3GRV </t>
  </si>
  <si>
    <t>SGH07 - Nocif, irritant, dangereux pour la couche d'ozone</t>
  </si>
  <si>
    <t>Bâtiment F - zone 2F - Fosse n°13</t>
  </si>
  <si>
    <t xml:space="preserve">SGH09 - Dangereux pour l'environnement </t>
  </si>
  <si>
    <t>Bâtiment F - zones 2F et 3F</t>
  </si>
  <si>
    <t xml:space="preserve">extincteurs </t>
  </si>
  <si>
    <t>SGH04 - Gaz sous pression</t>
  </si>
  <si>
    <t>Extincteurs 
2 dans la fosse n°5, 2 dans la fosse n°8-1, 1 dans la fosse 22, 1 dans la fosse 23</t>
  </si>
  <si>
    <t xml:space="preserve">Bâtiment F -zone 3F </t>
  </si>
  <si>
    <t xml:space="preserve">Bouteille de gaz propane ou butane </t>
  </si>
  <si>
    <t>SGH02 - Inflammable
SGH04 - Gaz sous pression</t>
  </si>
  <si>
    <t xml:space="preserve">Bouteille de gaz inflammable </t>
  </si>
  <si>
    <t xml:space="preserve">Aérosol </t>
  </si>
  <si>
    <t xml:space="preserve">Aérosols </t>
  </si>
  <si>
    <t xml:space="preserve">unité </t>
  </si>
  <si>
    <t xml:space="preserve">Emballages vides souillés </t>
  </si>
  <si>
    <t>Caniveaux de la fosse n°8</t>
  </si>
  <si>
    <t xml:space="preserve">Bâtiment F -zone 1F </t>
  </si>
  <si>
    <t>Ferailles souillées fosses 17, 18a, et 19</t>
  </si>
  <si>
    <t xml:space="preserve">DIB souillés (fosses 12, 14, 15, 16, 17 et 18) </t>
  </si>
  <si>
    <t>3 fosses : a,b et c</t>
  </si>
  <si>
    <t>Bâtiment F 
zone 1F - Fosse n°18 b</t>
  </si>
  <si>
    <t xml:space="preserve">Seau de pateaux </t>
  </si>
  <si>
    <t>Sédiments / pâteux</t>
  </si>
  <si>
    <t xml:space="preserve">Poudre minérale </t>
  </si>
  <si>
    <t>2 bidons d'huile</t>
  </si>
  <si>
    <t xml:space="preserve">Huile </t>
  </si>
  <si>
    <t>Bâtiment F - Zone 2F - Caniveaux de la fosse n°8</t>
  </si>
  <si>
    <t>Bâtiment F -zone 1F - Fosses 17 et 18b</t>
  </si>
  <si>
    <t xml:space="preserve">DEEE souillés </t>
  </si>
  <si>
    <t>Bâtiment F -zone 1F - Fosses 17 et 18c</t>
  </si>
  <si>
    <t>Fosse</t>
  </si>
  <si>
    <t>Bâtiment F - zone 3F - Fosse n°5</t>
  </si>
  <si>
    <t>Poudre solidifiée en seaux</t>
  </si>
  <si>
    <t>Bâtiment F - zone 1F - Fosse 17</t>
  </si>
  <si>
    <t xml:space="preserve">Bouteilles de gaz </t>
  </si>
  <si>
    <t>Bouteilles de gaz "Matrice"</t>
  </si>
  <si>
    <t xml:space="preserve">Fosse  : produit huileux rouge </t>
  </si>
  <si>
    <t xml:space="preserve">Cuves tampon d'air </t>
  </si>
  <si>
    <t>/</t>
  </si>
  <si>
    <t xml:space="preserve">Bâtiment F 
zone 1F - Fosses n°14, 15 et 16 </t>
  </si>
  <si>
    <t xml:space="preserve">Fosse : produit huileux </t>
  </si>
  <si>
    <t xml:space="preserve">Bâtiment F 
zone 2F - Fosses n°21 et 28 </t>
  </si>
  <si>
    <t>2 fosses : produits gras / pâteux</t>
  </si>
  <si>
    <t>SGH05 - Corrosif
SGH09 - Dangereux pour l'environnement</t>
  </si>
  <si>
    <t xml:space="preserve">Batteries </t>
  </si>
  <si>
    <t>Bâtiment F - zone 2F - Fosse n°23</t>
  </si>
  <si>
    <t>Extincteur</t>
  </si>
  <si>
    <t xml:space="preserve">Extincteur </t>
  </si>
  <si>
    <t xml:space="preserve">Eau claire </t>
  </si>
  <si>
    <t>Eau claire</t>
  </si>
  <si>
    <t xml:space="preserve">Tonne </t>
  </si>
  <si>
    <t>Extérieur Est Bâtiment F - Fosse 2</t>
  </si>
  <si>
    <t>Extérieur Ouest Bâtiment F - Fosse 2F a)</t>
  </si>
  <si>
    <t>Extérieur Ouest Bâtiment F - Fosses 2F b) et c)</t>
  </si>
  <si>
    <t xml:space="preserve">Fosses 2Fb) et 2Fc) extérieur </t>
  </si>
  <si>
    <t xml:space="preserve">Déchets inertes non pollués 
(sédiments, béton dégradé) </t>
  </si>
  <si>
    <t>Extérieur Ouest Bâtiment F - Fosse 2F c)</t>
  </si>
  <si>
    <t>Fosse 2F c)</t>
  </si>
  <si>
    <t xml:space="preserve">Aire de lavage </t>
  </si>
  <si>
    <t xml:space="preserve">Aire de lavage + déchetterie  </t>
  </si>
  <si>
    <t>SGH02 - Inflammable
SGH09 - Dangereux pour l'environnement</t>
  </si>
  <si>
    <t>GRV n°4
Liquide marron</t>
  </si>
  <si>
    <t>GRV n°5
Eau souillée</t>
  </si>
  <si>
    <t>SGH02 - Inflammable</t>
  </si>
  <si>
    <t xml:space="preserve">Cuve de récupération huiles usagées </t>
  </si>
  <si>
    <t>Poudre solidifiée en seau</t>
  </si>
  <si>
    <t xml:space="preserve">Tube néon </t>
  </si>
  <si>
    <t>SGH08 - Dangereux pour la santé, CMR, STOT</t>
  </si>
  <si>
    <t>Aire de lavage - nettoyage de la rétention de l'écrase-fût</t>
  </si>
  <si>
    <t xml:space="preserve">Extincteurs </t>
  </si>
  <si>
    <t xml:space="preserve">En extérieur sud du site </t>
  </si>
  <si>
    <t>SGH05 - Corrosif</t>
  </si>
  <si>
    <t xml:space="preserve">Liquide basique minéral </t>
  </si>
  <si>
    <t xml:space="preserve">Fût d'huile neuf </t>
  </si>
  <si>
    <t>12 Fûts de détergent Aspéral.Sid</t>
  </si>
  <si>
    <t xml:space="preserve">Magasin à huile - en extérieur </t>
  </si>
  <si>
    <t>Extincteurs CO2</t>
  </si>
  <si>
    <t>bidons 30L</t>
  </si>
  <si>
    <t>Bâtiment F - zone 1F</t>
  </si>
  <si>
    <t>Bâtiment F - zone 2F</t>
  </si>
  <si>
    <t>bidons 10L</t>
  </si>
  <si>
    <t xml:space="preserve">Gravats souillés d'huile dans une fosse  </t>
  </si>
  <si>
    <t>DEE</t>
  </si>
  <si>
    <t>Bidons 20L</t>
  </si>
  <si>
    <t>flacon PCL renversé au sol</t>
  </si>
  <si>
    <t>Bâtiment 2E</t>
  </si>
  <si>
    <t>Poudre minérale 
environ 1 000 kg en vrac
environ 1 000 kg en big-bag</t>
  </si>
  <si>
    <t xml:space="preserve">Bâtiment F - nettoyage des 24 fosses après enlèvement des déchets </t>
  </si>
  <si>
    <t>A l'extérieur du bâtiment F - nettoyage fosse 2F a)</t>
  </si>
  <si>
    <t xml:space="preserve">Aire de lavage - fosse de récupération </t>
  </si>
  <si>
    <t>Poudre solidifiée en seaux et big-bag</t>
  </si>
  <si>
    <t>DIB souillées par des produits gras / huileux</t>
  </si>
  <si>
    <t xml:space="preserve">Poudre de fer </t>
  </si>
  <si>
    <t>Sachets de poudre minérale (Echantillons de poudre en petits sachets, stockés dans des  petites caisses.)</t>
  </si>
  <si>
    <t>Big-bags Premix - Poudre minérale</t>
  </si>
  <si>
    <t>Huile en vrac dans le bac</t>
  </si>
  <si>
    <t>Acide sulfurique (bidon de 20L)</t>
  </si>
  <si>
    <t>Bidons d'huile (4 bidons de 30L)</t>
  </si>
  <si>
    <t>Eau déminéralisée (1 bidon de 20L)</t>
  </si>
  <si>
    <t>Bâtiment 1B</t>
  </si>
  <si>
    <t>divers DEEE</t>
  </si>
  <si>
    <t>DIB divers</t>
  </si>
  <si>
    <t xml:space="preserve">DIB </t>
  </si>
  <si>
    <t>extincteurs</t>
  </si>
  <si>
    <t>Tubes néon</t>
  </si>
  <si>
    <t>Seau de peinture de 30L</t>
  </si>
  <si>
    <t>Peintures</t>
  </si>
  <si>
    <t xml:space="preserve">Papiers, cartons en vrac en grande quantité  </t>
  </si>
  <si>
    <t>Liquide basique verdâtre - GRV n°1, 5, 11, 12, 13</t>
  </si>
  <si>
    <t>Huile - GRV n°2, 3, 4, 6, 7, 8, 9, 10</t>
  </si>
  <si>
    <t>Emballages vides souillés</t>
  </si>
  <si>
    <t>SGH05 - Corrosif
SGH07 - Nocif, irritant, dangereux pour la couche d'ozone</t>
  </si>
  <si>
    <t>Bâtiment 1C</t>
  </si>
  <si>
    <t>Compound ZF 110 I (12 bidons de 30L)</t>
  </si>
  <si>
    <t>Seau de peinture (4 seau de 5L)</t>
  </si>
  <si>
    <t>Fûts bleus ou blancs (6 fûts de 220L)</t>
  </si>
  <si>
    <t>"Quackerclean 848 BFF" (3 bidons de 20L)</t>
  </si>
  <si>
    <t>Bidons d'huile (7 bidons de 20L)</t>
  </si>
  <si>
    <t xml:space="preserve">1 bouteille de gaz </t>
  </si>
  <si>
    <t xml:space="preserve">Sachets deshydratants en palette </t>
  </si>
  <si>
    <t>Rétention contenant de l'huile</t>
  </si>
  <si>
    <t>GRV n°4 sans bouchon - eau claire</t>
  </si>
  <si>
    <t xml:space="preserve">Bâtiment F et 1E - curage des caniveaux (ml) </t>
  </si>
  <si>
    <t xml:space="preserve">Fosses à l'extérieur du bâtiment F à l'ouest : Fosses 2Fa), 2Fb) et 2Fc
Fosses à l'extérieur du bâtiment F à l'est : Fosse 2a) et fosse 2b)
En extérieur : cuve d'huile usagée </t>
  </si>
  <si>
    <t>9.3</t>
  </si>
  <si>
    <t xml:space="preserve">le prix rémunère (au mètre cube) la neutralisation d'un réservoir enterré par remplissage avec un matériau inerte </t>
  </si>
  <si>
    <t>ouvrages (fosses/cuves) enterrés fermés</t>
  </si>
  <si>
    <t>réservoirs enterrés (fosses) ouverts</t>
  </si>
  <si>
    <t xml:space="preserve">préparation des accès : découper barre metallique de la porte du batiment F, ouvrir le local chimie et condamner la porte du local archives où de l'amiante a été repérée lors du RAT </t>
  </si>
  <si>
    <t>RESERVOIRS (fosses / cuves) enterrés  FERMES</t>
  </si>
  <si>
    <t>RESERVOIRS enterrés (fosses) OUVERTS</t>
  </si>
  <si>
    <r>
      <t xml:space="preserve">
</t>
    </r>
    <r>
      <rPr>
        <b/>
        <i/>
        <sz val="8"/>
        <color rgb="FF0070C0"/>
        <rFont val="Calibri"/>
        <family val="2"/>
        <scheme val="minor"/>
      </rPr>
      <t xml:space="preserve">le cas echeant si beaucoup des dechets dans reservoir (&gt; 10-20cm) </t>
    </r>
    <r>
      <rPr>
        <sz val="8"/>
        <color indexed="8"/>
        <rFont val="Calibri"/>
        <family val="2"/>
        <scheme val="minor"/>
      </rPr>
      <t xml:space="preserve">
identification du contenu</t>
    </r>
    <r>
      <rPr>
        <b/>
        <sz val="8"/>
        <color indexed="8"/>
        <rFont val="Calibri"/>
        <family val="2"/>
        <scheme val="minor"/>
      </rPr>
      <t xml:space="preserve"> des fosses ouvertes </t>
    </r>
  </si>
  <si>
    <r>
      <t xml:space="preserve">inertage (neutralisation) des </t>
    </r>
    <r>
      <rPr>
        <b/>
        <sz val="8"/>
        <color rgb="FF000000"/>
        <rFont val="Calibri"/>
        <family val="2"/>
        <scheme val="minor"/>
      </rPr>
      <t>fosses/cuve</t>
    </r>
    <r>
      <rPr>
        <sz val="8"/>
        <color indexed="8"/>
        <rFont val="Calibri"/>
        <family val="2"/>
        <scheme val="minor"/>
      </rPr>
      <t>s</t>
    </r>
    <r>
      <rPr>
        <b/>
        <sz val="8"/>
        <color indexed="8"/>
        <rFont val="Calibri"/>
        <family val="2"/>
        <scheme val="minor"/>
      </rPr>
      <t xml:space="preserve"> enterrées fermées </t>
    </r>
    <r>
      <rPr>
        <i/>
        <sz val="8"/>
        <color rgb="FF000000"/>
        <rFont val="Calibri"/>
        <family val="2"/>
        <scheme val="minor"/>
      </rPr>
      <t>uniquement pour ceux présentant un risque d'accumulation de vapeur (fonction des résultats de la caractérisation)</t>
    </r>
  </si>
  <si>
    <r>
      <rPr>
        <b/>
        <sz val="8"/>
        <color rgb="FF0070C0"/>
        <rFont val="Calibri"/>
        <family val="2"/>
        <scheme val="minor"/>
      </rPr>
      <t xml:space="preserve">
</t>
    </r>
    <r>
      <rPr>
        <b/>
        <i/>
        <sz val="8"/>
        <color rgb="FF0070C0"/>
        <rFont val="Calibri"/>
        <family val="2"/>
        <scheme val="minor"/>
      </rPr>
      <t xml:space="preserve">le cas echeant si beaucoup des dechets dans reservoir (&gt; 10-20cm) </t>
    </r>
    <r>
      <rPr>
        <sz val="8"/>
        <color indexed="8"/>
        <rFont val="Calibri"/>
        <family val="2"/>
        <scheme val="minor"/>
      </rPr>
      <t xml:space="preserve">
ouverture des réservoirs, identification du contenu</t>
    </r>
    <r>
      <rPr>
        <b/>
        <sz val="8"/>
        <color indexed="8"/>
        <rFont val="Calibri"/>
        <family val="2"/>
        <scheme val="minor"/>
      </rPr>
      <t xml:space="preserve"> des fosses/cuves enterrées fermées</t>
    </r>
  </si>
  <si>
    <t>Fosse 2Fa) = 5,6 m3
Fosse 2Fb) = 6,4 m3
Fosse 2Fc) = 15,2 m3
Fosse 2a) = 7,8 m3
Fosse 2b) = 6,2 m3
En extérieur : cuve d'huile usagée (6m3)</t>
  </si>
  <si>
    <t xml:space="preserve">Forfait </t>
  </si>
  <si>
    <t xml:space="preserve">le prix rémunère le chargé d'affaires responsable de la préparation du chantier et comprend également la rédaction et la mise à jour des documents préliminaires (PPSPS, DICT) </t>
  </si>
  <si>
    <t>le prix rémunère le chef de chantier responsable de la gestion globale du chantier et comprend également la participation à l'inspection commune, aux réunions de chantier, la tenue du registre journal, du registre déchets, la gestion des BSD, la rédaction et la diffusion de la fiche de synthèse de fin de journée et la réception des travaux</t>
  </si>
  <si>
    <t>le prix rémunère la participation à la réception du chantier et la rédaction du rapport final et du rapport de synthèse grand public par le chargé d'affaires</t>
  </si>
  <si>
    <t>le prix rémunère l'enlèvement des déchets éventuellement trouvés sur place après repli de toutes les installations, afin de laisser "place nette"</t>
  </si>
  <si>
    <t>le prix rémunère la réalisation d'une plateforme recouverte d'une feuille de polyane et intégrant le dispositif de collecte des produits accidentellement répandus, les mesures de protection contre l'incendie, le recueil des liquides souillés- Le dispositif ne comprend pas de protection contre la pluie.</t>
  </si>
  <si>
    <r>
      <rPr>
        <u/>
        <sz val="8"/>
        <color theme="1"/>
        <rFont val="Calibri"/>
        <family val="2"/>
        <scheme val="minor"/>
      </rPr>
      <t>Ces 2 postes sont forfaitaires.</t>
    </r>
    <r>
      <rPr>
        <sz val="8"/>
        <color theme="1"/>
        <rFont val="Calibri"/>
        <family val="2"/>
        <scheme val="minor"/>
      </rPr>
      <t xml:space="preserve"> Toutefois, merci de les chiffrer "en m² à nettoyer" ou "m² d'aire de protection"  pour faciliter la l'analyse/comparaison des offres. </t>
    </r>
  </si>
  <si>
    <r>
      <rPr>
        <sz val="8"/>
        <rFont val="Calibri"/>
        <family val="2"/>
        <scheme val="minor"/>
      </rPr>
      <t xml:space="preserve">Ces </t>
    </r>
    <r>
      <rPr>
        <u/>
        <sz val="8"/>
        <rFont val="Calibri"/>
        <family val="2"/>
        <scheme val="minor"/>
      </rPr>
      <t>3 postes d'intervention sur les réservoirs sont forfaitaires.</t>
    </r>
    <r>
      <rPr>
        <sz val="8"/>
        <rFont val="Calibri"/>
        <family val="2"/>
        <scheme val="minor"/>
      </rPr>
      <t xml:space="preserve"> Toutefois, merci de les chiffrer "en journée passée"  pour faciliter la l'analyse/comparaison des offres</t>
    </r>
    <r>
      <rPr>
        <sz val="8"/>
        <color rgb="FF0000FF"/>
        <rFont val="Calibri"/>
        <family val="2"/>
        <scheme val="minor"/>
      </rPr>
      <t xml:space="preserve">
Fosses à l'extérieur du bâtiment F à l'ouest : Fosses 2Fa), 2Fb) et 2Fc
Fosses à l'extérieur du bâtiment F à l'est : Fosse 2a) et fosse 2b)
En extérieur : cuve d'huile usagée </t>
    </r>
  </si>
  <si>
    <t>Forfait</t>
  </si>
  <si>
    <r>
      <t xml:space="preserve">Le prix rémunère : - une équipe de 3 personnes (chef d'équipe - 2 opérateurs spécialisés), les matériels et les équipements adaptés, un camion-hydrocureur et la vidange, le nettoyage et le dégazage des réservoirs fermés </t>
    </r>
    <r>
      <rPr>
        <u/>
        <sz val="6"/>
        <rFont val="Calibri"/>
        <family val="2"/>
        <scheme val="minor"/>
      </rPr>
      <t>(et les canalisations reliées)</t>
    </r>
    <r>
      <rPr>
        <sz val="6"/>
        <rFont val="Calibri"/>
        <family val="2"/>
        <scheme val="minor"/>
      </rPr>
      <t xml:space="preserve">  contenant des produits </t>
    </r>
    <r>
      <rPr>
        <b/>
        <sz val="6"/>
        <rFont val="Calibri"/>
        <family val="2"/>
        <scheme val="minor"/>
      </rPr>
      <t>pompables</t>
    </r>
    <r>
      <rPr>
        <sz val="6"/>
        <rFont val="Calibri"/>
        <family val="2"/>
        <scheme val="minor"/>
      </rPr>
      <t>. Le prix comprend la fourniture d'un certificat de dégazage par réservoir et l'évacuation et le traitement des eaux de nettoyage. Les opérateurs sont habilités risques chimiques et formés aux interventions en atmosphère explosive.</t>
    </r>
  </si>
  <si>
    <r>
      <t xml:space="preserve">Le prix rémunère  : - une équipe de 3 personnes (chef d'équipe - 2 opérateurs spécialisés), les matériels et les équipements adaptés, un camion-hydrocureur et la vidange, le nettoyage et le dégazage des réservoirs fermés </t>
    </r>
    <r>
      <rPr>
        <u/>
        <sz val="6"/>
        <rFont val="Calibri"/>
        <family val="2"/>
        <scheme val="minor"/>
      </rPr>
      <t>(et les canalisations reliées)</t>
    </r>
    <r>
      <rPr>
        <sz val="6"/>
        <rFont val="Calibri"/>
        <family val="2"/>
        <scheme val="minor"/>
      </rPr>
      <t xml:space="preserve"> contenant des produits </t>
    </r>
    <r>
      <rPr>
        <b/>
        <sz val="6"/>
        <rFont val="Calibri"/>
        <family val="2"/>
        <scheme val="minor"/>
      </rPr>
      <t>pompables</t>
    </r>
    <r>
      <rPr>
        <sz val="6"/>
        <rFont val="Calibri"/>
        <family val="2"/>
        <scheme val="minor"/>
      </rPr>
      <t>. Le prix comprend la fourniture d'un certificat de dégazage par réservoir et l'évacuation et le traitement des déchets et des eaux de nettoyage. Les opérateurs sont habilités risques chimiques et formés aux interventions en atmosphère explosive.</t>
    </r>
  </si>
  <si>
    <t xml:space="preserve">Description </t>
  </si>
  <si>
    <t>Identification et inventaire (hors "réservoirs")</t>
  </si>
  <si>
    <t xml:space="preserve">Correspond à l'ensemble des GRV et déchets stockés sur le site </t>
  </si>
  <si>
    <t>Manutention, pompage, regroupement, reconditionnement et conditionnement et chargement des déchets (hors "réservoirs")</t>
  </si>
  <si>
    <r>
      <t xml:space="preserve">le prix rémunère le nettoyage des sols par grattage, balayge et/ou aspiration. </t>
    </r>
    <r>
      <rPr>
        <u/>
        <sz val="6"/>
        <color theme="1"/>
        <rFont val="Calibri"/>
        <family val="2"/>
        <scheme val="minor"/>
      </rPr>
      <t>Les coûts de récupération et d'élimination des déchets sont intégrés dans le prix de la prestation.</t>
    </r>
  </si>
  <si>
    <r>
      <t xml:space="preserve">le prix rémunère le nettoyage des sols avec des systèmes à eau haute pression. </t>
    </r>
    <r>
      <rPr>
        <u/>
        <sz val="6"/>
        <color theme="1"/>
        <rFont val="Calibri"/>
        <family val="2"/>
        <scheme val="minor"/>
      </rPr>
      <t>Les coûts de récupération et d'élimination des eaux de nettoyage et d'élimination des déchets sont intégrés dans le prix de la prestation.</t>
    </r>
  </si>
  <si>
    <r>
      <rPr>
        <u/>
        <sz val="8"/>
        <color theme="1"/>
        <rFont val="Calibri"/>
        <family val="2"/>
        <scheme val="minor"/>
      </rPr>
      <t>Ces 2 postes sont forfaitaires</t>
    </r>
    <r>
      <rPr>
        <sz val="8"/>
        <color theme="1"/>
        <rFont val="Calibri"/>
        <family val="2"/>
        <scheme val="minor"/>
      </rPr>
      <t xml:space="preserve">. Toutefois, merci de les chiffrer "en m² à nettoyer"  pour faciliter la l'analyse/comparaison des offres
</t>
    </r>
    <r>
      <rPr>
        <sz val="8"/>
        <color rgb="FF0000FF"/>
        <rFont val="Calibri"/>
        <family val="2"/>
        <scheme val="minor"/>
      </rPr>
      <t xml:space="preserve">Le nettoyage à sec sera à privilégier au maximum.  
Pour information, la surface identifiée dans le cahier des charges à ce stade est de : 1235 m2 </t>
    </r>
  </si>
  <si>
    <t>Caractérisation pour vérification de la présence de PCB</t>
  </si>
  <si>
    <t>Curage des canalisations et curage des caniveaux ouverts</t>
  </si>
  <si>
    <t>Sous- total "Curage des canalisations et curage des caniveaux ouverts "</t>
  </si>
  <si>
    <t xml:space="preserve">Nettoyage des sols </t>
  </si>
  <si>
    <r>
      <t xml:space="preserve">le prix rémunère (au mètre linéaire) le curage des caniveaux. </t>
    </r>
    <r>
      <rPr>
        <u/>
        <sz val="6"/>
        <color theme="1"/>
        <rFont val="Calibri"/>
        <family val="2"/>
        <scheme val="minor"/>
      </rPr>
      <t>Le prix n'inclut pas le traitement des déchets de curage qui est compris dans chargement/transport et traitement des déchets dangereux et non dangereux</t>
    </r>
    <r>
      <rPr>
        <sz val="6"/>
        <color theme="1"/>
        <rFont val="Calibri"/>
        <family val="2"/>
        <scheme val="minor"/>
      </rPr>
      <t>. Les coûts de récupération et d'élimination des eaux de nettoyage sont intégrés dans le prix de la prestation.</t>
    </r>
  </si>
  <si>
    <r>
      <rPr>
        <u/>
        <sz val="8"/>
        <color theme="1"/>
        <rFont val="Calibri"/>
        <family val="2"/>
        <scheme val="minor"/>
      </rPr>
      <t>Ce poste est forfaitaire</t>
    </r>
    <r>
      <rPr>
        <sz val="8"/>
        <color theme="1"/>
        <rFont val="Calibri"/>
        <family val="2"/>
        <scheme val="minor"/>
      </rPr>
      <t>. Toutefois, merci de le chiffrer en "mois" pour faciliter l'analyse/comparaison des offres.</t>
    </r>
  </si>
  <si>
    <r>
      <rPr>
        <u/>
        <sz val="8"/>
        <color theme="1"/>
        <rFont val="Calibri"/>
        <family val="2"/>
        <scheme val="minor"/>
      </rPr>
      <t>Ces 3 postes sont forfaitaires.</t>
    </r>
    <r>
      <rPr>
        <sz val="8"/>
        <color theme="1"/>
        <rFont val="Calibri"/>
        <family val="2"/>
        <scheme val="minor"/>
      </rPr>
      <t xml:space="preserve"> Toutefois, merci de les chiffrer "en journée passées"  pour faciliter la l'analyse/comparaison des offres. </t>
    </r>
  </si>
  <si>
    <t>Inspection des canalisations non reliées du bâtiment F (canalisations murales en hauteur et canalisations bleues en partie ouest)</t>
  </si>
  <si>
    <t>Le prix rémunèneune équipe de 4 personnes: chimiste - chef d'équipe - 2 opérateurs, ainsi que l'ensemble du matériel et des engins nécessaires (y compris pour accès en hauteur si nécessaire). Les opérateurs sont habilités risques chimiques. Il s'agit de la vérification du contenu des canalisations (liquides, solides, émanations gazeuses)</t>
  </si>
  <si>
    <t>Canalisations murales en hauteur et canalisations bleues en partie ouest</t>
  </si>
  <si>
    <t>9.4</t>
  </si>
  <si>
    <t>Inspection et vérification de la présence effective des transformateurs identifiés historiquement</t>
  </si>
  <si>
    <t>Transformateurs identifiés sur la Figure 3 dont la présence n'a pas été vérifiée lors de la visite : 
- est du bâtiment F
- sud du bâtment 1B
- zone de la déchetterie</t>
  </si>
  <si>
    <t>Le prix rémunère l'accès à la zone (y compris les éventuelles opérations de sécurisation préalable, comme l'enlèvement du nid de guêpes), la vérification visuelle de la présence effective des transformateurs</t>
  </si>
  <si>
    <t>En cas de présence effective de transformateurs : 
Poste 9.3 : si des huiles PCB sont présentes 
Poste 9.4 : en l'absence d'huiles PCB</t>
  </si>
  <si>
    <t>9.5</t>
  </si>
  <si>
    <t>Opération de gestion des gaz SF6 éventuellement contenus dans des appareils électriques</t>
  </si>
  <si>
    <t>le prix rémunère (par équipement géré) la manutention et le transport ainsi que l'élimination des gaz SF6</t>
  </si>
  <si>
    <t>Cellules ou équipements contenant du gaz SF6</t>
  </si>
  <si>
    <t xml:space="preserve">Opération de vidange, transport et élimination des huiles contenues dans les transformateurs maintenus sur place </t>
  </si>
  <si>
    <t>le prix rémunère (par transformateur) la manutention et le transport des huiles ou de fluides diélectriques (cas de l'absence de PCB), ainsi que l"élimination des huiles/fluides</t>
  </si>
  <si>
    <t>Equipements contenant du PCB ou des fluides diélectriques et batteries / équipements contenant du gaz SF6</t>
  </si>
  <si>
    <t>10.22</t>
  </si>
  <si>
    <t>Eau souillée</t>
  </si>
  <si>
    <t>10.23</t>
  </si>
  <si>
    <t>11.22</t>
  </si>
  <si>
    <t>11.23</t>
  </si>
  <si>
    <t>Coefficient de variation selon l'indice CNR REG PORTEUR (avec gazole) conformément au marché</t>
  </si>
  <si>
    <t>Coefficient de variation selon les indices CPF 38.22 (déchets dangereux) et CPF 38.21 (déchets non dangereux), conformément au marché</t>
  </si>
  <si>
    <t>10.24</t>
  </si>
  <si>
    <t>11.24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</si>
</sst>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6" x14ac:knownFonts="1">
    <font>
      <sz val="11"/>
      <color theme="1"/>
      <name val="Calibri"/>
      <family val="2"/>
      <scheme val="minor"/>
    </font>
    <font>
      <b/>
      <sz val="8"/>
      <color theme="1"/>
      <name val="Arial"/>
      <family val="2"/>
    </font>
    <font>
      <sz val="8"/>
      <color theme="1"/>
      <name val="Arial"/>
      <family val="2"/>
    </font>
    <font>
      <b/>
      <vertAlign val="superscript"/>
      <sz val="8"/>
      <color theme="1"/>
      <name val="Arial"/>
      <family val="2"/>
    </font>
    <font>
      <sz val="9"/>
      <color theme="1"/>
      <name val="Arial"/>
      <family val="2"/>
    </font>
    <font>
      <sz val="10"/>
      <color theme="1"/>
      <name val="Arial"/>
      <family val="2"/>
    </font>
    <font>
      <b/>
      <sz val="8"/>
      <color rgb="FFFF0000"/>
      <name val="Arial"/>
      <family val="2"/>
    </font>
    <font>
      <b/>
      <sz val="14"/>
      <color theme="1"/>
      <name val="Arial"/>
      <family val="2"/>
    </font>
    <font>
      <sz val="11"/>
      <color rgb="FF0070C0"/>
      <name val="Calibri"/>
      <family val="2"/>
      <scheme val="minor"/>
    </font>
    <font>
      <sz val="8"/>
      <color rgb="FF0070C0"/>
      <name val="Arial"/>
      <family val="2"/>
    </font>
    <font>
      <vertAlign val="superscript"/>
      <sz val="8"/>
      <color theme="1"/>
      <name val="Arial"/>
      <family val="2"/>
    </font>
    <font>
      <b/>
      <sz val="10"/>
      <color theme="1"/>
      <name val="Arial"/>
      <family val="2"/>
    </font>
    <font>
      <sz val="10"/>
      <color theme="1"/>
      <name val="Wingdings"/>
      <charset val="2"/>
    </font>
    <font>
      <vertAlign val="superscript"/>
      <sz val="10"/>
      <color theme="1"/>
      <name val="Arial"/>
      <family val="2"/>
    </font>
    <font>
      <sz val="8"/>
      <color rgb="FFFF0000"/>
      <name val="Arial"/>
      <family val="2"/>
    </font>
    <font>
      <sz val="6"/>
      <color theme="1"/>
      <name val="Arial"/>
      <family val="2"/>
    </font>
    <font>
      <sz val="11"/>
      <color theme="1"/>
      <name val="Calibri"/>
      <family val="2"/>
      <scheme val="minor"/>
    </font>
    <font>
      <u/>
      <sz val="11"/>
      <color theme="10"/>
      <name val="Calibri"/>
      <family val="2"/>
      <scheme val="minor"/>
    </font>
    <font>
      <b/>
      <sz val="6"/>
      <color theme="1"/>
      <name val="Arial"/>
      <family val="2"/>
    </font>
    <font>
      <b/>
      <sz val="6"/>
      <color rgb="FFFF0000"/>
      <name val="Arial"/>
      <family val="2"/>
    </font>
    <font>
      <b/>
      <sz val="12"/>
      <color theme="1"/>
      <name val="Arial"/>
      <family val="2"/>
    </font>
    <font>
      <b/>
      <sz val="11"/>
      <color theme="1"/>
      <name val="Arial"/>
      <family val="2"/>
    </font>
    <font>
      <u/>
      <sz val="10"/>
      <color theme="1"/>
      <name val="Arial"/>
      <family val="2"/>
    </font>
    <font>
      <i/>
      <sz val="11"/>
      <color theme="1"/>
      <name val="Arial"/>
      <family val="2"/>
    </font>
    <font>
      <b/>
      <vertAlign val="superscript"/>
      <sz val="10"/>
      <color rgb="FF0070C0"/>
      <name val="Arial"/>
      <family val="2"/>
    </font>
    <font>
      <b/>
      <vertAlign val="superscript"/>
      <sz val="8"/>
      <color rgb="FF0070C0"/>
      <name val="Arial"/>
      <family val="2"/>
    </font>
    <font>
      <b/>
      <sz val="8"/>
      <color rgb="FF0070C0"/>
      <name val="Arial"/>
      <family val="2"/>
    </font>
    <font>
      <sz val="11"/>
      <color theme="1"/>
      <name val="Arial"/>
      <family val="2"/>
    </font>
    <font>
      <sz val="12"/>
      <color theme="1"/>
      <name val="Arial"/>
      <family val="2"/>
    </font>
    <font>
      <u/>
      <sz val="11"/>
      <color theme="10"/>
      <name val="Arial"/>
      <family val="2"/>
    </font>
    <font>
      <b/>
      <sz val="8"/>
      <name val="Arial"/>
      <family val="2"/>
    </font>
    <font>
      <b/>
      <sz val="10"/>
      <name val="Arial"/>
      <family val="2"/>
    </font>
    <font>
      <strike/>
      <sz val="11"/>
      <color rgb="FF0070C0"/>
      <name val="Calibri"/>
      <family val="2"/>
      <scheme val="minor"/>
    </font>
    <font>
      <sz val="8"/>
      <color theme="4"/>
      <name val="Arial"/>
      <family val="2"/>
    </font>
    <font>
      <sz val="11"/>
      <color rgb="FF0070C0"/>
      <name val="Calibri"/>
      <family val="2"/>
    </font>
    <font>
      <b/>
      <sz val="14"/>
      <color rgb="FFFF0000"/>
      <name val="Arial"/>
      <family val="2"/>
    </font>
    <font>
      <sz val="10"/>
      <color rgb="FF000000"/>
      <name val="Arial"/>
      <family val="2"/>
    </font>
    <font>
      <sz val="10"/>
      <color theme="1"/>
      <name val="Times New Roman"/>
      <family val="1"/>
    </font>
    <font>
      <sz val="8"/>
      <color theme="1"/>
      <name val="Calibri"/>
      <family val="2"/>
      <scheme val="minor"/>
    </font>
    <font>
      <b/>
      <sz val="8"/>
      <color theme="1"/>
      <name val="Calibri"/>
      <family val="2"/>
      <scheme val="minor"/>
    </font>
    <font>
      <b/>
      <sz val="8"/>
      <color indexed="8"/>
      <name val="Calibri"/>
      <family val="2"/>
      <scheme val="minor"/>
    </font>
    <font>
      <sz val="8"/>
      <color indexed="8"/>
      <name val="Calibri"/>
      <family val="2"/>
      <scheme val="minor"/>
    </font>
    <font>
      <sz val="6"/>
      <color theme="1"/>
      <name val="Calibri"/>
      <family val="2"/>
      <scheme val="minor"/>
    </font>
    <font>
      <sz val="10"/>
      <color theme="1"/>
      <name val="Calibri"/>
      <family val="2"/>
      <scheme val="minor"/>
    </font>
    <font>
      <u/>
      <sz val="8"/>
      <color indexed="8"/>
      <name val="Calibri"/>
      <family val="2"/>
      <scheme val="minor"/>
    </font>
    <font>
      <sz val="8"/>
      <name val="Calibri"/>
      <family val="2"/>
      <scheme val="minor"/>
    </font>
    <font>
      <sz val="8"/>
      <color rgb="FFFF0000"/>
      <name val="Calibri"/>
      <family val="2"/>
      <scheme val="minor"/>
    </font>
    <font>
      <b/>
      <i/>
      <sz val="8"/>
      <color theme="1"/>
      <name val="Calibri"/>
      <family val="2"/>
      <scheme val="minor"/>
    </font>
    <font>
      <b/>
      <sz val="8"/>
      <name val="Calibri"/>
      <family val="2"/>
      <scheme val="minor"/>
    </font>
    <font>
      <sz val="8"/>
      <color rgb="FF000000"/>
      <name val="Calibri"/>
      <family val="2"/>
      <scheme val="minor"/>
    </font>
    <font>
      <b/>
      <sz val="8"/>
      <color rgb="FF000000"/>
      <name val="Calibri"/>
      <family val="2"/>
      <scheme val="minor"/>
    </font>
    <font>
      <b/>
      <sz val="14"/>
      <color theme="1"/>
      <name val="Calibri"/>
      <family val="2"/>
      <scheme val="minor"/>
    </font>
    <font>
      <sz val="11"/>
      <color rgb="FFFF3300"/>
      <name val="Calibri"/>
      <family val="2"/>
      <scheme val="minor"/>
    </font>
    <font>
      <sz val="8"/>
      <color theme="4" tint="-0.249977111117893"/>
      <name val="Calibri"/>
      <family val="2"/>
      <scheme val="minor"/>
    </font>
    <font>
      <sz val="6"/>
      <color rgb="FFFF0000"/>
      <name val="Calibri"/>
      <family val="2"/>
      <scheme val="minor"/>
    </font>
    <font>
      <b/>
      <sz val="11"/>
      <color rgb="FF0070C0"/>
      <name val="Calibri"/>
      <family val="2"/>
      <scheme val="minor"/>
    </font>
    <font>
      <sz val="10"/>
      <color indexed="8"/>
      <name val="Calibri"/>
      <family val="2"/>
      <scheme val="minor"/>
    </font>
    <font>
      <sz val="10"/>
      <color rgb="FFFF0000"/>
      <name val="Calibri"/>
      <family val="2"/>
      <scheme val="minor"/>
    </font>
    <font>
      <i/>
      <sz val="10"/>
      <color theme="1"/>
      <name val="Calibri"/>
      <family val="2"/>
      <scheme val="minor"/>
    </font>
    <font>
      <i/>
      <sz val="10"/>
      <color theme="4"/>
      <name val="Arial"/>
      <family val="2"/>
    </font>
    <font>
      <b/>
      <sz val="8"/>
      <color rgb="FF0070C0"/>
      <name val="Calibri"/>
      <family val="2"/>
      <scheme val="minor"/>
    </font>
    <font>
      <b/>
      <i/>
      <sz val="10"/>
      <color rgb="FF0070C0"/>
      <name val="Arial"/>
      <family val="2"/>
    </font>
    <font>
      <i/>
      <sz val="10"/>
      <color rgb="FF0070C0"/>
      <name val="Arial"/>
      <family val="2"/>
    </font>
    <font>
      <sz val="11"/>
      <color rgb="FFFF0000"/>
      <name val="Calibri"/>
      <family val="2"/>
      <scheme val="minor"/>
    </font>
    <font>
      <b/>
      <i/>
      <sz val="8"/>
      <color theme="4" tint="-0.249977111117893"/>
      <name val="Calibri"/>
      <family val="2"/>
      <scheme val="minor"/>
    </font>
    <font>
      <b/>
      <i/>
      <sz val="8"/>
      <color rgb="FF0070C0"/>
      <name val="Calibri"/>
      <family val="2"/>
      <scheme val="minor"/>
    </font>
    <font>
      <sz val="6"/>
      <name val="Calibri"/>
      <family val="2"/>
      <scheme val="minor"/>
    </font>
    <font>
      <u/>
      <sz val="6"/>
      <name val="Calibri"/>
      <family val="2"/>
      <scheme val="minor"/>
    </font>
    <font>
      <b/>
      <sz val="6"/>
      <name val="Calibri"/>
      <family val="2"/>
      <scheme val="minor"/>
    </font>
    <font>
      <b/>
      <sz val="10"/>
      <color theme="4"/>
      <name val="Arial"/>
      <family val="2"/>
    </font>
    <font>
      <i/>
      <sz val="11"/>
      <color theme="4"/>
      <name val="Arial"/>
      <family val="2"/>
    </font>
    <font>
      <i/>
      <sz val="8"/>
      <color rgb="FF000000"/>
      <name val="Calibri"/>
      <family val="2"/>
      <scheme val="minor"/>
    </font>
    <font>
      <u/>
      <sz val="8"/>
      <color theme="1"/>
      <name val="Calibri"/>
      <family val="2"/>
      <scheme val="minor"/>
    </font>
    <font>
      <sz val="8"/>
      <color rgb="FF0000FF"/>
      <name val="Calibri"/>
      <family val="2"/>
      <scheme val="minor"/>
    </font>
    <font>
      <u/>
      <sz val="8"/>
      <name val="Calibri"/>
      <family val="2"/>
      <scheme val="minor"/>
    </font>
    <font>
      <u/>
      <sz val="6"/>
      <color theme="1"/>
      <name val="Calibri"/>
      <family val="2"/>
      <scheme val="minor"/>
    </font>
  </fonts>
  <fills count="2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B0F0"/>
        <bgColor indexed="64"/>
      </patternFill>
    </fill>
    <fill>
      <patternFill patternType="solid">
        <fgColor rgb="FFFF660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BFBFBF"/>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rgb="FFFFC000"/>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rgb="FFFFCCFF"/>
        <bgColor indexed="64"/>
      </patternFill>
    </fill>
    <fill>
      <patternFill patternType="solid">
        <fgColor theme="7"/>
        <bgColor indexed="64"/>
      </patternFill>
    </fill>
    <fill>
      <patternFill patternType="solid">
        <fgColor theme="4"/>
        <bgColor indexed="64"/>
      </patternFill>
    </fill>
    <fill>
      <patternFill patternType="solid">
        <fgColor rgb="FF0070C0"/>
        <bgColor indexed="64"/>
      </patternFill>
    </fill>
    <fill>
      <patternFill patternType="solid">
        <fgColor theme="0"/>
        <bgColor indexed="64"/>
      </patternFill>
    </fill>
  </fills>
  <borders count="61">
    <border>
      <left/>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3">
    <xf numFmtId="0" fontId="0" fillId="0" borderId="0"/>
    <xf numFmtId="0" fontId="16" fillId="0" borderId="0"/>
    <xf numFmtId="0" fontId="17" fillId="0" borderId="0" applyNumberFormat="0" applyFill="0" applyBorder="0" applyAlignment="0" applyProtection="0"/>
  </cellStyleXfs>
  <cellXfs count="622">
    <xf numFmtId="0" fontId="0" fillId="0" borderId="0" xfId="0"/>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0" xfId="0" applyFont="1" applyAlignment="1">
      <alignment vertical="center" wrapText="1"/>
    </xf>
    <xf numFmtId="0" fontId="1" fillId="2" borderId="5" xfId="0" applyFont="1" applyFill="1" applyBorder="1" applyAlignment="1">
      <alignment vertical="center" wrapText="1"/>
    </xf>
    <xf numFmtId="0" fontId="1" fillId="2" borderId="7" xfId="0" applyFont="1" applyFill="1" applyBorder="1" applyAlignment="1">
      <alignment vertical="center" wrapText="1"/>
    </xf>
    <xf numFmtId="0" fontId="1" fillId="2" borderId="2" xfId="0" applyFont="1" applyFill="1" applyBorder="1" applyAlignment="1">
      <alignment vertical="center" wrapText="1"/>
    </xf>
    <xf numFmtId="0" fontId="1" fillId="2" borderId="8" xfId="0" applyFont="1" applyFill="1" applyBorder="1" applyAlignment="1">
      <alignment vertical="center" wrapText="1"/>
    </xf>
    <xf numFmtId="0" fontId="2" fillId="0" borderId="16" xfId="0" applyFont="1" applyBorder="1"/>
    <xf numFmtId="0" fontId="2" fillId="0" borderId="0" xfId="0" applyFont="1"/>
    <xf numFmtId="0" fontId="2" fillId="0" borderId="0" xfId="0" applyFont="1" applyAlignment="1">
      <alignment wrapText="1"/>
    </xf>
    <xf numFmtId="0" fontId="2" fillId="0" borderId="0" xfId="0" applyFont="1" applyAlignment="1">
      <alignment vertical="top" wrapText="1"/>
    </xf>
    <xf numFmtId="0" fontId="2" fillId="0" borderId="9" xfId="0" applyFont="1" applyBorder="1" applyAlignment="1">
      <alignment vertical="center" wrapText="1"/>
    </xf>
    <xf numFmtId="0" fontId="2" fillId="2" borderId="2" xfId="0" applyFont="1" applyFill="1" applyBorder="1" applyAlignment="1">
      <alignment vertical="center" wrapText="1"/>
    </xf>
    <xf numFmtId="0" fontId="2" fillId="0" borderId="0" xfId="0" applyFont="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7" fillId="0" borderId="0" xfId="0" applyFont="1"/>
    <xf numFmtId="0" fontId="8" fillId="0" borderId="0" xfId="0" applyFont="1"/>
    <xf numFmtId="0" fontId="5" fillId="0" borderId="16" xfId="0" applyFont="1" applyBorder="1" applyAlignment="1">
      <alignment vertical="center"/>
    </xf>
    <xf numFmtId="0" fontId="1" fillId="0" borderId="0" xfId="0" applyFont="1" applyAlignment="1">
      <alignment horizontal="center" vertical="center" wrapText="1"/>
    </xf>
    <xf numFmtId="0" fontId="2" fillId="0" borderId="0" xfId="0" applyFont="1" applyAlignment="1">
      <alignment horizontal="center"/>
    </xf>
    <xf numFmtId="0" fontId="14" fillId="0" borderId="0" xfId="0" applyFont="1"/>
    <xf numFmtId="0" fontId="2" fillId="0" borderId="0" xfId="0" applyFont="1" applyAlignment="1">
      <alignment horizontal="center" vertical="center"/>
    </xf>
    <xf numFmtId="0" fontId="1" fillId="2"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1" fillId="0" borderId="15" xfId="0" applyFont="1" applyBorder="1" applyAlignment="1">
      <alignment horizontal="center"/>
    </xf>
    <xf numFmtId="0" fontId="1" fillId="0" borderId="6" xfId="0" applyFont="1" applyBorder="1" applyAlignment="1">
      <alignment horizontal="center"/>
    </xf>
    <xf numFmtId="0" fontId="1" fillId="6" borderId="7" xfId="0" applyFont="1" applyFill="1" applyBorder="1" applyAlignment="1">
      <alignment vertical="center" wrapText="1"/>
    </xf>
    <xf numFmtId="0" fontId="1" fillId="6" borderId="5" xfId="0" applyFont="1" applyFill="1" applyBorder="1" applyAlignment="1">
      <alignment vertical="center" wrapText="1"/>
    </xf>
    <xf numFmtId="0" fontId="1" fillId="6" borderId="2" xfId="0" applyFont="1" applyFill="1" applyBorder="1" applyAlignment="1">
      <alignment vertical="center" wrapText="1"/>
    </xf>
    <xf numFmtId="0" fontId="1" fillId="8" borderId="5" xfId="0" applyFont="1" applyFill="1" applyBorder="1" applyAlignment="1">
      <alignment horizontal="center" vertical="center" wrapText="1"/>
    </xf>
    <xf numFmtId="0" fontId="5" fillId="0" borderId="16" xfId="0" applyFont="1" applyBorder="1" applyAlignment="1">
      <alignment horizontal="left" vertical="center"/>
    </xf>
    <xf numFmtId="0" fontId="1" fillId="0" borderId="15"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Alignment="1">
      <alignment vertical="center" wrapText="1"/>
    </xf>
    <xf numFmtId="0" fontId="15" fillId="0" borderId="0" xfId="0" applyFont="1"/>
    <xf numFmtId="0" fontId="18" fillId="0" borderId="3" xfId="0" applyFont="1" applyBorder="1" applyAlignment="1">
      <alignment vertical="center" wrapText="1"/>
    </xf>
    <xf numFmtId="0" fontId="18" fillId="2" borderId="7" xfId="0" applyFont="1" applyFill="1" applyBorder="1" applyAlignment="1">
      <alignment vertical="center" wrapText="1"/>
    </xf>
    <xf numFmtId="0" fontId="19" fillId="0" borderId="0" xfId="0" applyFont="1" applyAlignment="1">
      <alignment horizontal="center" vertical="center" wrapText="1"/>
    </xf>
    <xf numFmtId="0" fontId="18" fillId="6" borderId="37" xfId="0" applyFont="1" applyFill="1" applyBorder="1" applyAlignment="1">
      <alignment vertical="center" wrapText="1"/>
    </xf>
    <xf numFmtId="0" fontId="18" fillId="6" borderId="36" xfId="0" applyFont="1" applyFill="1" applyBorder="1" applyAlignment="1">
      <alignment vertical="center" wrapText="1"/>
    </xf>
    <xf numFmtId="0" fontId="18" fillId="6" borderId="35" xfId="0" applyFont="1" applyFill="1" applyBorder="1" applyAlignment="1">
      <alignment vertical="center" wrapText="1"/>
    </xf>
    <xf numFmtId="0" fontId="18" fillId="0" borderId="20" xfId="0" applyFont="1" applyBorder="1" applyAlignment="1">
      <alignment horizontal="center" vertical="center" wrapText="1"/>
    </xf>
    <xf numFmtId="0" fontId="18" fillId="10" borderId="33"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18" fillId="10" borderId="33" xfId="0" applyFont="1" applyFill="1" applyBorder="1" applyAlignment="1">
      <alignment horizontal="center" vertical="center"/>
    </xf>
    <xf numFmtId="0" fontId="2" fillId="11" borderId="5" xfId="0" applyFont="1" applyFill="1" applyBorder="1" applyAlignment="1">
      <alignment horizontal="center" vertical="center" wrapText="1"/>
    </xf>
    <xf numFmtId="0" fontId="2" fillId="11" borderId="6" xfId="0" applyFont="1" applyFill="1" applyBorder="1" applyAlignment="1">
      <alignment horizontal="center" vertical="center" wrapText="1"/>
    </xf>
    <xf numFmtId="0" fontId="1" fillId="14" borderId="9" xfId="0" applyFont="1" applyFill="1" applyBorder="1" applyAlignment="1">
      <alignment vertical="center" wrapText="1"/>
    </xf>
    <xf numFmtId="0" fontId="1" fillId="14" borderId="8" xfId="0" applyFont="1" applyFill="1" applyBorder="1" applyAlignment="1">
      <alignment horizontal="center" vertical="center" wrapText="1"/>
    </xf>
    <xf numFmtId="0" fontId="1" fillId="14" borderId="8" xfId="0" applyFont="1" applyFill="1" applyBorder="1" applyAlignment="1">
      <alignment horizontal="right" wrapText="1"/>
    </xf>
    <xf numFmtId="0" fontId="1" fillId="14" borderId="5" xfId="0" applyFont="1" applyFill="1" applyBorder="1"/>
    <xf numFmtId="0" fontId="21" fillId="0" borderId="0" xfId="0" applyFont="1"/>
    <xf numFmtId="0" fontId="8" fillId="0" borderId="0" xfId="0" applyFont="1" applyAlignment="1">
      <alignment wrapText="1"/>
    </xf>
    <xf numFmtId="0" fontId="8" fillId="2" borderId="0" xfId="0" applyFont="1" applyFill="1"/>
    <xf numFmtId="0" fontId="9" fillId="0" borderId="0" xfId="0" applyFont="1" applyAlignment="1">
      <alignment vertical="center" wrapText="1"/>
    </xf>
    <xf numFmtId="0" fontId="1" fillId="0" borderId="4" xfId="0" applyFont="1" applyBorder="1" applyAlignment="1">
      <alignment horizontal="center" vertical="center" wrapText="1"/>
    </xf>
    <xf numFmtId="0" fontId="5" fillId="0" borderId="6" xfId="0" applyFont="1" applyBorder="1" applyAlignment="1">
      <alignment vertical="center" wrapText="1"/>
    </xf>
    <xf numFmtId="0" fontId="5" fillId="0" borderId="4" xfId="0" applyFont="1" applyBorder="1" applyAlignment="1">
      <alignment horizontal="center" vertical="center" wrapText="1"/>
    </xf>
    <xf numFmtId="0" fontId="5" fillId="0" borderId="4" xfId="0" applyFont="1" applyBorder="1" applyAlignment="1">
      <alignment vertical="center" wrapText="1"/>
    </xf>
    <xf numFmtId="0" fontId="11" fillId="0" borderId="4" xfId="0" applyFont="1" applyBorder="1" applyAlignment="1">
      <alignment vertical="center" wrapText="1"/>
    </xf>
    <xf numFmtId="0" fontId="2" fillId="0" borderId="4" xfId="0" applyFont="1" applyBorder="1" applyAlignment="1">
      <alignment vertical="center" wrapText="1"/>
    </xf>
    <xf numFmtId="0" fontId="23" fillId="0" borderId="0" xfId="0" applyFont="1" applyAlignment="1">
      <alignment horizontal="justify" vertical="center"/>
    </xf>
    <xf numFmtId="0" fontId="25" fillId="0" borderId="0" xfId="0" applyFont="1" applyAlignment="1">
      <alignment vertical="center"/>
    </xf>
    <xf numFmtId="0" fontId="11" fillId="0" borderId="0" xfId="0" applyFont="1" applyAlignment="1">
      <alignment vertical="center"/>
    </xf>
    <xf numFmtId="0" fontId="27" fillId="0" borderId="0" xfId="0" applyFont="1"/>
    <xf numFmtId="0" fontId="27" fillId="0" borderId="0" xfId="0" applyFont="1" applyAlignment="1">
      <alignment vertical="center"/>
    </xf>
    <xf numFmtId="0" fontId="29" fillId="0" borderId="0" xfId="2" applyFont="1" applyAlignment="1">
      <alignment vertical="center"/>
    </xf>
    <xf numFmtId="0" fontId="5" fillId="0" borderId="0" xfId="0" applyFont="1" applyAlignment="1">
      <alignment vertical="center"/>
    </xf>
    <xf numFmtId="0" fontId="11" fillId="0" borderId="4" xfId="0" applyFont="1" applyBorder="1" applyAlignment="1">
      <alignment horizontal="center" vertical="center" wrapText="1"/>
    </xf>
    <xf numFmtId="0" fontId="2" fillId="0" borderId="14" xfId="0" applyFont="1" applyBorder="1" applyAlignment="1">
      <alignment horizontal="center"/>
    </xf>
    <xf numFmtId="0" fontId="11" fillId="0" borderId="0" xfId="0" applyFont="1" applyAlignment="1">
      <alignment horizontal="center" vertical="center"/>
    </xf>
    <xf numFmtId="0" fontId="5" fillId="0" borderId="0" xfId="0" applyFont="1" applyAlignment="1">
      <alignment horizontal="center" vertical="center" wrapText="1"/>
    </xf>
    <xf numFmtId="164" fontId="1" fillId="0" borderId="0" xfId="0" applyNumberFormat="1" applyFont="1"/>
    <xf numFmtId="0" fontId="8" fillId="17" borderId="0" xfId="0" applyFont="1" applyFill="1"/>
    <xf numFmtId="0" fontId="8" fillId="17" borderId="0" xfId="0" applyFont="1" applyFill="1" applyAlignment="1">
      <alignment vertical="center" wrapText="1"/>
    </xf>
    <xf numFmtId="0" fontId="8" fillId="11" borderId="0" xfId="0" applyFont="1" applyFill="1" applyAlignment="1">
      <alignment wrapText="1"/>
    </xf>
    <xf numFmtId="0" fontId="8" fillId="2" borderId="0" xfId="0" applyFont="1" applyFill="1" applyAlignment="1">
      <alignment vertical="center" wrapText="1"/>
    </xf>
    <xf numFmtId="0" fontId="8" fillId="0" borderId="0" xfId="0" applyFont="1" applyAlignment="1">
      <alignment horizontal="left"/>
    </xf>
    <xf numFmtId="0" fontId="8" fillId="16" borderId="0" xfId="0" applyFont="1" applyFill="1" applyAlignment="1">
      <alignment horizontal="left" vertical="center"/>
    </xf>
    <xf numFmtId="0" fontId="8" fillId="16" borderId="0" xfId="0" applyFont="1" applyFill="1" applyAlignment="1">
      <alignment horizontal="left" vertical="center" wrapText="1"/>
    </xf>
    <xf numFmtId="0" fontId="8" fillId="16" borderId="0" xfId="0" applyFont="1" applyFill="1" applyAlignment="1">
      <alignment vertical="center" wrapText="1"/>
    </xf>
    <xf numFmtId="0" fontId="8" fillId="18" borderId="0" xfId="0" applyFont="1" applyFill="1"/>
    <xf numFmtId="0" fontId="9" fillId="18" borderId="0" xfId="0" applyFont="1" applyFill="1" applyAlignment="1">
      <alignment vertical="center" wrapText="1"/>
    </xf>
    <xf numFmtId="0" fontId="8" fillId="19" borderId="0" xfId="0" applyFont="1" applyFill="1"/>
    <xf numFmtId="0" fontId="9" fillId="19" borderId="0" xfId="0" applyFont="1" applyFill="1" applyAlignment="1">
      <alignment vertical="center" wrapText="1"/>
    </xf>
    <xf numFmtId="0" fontId="9" fillId="19" borderId="0" xfId="0" applyFont="1" applyFill="1" applyAlignment="1">
      <alignment vertical="center"/>
    </xf>
    <xf numFmtId="0" fontId="4" fillId="0" borderId="0" xfId="0" applyFont="1" applyAlignment="1">
      <alignment vertical="center" wrapText="1"/>
    </xf>
    <xf numFmtId="0" fontId="9" fillId="0" borderId="0" xfId="0" applyFont="1" applyAlignment="1">
      <alignment horizontal="left" vertical="center" wrapText="1"/>
    </xf>
    <xf numFmtId="0" fontId="20" fillId="7" borderId="2"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6" xfId="0" applyFont="1" applyBorder="1" applyAlignment="1">
      <alignment horizontal="center" vertical="center" wrapText="1"/>
    </xf>
    <xf numFmtId="0" fontId="1" fillId="0" borderId="9" xfId="0" applyFont="1" applyBorder="1" applyAlignment="1">
      <alignment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0" xfId="0" applyFont="1" applyAlignment="1">
      <alignment horizontal="center" vertical="center" wrapText="1"/>
    </xf>
    <xf numFmtId="0" fontId="5" fillId="6" borderId="4" xfId="0" applyFont="1" applyFill="1" applyBorder="1" applyAlignment="1">
      <alignment horizontal="center" vertical="center" wrapText="1"/>
    </xf>
    <xf numFmtId="0" fontId="11" fillId="0" borderId="0" xfId="0" applyFont="1" applyAlignment="1">
      <alignment horizontal="center" vertical="center" wrapText="1"/>
    </xf>
    <xf numFmtId="0" fontId="31" fillId="4"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5" xfId="0" applyFont="1" applyFill="1" applyBorder="1"/>
    <xf numFmtId="0" fontId="5" fillId="4" borderId="6" xfId="0" applyFont="1" applyFill="1" applyBorder="1" applyAlignment="1">
      <alignment vertical="center"/>
    </xf>
    <xf numFmtId="164" fontId="11" fillId="4" borderId="5" xfId="0" applyNumberFormat="1" applyFont="1" applyFill="1" applyBorder="1" applyAlignment="1">
      <alignment horizontal="center" vertical="center"/>
    </xf>
    <xf numFmtId="0" fontId="2" fillId="0" borderId="9" xfId="0" applyFont="1" applyBorder="1"/>
    <xf numFmtId="0" fontId="11" fillId="6" borderId="4" xfId="0" applyFont="1" applyFill="1" applyBorder="1" applyAlignment="1">
      <alignment horizontal="center" vertical="center" wrapText="1"/>
    </xf>
    <xf numFmtId="0" fontId="7"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wrapText="1"/>
    </xf>
    <xf numFmtId="0" fontId="11" fillId="6" borderId="14" xfId="0" applyFont="1" applyFill="1" applyBorder="1" applyAlignment="1">
      <alignment horizontal="center" vertical="center"/>
    </xf>
    <xf numFmtId="0" fontId="5" fillId="4" borderId="6" xfId="0" applyFont="1" applyFill="1" applyBorder="1" applyAlignment="1">
      <alignment horizontal="center" vertical="center" wrapText="1"/>
    </xf>
    <xf numFmtId="0" fontId="5" fillId="4" borderId="6" xfId="0" applyFont="1" applyFill="1" applyBorder="1"/>
    <xf numFmtId="0" fontId="11" fillId="4" borderId="6"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37" fillId="15" borderId="6" xfId="0" applyFont="1" applyFill="1" applyBorder="1" applyAlignment="1">
      <alignment vertical="center"/>
    </xf>
    <xf numFmtId="0" fontId="36" fillId="21" borderId="8" xfId="0" applyFont="1" applyFill="1" applyBorder="1" applyAlignment="1">
      <alignment horizontal="left" vertical="center" wrapText="1"/>
    </xf>
    <xf numFmtId="0" fontId="36" fillId="21" borderId="2" xfId="0" applyFont="1" applyFill="1" applyBorder="1" applyAlignment="1">
      <alignment horizontal="left" vertical="center" wrapText="1"/>
    </xf>
    <xf numFmtId="0" fontId="1" fillId="0" borderId="6" xfId="0" applyFont="1" applyBorder="1" applyAlignment="1">
      <alignment horizontal="center" vertical="center" wrapText="1"/>
    </xf>
    <xf numFmtId="0" fontId="2" fillId="0" borderId="0" xfId="0" applyFont="1" applyAlignment="1">
      <alignment horizontal="center" vertical="center" wrapText="1"/>
    </xf>
    <xf numFmtId="0" fontId="20" fillId="7" borderId="7"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3" xfId="0" applyFont="1" applyBorder="1" applyAlignment="1">
      <alignment horizontal="center" vertical="center" wrapText="1"/>
    </xf>
    <xf numFmtId="0" fontId="5" fillId="4" borderId="4" xfId="0" applyFont="1" applyFill="1" applyBorder="1" applyAlignment="1">
      <alignment horizontal="center" vertical="center" wrapText="1"/>
    </xf>
    <xf numFmtId="164" fontId="40" fillId="5" borderId="35" xfId="0" applyNumberFormat="1" applyFont="1" applyFill="1" applyBorder="1" applyAlignment="1">
      <alignment vertical="center" wrapText="1"/>
    </xf>
    <xf numFmtId="0" fontId="38" fillId="0" borderId="0" xfId="0" applyFont="1" applyAlignment="1">
      <alignment vertical="center"/>
    </xf>
    <xf numFmtId="0" fontId="39" fillId="0" borderId="0" xfId="0" applyFont="1" applyAlignment="1">
      <alignment vertical="center"/>
    </xf>
    <xf numFmtId="0" fontId="38" fillId="0" borderId="0" xfId="0" applyFont="1" applyAlignment="1">
      <alignment horizontal="center" vertical="center"/>
    </xf>
    <xf numFmtId="2" fontId="38" fillId="0" borderId="0" xfId="0" applyNumberFormat="1" applyFont="1" applyAlignment="1">
      <alignment horizontal="center" vertical="center"/>
    </xf>
    <xf numFmtId="164" fontId="38" fillId="0" borderId="0" xfId="0" applyNumberFormat="1" applyFont="1" applyAlignment="1">
      <alignment horizontal="center" vertical="center"/>
    </xf>
    <xf numFmtId="0" fontId="51" fillId="15" borderId="0" xfId="0" applyFont="1" applyFill="1" applyAlignment="1">
      <alignment vertical="center"/>
    </xf>
    <xf numFmtId="0" fontId="51" fillId="21" borderId="0" xfId="0" applyFont="1" applyFill="1" applyAlignment="1">
      <alignment horizontal="left" vertical="center"/>
    </xf>
    <xf numFmtId="164" fontId="38" fillId="0" borderId="0" xfId="0" applyNumberFormat="1" applyFont="1" applyAlignment="1">
      <alignment vertical="center"/>
    </xf>
    <xf numFmtId="0" fontId="51" fillId="0" borderId="0" xfId="0" applyFont="1" applyAlignment="1">
      <alignment vertical="center"/>
    </xf>
    <xf numFmtId="0" fontId="51" fillId="0" borderId="0" xfId="0" applyFont="1" applyAlignment="1">
      <alignment horizontal="left" vertical="center"/>
    </xf>
    <xf numFmtId="164" fontId="52" fillId="0" borderId="0" xfId="0" applyNumberFormat="1" applyFont="1" applyAlignment="1">
      <alignment horizontal="left" vertical="center"/>
    </xf>
    <xf numFmtId="164" fontId="0" fillId="0" borderId="0" xfId="0" applyNumberFormat="1" applyAlignment="1">
      <alignment horizontal="center" vertical="center"/>
    </xf>
    <xf numFmtId="164" fontId="43" fillId="0" borderId="0" xfId="0" applyNumberFormat="1" applyFont="1" applyAlignment="1">
      <alignment horizontal="center" vertical="center"/>
    </xf>
    <xf numFmtId="164" fontId="40" fillId="5" borderId="35" xfId="0" applyNumberFormat="1" applyFont="1" applyFill="1" applyBorder="1" applyAlignment="1">
      <alignment horizontal="right" vertical="center" wrapText="1"/>
    </xf>
    <xf numFmtId="0" fontId="41" fillId="0" borderId="0" xfId="0" applyFont="1" applyAlignment="1">
      <alignment horizontal="center" vertical="center"/>
    </xf>
    <xf numFmtId="0" fontId="41" fillId="0" borderId="0" xfId="0" applyFont="1" applyAlignment="1">
      <alignment vertical="center" wrapText="1"/>
    </xf>
    <xf numFmtId="0" fontId="41" fillId="0" borderId="0" xfId="0" applyFont="1" applyAlignment="1">
      <alignment horizontal="center" vertical="center" wrapText="1"/>
    </xf>
    <xf numFmtId="2" fontId="41" fillId="0" borderId="0" xfId="0" applyNumberFormat="1" applyFont="1" applyAlignment="1">
      <alignment horizontal="center" vertical="center" wrapText="1"/>
    </xf>
    <xf numFmtId="164" fontId="41" fillId="0" borderId="0" xfId="0" applyNumberFormat="1" applyFont="1" applyAlignment="1">
      <alignment vertical="center" wrapText="1"/>
    </xf>
    <xf numFmtId="0" fontId="41" fillId="0" borderId="0" xfId="0" applyFont="1" applyAlignment="1">
      <alignment horizontal="left" vertical="center" wrapText="1"/>
    </xf>
    <xf numFmtId="0" fontId="38" fillId="0" borderId="0" xfId="0" applyFont="1" applyAlignment="1">
      <alignment vertical="center" wrapText="1"/>
    </xf>
    <xf numFmtId="0" fontId="38" fillId="0" borderId="0" xfId="0" applyFont="1" applyAlignment="1">
      <alignment horizontal="right" vertical="center"/>
    </xf>
    <xf numFmtId="164" fontId="39" fillId="0" borderId="0" xfId="0" applyNumberFormat="1" applyFont="1" applyAlignment="1">
      <alignment vertical="center"/>
    </xf>
    <xf numFmtId="0" fontId="42" fillId="0" borderId="16" xfId="0" applyFont="1" applyBorder="1" applyAlignment="1">
      <alignment vertical="center" wrapText="1"/>
    </xf>
    <xf numFmtId="0" fontId="38" fillId="21" borderId="16" xfId="0" applyFont="1" applyFill="1" applyBorder="1" applyAlignment="1">
      <alignment horizontal="center" vertical="center" wrapText="1"/>
    </xf>
    <xf numFmtId="2" fontId="38" fillId="21" borderId="16" xfId="0" applyNumberFormat="1" applyFont="1" applyFill="1" applyBorder="1" applyAlignment="1">
      <alignment horizontal="center" vertical="center" wrapText="1"/>
    </xf>
    <xf numFmtId="164" fontId="38" fillId="0" borderId="43" xfId="0" applyNumberFormat="1" applyFont="1" applyBorder="1" applyAlignment="1">
      <alignment horizontal="right" vertical="center" wrapText="1"/>
    </xf>
    <xf numFmtId="0" fontId="42" fillId="0" borderId="33" xfId="0" applyFont="1" applyBorder="1" applyAlignment="1">
      <alignment vertical="center" wrapText="1"/>
    </xf>
    <xf numFmtId="0" fontId="38" fillId="0" borderId="33" xfId="0" applyFont="1" applyBorder="1" applyAlignment="1">
      <alignment horizontal="center" vertical="center" wrapText="1"/>
    </xf>
    <xf numFmtId="0" fontId="38" fillId="21" borderId="33" xfId="0" applyFont="1" applyFill="1" applyBorder="1" applyAlignment="1">
      <alignment horizontal="center" vertical="center" wrapText="1"/>
    </xf>
    <xf numFmtId="2" fontId="38" fillId="21" borderId="33" xfId="0" applyNumberFormat="1" applyFont="1" applyFill="1" applyBorder="1" applyAlignment="1">
      <alignment horizontal="center" vertical="center" wrapText="1"/>
    </xf>
    <xf numFmtId="164" fontId="38" fillId="0" borderId="20" xfId="0" applyNumberFormat="1" applyFont="1" applyBorder="1" applyAlignment="1">
      <alignment horizontal="right" vertical="center" wrapText="1"/>
    </xf>
    <xf numFmtId="0" fontId="38" fillId="21" borderId="41" xfId="0" applyFont="1" applyFill="1" applyBorder="1" applyAlignment="1">
      <alignment horizontal="center" vertical="center" wrapText="1"/>
    </xf>
    <xf numFmtId="2" fontId="38" fillId="21" borderId="41" xfId="0" applyNumberFormat="1" applyFont="1" applyFill="1" applyBorder="1" applyAlignment="1">
      <alignment horizontal="center" vertical="center" wrapText="1"/>
    </xf>
    <xf numFmtId="164" fontId="38" fillId="0" borderId="45" xfId="0" applyNumberFormat="1" applyFont="1" applyBorder="1" applyAlignment="1">
      <alignment horizontal="right" vertical="center" wrapText="1"/>
    </xf>
    <xf numFmtId="0" fontId="39" fillId="0" borderId="28" xfId="0" applyFont="1" applyBorder="1" applyAlignment="1">
      <alignment horizontal="center" vertical="center" wrapText="1"/>
    </xf>
    <xf numFmtId="2" fontId="39" fillId="0" borderId="39" xfId="0" applyNumberFormat="1" applyFont="1" applyBorder="1" applyAlignment="1">
      <alignment horizontal="center" vertical="center" wrapText="1"/>
    </xf>
    <xf numFmtId="164" fontId="39" fillId="0" borderId="38" xfId="0" applyNumberFormat="1" applyFont="1" applyBorder="1" applyAlignment="1">
      <alignment horizontal="center" vertical="center" wrapText="1"/>
    </xf>
    <xf numFmtId="0" fontId="38" fillId="21" borderId="16" xfId="0" applyFont="1" applyFill="1" applyBorder="1" applyAlignment="1">
      <alignment vertical="center"/>
    </xf>
    <xf numFmtId="0" fontId="38" fillId="20" borderId="16" xfId="0" applyFont="1" applyFill="1" applyBorder="1" applyAlignment="1">
      <alignment horizontal="center" vertical="center"/>
    </xf>
    <xf numFmtId="0" fontId="54" fillId="0" borderId="16" xfId="0" applyFont="1" applyBorder="1" applyAlignment="1">
      <alignment horizontal="left" vertical="center" wrapText="1"/>
    </xf>
    <xf numFmtId="0" fontId="49" fillId="15" borderId="16" xfId="0" applyFont="1" applyFill="1" applyBorder="1" applyAlignment="1">
      <alignment horizontal="center" vertical="center"/>
    </xf>
    <xf numFmtId="0" fontId="42" fillId="0" borderId="34" xfId="0" applyFont="1" applyBorder="1" applyAlignment="1">
      <alignment vertical="center" wrapText="1"/>
    </xf>
    <xf numFmtId="164" fontId="38" fillId="0" borderId="18" xfId="0" applyNumberFormat="1" applyFont="1" applyBorder="1" applyAlignment="1">
      <alignment horizontal="right" vertical="center" wrapText="1"/>
    </xf>
    <xf numFmtId="0" fontId="38" fillId="21" borderId="33" xfId="0" applyFont="1" applyFill="1" applyBorder="1" applyAlignment="1">
      <alignment horizontal="center" vertical="center"/>
    </xf>
    <xf numFmtId="2" fontId="38" fillId="21" borderId="33" xfId="0" applyNumberFormat="1" applyFont="1" applyFill="1" applyBorder="1" applyAlignment="1">
      <alignment horizontal="center" vertical="center"/>
    </xf>
    <xf numFmtId="164" fontId="38" fillId="0" borderId="18" xfId="0" applyNumberFormat="1" applyFont="1" applyBorder="1" applyAlignment="1">
      <alignment horizontal="right" vertical="center"/>
    </xf>
    <xf numFmtId="164" fontId="38" fillId="0" borderId="20" xfId="0" applyNumberFormat="1" applyFont="1" applyBorder="1" applyAlignment="1">
      <alignment horizontal="right" vertical="center"/>
    </xf>
    <xf numFmtId="0" fontId="38" fillId="20" borderId="34" xfId="0" applyFont="1" applyFill="1" applyBorder="1" applyAlignment="1">
      <alignment horizontal="center" vertical="center"/>
    </xf>
    <xf numFmtId="0" fontId="54" fillId="0" borderId="34" xfId="0" applyFont="1" applyBorder="1" applyAlignment="1">
      <alignment horizontal="left" vertical="center" wrapText="1"/>
    </xf>
    <xf numFmtId="164" fontId="38" fillId="0" borderId="43" xfId="0" applyNumberFormat="1" applyFont="1" applyBorder="1" applyAlignment="1">
      <alignment horizontal="right" vertical="center"/>
    </xf>
    <xf numFmtId="0" fontId="54" fillId="0" borderId="33" xfId="0" applyFont="1" applyBorder="1" applyAlignment="1">
      <alignment horizontal="left" vertical="center" wrapText="1"/>
    </xf>
    <xf numFmtId="0" fontId="38" fillId="20" borderId="33" xfId="0" applyFont="1" applyFill="1" applyBorder="1" applyAlignment="1">
      <alignment horizontal="center" vertical="center"/>
    </xf>
    <xf numFmtId="164" fontId="39" fillId="2" borderId="18" xfId="0" applyNumberFormat="1" applyFont="1" applyFill="1" applyBorder="1" applyAlignment="1">
      <alignment vertical="center"/>
    </xf>
    <xf numFmtId="164" fontId="39" fillId="2" borderId="20" xfId="0" applyNumberFormat="1" applyFont="1" applyFill="1" applyBorder="1" applyAlignment="1">
      <alignment vertical="center"/>
    </xf>
    <xf numFmtId="0" fontId="39" fillId="0" borderId="37" xfId="0" applyFont="1" applyBorder="1" applyAlignment="1">
      <alignment horizontal="center" vertical="center" wrapText="1"/>
    </xf>
    <xf numFmtId="0" fontId="39" fillId="0" borderId="36" xfId="0" applyFont="1" applyBorder="1" applyAlignment="1">
      <alignment horizontal="center" vertical="center" wrapText="1"/>
    </xf>
    <xf numFmtId="2" fontId="39" fillId="0" borderId="36" xfId="0" applyNumberFormat="1" applyFont="1" applyBorder="1" applyAlignment="1">
      <alignment horizontal="center" vertical="center" wrapText="1"/>
    </xf>
    <xf numFmtId="164" fontId="39" fillId="0" borderId="35" xfId="0" applyNumberFormat="1" applyFont="1" applyBorder="1" applyAlignment="1">
      <alignment horizontal="center" vertical="center" wrapText="1"/>
    </xf>
    <xf numFmtId="0" fontId="39" fillId="0" borderId="36" xfId="0" applyFont="1" applyBorder="1" applyAlignment="1">
      <alignment horizontal="center" vertical="center"/>
    </xf>
    <xf numFmtId="0" fontId="49" fillId="9" borderId="36" xfId="0" applyFont="1" applyFill="1" applyBorder="1" applyAlignment="1">
      <alignment horizontal="center" vertical="center"/>
    </xf>
    <xf numFmtId="0" fontId="38" fillId="21" borderId="40" xfId="0" applyFont="1" applyFill="1" applyBorder="1" applyAlignment="1">
      <alignment vertical="center"/>
    </xf>
    <xf numFmtId="0" fontId="49" fillId="20" borderId="40" xfId="0" applyFont="1" applyFill="1" applyBorder="1" applyAlignment="1">
      <alignment horizontal="center" vertical="center" wrapText="1"/>
    </xf>
    <xf numFmtId="164" fontId="38" fillId="0" borderId="27" xfId="0" applyNumberFormat="1" applyFont="1" applyBorder="1" applyAlignment="1">
      <alignment horizontal="right" vertical="center"/>
    </xf>
    <xf numFmtId="0" fontId="38" fillId="9" borderId="36" xfId="0" applyFont="1" applyFill="1" applyBorder="1" applyAlignment="1">
      <alignment vertical="center"/>
    </xf>
    <xf numFmtId="0" fontId="38" fillId="9" borderId="36" xfId="0" applyFont="1" applyFill="1" applyBorder="1" applyAlignment="1">
      <alignment horizontal="center" vertical="center"/>
    </xf>
    <xf numFmtId="0" fontId="38" fillId="9" borderId="35" xfId="0" applyFont="1" applyFill="1" applyBorder="1" applyAlignment="1">
      <alignment horizontal="right" vertical="center" wrapText="1"/>
    </xf>
    <xf numFmtId="164" fontId="40" fillId="5" borderId="2" xfId="0" applyNumberFormat="1" applyFont="1" applyFill="1" applyBorder="1" applyAlignment="1">
      <alignment vertical="center" wrapText="1"/>
    </xf>
    <xf numFmtId="164" fontId="39" fillId="0" borderId="22" xfId="0" applyNumberFormat="1" applyFont="1" applyBorder="1" applyAlignment="1">
      <alignment vertical="center"/>
    </xf>
    <xf numFmtId="164" fontId="39" fillId="0" borderId="24" xfId="0" applyNumberFormat="1" applyFont="1" applyBorder="1" applyAlignment="1">
      <alignment vertical="center"/>
    </xf>
    <xf numFmtId="164" fontId="39" fillId="5" borderId="22" xfId="0" applyNumberFormat="1" applyFont="1" applyFill="1" applyBorder="1" applyAlignment="1">
      <alignment vertical="center"/>
    </xf>
    <xf numFmtId="164" fontId="47" fillId="5" borderId="23" xfId="0" applyNumberFormat="1" applyFont="1" applyFill="1" applyBorder="1" applyAlignment="1">
      <alignment vertical="center"/>
    </xf>
    <xf numFmtId="164" fontId="39" fillId="5" borderId="24" xfId="0" applyNumberFormat="1" applyFont="1" applyFill="1" applyBorder="1" applyAlignment="1">
      <alignment vertical="center"/>
    </xf>
    <xf numFmtId="0" fontId="38" fillId="9" borderId="39" xfId="0" applyFont="1" applyFill="1" applyBorder="1" applyAlignment="1">
      <alignment horizontal="center" vertical="center" wrapText="1"/>
    </xf>
    <xf numFmtId="0" fontId="38" fillId="9" borderId="39" xfId="0" applyFont="1" applyFill="1" applyBorder="1" applyAlignment="1">
      <alignment horizontal="center" vertical="center"/>
    </xf>
    <xf numFmtId="2" fontId="38" fillId="9" borderId="39" xfId="0" applyNumberFormat="1" applyFont="1" applyFill="1" applyBorder="1" applyAlignment="1">
      <alignment horizontal="center" vertical="center" wrapText="1"/>
    </xf>
    <xf numFmtId="164" fontId="38" fillId="9" borderId="39" xfId="0" applyNumberFormat="1" applyFont="1" applyFill="1" applyBorder="1" applyAlignment="1">
      <alignment horizontal="center" vertical="center" wrapText="1"/>
    </xf>
    <xf numFmtId="164" fontId="38" fillId="9" borderId="38" xfId="0" applyNumberFormat="1" applyFont="1" applyFill="1" applyBorder="1" applyAlignment="1">
      <alignment horizontal="center" vertical="center" wrapText="1"/>
    </xf>
    <xf numFmtId="0" fontId="33" fillId="0" borderId="0" xfId="0" applyFont="1"/>
    <xf numFmtId="0" fontId="11" fillId="0" borderId="0" xfId="0" applyFont="1" applyAlignment="1">
      <alignment horizontal="left" vertical="center"/>
    </xf>
    <xf numFmtId="0" fontId="51" fillId="15" borderId="0" xfId="0" applyFont="1" applyFill="1" applyAlignment="1">
      <alignment horizontal="left" vertical="center"/>
    </xf>
    <xf numFmtId="0" fontId="0" fillId="15" borderId="0" xfId="0" applyFill="1"/>
    <xf numFmtId="0" fontId="8" fillId="0" borderId="16" xfId="0" applyFont="1" applyBorder="1" applyAlignment="1">
      <alignment vertical="center"/>
    </xf>
    <xf numFmtId="0" fontId="55" fillId="0" borderId="16" xfId="0" applyFont="1" applyBorder="1" applyAlignment="1">
      <alignment vertical="center"/>
    </xf>
    <xf numFmtId="0" fontId="5" fillId="20" borderId="5" xfId="0" applyFont="1" applyFill="1" applyBorder="1" applyAlignment="1">
      <alignment horizontal="center" vertical="center"/>
    </xf>
    <xf numFmtId="0" fontId="5" fillId="20" borderId="6" xfId="0" applyFont="1" applyFill="1" applyBorder="1" applyAlignment="1">
      <alignment horizontal="center" vertical="center"/>
    </xf>
    <xf numFmtId="0" fontId="5" fillId="15" borderId="6" xfId="0" applyFont="1" applyFill="1" applyBorder="1" applyAlignment="1">
      <alignment horizontal="center" vertical="center"/>
    </xf>
    <xf numFmtId="0" fontId="5" fillId="20" borderId="8" xfId="0" applyFont="1" applyFill="1" applyBorder="1" applyAlignment="1">
      <alignment horizontal="left" vertical="center" wrapText="1"/>
    </xf>
    <xf numFmtId="0" fontId="5" fillId="20" borderId="2" xfId="0" applyFont="1" applyFill="1" applyBorder="1" applyAlignment="1">
      <alignment horizontal="left" vertical="center" wrapText="1"/>
    </xf>
    <xf numFmtId="0" fontId="5" fillId="20" borderId="6" xfId="0" applyFont="1" applyFill="1" applyBorder="1" applyAlignment="1">
      <alignment horizontal="center" vertical="center" wrapText="1"/>
    </xf>
    <xf numFmtId="0" fontId="5" fillId="20" borderId="4" xfId="0" applyFont="1" applyFill="1" applyBorder="1" applyAlignment="1">
      <alignment horizontal="center" vertical="center" wrapText="1"/>
    </xf>
    <xf numFmtId="0" fontId="39" fillId="0" borderId="39" xfId="0" applyFont="1" applyBorder="1" applyAlignment="1">
      <alignment horizontal="center" vertical="center" wrapText="1"/>
    </xf>
    <xf numFmtId="49" fontId="38" fillId="15" borderId="17" xfId="0" applyNumberFormat="1" applyFont="1" applyFill="1" applyBorder="1" applyAlignment="1">
      <alignment horizontal="center" vertical="center"/>
    </xf>
    <xf numFmtId="49" fontId="38" fillId="15" borderId="42" xfId="0" applyNumberFormat="1" applyFont="1" applyFill="1" applyBorder="1" applyAlignment="1">
      <alignment horizontal="center" vertical="center"/>
    </xf>
    <xf numFmtId="0" fontId="41" fillId="15" borderId="42" xfId="0" applyFont="1" applyFill="1" applyBorder="1" applyAlignment="1">
      <alignment horizontal="center" vertical="center"/>
    </xf>
    <xf numFmtId="0" fontId="41" fillId="15" borderId="19" xfId="0" applyFont="1" applyFill="1" applyBorder="1" applyAlignment="1">
      <alignment horizontal="center" vertical="center"/>
    </xf>
    <xf numFmtId="0" fontId="41" fillId="15" borderId="17" xfId="0" applyFont="1" applyFill="1" applyBorder="1" applyAlignment="1">
      <alignment horizontal="center" vertical="center"/>
    </xf>
    <xf numFmtId="0" fontId="51" fillId="0" borderId="0" xfId="0" applyFont="1" applyAlignment="1">
      <alignment horizontal="center" vertical="center"/>
    </xf>
    <xf numFmtId="164" fontId="39" fillId="0" borderId="0" xfId="0" applyNumberFormat="1" applyFont="1" applyAlignment="1">
      <alignment horizontal="center" vertical="center" wrapText="1"/>
    </xf>
    <xf numFmtId="164" fontId="38" fillId="0" borderId="0" xfId="0" applyNumberFormat="1" applyFont="1" applyAlignment="1">
      <alignment horizontal="center" vertical="center" wrapText="1"/>
    </xf>
    <xf numFmtId="164" fontId="56" fillId="0" borderId="0" xfId="0" applyNumberFormat="1" applyFont="1" applyAlignment="1">
      <alignment vertical="center" wrapText="1"/>
    </xf>
    <xf numFmtId="0" fontId="39" fillId="0" borderId="0" xfId="0" applyFont="1" applyAlignment="1">
      <alignment horizontal="center" vertical="center" wrapText="1"/>
    </xf>
    <xf numFmtId="0" fontId="57" fillId="0" borderId="0" xfId="0" applyFont="1" applyAlignment="1">
      <alignment horizontal="center" vertical="center" wrapText="1"/>
    </xf>
    <xf numFmtId="0" fontId="43" fillId="0" borderId="0" xfId="0" applyFont="1" applyAlignment="1">
      <alignment vertical="center"/>
    </xf>
    <xf numFmtId="164" fontId="43" fillId="0" borderId="0" xfId="0" applyNumberFormat="1" applyFont="1" applyAlignment="1">
      <alignment vertical="center"/>
    </xf>
    <xf numFmtId="0" fontId="38" fillId="0" borderId="0" xfId="0" applyFont="1" applyAlignment="1">
      <alignment horizontal="left" vertical="center" wrapText="1"/>
    </xf>
    <xf numFmtId="164" fontId="51" fillId="0" borderId="0" xfId="0" applyNumberFormat="1" applyFont="1" applyAlignment="1">
      <alignment vertical="center"/>
    </xf>
    <xf numFmtId="0" fontId="43" fillId="0" borderId="0" xfId="0" applyFont="1" applyAlignment="1">
      <alignment horizontal="center" vertical="center"/>
    </xf>
    <xf numFmtId="0" fontId="58" fillId="0" borderId="0" xfId="0" applyFont="1" applyAlignment="1">
      <alignment vertical="center"/>
    </xf>
    <xf numFmtId="164" fontId="58" fillId="0" borderId="0" xfId="0" applyNumberFormat="1" applyFont="1" applyAlignment="1">
      <alignment vertical="center"/>
    </xf>
    <xf numFmtId="0" fontId="38" fillId="21" borderId="16" xfId="0" applyFont="1" applyFill="1" applyBorder="1" applyAlignment="1">
      <alignment horizontal="center" vertical="center"/>
    </xf>
    <xf numFmtId="49" fontId="38" fillId="15" borderId="19" xfId="0" applyNumberFormat="1" applyFont="1" applyFill="1" applyBorder="1" applyAlignment="1">
      <alignment horizontal="center" vertical="center"/>
    </xf>
    <xf numFmtId="0" fontId="38" fillId="0" borderId="0" xfId="0" applyFont="1" applyAlignment="1">
      <alignment horizontal="center" vertical="center" wrapText="1"/>
    </xf>
    <xf numFmtId="164" fontId="39" fillId="0" borderId="53" xfId="0" applyNumberFormat="1" applyFont="1" applyBorder="1"/>
    <xf numFmtId="164" fontId="39" fillId="0" borderId="0" xfId="0" applyNumberFormat="1" applyFont="1"/>
    <xf numFmtId="0" fontId="41" fillId="15" borderId="44" xfId="0" applyFont="1" applyFill="1" applyBorder="1" applyAlignment="1">
      <alignment horizontal="center" vertical="center"/>
    </xf>
    <xf numFmtId="164" fontId="40" fillId="5" borderId="27" xfId="0" applyNumberFormat="1" applyFont="1" applyFill="1" applyBorder="1" applyAlignment="1">
      <alignment vertical="center" wrapText="1"/>
    </xf>
    <xf numFmtId="2" fontId="38" fillId="21" borderId="16" xfId="0" applyNumberFormat="1" applyFont="1" applyFill="1" applyBorder="1" applyAlignment="1">
      <alignment horizontal="center" vertical="center"/>
    </xf>
    <xf numFmtId="0" fontId="51" fillId="15" borderId="0" xfId="0" applyFont="1" applyFill="1" applyAlignment="1">
      <alignment horizontal="center" vertical="center"/>
    </xf>
    <xf numFmtId="0" fontId="38" fillId="21" borderId="34" xfId="0" applyFont="1" applyFill="1" applyBorder="1" applyAlignment="1">
      <alignment horizontal="center" vertical="center"/>
    </xf>
    <xf numFmtId="2" fontId="38" fillId="21" borderId="34" xfId="0" applyNumberFormat="1" applyFont="1" applyFill="1" applyBorder="1" applyAlignment="1">
      <alignment horizontal="center" vertical="center"/>
    </xf>
    <xf numFmtId="2" fontId="43" fillId="0" borderId="0" xfId="0" applyNumberFormat="1" applyFont="1" applyAlignment="1">
      <alignment horizontal="center" vertical="center"/>
    </xf>
    <xf numFmtId="0" fontId="53" fillId="21" borderId="16" xfId="0" applyFont="1" applyFill="1" applyBorder="1" applyAlignment="1">
      <alignment horizontal="center" vertical="center" wrapText="1"/>
    </xf>
    <xf numFmtId="0" fontId="53" fillId="9" borderId="36" xfId="0" applyFont="1" applyFill="1" applyBorder="1" applyAlignment="1">
      <alignment horizontal="center" vertical="center" wrapText="1"/>
    </xf>
    <xf numFmtId="0" fontId="53" fillId="21" borderId="40" xfId="0" applyFont="1" applyFill="1" applyBorder="1" applyAlignment="1">
      <alignment horizontal="center" vertical="center" wrapText="1"/>
    </xf>
    <xf numFmtId="0" fontId="0" fillId="0" borderId="0" xfId="0" applyAlignment="1">
      <alignment horizontal="center"/>
    </xf>
    <xf numFmtId="2" fontId="39" fillId="0" borderId="0" xfId="0" applyNumberFormat="1" applyFont="1" applyAlignment="1">
      <alignment horizontal="center" vertical="center"/>
    </xf>
    <xf numFmtId="0" fontId="39" fillId="0" borderId="0" xfId="0" applyFont="1" applyAlignment="1">
      <alignment horizontal="center" vertical="center"/>
    </xf>
    <xf numFmtId="164" fontId="40" fillId="5" borderId="27" xfId="0" applyNumberFormat="1" applyFont="1" applyFill="1" applyBorder="1" applyAlignment="1">
      <alignment horizontal="right" vertical="center" wrapText="1"/>
    </xf>
    <xf numFmtId="0" fontId="38" fillId="0" borderId="16" xfId="0" applyFont="1" applyBorder="1" applyAlignment="1">
      <alignment horizontal="center" vertical="center" wrapText="1"/>
    </xf>
    <xf numFmtId="2" fontId="39" fillId="0" borderId="0" xfId="0" applyNumberFormat="1" applyFont="1" applyAlignment="1">
      <alignment horizontal="center" vertical="center" wrapText="1"/>
    </xf>
    <xf numFmtId="0" fontId="39" fillId="21" borderId="0" xfId="0" applyFont="1" applyFill="1" applyAlignment="1">
      <alignment horizontal="center" vertical="center" wrapText="1"/>
    </xf>
    <xf numFmtId="0" fontId="38" fillId="0" borderId="34" xfId="0" applyFont="1" applyBorder="1" applyAlignment="1">
      <alignment horizontal="center" vertical="center" wrapText="1"/>
    </xf>
    <xf numFmtId="0" fontId="45" fillId="0" borderId="40" xfId="0" applyFont="1" applyBorder="1" applyAlignment="1">
      <alignment horizontal="center" vertical="center"/>
    </xf>
    <xf numFmtId="0" fontId="45" fillId="0" borderId="34" xfId="0" applyFont="1" applyBorder="1" applyAlignment="1">
      <alignment horizontal="center" vertical="center"/>
    </xf>
    <xf numFmtId="0" fontId="45" fillId="0" borderId="16" xfId="0" applyFont="1" applyBorder="1" applyAlignment="1">
      <alignment horizontal="center" vertical="center"/>
    </xf>
    <xf numFmtId="2" fontId="38" fillId="21" borderId="40" xfId="0" applyNumberFormat="1" applyFont="1" applyFill="1" applyBorder="1" applyAlignment="1">
      <alignment horizontal="center" vertical="center"/>
    </xf>
    <xf numFmtId="0" fontId="49" fillId="22" borderId="17" xfId="0" applyFont="1" applyFill="1" applyBorder="1" applyAlignment="1">
      <alignment horizontal="center" vertical="center"/>
    </xf>
    <xf numFmtId="0" fontId="49" fillId="22" borderId="42" xfId="0" applyFont="1" applyFill="1" applyBorder="1" applyAlignment="1">
      <alignment horizontal="center" vertical="center"/>
    </xf>
    <xf numFmtId="0" fontId="38" fillId="22" borderId="29" xfId="0" applyFont="1" applyFill="1" applyBorder="1" applyAlignment="1">
      <alignment horizontal="center" vertical="center"/>
    </xf>
    <xf numFmtId="0" fontId="41" fillId="15" borderId="52" xfId="0" applyFont="1" applyFill="1" applyBorder="1" applyAlignment="1">
      <alignment horizontal="center" vertical="center"/>
    </xf>
    <xf numFmtId="0" fontId="21" fillId="2" borderId="8" xfId="0" applyFont="1" applyFill="1" applyBorder="1" applyAlignment="1">
      <alignment horizontal="center" vertical="center" wrapText="1"/>
    </xf>
    <xf numFmtId="0" fontId="62" fillId="6" borderId="6"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61" fillId="6" borderId="9" xfId="0" applyFont="1" applyFill="1" applyBorder="1" applyAlignment="1">
      <alignment horizontal="center" vertical="center"/>
    </xf>
    <xf numFmtId="164" fontId="46" fillId="0" borderId="0" xfId="0" applyNumberFormat="1" applyFont="1" applyAlignment="1">
      <alignment horizontal="center" vertical="center" wrapText="1"/>
    </xf>
    <xf numFmtId="164" fontId="63" fillId="0" borderId="0" xfId="0" applyNumberFormat="1" applyFont="1" applyAlignment="1">
      <alignment horizontal="center" vertical="center"/>
    </xf>
    <xf numFmtId="0" fontId="41" fillId="15" borderId="28" xfId="0" applyFont="1" applyFill="1" applyBorder="1" applyAlignment="1">
      <alignment horizontal="center" vertical="center"/>
    </xf>
    <xf numFmtId="164" fontId="52" fillId="0" borderId="0" xfId="0" applyNumberFormat="1" applyFont="1" applyAlignment="1">
      <alignment horizontal="center" vertical="center" wrapText="1"/>
    </xf>
    <xf numFmtId="164" fontId="39" fillId="13" borderId="16" xfId="0" applyNumberFormat="1" applyFont="1" applyFill="1" applyBorder="1" applyAlignment="1">
      <alignment horizontal="center" vertical="center" wrapText="1"/>
    </xf>
    <xf numFmtId="164" fontId="39" fillId="23" borderId="56" xfId="0" applyNumberFormat="1" applyFont="1" applyFill="1" applyBorder="1" applyAlignment="1">
      <alignment horizontal="center" vertical="top" wrapText="1"/>
    </xf>
    <xf numFmtId="164" fontId="39" fillId="23" borderId="56" xfId="0" applyNumberFormat="1" applyFont="1" applyFill="1" applyBorder="1" applyAlignment="1">
      <alignment vertical="top" wrapText="1"/>
    </xf>
    <xf numFmtId="164" fontId="39" fillId="23" borderId="41" xfId="0" applyNumberFormat="1" applyFont="1" applyFill="1" applyBorder="1" applyAlignment="1">
      <alignment vertical="top" wrapText="1"/>
    </xf>
    <xf numFmtId="164" fontId="39" fillId="23" borderId="56" xfId="0" applyNumberFormat="1" applyFont="1" applyFill="1" applyBorder="1" applyAlignment="1">
      <alignment horizontal="center" vertical="center" wrapText="1"/>
    </xf>
    <xf numFmtId="164" fontId="38" fillId="23" borderId="56" xfId="0" applyNumberFormat="1" applyFont="1" applyFill="1" applyBorder="1" applyAlignment="1">
      <alignment vertical="center"/>
    </xf>
    <xf numFmtId="0" fontId="38" fillId="23" borderId="56" xfId="0" applyFont="1" applyFill="1" applyBorder="1" applyAlignment="1">
      <alignment vertical="center"/>
    </xf>
    <xf numFmtId="164" fontId="0" fillId="23" borderId="56" xfId="0" applyNumberFormat="1" applyFill="1" applyBorder="1" applyAlignment="1">
      <alignment horizontal="center" vertical="center"/>
    </xf>
    <xf numFmtId="0" fontId="38" fillId="23" borderId="41" xfId="0" applyFont="1" applyFill="1" applyBorder="1" applyAlignment="1">
      <alignment vertical="center"/>
    </xf>
    <xf numFmtId="164" fontId="38" fillId="5" borderId="0" xfId="0" applyNumberFormat="1" applyFont="1" applyFill="1" applyAlignment="1">
      <alignment horizontal="center" vertical="center"/>
    </xf>
    <xf numFmtId="164" fontId="38" fillId="5" borderId="56" xfId="0" applyNumberFormat="1" applyFont="1" applyFill="1" applyBorder="1" applyAlignment="1">
      <alignment horizontal="center" vertical="center"/>
    </xf>
    <xf numFmtId="164" fontId="38" fillId="5" borderId="0" xfId="0" applyNumberFormat="1" applyFont="1" applyFill="1" applyAlignment="1">
      <alignment vertical="center"/>
    </xf>
    <xf numFmtId="164" fontId="38" fillId="5" borderId="56" xfId="0" applyNumberFormat="1" applyFont="1" applyFill="1" applyBorder="1" applyAlignment="1">
      <alignment vertical="center"/>
    </xf>
    <xf numFmtId="0" fontId="41" fillId="5" borderId="0" xfId="0" applyFont="1" applyFill="1" applyAlignment="1">
      <alignment horizontal="center" vertical="center" wrapText="1"/>
    </xf>
    <xf numFmtId="164" fontId="39" fillId="5" borderId="55" xfId="0" applyNumberFormat="1" applyFont="1" applyFill="1" applyBorder="1" applyAlignment="1">
      <alignment horizontal="center" vertical="top" wrapText="1"/>
    </xf>
    <xf numFmtId="164" fontId="39" fillId="5" borderId="56" xfId="0" applyNumberFormat="1" applyFont="1" applyFill="1" applyBorder="1" applyAlignment="1">
      <alignment vertical="top" wrapText="1"/>
    </xf>
    <xf numFmtId="0" fontId="57" fillId="5" borderId="0" xfId="0" applyFont="1" applyFill="1" applyAlignment="1">
      <alignment horizontal="center" vertical="center" wrapText="1"/>
    </xf>
    <xf numFmtId="164" fontId="0" fillId="5" borderId="0" xfId="0" applyNumberFormat="1" applyFill="1" applyAlignment="1">
      <alignment horizontal="center" vertical="center"/>
    </xf>
    <xf numFmtId="0" fontId="38" fillId="5" borderId="0" xfId="0" applyFont="1" applyFill="1" applyAlignment="1">
      <alignment vertical="center"/>
    </xf>
    <xf numFmtId="0" fontId="38" fillId="5" borderId="56" xfId="0" applyFont="1" applyFill="1" applyBorder="1" applyAlignment="1">
      <alignment vertical="center"/>
    </xf>
    <xf numFmtId="164" fontId="39" fillId="5" borderId="16" xfId="0" applyNumberFormat="1" applyFont="1" applyFill="1" applyBorder="1" applyAlignment="1">
      <alignment horizontal="center" vertical="center" wrapText="1"/>
    </xf>
    <xf numFmtId="0" fontId="38" fillId="0" borderId="56" xfId="0" applyFont="1" applyBorder="1" applyAlignment="1">
      <alignment horizontal="center" vertical="center"/>
    </xf>
    <xf numFmtId="0" fontId="46" fillId="0" borderId="0" xfId="0" applyFont="1" applyAlignment="1">
      <alignment horizontal="left" vertical="center" wrapText="1"/>
    </xf>
    <xf numFmtId="0" fontId="66" fillId="0" borderId="16" xfId="0" applyFont="1" applyBorder="1" applyAlignment="1">
      <alignment vertical="center" wrapText="1"/>
    </xf>
    <xf numFmtId="0" fontId="66" fillId="0" borderId="39" xfId="0" applyFont="1" applyBorder="1" applyAlignment="1">
      <alignment vertical="center" wrapText="1"/>
    </xf>
    <xf numFmtId="0" fontId="38" fillId="21" borderId="0" xfId="0" applyFont="1" applyFill="1" applyAlignment="1">
      <alignment horizontal="center" vertical="center" wrapText="1"/>
    </xf>
    <xf numFmtId="0" fontId="11" fillId="4" borderId="8"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38" fillId="0" borderId="41" xfId="0" applyFont="1" applyBorder="1" applyAlignment="1">
      <alignment horizontal="center" vertical="center" wrapText="1"/>
    </xf>
    <xf numFmtId="0" fontId="66" fillId="0" borderId="41" xfId="0" applyFont="1" applyBorder="1" applyAlignment="1">
      <alignment vertical="center" wrapText="1"/>
    </xf>
    <xf numFmtId="0" fontId="66" fillId="0" borderId="33" xfId="0" applyFont="1" applyBorder="1" applyAlignment="1">
      <alignment vertical="center" wrapText="1"/>
    </xf>
    <xf numFmtId="0" fontId="38" fillId="21" borderId="39" xfId="0" applyFont="1" applyFill="1" applyBorder="1" applyAlignment="1">
      <alignment horizontal="center" vertical="center"/>
    </xf>
    <xf numFmtId="2" fontId="38" fillId="21" borderId="39" xfId="0" applyNumberFormat="1" applyFont="1" applyFill="1" applyBorder="1" applyAlignment="1">
      <alignment horizontal="center" vertical="center"/>
    </xf>
    <xf numFmtId="164" fontId="38" fillId="0" borderId="38" xfId="0" applyNumberFormat="1" applyFont="1" applyBorder="1" applyAlignment="1">
      <alignment horizontal="right" vertical="center"/>
    </xf>
    <xf numFmtId="0" fontId="41" fillId="15" borderId="37" xfId="0" applyFont="1" applyFill="1" applyBorder="1" applyAlignment="1">
      <alignment horizontal="center" vertical="center"/>
    </xf>
    <xf numFmtId="0" fontId="66" fillId="0" borderId="36" xfId="0" applyFont="1" applyBorder="1" applyAlignment="1">
      <alignment vertical="center" wrapText="1"/>
    </xf>
    <xf numFmtId="0" fontId="38" fillId="21" borderId="36" xfId="0" applyFont="1" applyFill="1" applyBorder="1" applyAlignment="1">
      <alignment horizontal="center" vertical="center"/>
    </xf>
    <xf numFmtId="2" fontId="38" fillId="21" borderId="36" xfId="0" applyNumberFormat="1" applyFont="1" applyFill="1" applyBorder="1" applyAlignment="1">
      <alignment horizontal="center" vertical="center"/>
    </xf>
    <xf numFmtId="164" fontId="38" fillId="0" borderId="35" xfId="0" applyNumberFormat="1" applyFont="1" applyBorder="1" applyAlignment="1">
      <alignment horizontal="right" vertical="center"/>
    </xf>
    <xf numFmtId="0" fontId="38" fillId="21" borderId="56" xfId="0" applyFont="1" applyFill="1" applyBorder="1" applyAlignment="1">
      <alignment vertical="center"/>
    </xf>
    <xf numFmtId="0" fontId="45" fillId="0" borderId="56" xfId="0" applyFont="1" applyBorder="1" applyAlignment="1">
      <alignment horizontal="center" vertical="center"/>
    </xf>
    <xf numFmtId="0" fontId="49" fillId="15" borderId="56" xfId="0" applyFont="1" applyFill="1" applyBorder="1" applyAlignment="1">
      <alignment horizontal="center" vertical="center"/>
    </xf>
    <xf numFmtId="0" fontId="53" fillId="21" borderId="56" xfId="0" applyFont="1" applyFill="1" applyBorder="1" applyAlignment="1">
      <alignment horizontal="center" vertical="center" wrapText="1"/>
    </xf>
    <xf numFmtId="164" fontId="38" fillId="0" borderId="58" xfId="0" applyNumberFormat="1" applyFont="1" applyBorder="1" applyAlignment="1">
      <alignment horizontal="right" vertical="center"/>
    </xf>
    <xf numFmtId="0" fontId="38" fillId="21" borderId="41" xfId="0" applyFont="1" applyFill="1" applyBorder="1" applyAlignment="1">
      <alignment vertical="center"/>
    </xf>
    <xf numFmtId="0" fontId="53" fillId="21" borderId="41" xfId="0" applyFont="1" applyFill="1" applyBorder="1" applyAlignment="1">
      <alignment horizontal="center" vertical="center" wrapText="1"/>
    </xf>
    <xf numFmtId="0" fontId="38" fillId="9" borderId="27" xfId="0" applyFont="1" applyFill="1" applyBorder="1" applyAlignment="1">
      <alignment horizontal="right" vertical="center" wrapText="1"/>
    </xf>
    <xf numFmtId="0" fontId="2" fillId="4" borderId="11" xfId="0" applyFont="1" applyFill="1" applyBorder="1"/>
    <xf numFmtId="0" fontId="2" fillId="4" borderId="13" xfId="0" applyFont="1" applyFill="1" applyBorder="1"/>
    <xf numFmtId="0" fontId="7" fillId="6" borderId="9" xfId="0" applyFont="1" applyFill="1" applyBorder="1" applyAlignment="1">
      <alignment horizontal="center" vertical="center"/>
    </xf>
    <xf numFmtId="0" fontId="11" fillId="6" borderId="5" xfId="0" applyFont="1" applyFill="1" applyBorder="1" applyAlignment="1">
      <alignment horizontal="center" vertical="center" wrapText="1"/>
    </xf>
    <xf numFmtId="0" fontId="38" fillId="0" borderId="33" xfId="0" applyFont="1" applyBorder="1" applyAlignment="1">
      <alignment horizontal="center" vertical="center"/>
    </xf>
    <xf numFmtId="0" fontId="38" fillId="0" borderId="39" xfId="0" applyFont="1" applyBorder="1" applyAlignment="1">
      <alignment horizontal="center" vertical="center"/>
    </xf>
    <xf numFmtId="0" fontId="38" fillId="0" borderId="36" xfId="0" applyFont="1" applyBorder="1" applyAlignment="1">
      <alignment horizontal="center" vertical="center"/>
    </xf>
    <xf numFmtId="0" fontId="27" fillId="9" borderId="0" xfId="0" applyFont="1" applyFill="1"/>
    <xf numFmtId="0" fontId="70" fillId="6" borderId="17" xfId="0" applyFont="1" applyFill="1" applyBorder="1" applyAlignment="1">
      <alignment horizontal="center" vertical="center" wrapText="1"/>
    </xf>
    <xf numFmtId="0" fontId="59" fillId="6" borderId="34" xfId="0" applyFont="1" applyFill="1" applyBorder="1" applyAlignment="1">
      <alignment horizontal="center" vertical="center" wrapText="1"/>
    </xf>
    <xf numFmtId="0" fontId="59" fillId="6" borderId="34" xfId="0" applyFont="1" applyFill="1" applyBorder="1" applyAlignment="1">
      <alignment horizontal="center" vertical="center"/>
    </xf>
    <xf numFmtId="0" fontId="27" fillId="4" borderId="34" xfId="0" applyFont="1" applyFill="1" applyBorder="1" applyAlignment="1">
      <alignment horizontal="center" vertical="center" wrapText="1"/>
    </xf>
    <xf numFmtId="0" fontId="27" fillId="4" borderId="34" xfId="0" applyFont="1" applyFill="1" applyBorder="1"/>
    <xf numFmtId="0" fontId="27" fillId="4" borderId="34" xfId="0" applyFont="1" applyFill="1" applyBorder="1" applyAlignment="1">
      <alignment vertical="center"/>
    </xf>
    <xf numFmtId="164" fontId="21" fillId="4" borderId="18" xfId="0" applyNumberFormat="1" applyFont="1" applyFill="1" applyBorder="1" applyAlignment="1">
      <alignment horizontal="center" vertical="center"/>
    </xf>
    <xf numFmtId="0" fontId="70" fillId="6" borderId="42" xfId="0" applyFont="1" applyFill="1" applyBorder="1" applyAlignment="1">
      <alignment horizontal="center" vertical="center" wrapText="1"/>
    </xf>
    <xf numFmtId="0" fontId="59" fillId="6" borderId="16" xfId="0" applyFont="1" applyFill="1" applyBorder="1" applyAlignment="1">
      <alignment horizontal="center" vertical="center" wrapText="1"/>
    </xf>
    <xf numFmtId="0" fontId="59" fillId="6" borderId="16" xfId="0" applyFont="1" applyFill="1" applyBorder="1" applyAlignment="1">
      <alignment horizontal="center" vertical="center"/>
    </xf>
    <xf numFmtId="0" fontId="27" fillId="4" borderId="16" xfId="0" applyFont="1" applyFill="1" applyBorder="1" applyAlignment="1">
      <alignment horizontal="center" vertical="center" wrapText="1"/>
    </xf>
    <xf numFmtId="0" fontId="27" fillId="4" borderId="16" xfId="0" applyFont="1" applyFill="1" applyBorder="1"/>
    <xf numFmtId="0" fontId="27" fillId="4" borderId="16" xfId="0" applyFont="1" applyFill="1" applyBorder="1" applyAlignment="1">
      <alignment vertical="center"/>
    </xf>
    <xf numFmtId="164" fontId="21" fillId="4" borderId="43" xfId="0" applyNumberFormat="1" applyFont="1" applyFill="1" applyBorder="1" applyAlignment="1">
      <alignment horizontal="center" vertical="center"/>
    </xf>
    <xf numFmtId="0" fontId="70" fillId="6" borderId="19" xfId="0" applyFont="1" applyFill="1" applyBorder="1" applyAlignment="1">
      <alignment horizontal="center" vertical="center" wrapText="1"/>
    </xf>
    <xf numFmtId="0" fontId="59" fillId="6" borderId="33" xfId="0" applyFont="1" applyFill="1" applyBorder="1" applyAlignment="1">
      <alignment horizontal="center" vertical="center" wrapText="1"/>
    </xf>
    <xf numFmtId="0" fontId="59" fillId="6" borderId="33" xfId="0" applyFont="1" applyFill="1" applyBorder="1" applyAlignment="1">
      <alignment horizontal="center" vertical="center"/>
    </xf>
    <xf numFmtId="0" fontId="27" fillId="4" borderId="33" xfId="0" applyFont="1" applyFill="1" applyBorder="1" applyAlignment="1">
      <alignment horizontal="center" vertical="center" wrapText="1"/>
    </xf>
    <xf numFmtId="0" fontId="27" fillId="4" borderId="20" xfId="0" applyFont="1" applyFill="1" applyBorder="1" applyAlignment="1">
      <alignment horizontal="center" vertical="center" wrapText="1"/>
    </xf>
    <xf numFmtId="0" fontId="31" fillId="4" borderId="7" xfId="0" applyFont="1" applyFill="1" applyBorder="1" applyAlignment="1">
      <alignment horizontal="center" vertical="center" wrapText="1"/>
    </xf>
    <xf numFmtId="0" fontId="27" fillId="4" borderId="4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5" fillId="2" borderId="7" xfId="0" applyFont="1" applyFill="1" applyBorder="1" applyAlignment="1">
      <alignment horizontal="center" vertical="center"/>
    </xf>
    <xf numFmtId="0" fontId="11" fillId="2"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7" xfId="0" applyFont="1" applyFill="1" applyBorder="1"/>
    <xf numFmtId="0" fontId="5" fillId="4" borderId="7" xfId="0" applyFont="1" applyFill="1" applyBorder="1" applyAlignment="1">
      <alignment vertical="center"/>
    </xf>
    <xf numFmtId="164" fontId="11" fillId="4" borderId="2" xfId="0" applyNumberFormat="1" applyFont="1" applyFill="1" applyBorder="1" applyAlignment="1">
      <alignment horizontal="center" vertical="center"/>
    </xf>
    <xf numFmtId="0" fontId="69" fillId="6" borderId="17" xfId="0" applyFont="1" applyFill="1" applyBorder="1" applyAlignment="1">
      <alignment horizontal="center" vertical="center" wrapText="1"/>
    </xf>
    <xf numFmtId="0" fontId="69" fillId="6" borderId="34" xfId="0" applyFont="1" applyFill="1" applyBorder="1" applyAlignment="1">
      <alignment horizontal="center" vertical="center" wrapText="1"/>
    </xf>
    <xf numFmtId="0" fontId="11" fillId="4" borderId="34" xfId="0" applyFont="1" applyFill="1" applyBorder="1" applyAlignment="1">
      <alignment horizontal="center" vertical="center" wrapText="1"/>
    </xf>
    <xf numFmtId="0" fontId="69" fillId="6" borderId="42" xfId="0" applyFont="1" applyFill="1" applyBorder="1" applyAlignment="1">
      <alignment horizontal="center" vertical="center" wrapText="1"/>
    </xf>
    <xf numFmtId="0" fontId="69" fillId="6" borderId="16"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43" xfId="0" applyFont="1" applyFill="1" applyBorder="1" applyAlignment="1">
      <alignment horizontal="center" vertical="center" wrapText="1"/>
    </xf>
    <xf numFmtId="0" fontId="69" fillId="6" borderId="19" xfId="0" applyFont="1" applyFill="1" applyBorder="1" applyAlignment="1">
      <alignment horizontal="center" vertical="center" wrapText="1"/>
    </xf>
    <xf numFmtId="0" fontId="69" fillId="6" borderId="33" xfId="0" applyFont="1" applyFill="1" applyBorder="1" applyAlignment="1">
      <alignment horizontal="center" vertical="center" wrapText="1"/>
    </xf>
    <xf numFmtId="0" fontId="11" fillId="4" borderId="33" xfId="0" applyFont="1" applyFill="1" applyBorder="1" applyAlignment="1">
      <alignment horizontal="center" vertical="center" wrapText="1"/>
    </xf>
    <xf numFmtId="0" fontId="5" fillId="4" borderId="33" xfId="0" applyFont="1" applyFill="1" applyBorder="1" applyAlignment="1">
      <alignment horizontal="center" vertical="center" wrapText="1"/>
    </xf>
    <xf numFmtId="164" fontId="21" fillId="4" borderId="21" xfId="0" applyNumberFormat="1" applyFont="1" applyFill="1" applyBorder="1" applyAlignment="1">
      <alignment horizontal="center" vertical="center"/>
    </xf>
    <xf numFmtId="164" fontId="73" fillId="0" borderId="0" xfId="0" applyNumberFormat="1" applyFont="1" applyAlignment="1">
      <alignment horizontal="left" vertical="center" wrapText="1"/>
    </xf>
    <xf numFmtId="0" fontId="48" fillId="0" borderId="39" xfId="0" applyFont="1" applyBorder="1" applyAlignment="1">
      <alignment horizontal="center" vertical="center" wrapText="1"/>
    </xf>
    <xf numFmtId="0" fontId="38" fillId="20" borderId="41" xfId="0" applyFont="1" applyFill="1" applyBorder="1" applyAlignment="1">
      <alignment horizontal="center" vertical="center"/>
    </xf>
    <xf numFmtId="2" fontId="38" fillId="21" borderId="41" xfId="0" applyNumberFormat="1" applyFont="1" applyFill="1" applyBorder="1" applyAlignment="1">
      <alignment horizontal="center" vertical="center"/>
    </xf>
    <xf numFmtId="164" fontId="38" fillId="0" borderId="45" xfId="0" applyNumberFormat="1" applyFont="1" applyBorder="1" applyAlignment="1">
      <alignment horizontal="right" vertical="center"/>
    </xf>
    <xf numFmtId="164" fontId="73" fillId="0" borderId="0" xfId="0" applyNumberFormat="1" applyFont="1" applyAlignment="1">
      <alignment vertical="center" wrapText="1"/>
    </xf>
    <xf numFmtId="164" fontId="47" fillId="0" borderId="23" xfId="0" applyNumberFormat="1" applyFont="1" applyBorder="1" applyAlignment="1">
      <alignment vertical="center"/>
    </xf>
    <xf numFmtId="164" fontId="47" fillId="2" borderId="43" xfId="0" applyNumberFormat="1" applyFont="1" applyFill="1" applyBorder="1" applyAlignment="1">
      <alignment vertical="center"/>
    </xf>
    <xf numFmtId="0" fontId="45" fillId="15" borderId="19" xfId="0" applyFont="1" applyFill="1" applyBorder="1" applyAlignment="1">
      <alignment horizontal="center" vertical="center"/>
    </xf>
    <xf numFmtId="0" fontId="38" fillId="15" borderId="0" xfId="0" applyFont="1" applyFill="1" applyAlignment="1">
      <alignment horizontal="center" vertical="center" wrapText="1"/>
    </xf>
    <xf numFmtId="0" fontId="49" fillId="20" borderId="16" xfId="0" applyFont="1" applyFill="1" applyBorder="1" applyAlignment="1">
      <alignment horizontal="left" vertical="center" wrapText="1"/>
    </xf>
    <xf numFmtId="0" fontId="38" fillId="21" borderId="0" xfId="0" applyFont="1" applyFill="1" applyAlignment="1">
      <alignment horizontal="center" vertical="center" wrapText="1"/>
    </xf>
    <xf numFmtId="0" fontId="39" fillId="21" borderId="0" xfId="0" applyFont="1" applyFill="1" applyAlignment="1">
      <alignment horizontal="center" vertical="center" wrapText="1"/>
    </xf>
    <xf numFmtId="0" fontId="41" fillId="0" borderId="33" xfId="0" applyFont="1" applyBorder="1" applyAlignment="1">
      <alignment horizontal="left" vertical="center" wrapText="1"/>
    </xf>
    <xf numFmtId="0" fontId="40" fillId="5" borderId="29" xfId="0" applyFont="1" applyFill="1" applyBorder="1" applyAlignment="1">
      <alignment horizontal="left" vertical="center" wrapText="1"/>
    </xf>
    <xf numFmtId="0" fontId="40" fillId="5" borderId="40" xfId="0" applyFont="1" applyFill="1" applyBorder="1" applyAlignment="1">
      <alignment horizontal="left" vertical="center" wrapText="1"/>
    </xf>
    <xf numFmtId="0" fontId="41" fillId="0" borderId="16" xfId="0" applyFont="1" applyBorder="1" applyAlignment="1">
      <alignment horizontal="left" vertical="center" wrapText="1"/>
    </xf>
    <xf numFmtId="0" fontId="38" fillId="15" borderId="0" xfId="0" applyFont="1" applyFill="1" applyAlignment="1">
      <alignment horizontal="center" vertical="center"/>
    </xf>
    <xf numFmtId="0" fontId="39" fillId="5" borderId="8" xfId="0" applyFont="1" applyFill="1" applyBorder="1" applyAlignment="1">
      <alignment horizontal="center" vertical="center"/>
    </xf>
    <xf numFmtId="0" fontId="39" fillId="5" borderId="7" xfId="0" applyFont="1" applyFill="1" applyBorder="1" applyAlignment="1">
      <alignment horizontal="center" vertical="center"/>
    </xf>
    <xf numFmtId="0" fontId="39" fillId="5" borderId="2" xfId="0" applyFont="1" applyFill="1" applyBorder="1" applyAlignment="1">
      <alignment horizontal="center" vertical="center"/>
    </xf>
    <xf numFmtId="0" fontId="0" fillId="15" borderId="0" xfId="0" applyFill="1" applyAlignment="1">
      <alignment horizontal="center" vertical="center" wrapText="1"/>
    </xf>
    <xf numFmtId="0" fontId="39" fillId="9" borderId="28" xfId="0" applyFont="1" applyFill="1" applyBorder="1" applyAlignment="1">
      <alignment horizontal="left" vertical="center" wrapText="1"/>
    </xf>
    <xf numFmtId="0" fontId="39" fillId="9" borderId="39" xfId="0" applyFont="1" applyFill="1" applyBorder="1" applyAlignment="1">
      <alignment horizontal="left" vertical="center" wrapText="1"/>
    </xf>
    <xf numFmtId="0" fontId="45" fillId="0" borderId="16" xfId="0" applyFont="1" applyBorder="1" applyAlignment="1">
      <alignment horizontal="left" vertical="center" wrapText="1"/>
    </xf>
    <xf numFmtId="0" fontId="40" fillId="5" borderId="28" xfId="0" applyFont="1" applyFill="1" applyBorder="1" applyAlignment="1">
      <alignment horizontal="center" vertical="center" wrapText="1"/>
    </xf>
    <xf numFmtId="0" fontId="40" fillId="5" borderId="39"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41" fillId="0" borderId="36" xfId="0" applyFont="1" applyBorder="1" applyAlignment="1">
      <alignment horizontal="left" vertical="center" wrapText="1"/>
    </xf>
    <xf numFmtId="0" fontId="40" fillId="13" borderId="11" xfId="0" applyFont="1" applyFill="1" applyBorder="1" applyAlignment="1">
      <alignment horizontal="left" vertical="center" wrapText="1"/>
    </xf>
    <xf numFmtId="0" fontId="40" fillId="13" borderId="12" xfId="0" applyFont="1" applyFill="1" applyBorder="1" applyAlignment="1">
      <alignment horizontal="left" vertical="center" wrapText="1"/>
    </xf>
    <xf numFmtId="0" fontId="40" fillId="13" borderId="13" xfId="0" applyFont="1" applyFill="1" applyBorder="1" applyAlignment="1">
      <alignment horizontal="left" vertical="center" wrapText="1"/>
    </xf>
    <xf numFmtId="164" fontId="73" fillId="0" borderId="57" xfId="0" applyNumberFormat="1" applyFont="1" applyBorder="1" applyAlignment="1">
      <alignment horizontal="center" vertical="center" wrapText="1"/>
    </xf>
    <xf numFmtId="0" fontId="45" fillId="0" borderId="33" xfId="0" applyFont="1" applyBorder="1" applyAlignment="1">
      <alignment horizontal="left" vertical="center" wrapText="1"/>
    </xf>
    <xf numFmtId="0" fontId="40" fillId="5" borderId="29" xfId="0" applyFont="1" applyFill="1" applyBorder="1" applyAlignment="1">
      <alignment horizontal="center" vertical="center" wrapText="1"/>
    </xf>
    <xf numFmtId="0" fontId="40" fillId="5" borderId="40"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5" xfId="0" applyFont="1" applyFill="1" applyBorder="1" applyAlignment="1">
      <alignment horizontal="center" vertical="center" wrapText="1"/>
    </xf>
    <xf numFmtId="0" fontId="40" fillId="5" borderId="11" xfId="0" applyFont="1" applyFill="1" applyBorder="1" applyAlignment="1">
      <alignment horizontal="center" vertical="center" wrapText="1"/>
    </xf>
    <xf numFmtId="0" fontId="40" fillId="5" borderId="12" xfId="0" applyFont="1" applyFill="1" applyBorder="1" applyAlignment="1">
      <alignment horizontal="center" vertical="center" wrapText="1"/>
    </xf>
    <xf numFmtId="0" fontId="40" fillId="5" borderId="13" xfId="0" applyFont="1" applyFill="1" applyBorder="1" applyAlignment="1">
      <alignment horizontal="center" vertical="center" wrapText="1"/>
    </xf>
    <xf numFmtId="0" fontId="41" fillId="0" borderId="34" xfId="0" applyFont="1" applyBorder="1" applyAlignment="1">
      <alignment horizontal="left" vertical="center" wrapText="1"/>
    </xf>
    <xf numFmtId="0" fontId="0" fillId="15" borderId="0" xfId="0" applyFill="1" applyAlignment="1">
      <alignment horizontal="center" vertical="center"/>
    </xf>
    <xf numFmtId="0" fontId="46" fillId="0" borderId="0" xfId="0" applyFont="1" applyAlignment="1">
      <alignment horizontal="center" vertical="center" wrapText="1"/>
    </xf>
    <xf numFmtId="0" fontId="45" fillId="0" borderId="39" xfId="0" applyFont="1" applyBorder="1" applyAlignment="1">
      <alignment horizontal="left" vertical="center" wrapText="1"/>
    </xf>
    <xf numFmtId="0" fontId="39" fillId="0" borderId="36" xfId="0" applyFont="1" applyBorder="1" applyAlignment="1">
      <alignment horizontal="center" vertical="center" wrapText="1"/>
    </xf>
    <xf numFmtId="0" fontId="40" fillId="5" borderId="11" xfId="0" applyFont="1" applyFill="1" applyBorder="1" applyAlignment="1">
      <alignment horizontal="left" vertical="center" wrapText="1"/>
    </xf>
    <xf numFmtId="0" fontId="40" fillId="5" borderId="12" xfId="0" applyFont="1" applyFill="1" applyBorder="1" applyAlignment="1">
      <alignment horizontal="left" vertical="center" wrapText="1"/>
    </xf>
    <xf numFmtId="0" fontId="40" fillId="5" borderId="13" xfId="0" applyFont="1" applyFill="1" applyBorder="1" applyAlignment="1">
      <alignment horizontal="left" vertical="center" wrapText="1"/>
    </xf>
    <xf numFmtId="0" fontId="39" fillId="2" borderId="26" xfId="0" applyFont="1" applyFill="1" applyBorder="1" applyAlignment="1">
      <alignment horizontal="right" vertical="center"/>
    </xf>
    <xf numFmtId="0" fontId="39" fillId="2" borderId="47" xfId="0" applyFont="1" applyFill="1" applyBorder="1" applyAlignment="1">
      <alignment horizontal="right" vertical="center"/>
    </xf>
    <xf numFmtId="0" fontId="39" fillId="2" borderId="51" xfId="0" applyFont="1" applyFill="1" applyBorder="1" applyAlignment="1">
      <alignment horizontal="right" vertical="center"/>
    </xf>
    <xf numFmtId="164" fontId="38" fillId="0" borderId="57" xfId="0" applyNumberFormat="1" applyFont="1" applyBorder="1" applyAlignment="1">
      <alignment horizontal="center" vertical="center" wrapText="1"/>
    </xf>
    <xf numFmtId="2" fontId="45" fillId="0" borderId="59" xfId="0" applyNumberFormat="1" applyFont="1" applyBorder="1" applyAlignment="1">
      <alignment horizontal="center" vertical="center"/>
    </xf>
    <xf numFmtId="2" fontId="45" fillId="0" borderId="50" xfId="0" applyNumberFormat="1" applyFont="1" applyBorder="1" applyAlignment="1">
      <alignment horizontal="center" vertical="center"/>
    </xf>
    <xf numFmtId="2" fontId="45" fillId="0" borderId="52" xfId="0" applyNumberFormat="1" applyFont="1" applyBorder="1" applyAlignment="1">
      <alignment horizontal="center" vertical="center"/>
    </xf>
    <xf numFmtId="0" fontId="38" fillId="0" borderId="21"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46" xfId="0" applyFont="1" applyBorder="1" applyAlignment="1">
      <alignment horizontal="center" vertical="center" wrapText="1"/>
    </xf>
    <xf numFmtId="2" fontId="38" fillId="0" borderId="21" xfId="0" applyNumberFormat="1" applyFont="1" applyBorder="1" applyAlignment="1">
      <alignment horizontal="center" vertical="center"/>
    </xf>
    <xf numFmtId="2" fontId="38" fillId="0" borderId="30" xfId="0" applyNumberFormat="1" applyFont="1" applyBorder="1" applyAlignment="1">
      <alignment horizontal="center" vertical="center"/>
    </xf>
    <xf numFmtId="2" fontId="38" fillId="0" borderId="46" xfId="0" applyNumberFormat="1" applyFont="1" applyBorder="1" applyAlignment="1">
      <alignment horizontal="center" vertical="center"/>
    </xf>
    <xf numFmtId="2" fontId="38" fillId="0" borderId="60" xfId="0" applyNumberFormat="1" applyFont="1" applyBorder="1" applyAlignment="1">
      <alignment horizontal="center" vertical="center"/>
    </xf>
    <xf numFmtId="2" fontId="38" fillId="0" borderId="47" xfId="0" applyNumberFormat="1" applyFont="1" applyBorder="1" applyAlignment="1">
      <alignment horizontal="center" vertical="center"/>
    </xf>
    <xf numFmtId="2" fontId="38" fillId="0" borderId="51" xfId="0" applyNumberFormat="1" applyFont="1" applyBorder="1" applyAlignment="1">
      <alignment horizontal="center" vertical="center"/>
    </xf>
    <xf numFmtId="0" fontId="51" fillId="9" borderId="8" xfId="0" applyFont="1" applyFill="1" applyBorder="1" applyAlignment="1">
      <alignment horizontal="center" vertical="center"/>
    </xf>
    <xf numFmtId="0" fontId="51" fillId="9" borderId="7" xfId="0" applyFont="1" applyFill="1" applyBorder="1" applyAlignment="1">
      <alignment horizontal="center" vertical="center"/>
    </xf>
    <xf numFmtId="0" fontId="51" fillId="9" borderId="2" xfId="0" applyFont="1" applyFill="1" applyBorder="1" applyAlignment="1">
      <alignment horizontal="center" vertical="center"/>
    </xf>
    <xf numFmtId="0" fontId="39" fillId="0" borderId="39" xfId="0" applyFont="1" applyBorder="1" applyAlignment="1">
      <alignment horizontal="center" vertical="center" wrapText="1"/>
    </xf>
    <xf numFmtId="0" fontId="51" fillId="9" borderId="0" xfId="0" applyFont="1" applyFill="1" applyAlignment="1">
      <alignment horizontal="center" vertical="center"/>
    </xf>
    <xf numFmtId="0" fontId="48" fillId="5" borderId="8" xfId="0" applyFont="1" applyFill="1" applyBorder="1" applyAlignment="1">
      <alignment horizontal="center" vertical="center" wrapText="1"/>
    </xf>
    <xf numFmtId="0" fontId="48" fillId="5" borderId="7" xfId="0" applyFont="1" applyFill="1" applyBorder="1" applyAlignment="1">
      <alignment horizontal="center" vertical="center" wrapText="1"/>
    </xf>
    <xf numFmtId="0" fontId="48" fillId="5" borderId="2" xfId="0" applyFont="1" applyFill="1" applyBorder="1" applyAlignment="1">
      <alignment horizontal="center" vertical="center" wrapText="1"/>
    </xf>
    <xf numFmtId="0" fontId="39" fillId="2" borderId="25" xfId="0" applyFont="1" applyFill="1" applyBorder="1" applyAlignment="1">
      <alignment horizontal="right" vertical="center"/>
    </xf>
    <xf numFmtId="0" fontId="39" fillId="2" borderId="50" xfId="0" applyFont="1" applyFill="1" applyBorder="1" applyAlignment="1">
      <alignment horizontal="right" vertical="center"/>
    </xf>
    <xf numFmtId="0" fontId="39" fillId="2" borderId="52" xfId="0" applyFont="1" applyFill="1" applyBorder="1" applyAlignment="1">
      <alignment horizontal="right" vertical="center"/>
    </xf>
    <xf numFmtId="0" fontId="40" fillId="5" borderId="8" xfId="0" applyFont="1" applyFill="1" applyBorder="1" applyAlignment="1">
      <alignment horizontal="center" vertical="center" wrapText="1"/>
    </xf>
    <xf numFmtId="0" fontId="40" fillId="5" borderId="7" xfId="0" applyFont="1" applyFill="1" applyBorder="1" applyAlignment="1">
      <alignment horizontal="center" vertical="center" wrapText="1"/>
    </xf>
    <xf numFmtId="0" fontId="40" fillId="5" borderId="2" xfId="0" applyFont="1" applyFill="1" applyBorder="1" applyAlignment="1">
      <alignment horizontal="center" vertical="center" wrapText="1"/>
    </xf>
    <xf numFmtId="0" fontId="41" fillId="0" borderId="41" xfId="0" applyFont="1" applyBorder="1" applyAlignment="1">
      <alignment horizontal="left" vertical="center" wrapText="1"/>
    </xf>
    <xf numFmtId="0" fontId="38" fillId="0" borderId="34" xfId="0" applyFont="1" applyBorder="1" applyAlignment="1">
      <alignment horizontal="left" vertical="center" wrapText="1"/>
    </xf>
    <xf numFmtId="0" fontId="40" fillId="5" borderId="8" xfId="0" applyFont="1" applyFill="1" applyBorder="1" applyAlignment="1">
      <alignment horizontal="left" vertical="center" wrapText="1"/>
    </xf>
    <xf numFmtId="0" fontId="40" fillId="5" borderId="7" xfId="0" applyFont="1" applyFill="1" applyBorder="1" applyAlignment="1">
      <alignment horizontal="left" vertical="center" wrapText="1"/>
    </xf>
    <xf numFmtId="0" fontId="40" fillId="5" borderId="2" xfId="0" applyFont="1" applyFill="1" applyBorder="1" applyAlignment="1">
      <alignment horizontal="left" vertical="center" wrapText="1"/>
    </xf>
    <xf numFmtId="0" fontId="39" fillId="2" borderId="48" xfId="0" applyFont="1" applyFill="1" applyBorder="1" applyAlignment="1">
      <alignment horizontal="right" vertical="center"/>
    </xf>
    <xf numFmtId="0" fontId="39" fillId="2" borderId="30" xfId="0" applyFont="1" applyFill="1" applyBorder="1" applyAlignment="1">
      <alignment horizontal="right" vertical="center"/>
    </xf>
    <xf numFmtId="0" fontId="39" fillId="2" borderId="46" xfId="0" applyFont="1" applyFill="1" applyBorder="1" applyAlignment="1">
      <alignment horizontal="right" vertical="center"/>
    </xf>
    <xf numFmtId="0" fontId="39" fillId="5" borderId="26" xfId="0" applyFont="1" applyFill="1" applyBorder="1" applyAlignment="1">
      <alignment horizontal="right" vertical="center"/>
    </xf>
    <xf numFmtId="0" fontId="39" fillId="5" borderId="47" xfId="0" applyFont="1" applyFill="1" applyBorder="1" applyAlignment="1">
      <alignment horizontal="right" vertical="center"/>
    </xf>
    <xf numFmtId="0" fontId="39" fillId="5" borderId="32" xfId="0" applyFont="1" applyFill="1" applyBorder="1" applyAlignment="1">
      <alignment horizontal="right" vertical="center"/>
    </xf>
    <xf numFmtId="0" fontId="39" fillId="5" borderId="48" xfId="0" applyFont="1" applyFill="1" applyBorder="1" applyAlignment="1">
      <alignment horizontal="right" vertical="center"/>
    </xf>
    <xf numFmtId="0" fontId="39" fillId="5" borderId="30" xfId="0" applyFont="1" applyFill="1" applyBorder="1" applyAlignment="1">
      <alignment horizontal="right" vertical="center"/>
    </xf>
    <xf numFmtId="0" fontId="39" fillId="5" borderId="49" xfId="0" applyFont="1" applyFill="1" applyBorder="1" applyAlignment="1">
      <alignment horizontal="right" vertical="center"/>
    </xf>
    <xf numFmtId="0" fontId="39" fillId="5" borderId="25" xfId="0" applyFont="1" applyFill="1" applyBorder="1" applyAlignment="1">
      <alignment horizontal="left" vertical="center"/>
    </xf>
    <xf numFmtId="0" fontId="39" fillId="5" borderId="50" xfId="0" applyFont="1" applyFill="1" applyBorder="1" applyAlignment="1">
      <alignment horizontal="left" vertical="center"/>
    </xf>
    <xf numFmtId="0" fontId="39" fillId="5" borderId="31" xfId="0" applyFont="1" applyFill="1" applyBorder="1" applyAlignment="1">
      <alignment horizontal="left" vertical="center"/>
    </xf>
    <xf numFmtId="0" fontId="39" fillId="0" borderId="26" xfId="0" applyFont="1" applyBorder="1" applyAlignment="1">
      <alignment horizontal="right" vertical="center"/>
    </xf>
    <xf numFmtId="0" fontId="39" fillId="0" borderId="47" xfId="0" applyFont="1" applyBorder="1" applyAlignment="1">
      <alignment horizontal="right" vertical="center"/>
    </xf>
    <xf numFmtId="0" fontId="39" fillId="0" borderId="32" xfId="0" applyFont="1" applyBorder="1" applyAlignment="1">
      <alignment horizontal="right" vertical="center"/>
    </xf>
    <xf numFmtId="0" fontId="39" fillId="0" borderId="48" xfId="0" applyFont="1" applyBorder="1" applyAlignment="1">
      <alignment horizontal="right" vertical="center"/>
    </xf>
    <xf numFmtId="0" fontId="39" fillId="0" borderId="30" xfId="0" applyFont="1" applyBorder="1" applyAlignment="1">
      <alignment horizontal="right" vertical="center"/>
    </xf>
    <xf numFmtId="0" fontId="39" fillId="0" borderId="49" xfId="0" applyFont="1" applyBorder="1" applyAlignment="1">
      <alignment horizontal="right" vertical="center"/>
    </xf>
    <xf numFmtId="0" fontId="39" fillId="9" borderId="8" xfId="0" applyFont="1" applyFill="1" applyBorder="1" applyAlignment="1">
      <alignment horizontal="left" vertical="center"/>
    </xf>
    <xf numFmtId="0" fontId="39" fillId="9" borderId="7" xfId="0" applyFont="1" applyFill="1" applyBorder="1" applyAlignment="1">
      <alignment horizontal="left" vertical="center"/>
    </xf>
    <xf numFmtId="0" fontId="39" fillId="9" borderId="54" xfId="0" applyFont="1" applyFill="1" applyBorder="1" applyAlignment="1">
      <alignment horizontal="left" vertical="center"/>
    </xf>
    <xf numFmtId="0" fontId="40" fillId="13" borderId="42" xfId="0" applyFont="1" applyFill="1" applyBorder="1" applyAlignment="1">
      <alignment horizontal="left" vertical="center" wrapText="1"/>
    </xf>
    <xf numFmtId="0" fontId="40" fillId="13" borderId="16" xfId="0" applyFont="1" applyFill="1" applyBorder="1" applyAlignment="1">
      <alignment horizontal="left" vertical="center" wrapText="1"/>
    </xf>
    <xf numFmtId="0" fontId="40" fillId="13" borderId="43" xfId="0" applyFont="1" applyFill="1" applyBorder="1" applyAlignment="1">
      <alignment horizontal="left" vertical="center" wrapText="1"/>
    </xf>
    <xf numFmtId="0" fontId="39" fillId="12" borderId="8" xfId="0" applyFont="1" applyFill="1" applyBorder="1" applyAlignment="1">
      <alignment horizontal="center" vertical="center" wrapText="1"/>
    </xf>
    <xf numFmtId="0" fontId="39" fillId="12" borderId="7" xfId="0" applyFont="1" applyFill="1" applyBorder="1" applyAlignment="1">
      <alignment horizontal="center" vertical="center" wrapText="1"/>
    </xf>
    <xf numFmtId="0" fontId="39" fillId="12" borderId="2" xfId="0" applyFont="1" applyFill="1" applyBorder="1" applyAlignment="1">
      <alignment horizontal="center" vertical="center" wrapText="1"/>
    </xf>
    <xf numFmtId="0" fontId="49" fillId="20" borderId="40" xfId="0" applyFont="1" applyFill="1" applyBorder="1" applyAlignment="1">
      <alignment horizontal="left" vertical="center" wrapText="1"/>
    </xf>
    <xf numFmtId="0" fontId="5" fillId="4" borderId="16" xfId="0" applyFont="1" applyFill="1" applyBorder="1" applyAlignment="1">
      <alignment horizontal="center" vertical="center" wrapText="1"/>
    </xf>
    <xf numFmtId="0" fontId="5" fillId="4" borderId="43"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7" fillId="9" borderId="8" xfId="0" applyFont="1" applyFill="1" applyBorder="1" applyAlignment="1">
      <alignment horizontal="center" vertical="center"/>
    </xf>
    <xf numFmtId="0" fontId="7" fillId="9" borderId="7" xfId="0" applyFont="1" applyFill="1" applyBorder="1" applyAlignment="1">
      <alignment horizontal="center" vertical="center"/>
    </xf>
    <xf numFmtId="0" fontId="7" fillId="9" borderId="2" xfId="0" applyFont="1" applyFill="1" applyBorder="1" applyAlignment="1">
      <alignment horizontal="center" vertical="center"/>
    </xf>
    <xf numFmtId="0" fontId="11" fillId="4" borderId="8"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37"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2" xfId="0" applyFont="1" applyFill="1" applyBorder="1" applyAlignment="1">
      <alignment horizontal="center" vertical="center" wrapText="1"/>
    </xf>
    <xf numFmtId="0" fontId="35" fillId="4" borderId="8" xfId="0" applyFont="1" applyFill="1" applyBorder="1" applyAlignment="1">
      <alignment horizontal="center"/>
    </xf>
    <xf numFmtId="0" fontId="35" fillId="4" borderId="7" xfId="0" applyFont="1" applyFill="1" applyBorder="1" applyAlignment="1">
      <alignment horizontal="center"/>
    </xf>
    <xf numFmtId="0" fontId="35" fillId="4" borderId="2" xfId="0" applyFont="1" applyFill="1" applyBorder="1" applyAlignment="1">
      <alignment horizontal="center"/>
    </xf>
    <xf numFmtId="0" fontId="11" fillId="4" borderId="7" xfId="0" applyFont="1" applyFill="1" applyBorder="1" applyAlignment="1">
      <alignment horizontal="center" vertical="center" wrapText="1"/>
    </xf>
    <xf numFmtId="0" fontId="35" fillId="0" borderId="8"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2" xfId="0" applyFont="1" applyBorder="1" applyAlignment="1">
      <alignment horizontal="center" vertical="center" wrapText="1"/>
    </xf>
    <xf numFmtId="0" fontId="11" fillId="15" borderId="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5" fillId="0" borderId="15" xfId="0" applyFont="1" applyBorder="1" applyAlignment="1">
      <alignment vertical="center" wrapText="1"/>
    </xf>
    <xf numFmtId="0" fontId="5" fillId="0" borderId="10" xfId="0" applyFont="1" applyBorder="1" applyAlignment="1">
      <alignment vertical="center" wrapText="1"/>
    </xf>
    <xf numFmtId="0" fontId="5" fillId="0" borderId="6" xfId="0" applyFont="1" applyBorder="1" applyAlignment="1">
      <alignment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3"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12" xfId="0" applyFont="1" applyBorder="1" applyAlignment="1">
      <alignment horizontal="left" vertical="center" wrapText="1"/>
    </xf>
    <xf numFmtId="0" fontId="20" fillId="7" borderId="8"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30" fillId="8" borderId="8" xfId="0" applyFont="1" applyFill="1" applyBorder="1" applyAlignment="1">
      <alignment horizontal="center" vertical="center" wrapText="1"/>
    </xf>
    <xf numFmtId="0" fontId="30" fillId="8" borderId="7" xfId="0" applyFont="1" applyFill="1" applyBorder="1" applyAlignment="1">
      <alignment horizontal="center" vertical="center" wrapText="1"/>
    </xf>
    <xf numFmtId="0" fontId="30" fillId="8" borderId="2" xfId="0"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1"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7" xfId="0" applyFont="1" applyBorder="1" applyAlignment="1">
      <alignment horizontal="center" vertical="center"/>
    </xf>
    <xf numFmtId="0" fontId="2" fillId="0" borderId="34"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33" xfId="0" applyFont="1" applyBorder="1" applyAlignment="1">
      <alignment horizontal="center" vertical="center"/>
    </xf>
    <xf numFmtId="0" fontId="2" fillId="0" borderId="20" xfId="0" applyFont="1" applyBorder="1" applyAlignment="1">
      <alignment horizontal="center" vertical="center"/>
    </xf>
    <xf numFmtId="0" fontId="5" fillId="20" borderId="8" xfId="0" applyFont="1" applyFill="1" applyBorder="1" applyAlignment="1">
      <alignment horizontal="left" vertical="center" wrapText="1"/>
    </xf>
    <xf numFmtId="0" fontId="5" fillId="20" borderId="2" xfId="0" applyFont="1" applyFill="1" applyBorder="1" applyAlignment="1">
      <alignment horizontal="left" vertical="center" wrapText="1"/>
    </xf>
    <xf numFmtId="0" fontId="11" fillId="9" borderId="8"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5" fillId="20" borderId="25" xfId="0" applyFont="1" applyFill="1" applyBorder="1" applyAlignment="1">
      <alignment horizontal="left" vertical="center" wrapText="1"/>
    </xf>
    <xf numFmtId="0" fontId="5" fillId="20" borderId="31" xfId="0" applyFont="1" applyFill="1" applyBorder="1" applyAlignment="1">
      <alignment horizontal="left"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Alignment="1">
      <alignment horizontal="center" vertical="center" wrapText="1"/>
    </xf>
    <xf numFmtId="0" fontId="5" fillId="4" borderId="8"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0" borderId="21" xfId="0" applyFont="1" applyBorder="1" applyAlignment="1">
      <alignment horizontal="left" vertical="center"/>
    </xf>
    <xf numFmtId="0" fontId="5" fillId="0" borderId="30" xfId="0" applyFont="1" applyBorder="1" applyAlignment="1">
      <alignment horizontal="left" vertical="center"/>
    </xf>
    <xf numFmtId="0" fontId="1" fillId="0" borderId="1" xfId="0" applyFont="1" applyBorder="1" applyAlignment="1">
      <alignment horizontal="center" vertical="center" wrapText="1"/>
    </xf>
    <xf numFmtId="0" fontId="2"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45" fillId="0" borderId="34" xfId="0" applyFont="1" applyBorder="1" applyAlignment="1">
      <alignment horizontal="left" vertical="center" wrapText="1"/>
    </xf>
    <xf numFmtId="0" fontId="66" fillId="0" borderId="34" xfId="0" applyFont="1" applyBorder="1" applyAlignment="1">
      <alignment vertical="center" wrapText="1"/>
    </xf>
    <xf numFmtId="0" fontId="45" fillId="0" borderId="34" xfId="0" applyFont="1" applyBorder="1" applyAlignment="1">
      <alignment horizontal="center" vertical="center" wrapText="1"/>
    </xf>
    <xf numFmtId="0" fontId="45" fillId="20" borderId="34" xfId="0" applyFont="1" applyFill="1" applyBorder="1" applyAlignment="1">
      <alignment horizontal="center" vertical="center"/>
    </xf>
    <xf numFmtId="2" fontId="45" fillId="21" borderId="34" xfId="0" applyNumberFormat="1" applyFont="1" applyFill="1" applyBorder="1" applyAlignment="1">
      <alignment horizontal="center" vertical="center"/>
    </xf>
    <xf numFmtId="164" fontId="45" fillId="0" borderId="18" xfId="0" applyNumberFormat="1" applyFont="1" applyBorder="1" applyAlignment="1">
      <alignment horizontal="right" vertical="center"/>
    </xf>
    <xf numFmtId="164" fontId="45" fillId="0" borderId="57" xfId="0" applyNumberFormat="1" applyFont="1" applyBorder="1" applyAlignment="1">
      <alignment horizontal="left" vertical="center" wrapText="1"/>
    </xf>
    <xf numFmtId="0" fontId="45" fillId="15" borderId="17" xfId="0" applyFont="1" applyFill="1" applyBorder="1" applyAlignment="1">
      <alignment horizontal="center" vertical="center"/>
    </xf>
    <xf numFmtId="0" fontId="45" fillId="0" borderId="39" xfId="0" applyFont="1" applyBorder="1" applyAlignment="1">
      <alignment horizontal="center" vertical="center" wrapText="1"/>
    </xf>
    <xf numFmtId="0" fontId="45" fillId="20" borderId="39" xfId="0" applyFont="1" applyFill="1" applyBorder="1" applyAlignment="1">
      <alignment horizontal="center" vertical="center"/>
    </xf>
    <xf numFmtId="2" fontId="45" fillId="21" borderId="39" xfId="0" applyNumberFormat="1" applyFont="1" applyFill="1" applyBorder="1" applyAlignment="1">
      <alignment horizontal="center" vertical="center"/>
    </xf>
    <xf numFmtId="164" fontId="45" fillId="0" borderId="43" xfId="0" applyNumberFormat="1" applyFont="1" applyBorder="1" applyAlignment="1">
      <alignment horizontal="right" vertical="center"/>
    </xf>
    <xf numFmtId="164" fontId="45" fillId="0" borderId="0" xfId="0" applyNumberFormat="1" applyFont="1" applyAlignment="1">
      <alignment horizontal="left" vertical="center" wrapText="1"/>
    </xf>
    <xf numFmtId="0" fontId="45" fillId="15" borderId="42" xfId="0" applyFont="1" applyFill="1" applyBorder="1" applyAlignment="1">
      <alignment horizontal="center" vertical="center"/>
    </xf>
    <xf numFmtId="0" fontId="45" fillId="15" borderId="0" xfId="0" applyFont="1" applyFill="1" applyAlignment="1">
      <alignment horizontal="center" vertical="center"/>
    </xf>
    <xf numFmtId="0" fontId="45" fillId="0" borderId="16" xfId="0" applyFont="1" applyBorder="1" applyAlignment="1">
      <alignment horizontal="center" vertical="center" wrapText="1"/>
    </xf>
    <xf numFmtId="0" fontId="45" fillId="20" borderId="16" xfId="0" applyFont="1" applyFill="1" applyBorder="1" applyAlignment="1">
      <alignment horizontal="center" vertical="center"/>
    </xf>
    <xf numFmtId="164" fontId="45" fillId="0" borderId="57" xfId="0" applyNumberFormat="1" applyFont="1" applyBorder="1" applyAlignment="1">
      <alignment horizontal="left" vertical="center" wrapText="1"/>
    </xf>
    <xf numFmtId="0" fontId="48" fillId="13" borderId="11" xfId="0" applyFont="1" applyFill="1" applyBorder="1" applyAlignment="1">
      <alignment horizontal="center" vertical="center" wrapText="1"/>
    </xf>
    <xf numFmtId="0" fontId="48" fillId="13" borderId="12" xfId="0" applyFont="1" applyFill="1" applyBorder="1" applyAlignment="1">
      <alignment horizontal="center" vertical="center" wrapText="1"/>
    </xf>
    <xf numFmtId="0" fontId="48" fillId="13" borderId="13" xfId="0" applyFont="1" applyFill="1" applyBorder="1" applyAlignment="1">
      <alignment horizontal="center" vertical="center" wrapText="1"/>
    </xf>
    <xf numFmtId="0" fontId="45" fillId="15" borderId="16" xfId="0" applyFont="1" applyFill="1" applyBorder="1" applyAlignment="1">
      <alignment horizontal="center" vertical="center"/>
    </xf>
    <xf numFmtId="0" fontId="49" fillId="20" borderId="41" xfId="0" applyFont="1" applyFill="1" applyBorder="1" applyAlignment="1">
      <alignment horizontal="left" vertical="center" wrapText="1"/>
    </xf>
    <xf numFmtId="0" fontId="45" fillId="0" borderId="41" xfId="0" applyFont="1" applyBorder="1" applyAlignment="1">
      <alignment horizontal="center" vertical="center"/>
    </xf>
    <xf numFmtId="0" fontId="45" fillId="15" borderId="41" xfId="0" applyFont="1" applyFill="1" applyBorder="1" applyAlignment="1">
      <alignment horizontal="center" vertical="center"/>
    </xf>
    <xf numFmtId="0" fontId="49" fillId="22" borderId="9" xfId="0" applyFont="1" applyFill="1" applyBorder="1" applyAlignment="1">
      <alignment horizontal="center" vertical="center"/>
    </xf>
    <xf numFmtId="0" fontId="49" fillId="22" borderId="44" xfId="0" applyFont="1" applyFill="1" applyBorder="1" applyAlignment="1">
      <alignment horizontal="center" vertical="center"/>
    </xf>
    <xf numFmtId="0" fontId="49" fillId="15" borderId="41" xfId="0" applyFont="1" applyFill="1" applyBorder="1" applyAlignment="1">
      <alignment horizontal="center" vertical="center"/>
    </xf>
    <xf numFmtId="164" fontId="39" fillId="23" borderId="56" xfId="0" applyNumberFormat="1" applyFont="1" applyFill="1" applyBorder="1" applyAlignment="1">
      <alignment horizontal="center" vertical="top" wrapText="1"/>
    </xf>
    <xf numFmtId="0" fontId="45" fillId="0" borderId="40" xfId="0" applyFont="1" applyBorder="1" applyAlignment="1">
      <alignment horizontal="left" vertical="center" wrapText="1"/>
    </xf>
    <xf numFmtId="0" fontId="66" fillId="0" borderId="40" xfId="0" applyFont="1" applyBorder="1" applyAlignment="1">
      <alignment vertical="center" wrapText="1"/>
    </xf>
    <xf numFmtId="0" fontId="45" fillId="0" borderId="40" xfId="0" applyFont="1" applyBorder="1" applyAlignment="1">
      <alignment horizontal="center" vertical="center" wrapText="1"/>
    </xf>
    <xf numFmtId="0" fontId="45" fillId="20" borderId="40" xfId="0" applyFont="1" applyFill="1" applyBorder="1" applyAlignment="1">
      <alignment horizontal="center" vertical="center"/>
    </xf>
    <xf numFmtId="0" fontId="45" fillId="15" borderId="48" xfId="0" applyFont="1" applyFill="1" applyBorder="1" applyAlignment="1">
      <alignment horizontal="center" vertical="center"/>
    </xf>
    <xf numFmtId="0" fontId="49" fillId="20" borderId="60" xfId="0" applyFont="1" applyFill="1" applyBorder="1" applyAlignment="1">
      <alignment horizontal="left" vertical="center" wrapText="1"/>
    </xf>
    <xf numFmtId="0" fontId="49" fillId="20" borderId="51" xfId="0" applyFont="1" applyFill="1" applyBorder="1" applyAlignment="1">
      <alignment horizontal="left" vertical="center" wrapText="1"/>
    </xf>
  </cellXfs>
  <cellStyles count="3">
    <cellStyle name="Lien hypertexte" xfId="2" builtinId="8"/>
    <cellStyle name="Normal" xfId="0" builtinId="0"/>
    <cellStyle name="Normal 3 3" xfId="1" xr:uid="{00000000-0005-0000-0000-000002000000}"/>
  </cellStyles>
  <dxfs count="0"/>
  <tableStyles count="0" defaultTableStyle="TableStyleMedium2" defaultPivotStyle="PivotStyleLight16"/>
  <colors>
    <mruColors>
      <color rgb="FF0000FF"/>
      <color rgb="FFFF66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375778</xdr:colOff>
      <xdr:row>79</xdr:row>
      <xdr:rowOff>97508</xdr:rowOff>
    </xdr:from>
    <xdr:to>
      <xdr:col>6</xdr:col>
      <xdr:colOff>693082</xdr:colOff>
      <xdr:row>123</xdr:row>
      <xdr:rowOff>50995</xdr:rowOff>
    </xdr:to>
    <xdr:pic>
      <xdr:nvPicPr>
        <xdr:cNvPr id="2" name="Image 1">
          <a:extLst>
            <a:ext uri="{FF2B5EF4-FFF2-40B4-BE49-F238E27FC236}">
              <a16:creationId xmlns:a16="http://schemas.microsoft.com/office/drawing/2014/main" id="{060BC2CF-A266-5230-D792-B3F251491779}"/>
            </a:ext>
          </a:extLst>
        </xdr:cNvPr>
        <xdr:cNvPicPr>
          <a:picLocks noChangeAspect="1"/>
        </xdr:cNvPicPr>
      </xdr:nvPicPr>
      <xdr:blipFill>
        <a:blip xmlns:r="http://schemas.openxmlformats.org/officeDocument/2006/relationships" r:embed="rId1"/>
        <a:stretch>
          <a:fillRect/>
        </a:stretch>
      </xdr:blipFill>
      <xdr:spPr>
        <a:xfrm>
          <a:off x="375778" y="35445841"/>
          <a:ext cx="7965526" cy="5541487"/>
        </a:xfrm>
        <a:prstGeom prst="rect">
          <a:avLst/>
        </a:prstGeom>
        <a:ln>
          <a:solidFill>
            <a:srgbClr val="5B9BD5"/>
          </a:solidFill>
        </a:ln>
      </xdr:spPr>
    </xdr:pic>
    <xdr:clientData/>
  </xdr:twoCellAnchor>
  <xdr:twoCellAnchor editAs="oneCell">
    <xdr:from>
      <xdr:col>0</xdr:col>
      <xdr:colOff>381000</xdr:colOff>
      <xdr:row>124</xdr:row>
      <xdr:rowOff>96238</xdr:rowOff>
    </xdr:from>
    <xdr:to>
      <xdr:col>6</xdr:col>
      <xdr:colOff>580810</xdr:colOff>
      <xdr:row>149</xdr:row>
      <xdr:rowOff>76000</xdr:rowOff>
    </xdr:to>
    <xdr:pic>
      <xdr:nvPicPr>
        <xdr:cNvPr id="5" name="Image 4">
          <a:extLst>
            <a:ext uri="{FF2B5EF4-FFF2-40B4-BE49-F238E27FC236}">
              <a16:creationId xmlns:a16="http://schemas.microsoft.com/office/drawing/2014/main" id="{E53551FB-8111-7EB6-9542-3EF0892BBEC8}"/>
            </a:ext>
          </a:extLst>
        </xdr:cNvPr>
        <xdr:cNvPicPr>
          <a:picLocks noChangeAspect="1"/>
        </xdr:cNvPicPr>
      </xdr:nvPicPr>
      <xdr:blipFill>
        <a:blip xmlns:r="http://schemas.openxmlformats.org/officeDocument/2006/relationships" r:embed="rId2"/>
        <a:stretch>
          <a:fillRect/>
        </a:stretch>
      </xdr:blipFill>
      <xdr:spPr>
        <a:xfrm>
          <a:off x="381000" y="41159571"/>
          <a:ext cx="7848032" cy="31547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014087-fs01\agence\Users\Damien%20Nury\Desktop\9DA2015.021_EPURNATURE_minute%20V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eme.intra\ANGERS$\SERVICES\SFUSP\bajeatpe\Coordination\Accord%20cadre\ACCORD%20CADRE%202017-2021\espace%20SSP\DCE%20type\BPU%20DCE%20Msub%20AC%20et%20annexe%206.1%20-%20%20janvier%202018%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eme.intra\ANGERS$\SERVICES\SFUSP\bajeatpe\Coordination\Accord%20cadre\ACCORD%20CADRE%202017-2021\Rapport%20d'analyse%20type\analyse%20type%20AC%202017%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sheetName val="9DA2015.021-BPU"/>
      <sheetName val="9DA2015_021-BPU"/>
      <sheetName val="9DA2015_021-BPU1"/>
      <sheetName val="9DA2015_021-BPU5"/>
      <sheetName val="9DA2015_021-BPU4"/>
      <sheetName val="9DA2015_021-BPU2"/>
      <sheetName val="9DA2015_021-BPU3"/>
      <sheetName val="9DA2015_021-BPU6"/>
      <sheetName val="9DA2015_021-BPU7"/>
      <sheetName val="9DA2015_021-BPU8"/>
      <sheetName val="9DA2015_021-BPU9"/>
      <sheetName val="9DA2015_021-BPU10"/>
      <sheetName val="9DA2015_021-BPU11"/>
      <sheetName val="9DA2015_021-BPU12"/>
      <sheetName val="9DA2015_021-BPU15"/>
      <sheetName val="9DA2015_021-BPU13"/>
      <sheetName val="9DA2015_021-BPU14"/>
      <sheetName val="9DA2015_021-BPU17"/>
      <sheetName val="9DA2015_021-BPU16"/>
      <sheetName val="9DA2015_021-BPU18"/>
      <sheetName val="9DA2015_021-BPU35"/>
      <sheetName val="9DA2015_021-BPU20"/>
      <sheetName val="9DA2015_021-BPU19"/>
      <sheetName val="9DA2015_021-BPU21"/>
      <sheetName val="9DA2015_021-BPU22"/>
      <sheetName val="9DA2015_021-BPU23"/>
      <sheetName val="9DA2015_021-BPU29"/>
      <sheetName val="9DA2015_021-BPU27"/>
      <sheetName val="9DA2015_021-BPU24"/>
      <sheetName val="9DA2015_021-BPU26"/>
      <sheetName val="9DA2015_021-BPU25"/>
      <sheetName val="9DA2015_021-BPU28"/>
      <sheetName val="9DA2015_021-BPU31"/>
      <sheetName val="9DA2015_021-BPU30"/>
      <sheetName val="9DA2015_021-BPU32"/>
      <sheetName val="9DA2015_021-BPU33"/>
      <sheetName val="9DA2015_021-BPU34"/>
      <sheetName val="9DA2015_021-BPU36"/>
      <sheetName val="9DA2015_021-BPU37"/>
      <sheetName val="9DA2015_021-BPU38"/>
      <sheetName val="9DA2015_021-BPU41"/>
      <sheetName val="9DA2015_021-BPU40"/>
      <sheetName val="9DA2015_021-BPU39"/>
      <sheetName val="9DA2015_021-BPU42"/>
      <sheetName val="9DA2015_021-BPU43"/>
      <sheetName val="CONTROLE DES CHARGES"/>
      <sheetName val="Menu déroulant"/>
      <sheetName val="DQE LLT1-2"/>
      <sheetName val="03-Synthèse financière"/>
    </sheetNames>
    <sheetDataSet>
      <sheetData sheetId="0" refreshError="1">
        <row r="9">
          <cell r="L9">
            <v>1200</v>
          </cell>
        </row>
        <row r="198">
          <cell r="N198">
            <v>0.22</v>
          </cell>
        </row>
        <row r="202">
          <cell r="N202">
            <v>0.22</v>
          </cell>
        </row>
        <row r="207">
          <cell r="J207">
            <v>0.2</v>
          </cell>
        </row>
        <row r="208">
          <cell r="N208">
            <v>0.2</v>
          </cell>
        </row>
        <row r="209">
          <cell r="J209">
            <v>0.2</v>
          </cell>
        </row>
        <row r="224">
          <cell r="J224">
            <v>0.25</v>
          </cell>
        </row>
      </sheetData>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sheetName val="conditionnement transport"/>
      <sheetName val="menu deroulant"/>
    </sheetNames>
    <sheetDataSet>
      <sheetData sheetId="0"/>
      <sheetData sheetId="1"/>
      <sheetData sheetId="2">
        <row r="3">
          <cell r="H3" t="str">
            <v>Solvant non halogénés et non soufrés PCI&gt;6000 (&lt; 1% halogènes et soufre)</v>
          </cell>
        </row>
        <row r="4">
          <cell r="H4" t="str">
            <v>Solvants halogénés  PCI&gt;6000 (1%&lt; ou = halogènes&lt;20%)</v>
          </cell>
        </row>
        <row r="5">
          <cell r="D5" t="str">
            <v>Vrac (benne, citerne)</v>
          </cell>
          <cell r="H5" t="str">
            <v xml:space="preserve">Solvants halogénés  PCI&gt;6000 (20%&lt; ou = halogènes&lt;40%)                                       </v>
          </cell>
        </row>
        <row r="6">
          <cell r="D6" t="str">
            <v>Grands conditionnements (fûts 200 l, cubitainers, big bags etc.)</v>
          </cell>
          <cell r="H6" t="str">
            <v xml:space="preserve">Solvants halogénés  PCI&gt;6000 (&gt; ou = 40 % d'halogènes)                                    </v>
          </cell>
        </row>
        <row r="7">
          <cell r="D7" t="str">
            <v>Petits conditionnements (bidons etc.)</v>
          </cell>
          <cell r="H7" t="str">
            <v>Solvants soufrés  PCI&gt;6000 – soufre ≤ 5%</v>
          </cell>
        </row>
        <row r="8">
          <cell r="D8" t="str">
            <v>autres</v>
          </cell>
          <cell r="H8" t="str">
            <v>Solvants soufrés  PCI&gt;6000  ( tranche de 5% au-dessus de 5%)</v>
          </cell>
        </row>
        <row r="9">
          <cell r="H9" t="str">
            <v>Absorbant ou matériaux contenant des produits halogénés</v>
          </cell>
        </row>
        <row r="10">
          <cell r="H10" t="str">
            <v>Liquides organiques non halogénés  PCI&lt; ou = 6000 (&lt; 1% halogènes et soufre)</v>
          </cell>
        </row>
        <row r="11">
          <cell r="H11" t="str">
            <v>Solides organiques pulvérulents non halogénés (&lt; 1% halogènes et soufre)</v>
          </cell>
        </row>
        <row r="12">
          <cell r="H12" t="str">
            <v>Pâteux organiques non halogénés  (&lt; 1% halogènes et soufre)</v>
          </cell>
        </row>
        <row r="13">
          <cell r="H13" t="str">
            <v>Liquides organiques halogénés  PCI &lt; ou = 6000 (1%&lt; ou = halogènes&lt;20%)</v>
          </cell>
        </row>
        <row r="14">
          <cell r="H14" t="str">
            <v>Liquides organiques halogénés  PCI&lt; ou = 6000 (20%&lt; ou = halogènes&lt;40%)</v>
          </cell>
        </row>
        <row r="15">
          <cell r="H15" t="str">
            <v>Liquides organiques soufrés  PCI&lt; ou = 6000 (tranche de 5% au-dessus de 5%)</v>
          </cell>
        </row>
        <row r="16">
          <cell r="H16" t="str">
            <v>Solides organiques pulvérulents halogénés (1%&lt; ou = halogènes&lt;20%)</v>
          </cell>
        </row>
        <row r="17">
          <cell r="H17" t="str">
            <v>Solides organiques pulvérulents halogénés (20%&lt; ou = halogènes&lt;40%)</v>
          </cell>
        </row>
        <row r="18">
          <cell r="H18" t="str">
            <v>Solides organiques pulvérulents halogénés (&gt; ou = 40 % d'halogènes)</v>
          </cell>
        </row>
        <row r="19">
          <cell r="H19" t="str">
            <v>Solides organiques pulvérulents soufrés – soufre  ≤ 5%</v>
          </cell>
        </row>
        <row r="20">
          <cell r="H20" t="str">
            <v>Solides organiques pulvérulents soufrés (tranche de 5% au-dessus de 5%)</v>
          </cell>
        </row>
        <row r="21">
          <cell r="H21" t="str">
            <v>Pâteux organiques halogénés (1%&lt; ou = halogènes&lt;20%)</v>
          </cell>
        </row>
        <row r="22">
          <cell r="H22" t="str">
            <v>Pâteux organiques halogénés (20%&lt; ou = halogènes&lt;40%)</v>
          </cell>
        </row>
        <row r="23">
          <cell r="H23" t="str">
            <v>Pâteux organiques halogénés (&gt; ou = 40 % d'halogènes)</v>
          </cell>
        </row>
        <row r="24">
          <cell r="H24" t="str">
            <v>Pâteux organiques soufrés – soufre  ≤ 5%)</v>
          </cell>
        </row>
        <row r="25">
          <cell r="H25" t="str">
            <v>Pâteux organiques soufrés (tranche de 5% au-dessus de 5%)</v>
          </cell>
        </row>
        <row r="26">
          <cell r="H26" t="str">
            <v xml:space="preserve">Liquides organiques polymérisables </v>
          </cell>
        </row>
        <row r="27">
          <cell r="H27" t="str">
            <v>Acides et bases organiques</v>
          </cell>
        </row>
        <row r="28">
          <cell r="H28" t="str">
            <v>Huiles claires</v>
          </cell>
        </row>
        <row r="29">
          <cell r="H29" t="str">
            <v>Huiles noires</v>
          </cell>
        </row>
        <row r="30">
          <cell r="H30" t="str">
            <v>Fluide de coupe, émulsion eau/hydrocarbures</v>
          </cell>
        </row>
        <row r="31">
          <cell r="H31" t="str">
            <v>goudrons sulfuriques</v>
          </cell>
        </row>
        <row r="32">
          <cell r="H32" t="str">
            <v>Fuel domestique (&lt; ou = 1% S)</v>
          </cell>
        </row>
        <row r="33">
          <cell r="H33" t="str">
            <v>Fuel domestique (&gt;1% S) prix supplémentaire par tranche de 1% de S</v>
          </cell>
        </row>
        <row r="34">
          <cell r="H34" t="str">
            <v>Fuel lourd (&lt; ou = 1% S)</v>
          </cell>
        </row>
        <row r="35">
          <cell r="H35" t="str">
            <v>Fuel lourd (&gt;1% S) prix supplémentaire par tranche de 1% de S</v>
          </cell>
        </row>
        <row r="36">
          <cell r="H36" t="str">
            <v>Brai fond de cuve fuel lourd (&lt; ou = 1 % S)</v>
          </cell>
        </row>
        <row r="37">
          <cell r="H37" t="str">
            <v>Brai fond de cuve fuel lourd (&gt;1% S) prix supplémentaire par tranche de 1% de S</v>
          </cell>
        </row>
        <row r="38">
          <cell r="H38" t="str">
            <v>Acides liquides minéraux non toxiques et oxydants</v>
          </cell>
        </row>
        <row r="39">
          <cell r="H39" t="str">
            <v>Acides liquides minéraux  toxiques et/ou oxydants</v>
          </cell>
        </row>
        <row r="40">
          <cell r="H40" t="str">
            <v>Bases liquides minérales non toxiques et oxydantes</v>
          </cell>
        </row>
        <row r="41">
          <cell r="H41" t="str">
            <v>Base liquides minérales toxiques et oxydantes</v>
          </cell>
        </row>
        <row r="42">
          <cell r="H42" t="str">
            <v>Boues minérales non toxiques et oxydantes</v>
          </cell>
        </row>
        <row r="43">
          <cell r="H43" t="str">
            <v>Boues minérales  toxiques et/ou oxydantes</v>
          </cell>
        </row>
        <row r="44">
          <cell r="H44" t="str">
            <v>Solides minéraux acides non toxiques et non oxydants</v>
          </cell>
        </row>
        <row r="45">
          <cell r="H45" t="str">
            <v>Solides minéraux acides toxiques et/ou oxydants</v>
          </cell>
        </row>
        <row r="46">
          <cell r="H46" t="str">
            <v>Solides minéraux alcalins non toxiques</v>
          </cell>
        </row>
        <row r="47">
          <cell r="H47" t="str">
            <v>Solides minéraux alcalins toxiques</v>
          </cell>
        </row>
        <row r="48">
          <cell r="H48" t="str">
            <v>Solides minéraux oxydants et/ou toxiques</v>
          </cell>
        </row>
        <row r="49">
          <cell r="H49" t="str">
            <v>Solides minéraux acides non toxiques et non oxydants pulvérulents</v>
          </cell>
        </row>
        <row r="50">
          <cell r="H50" t="str">
            <v>Solides minéraux acides toxiques et/ou oxydants pulvérulents</v>
          </cell>
        </row>
        <row r="51">
          <cell r="H51" t="str">
            <v>Solides minéraux alcalins non toxiques pulvérulents</v>
          </cell>
        </row>
        <row r="52">
          <cell r="H52" t="str">
            <v>Solides minéraux alcalins toxiques pulvérulents</v>
          </cell>
        </row>
        <row r="53">
          <cell r="H53" t="str">
            <v>Solides minéraux oxydants et/ou toxiques pulvérulents</v>
          </cell>
        </row>
        <row r="54">
          <cell r="H54" t="str">
            <v>Autres déchets minéraux/salins solides</v>
          </cell>
        </row>
        <row r="55">
          <cell r="H55" t="str">
            <v>Absorbants ou matériaux contenant des produits acides ou alcalins</v>
          </cell>
        </row>
        <row r="56">
          <cell r="H56" t="str">
            <v>Solides contenant des métaux lourds autres qu'arsenic et mercure</v>
          </cell>
        </row>
        <row r="57">
          <cell r="H57" t="str">
            <v>Déchets contenant du mercure</v>
          </cell>
        </row>
        <row r="58">
          <cell r="H58" t="str">
            <v>Déchets contenant du cyanure</v>
          </cell>
        </row>
        <row r="59">
          <cell r="H59" t="str">
            <v>Déchets contenant de l'arsenic</v>
          </cell>
        </row>
        <row r="60">
          <cell r="H60" t="str">
            <v>Eléments de transformateur souillés de PCB</v>
          </cell>
        </row>
        <row r="61">
          <cell r="H61" t="str">
            <v>Eléments de transformateur souillés de fluide diélectrique</v>
          </cell>
        </row>
        <row r="62">
          <cell r="H62" t="str">
            <v>Condensateur au PCB</v>
          </cell>
        </row>
        <row r="63">
          <cell r="H63" t="str">
            <v>Fluide diélectrique et huiles contaminées (&gt;50 ppm)</v>
          </cell>
        </row>
        <row r="64">
          <cell r="H64" t="str">
            <v>Effluent contenant des PCB</v>
          </cell>
        </row>
        <row r="65">
          <cell r="H65" t="str">
            <v>Déchets solides contenant des PCB</v>
          </cell>
        </row>
        <row r="66">
          <cell r="H66" t="str">
            <v>Amiante libre, amiante friable</v>
          </cell>
        </row>
        <row r="67">
          <cell r="H67" t="str">
            <v>Amiante-ciment</v>
          </cell>
        </row>
        <row r="68">
          <cell r="H68" t="str">
            <v xml:space="preserve">Amiante liée (non friable) en matrice non inerte </v>
          </cell>
        </row>
        <row r="69">
          <cell r="H69" t="str">
            <v>Produits chimiques de laboratoires,  réactifs de traitement de surface en petits conditionnements</v>
          </cell>
        </row>
        <row r="70">
          <cell r="H70" t="str">
            <v>Bouteilles de gaz</v>
          </cell>
        </row>
        <row r="71">
          <cell r="H71" t="str">
            <v>Bouteilles de gaz (gaz de l'air)</v>
          </cell>
        </row>
        <row r="72">
          <cell r="H72" t="str">
            <v>Bouteilles de gaz (oxydant)</v>
          </cell>
        </row>
        <row r="73">
          <cell r="H73" t="str">
            <v>Bouteilles de gaz (inflammable non toxique hors acétylène)</v>
          </cell>
        </row>
        <row r="74">
          <cell r="H74" t="str">
            <v>Bouteilles de gaz (acétylène)</v>
          </cell>
        </row>
        <row r="75">
          <cell r="H75" t="str">
            <v>Bouteilles de gaz (organique toxique)</v>
          </cell>
        </row>
        <row r="76">
          <cell r="H76" t="str">
            <v>Bouteilles de gaz (minéral toxique)</v>
          </cell>
        </row>
        <row r="77">
          <cell r="H77" t="str">
            <v>Bouteilles de gaz inconnu</v>
          </cell>
        </row>
        <row r="78">
          <cell r="H78" t="str">
            <v>Extincteurs hors halons</v>
          </cell>
        </row>
        <row r="79">
          <cell r="H79" t="str">
            <v>Extincteurs halons</v>
          </cell>
        </row>
        <row r="80">
          <cell r="H80" t="str">
            <v>Bouteilles de résine</v>
          </cell>
        </row>
        <row r="81">
          <cell r="H81" t="str">
            <v>Batteries</v>
          </cell>
        </row>
        <row r="82">
          <cell r="H82" t="str">
            <v>DEEE</v>
          </cell>
        </row>
        <row r="83">
          <cell r="H83" t="str">
            <v>Déchets d'activités de soins à risques infectieux</v>
          </cell>
        </row>
        <row r="84">
          <cell r="H84" t="str">
            <v>Piles lithium</v>
          </cell>
        </row>
        <row r="85">
          <cell r="H85" t="str">
            <v>Piles autres que lithium</v>
          </cell>
        </row>
        <row r="86">
          <cell r="H86" t="str">
            <v>Tubes néons ou autres sources lumineuses</v>
          </cell>
        </row>
        <row r="87">
          <cell r="H87" t="str">
            <v>Aérosols</v>
          </cell>
        </row>
        <row r="88">
          <cell r="H88" t="str">
            <v>Emballages, consommables, et autres déchets souillés par des substances dangereuses</v>
          </cell>
        </row>
        <row r="89">
          <cell r="H89" t="str">
            <v>Déchets valorisables (dechets banals non pollués)</v>
          </cell>
        </row>
        <row r="90">
          <cell r="H90" t="str">
            <v>Déchets non valorisables  (dechets banals non pollués)</v>
          </cell>
        </row>
        <row r="91">
          <cell r="H91" t="str">
            <v>Métaux (dechets banals non pollués)</v>
          </cell>
        </row>
        <row r="92">
          <cell r="H92" t="str">
            <v>Pneumatiques (dechets banals non pollués)</v>
          </cell>
        </row>
        <row r="93">
          <cell r="H93" t="str">
            <v>Gravats, déblais (dechets inertes non pollués)</v>
          </cell>
        </row>
        <row r="94">
          <cell r="H94" t="str">
            <v>autres 1</v>
          </cell>
        </row>
        <row r="95">
          <cell r="H95" t="str">
            <v>autres 2</v>
          </cell>
        </row>
        <row r="96">
          <cell r="H96" t="str">
            <v>autres 3</v>
          </cell>
        </row>
        <row r="97">
          <cell r="H97" t="str">
            <v>autres 4</v>
          </cell>
        </row>
        <row r="98">
          <cell r="H98" t="str">
            <v>autres 5</v>
          </cell>
        </row>
        <row r="99">
          <cell r="H99" t="str">
            <v>autres 6</v>
          </cell>
        </row>
        <row r="100">
          <cell r="H100" t="str">
            <v>autres 7</v>
          </cell>
        </row>
        <row r="101">
          <cell r="H101" t="str">
            <v>autres 8</v>
          </cell>
        </row>
        <row r="102">
          <cell r="H102" t="str">
            <v>autres 9</v>
          </cell>
        </row>
        <row r="103">
          <cell r="H103" t="str">
            <v>autres 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LOT 1"/>
      <sheetName val=" PN BPU OGD"/>
      <sheetName val="PN BPU SERPOL"/>
      <sheetName val="PN BPU SITA REKEM "/>
      <sheetName val=" PN BPU Triadis"/>
      <sheetName val="menu deroulant"/>
      <sheetName val="BPU LOT  2"/>
      <sheetName val="BPU LOT 3"/>
      <sheetName val="analyse technique "/>
      <sheetName val="notation technique"/>
      <sheetName val="Notation critère A2"/>
      <sheetName val="Notation finacière et final (2"/>
      <sheetName val="BPU LOT 4"/>
      <sheetName val="Notation finacière et finale"/>
    </sheetNames>
    <sheetDataSet>
      <sheetData sheetId="0"/>
      <sheetData sheetId="1"/>
      <sheetData sheetId="2"/>
      <sheetData sheetId="3"/>
      <sheetData sheetId="4"/>
      <sheetData sheetId="5">
        <row r="3">
          <cell r="H3" t="str">
            <v>Solvant non halogénés et non soufrés PCI&gt;6000 (&lt; 1% halogènes et soufre)</v>
          </cell>
        </row>
        <row r="4">
          <cell r="H4" t="str">
            <v>Solvants halogénés  PCI&gt;6000 (1%&lt; ou = halogènes&lt;20%)</v>
          </cell>
        </row>
        <row r="5">
          <cell r="H5" t="str">
            <v xml:space="preserve">Solvants halogénés  PCI&gt;6000 (20%&lt; ou = halogènes&lt;40%)                                       </v>
          </cell>
        </row>
        <row r="6">
          <cell r="H6" t="str">
            <v xml:space="preserve">Solvants halogénés  PCI&gt;6000 (&gt; ou = 40 % d'halogènes)                                    </v>
          </cell>
        </row>
        <row r="7">
          <cell r="H7" t="str">
            <v>Solvants soufrés  PCI&gt;6000 – soufre ≤ 5%</v>
          </cell>
        </row>
        <row r="8">
          <cell r="H8" t="str">
            <v>Solvants soufrés  PCI&gt;6000  ( tranche de 5% au-dessus de 5%)</v>
          </cell>
        </row>
        <row r="9">
          <cell r="H9" t="str">
            <v>Absorbant ou matériaux contenant des produits halogénés</v>
          </cell>
        </row>
        <row r="10">
          <cell r="H10" t="str">
            <v>Liquides organiques non halogénés  PCI&lt; ou = 6000 (&lt; 1% halogènes et soufre)</v>
          </cell>
        </row>
        <row r="11">
          <cell r="H11" t="str">
            <v>Solides organiques pulvérulents non halogénés (&lt; 1% halogènes et soufre)</v>
          </cell>
        </row>
        <row r="12">
          <cell r="H12" t="str">
            <v>Pâteux organiques non halogénés  (&lt; 1% halogènes et soufre)</v>
          </cell>
        </row>
        <row r="13">
          <cell r="H13" t="str">
            <v>Liquides organiques halogénés  PCI &lt; ou = 6000 (1%&lt; ou = halogènes&lt;20%)</v>
          </cell>
        </row>
        <row r="14">
          <cell r="H14" t="str">
            <v>Liquides organiques halogénés  PCI&lt; ou = 6000 (20%&lt; ou = halogènes&lt;40%)</v>
          </cell>
        </row>
        <row r="15">
          <cell r="H15" t="str">
            <v>Liquides organiques soufrés  PCI&lt; ou = 6000 (tranche de 5% au-dessus de 5%)</v>
          </cell>
        </row>
        <row r="16">
          <cell r="H16" t="str">
            <v>Solides organiques pulvérulents halogénés (1%&lt; ou = halogènes&lt;20%)</v>
          </cell>
        </row>
        <row r="17">
          <cell r="H17" t="str">
            <v>Solides organiques pulvérulents halogénés (20%&lt; ou = halogènes&lt;40%)</v>
          </cell>
        </row>
        <row r="18">
          <cell r="H18" t="str">
            <v>Solides organiques pulvérulents halogénés (&gt; ou = 40 % d'halogènes)</v>
          </cell>
        </row>
        <row r="19">
          <cell r="H19" t="str">
            <v>Solides organiques pulvérulents soufrés – soufre  ≤ 5%</v>
          </cell>
        </row>
        <row r="20">
          <cell r="H20" t="str">
            <v>Solides organiques pulvérulents soufrés (tranche de 5% au-dessus de 5%)</v>
          </cell>
        </row>
        <row r="21">
          <cell r="H21" t="str">
            <v>Pâteux organiques halogénés (1%&lt; ou = halogènes&lt;20%)</v>
          </cell>
        </row>
        <row r="22">
          <cell r="H22" t="str">
            <v>Pâteux organiques halogénés (20%&lt; ou = halogènes&lt;40%)</v>
          </cell>
        </row>
        <row r="23">
          <cell r="H23" t="str">
            <v>Pâteux organiques halogénés (&gt; ou = 40 % d'halogènes)</v>
          </cell>
        </row>
        <row r="24">
          <cell r="H24" t="str">
            <v>Pâteux organiques soufrés – soufre  ≤ 5%)</v>
          </cell>
        </row>
        <row r="25">
          <cell r="H25" t="str">
            <v>Pâteux organiques soufrés (tranche de 5% au-dessus de 5%)</v>
          </cell>
        </row>
        <row r="26">
          <cell r="H26" t="str">
            <v xml:space="preserve">Liquides organiques polymérisables </v>
          </cell>
        </row>
        <row r="27">
          <cell r="H27" t="str">
            <v>Acides et bases organiques</v>
          </cell>
        </row>
        <row r="28">
          <cell r="H28" t="str">
            <v>Huiles claires</v>
          </cell>
        </row>
        <row r="29">
          <cell r="H29" t="str">
            <v>Huiles noires</v>
          </cell>
        </row>
        <row r="30">
          <cell r="H30" t="str">
            <v>Fluide de coupe, émulsion eau/hydrocarbures</v>
          </cell>
        </row>
        <row r="31">
          <cell r="H31" t="str">
            <v>goudrons sulfuriques</v>
          </cell>
        </row>
        <row r="32">
          <cell r="H32" t="str">
            <v>Fuel domestique (&lt; ou = 1% S)</v>
          </cell>
        </row>
        <row r="33">
          <cell r="H33" t="str">
            <v>Fuel domestique (&gt;1% S) prix supplémentaire par tranche de 1% de S</v>
          </cell>
        </row>
        <row r="34">
          <cell r="H34" t="str">
            <v>Fuel lourd (&lt; ou = 1% S)</v>
          </cell>
        </row>
        <row r="35">
          <cell r="H35" t="str">
            <v>Fuel lourd (&gt;1% S) prix supplémentaire par tranche de 1% de S</v>
          </cell>
        </row>
        <row r="36">
          <cell r="H36" t="str">
            <v>Brai fond de cuve fuel lourd (&lt; ou = 1 % S)</v>
          </cell>
        </row>
        <row r="37">
          <cell r="H37" t="str">
            <v>Brai fond de cuve fuel lourd (&gt;1% S) prix supplémentaire par tranche de 1% de S</v>
          </cell>
        </row>
        <row r="38">
          <cell r="H38" t="str">
            <v>Acides liquides minéraux non toxiques et oxydants</v>
          </cell>
        </row>
        <row r="39">
          <cell r="H39" t="str">
            <v>Acides liquides minéraux  toxiques et/ou oxydants</v>
          </cell>
        </row>
        <row r="40">
          <cell r="H40" t="str">
            <v>Bases liquides minérales non toxiques et oxydantes</v>
          </cell>
        </row>
        <row r="41">
          <cell r="H41" t="str">
            <v>Base liquides minérales toxiques et oxydantes</v>
          </cell>
        </row>
        <row r="42">
          <cell r="H42" t="str">
            <v>Boues minérales non toxiques et oxydantes</v>
          </cell>
        </row>
        <row r="43">
          <cell r="H43" t="str">
            <v>Boues minérales  toxiques et/ou oxydantes</v>
          </cell>
        </row>
        <row r="44">
          <cell r="H44" t="str">
            <v>Solides minéraux acides non toxiques et non oxydants</v>
          </cell>
        </row>
        <row r="45">
          <cell r="H45" t="str">
            <v>Solides minéraux acides toxiques et/ou oxydants</v>
          </cell>
        </row>
        <row r="46">
          <cell r="H46" t="str">
            <v>Solides minéraux alcalins non toxiques</v>
          </cell>
        </row>
        <row r="47">
          <cell r="H47" t="str">
            <v>Solides minéraux alcalins toxiques</v>
          </cell>
        </row>
        <row r="48">
          <cell r="H48" t="str">
            <v>Solides minéraux oxydants et/ou toxiques</v>
          </cell>
        </row>
        <row r="49">
          <cell r="H49" t="str">
            <v>Solides minéraux acides non toxiques et non oxydants pulvérulents</v>
          </cell>
        </row>
        <row r="50">
          <cell r="H50" t="str">
            <v>Solides minéraux acides toxiques et/ou oxydants pulvérulents</v>
          </cell>
        </row>
        <row r="51">
          <cell r="H51" t="str">
            <v>Solides minéraux alcalins non toxiques pulvérulents</v>
          </cell>
        </row>
        <row r="52">
          <cell r="H52" t="str">
            <v>Solides minéraux alcalins toxiques pulvérulents</v>
          </cell>
        </row>
        <row r="53">
          <cell r="H53" t="str">
            <v>Solides minéraux oxydants et/ou toxiques pulvérulents</v>
          </cell>
        </row>
        <row r="54">
          <cell r="H54" t="str">
            <v>Autres déchets minéraux/salins solides</v>
          </cell>
        </row>
        <row r="55">
          <cell r="H55" t="str">
            <v>Absorbants ou matériaux contenant des produits acides ou alcalins</v>
          </cell>
        </row>
        <row r="56">
          <cell r="H56" t="str">
            <v>Solides contenant des métaux lourds autres qu'arsenic et mercure</v>
          </cell>
        </row>
        <row r="57">
          <cell r="H57" t="str">
            <v>Déchets contenant du mercure</v>
          </cell>
        </row>
        <row r="58">
          <cell r="H58" t="str">
            <v>Déchets contenant du cyanure</v>
          </cell>
        </row>
        <row r="59">
          <cell r="H59" t="str">
            <v>Déchets contenant de l'arsenic</v>
          </cell>
        </row>
        <row r="60">
          <cell r="H60" t="str">
            <v>Eléments de transformateur souillés de PCB</v>
          </cell>
        </row>
        <row r="61">
          <cell r="H61" t="str">
            <v>Eléments de transformateur souillés de fluide diélectrique</v>
          </cell>
        </row>
        <row r="62">
          <cell r="H62" t="str">
            <v>Condensateur au PCB</v>
          </cell>
        </row>
        <row r="63">
          <cell r="H63" t="str">
            <v>Fluide diélectrique et huiles contaminées (&gt;50 ppm)</v>
          </cell>
        </row>
        <row r="64">
          <cell r="H64" t="str">
            <v>Effluent contenant des PCB</v>
          </cell>
        </row>
        <row r="65">
          <cell r="H65" t="str">
            <v>Déchets solides contenant des PCB</v>
          </cell>
        </row>
        <row r="66">
          <cell r="H66" t="str">
            <v>Amiante libre, amiante friable</v>
          </cell>
        </row>
        <row r="67">
          <cell r="H67" t="str">
            <v>Amiante-ciment</v>
          </cell>
        </row>
        <row r="68">
          <cell r="H68" t="str">
            <v xml:space="preserve">Amiante liée (non friable) en matrice non inerte </v>
          </cell>
        </row>
        <row r="69">
          <cell r="H69" t="str">
            <v>Produits chimiques de laboratoires,  réactifs de traitement de surface en petits conditionnements</v>
          </cell>
        </row>
        <row r="70">
          <cell r="H70" t="str">
            <v>Bouteilles de gaz</v>
          </cell>
        </row>
        <row r="71">
          <cell r="H71" t="str">
            <v>Bouteilles de gaz (gaz de l'air)</v>
          </cell>
        </row>
        <row r="72">
          <cell r="H72" t="str">
            <v>Bouteilles de gaz (oxydant)</v>
          </cell>
        </row>
        <row r="73">
          <cell r="H73" t="str">
            <v>Bouteilles de gaz (inflammable non toxique hors acétylène)</v>
          </cell>
        </row>
        <row r="74">
          <cell r="H74" t="str">
            <v>Bouteilles de gaz (acétylène)</v>
          </cell>
        </row>
        <row r="75">
          <cell r="H75" t="str">
            <v>Bouteilles de gaz (organique toxique)</v>
          </cell>
        </row>
        <row r="76">
          <cell r="H76" t="str">
            <v>Bouteilles de gaz (minéral toxique)</v>
          </cell>
        </row>
        <row r="77">
          <cell r="H77" t="str">
            <v>Bouteilles de gaz inconnu</v>
          </cell>
        </row>
        <row r="78">
          <cell r="H78" t="str">
            <v>Extincteurs hors halons</v>
          </cell>
        </row>
        <row r="79">
          <cell r="H79" t="str">
            <v>Extincteurs halons</v>
          </cell>
        </row>
        <row r="80">
          <cell r="H80" t="str">
            <v>Bouteilles de résine</v>
          </cell>
        </row>
        <row r="81">
          <cell r="H81" t="str">
            <v>Batteries</v>
          </cell>
        </row>
        <row r="82">
          <cell r="H82" t="str">
            <v>DEEE</v>
          </cell>
        </row>
        <row r="83">
          <cell r="H83" t="str">
            <v>Déchets d'activités de soins à risques infectieux</v>
          </cell>
        </row>
        <row r="84">
          <cell r="H84" t="str">
            <v>Piles lithium</v>
          </cell>
        </row>
        <row r="85">
          <cell r="H85" t="str">
            <v>Piles autres que lithium</v>
          </cell>
        </row>
        <row r="86">
          <cell r="H86" t="str">
            <v>Tubes néons ou autres sources lumineuses</v>
          </cell>
        </row>
        <row r="87">
          <cell r="H87" t="str">
            <v>Aérosols</v>
          </cell>
        </row>
        <row r="88">
          <cell r="H88" t="str">
            <v>Emballages, consommables, et autres déchets souillés par des substances dangereuses</v>
          </cell>
        </row>
        <row r="89">
          <cell r="H89" t="str">
            <v>Déchets valorisables</v>
          </cell>
        </row>
        <row r="90">
          <cell r="H90" t="str">
            <v>Déchets non valorisables</v>
          </cell>
        </row>
        <row r="91">
          <cell r="H91" t="str">
            <v>Métaux</v>
          </cell>
        </row>
        <row r="92">
          <cell r="H92" t="str">
            <v>Pneumatiques</v>
          </cell>
        </row>
        <row r="93">
          <cell r="H93" t="str">
            <v>Déchets inertes non pollués</v>
          </cell>
        </row>
        <row r="94">
          <cell r="H94" t="str">
            <v>Gravats, déblais</v>
          </cell>
        </row>
        <row r="95">
          <cell r="H95" t="str">
            <v>autres 1</v>
          </cell>
        </row>
        <row r="96">
          <cell r="H96" t="str">
            <v>autres 2</v>
          </cell>
        </row>
        <row r="97">
          <cell r="H97" t="str">
            <v>autres 3</v>
          </cell>
        </row>
        <row r="98">
          <cell r="H98" t="str">
            <v>autres 4</v>
          </cell>
        </row>
        <row r="99">
          <cell r="H99" t="str">
            <v>autres 5</v>
          </cell>
        </row>
        <row r="100">
          <cell r="H100" t="str">
            <v>autres 6</v>
          </cell>
        </row>
        <row r="101">
          <cell r="H101" t="str">
            <v>autres 7</v>
          </cell>
        </row>
        <row r="102">
          <cell r="H102" t="str">
            <v>autres 8</v>
          </cell>
        </row>
        <row r="103">
          <cell r="H103" t="str">
            <v>autres 9</v>
          </cell>
        </row>
        <row r="104">
          <cell r="H104" t="str">
            <v>autres 10</v>
          </cell>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N168"/>
  <sheetViews>
    <sheetView tabSelected="1" view="pageBreakPreview" zoomScale="124" zoomScaleNormal="100" zoomScaleSheetLayoutView="124" workbookViewId="0">
      <selection activeCell="D8" sqref="D8"/>
    </sheetView>
  </sheetViews>
  <sheetFormatPr baseColWidth="10" defaultColWidth="11.42578125" defaultRowHeight="15" customHeight="1" x14ac:dyDescent="0.25"/>
  <cols>
    <col min="1" max="1" width="9.140625" style="130" customWidth="1"/>
    <col min="2" max="2" width="18.140625" style="128" customWidth="1"/>
    <col min="3" max="3" width="19.140625" style="128" customWidth="1"/>
    <col min="4" max="4" width="43.5703125" style="128" customWidth="1"/>
    <col min="5" max="5" width="14.140625" style="128" customWidth="1"/>
    <col min="6" max="6" width="11.42578125" style="235" customWidth="1"/>
    <col min="7" max="7" width="11.42578125" style="249" customWidth="1"/>
    <col min="8" max="8" width="11.42578125" style="135"/>
    <col min="9" max="9" width="22.42578125" style="135" customWidth="1"/>
    <col min="10" max="10" width="15.7109375" style="135" customWidth="1"/>
    <col min="11" max="11" width="7.42578125" style="135" customWidth="1"/>
    <col min="12" max="12" width="9.140625" style="128" customWidth="1"/>
    <col min="13" max="13" width="18.140625" style="128" customWidth="1"/>
    <col min="14" max="14" width="25.85546875" style="128" customWidth="1"/>
    <col min="15" max="16384" width="11.42578125" style="128"/>
  </cols>
  <sheetData>
    <row r="1" spans="1:14" ht="15" customHeight="1" x14ac:dyDescent="0.25">
      <c r="F1" s="130"/>
      <c r="G1" s="130"/>
    </row>
    <row r="2" spans="1:14" s="136" customFormat="1" ht="15" customHeight="1" x14ac:dyDescent="0.25">
      <c r="A2" s="137" t="s">
        <v>45</v>
      </c>
      <c r="D2" s="208" t="s">
        <v>307</v>
      </c>
      <c r="E2" s="208" t="s">
        <v>333</v>
      </c>
      <c r="F2" s="208"/>
      <c r="G2" s="246"/>
      <c r="H2" s="133"/>
      <c r="M2" s="134" t="s">
        <v>46</v>
      </c>
      <c r="N2" s="134" t="s">
        <v>47</v>
      </c>
    </row>
    <row r="3" spans="1:14" ht="15" customHeight="1" thickBot="1" x14ac:dyDescent="0.3">
      <c r="F3" s="130"/>
      <c r="G3" s="131"/>
    </row>
    <row r="4" spans="1:14" s="136" customFormat="1" ht="19.5" thickBot="1" x14ac:dyDescent="0.3">
      <c r="A4" s="441" t="s">
        <v>48</v>
      </c>
      <c r="B4" s="442"/>
      <c r="C4" s="442"/>
      <c r="D4" s="442"/>
      <c r="E4" s="442"/>
      <c r="F4" s="442"/>
      <c r="G4" s="442"/>
      <c r="H4" s="443"/>
      <c r="I4" s="225"/>
      <c r="J4" s="225"/>
      <c r="K4" s="225"/>
    </row>
    <row r="5" spans="1:14" ht="15.75" thickBot="1" x14ac:dyDescent="0.3">
      <c r="B5" s="130"/>
      <c r="C5" s="130"/>
      <c r="D5" s="130"/>
      <c r="E5" s="130"/>
      <c r="F5" s="130"/>
      <c r="G5" s="131"/>
      <c r="H5" s="132"/>
      <c r="I5" s="132"/>
      <c r="J5" s="132"/>
      <c r="K5" s="132"/>
      <c r="M5" s="392" t="s">
        <v>49</v>
      </c>
      <c r="N5" s="418"/>
    </row>
    <row r="6" spans="1:14" s="129" customFormat="1" ht="23.25" thickBot="1" x14ac:dyDescent="0.3">
      <c r="A6" s="163" t="s">
        <v>280</v>
      </c>
      <c r="B6" s="444" t="s">
        <v>279</v>
      </c>
      <c r="C6" s="444"/>
      <c r="D6" s="376" t="s">
        <v>620</v>
      </c>
      <c r="E6" s="219" t="s">
        <v>73</v>
      </c>
      <c r="F6" s="219" t="s">
        <v>129</v>
      </c>
      <c r="G6" s="164" t="s">
        <v>50</v>
      </c>
      <c r="H6" s="165" t="s">
        <v>51</v>
      </c>
      <c r="I6" s="226" t="s">
        <v>336</v>
      </c>
      <c r="J6" s="277" t="s">
        <v>318</v>
      </c>
      <c r="K6" s="226"/>
      <c r="M6" s="387" t="s">
        <v>52</v>
      </c>
      <c r="N6" s="387"/>
    </row>
    <row r="7" spans="1:14" ht="15" customHeight="1" thickBot="1" x14ac:dyDescent="0.3">
      <c r="A7" s="452" t="s">
        <v>53</v>
      </c>
      <c r="B7" s="453"/>
      <c r="C7" s="453"/>
      <c r="D7" s="453"/>
      <c r="E7" s="453"/>
      <c r="F7" s="453"/>
      <c r="G7" s="453"/>
      <c r="H7" s="454"/>
      <c r="I7" s="290"/>
      <c r="J7" s="291" t="s">
        <v>316</v>
      </c>
      <c r="K7" s="144"/>
    </row>
    <row r="8" spans="1:14" ht="56.25" x14ac:dyDescent="0.25">
      <c r="A8" s="243" t="s">
        <v>304</v>
      </c>
      <c r="B8" s="455" t="s">
        <v>54</v>
      </c>
      <c r="C8" s="455"/>
      <c r="D8" s="307" t="s">
        <v>610</v>
      </c>
      <c r="E8" s="306" t="s">
        <v>609</v>
      </c>
      <c r="F8" s="160"/>
      <c r="G8" s="161"/>
      <c r="H8" s="162">
        <f>G8*F8</f>
        <v>0</v>
      </c>
      <c r="I8" s="428" t="s">
        <v>633</v>
      </c>
      <c r="J8" s="278" t="s">
        <v>317</v>
      </c>
      <c r="K8" s="227"/>
      <c r="M8" s="384" t="s">
        <v>63</v>
      </c>
      <c r="N8" s="396"/>
    </row>
    <row r="9" spans="1:14" ht="41.25" x14ac:dyDescent="0.25">
      <c r="A9" s="222" t="s">
        <v>305</v>
      </c>
      <c r="B9" s="391" t="s">
        <v>55</v>
      </c>
      <c r="C9" s="391"/>
      <c r="D9" s="300" t="s">
        <v>611</v>
      </c>
      <c r="E9" s="306" t="s">
        <v>609</v>
      </c>
      <c r="F9" s="152"/>
      <c r="G9" s="153"/>
      <c r="H9" s="154">
        <f>G9*F9</f>
        <v>0</v>
      </c>
      <c r="I9" s="428"/>
      <c r="J9" s="278"/>
      <c r="K9" s="227"/>
      <c r="M9" s="386" t="s">
        <v>64</v>
      </c>
      <c r="N9" s="386"/>
    </row>
    <row r="10" spans="1:14" ht="17.25" thickBot="1" x14ac:dyDescent="0.3">
      <c r="A10" s="223" t="s">
        <v>306</v>
      </c>
      <c r="B10" s="388" t="s">
        <v>56</v>
      </c>
      <c r="C10" s="388"/>
      <c r="D10" s="308" t="s">
        <v>612</v>
      </c>
      <c r="E10" s="306" t="s">
        <v>609</v>
      </c>
      <c r="F10" s="157"/>
      <c r="G10" s="158"/>
      <c r="H10" s="159">
        <f>G10*F10</f>
        <v>0</v>
      </c>
      <c r="I10" s="428"/>
      <c r="J10" s="278"/>
      <c r="K10" s="227"/>
    </row>
    <row r="11" spans="1:14" ht="13.5" thickBot="1" x14ac:dyDescent="0.3">
      <c r="A11" s="142"/>
      <c r="B11" s="143"/>
      <c r="C11" s="143"/>
      <c r="D11" s="143"/>
      <c r="E11" s="411" t="s">
        <v>57</v>
      </c>
      <c r="F11" s="412"/>
      <c r="G11" s="412"/>
      <c r="H11" s="127">
        <f>SUM(H8:H10)</f>
        <v>0</v>
      </c>
      <c r="I11" s="228"/>
      <c r="J11" s="278"/>
      <c r="K11" s="228"/>
    </row>
    <row r="12" spans="1:14" ht="12" thickBot="1" x14ac:dyDescent="0.3">
      <c r="A12" s="142"/>
      <c r="B12" s="143"/>
      <c r="C12" s="143"/>
      <c r="D12" s="143"/>
      <c r="E12" s="144"/>
      <c r="F12" s="144"/>
      <c r="G12" s="145"/>
      <c r="H12" s="146"/>
      <c r="I12" s="146"/>
      <c r="J12" s="279"/>
      <c r="K12" s="146"/>
    </row>
    <row r="13" spans="1:14" ht="12" thickBot="1" x14ac:dyDescent="0.3">
      <c r="A13" s="414" t="s">
        <v>58</v>
      </c>
      <c r="B13" s="415"/>
      <c r="C13" s="415"/>
      <c r="D13" s="415"/>
      <c r="E13" s="415"/>
      <c r="F13" s="415"/>
      <c r="G13" s="415"/>
      <c r="H13" s="416"/>
      <c r="I13" s="290"/>
      <c r="J13" s="292"/>
      <c r="K13" s="144"/>
    </row>
    <row r="14" spans="1:14" ht="56.25" x14ac:dyDescent="0.25">
      <c r="A14" s="224" t="s">
        <v>340</v>
      </c>
      <c r="B14" s="417" t="s">
        <v>70</v>
      </c>
      <c r="C14" s="417"/>
      <c r="D14" s="170" t="s">
        <v>285</v>
      </c>
      <c r="E14" s="260" t="s">
        <v>609</v>
      </c>
      <c r="F14" s="247"/>
      <c r="G14" s="247"/>
      <c r="H14" s="171">
        <f>G14*F14</f>
        <v>0</v>
      </c>
      <c r="I14" s="227" t="s">
        <v>632</v>
      </c>
      <c r="J14" s="278" t="s">
        <v>317</v>
      </c>
      <c r="K14" s="227"/>
    </row>
    <row r="15" spans="1:14" ht="11.25" x14ac:dyDescent="0.25">
      <c r="A15" s="222" t="s">
        <v>341</v>
      </c>
      <c r="B15" s="391" t="s">
        <v>277</v>
      </c>
      <c r="C15" s="391"/>
      <c r="D15" s="151" t="s">
        <v>276</v>
      </c>
      <c r="E15" s="432" t="s">
        <v>609</v>
      </c>
      <c r="F15" s="433"/>
      <c r="G15" s="434"/>
      <c r="H15" s="154">
        <f t="shared" ref="H15:H17" si="0">G15*F15</f>
        <v>0</v>
      </c>
      <c r="I15" s="273"/>
      <c r="J15" s="279"/>
      <c r="K15" s="273"/>
    </row>
    <row r="16" spans="1:14" ht="23.25" customHeight="1" x14ac:dyDescent="0.25">
      <c r="A16" s="222" t="s">
        <v>342</v>
      </c>
      <c r="B16" s="391" t="s">
        <v>59</v>
      </c>
      <c r="C16" s="391"/>
      <c r="D16" s="151" t="s">
        <v>60</v>
      </c>
      <c r="E16" s="432" t="s">
        <v>609</v>
      </c>
      <c r="F16" s="433"/>
      <c r="G16" s="434"/>
      <c r="H16" s="154">
        <f t="shared" si="0"/>
        <v>0</v>
      </c>
      <c r="I16" s="227"/>
      <c r="J16" s="279"/>
      <c r="K16" s="227"/>
    </row>
    <row r="17" spans="1:14" ht="27.75" customHeight="1" x14ac:dyDescent="0.25">
      <c r="A17" s="222" t="s">
        <v>343</v>
      </c>
      <c r="B17" s="391" t="s">
        <v>293</v>
      </c>
      <c r="C17" s="391"/>
      <c r="D17" s="151" t="s">
        <v>613</v>
      </c>
      <c r="E17" s="257" t="s">
        <v>609</v>
      </c>
      <c r="F17" s="238"/>
      <c r="G17" s="245"/>
      <c r="H17" s="154">
        <f t="shared" si="0"/>
        <v>0</v>
      </c>
      <c r="I17" s="428" t="s">
        <v>615</v>
      </c>
      <c r="J17" s="279"/>
      <c r="K17" s="227"/>
    </row>
    <row r="18" spans="1:14" ht="33.75" thickBot="1" x14ac:dyDescent="0.3">
      <c r="A18" s="223" t="s">
        <v>344</v>
      </c>
      <c r="B18" s="388" t="s">
        <v>278</v>
      </c>
      <c r="C18" s="388"/>
      <c r="D18" s="155" t="s">
        <v>614</v>
      </c>
      <c r="E18" s="156" t="s">
        <v>609</v>
      </c>
      <c r="F18" s="172"/>
      <c r="G18" s="173"/>
      <c r="H18" s="159">
        <f t="shared" ref="H18" si="1">G18*F18</f>
        <v>0</v>
      </c>
      <c r="I18" s="428"/>
      <c r="J18" s="279"/>
      <c r="K18" s="276"/>
      <c r="L18" s="299"/>
    </row>
    <row r="19" spans="1:14" ht="13.5" thickBot="1" x14ac:dyDescent="0.3">
      <c r="A19" s="142"/>
      <c r="B19" s="147"/>
      <c r="C19" s="147"/>
      <c r="D19" s="148"/>
      <c r="E19" s="409" t="s">
        <v>61</v>
      </c>
      <c r="F19" s="410"/>
      <c r="G19" s="410"/>
      <c r="H19" s="244">
        <f>SUM(H14:H18)</f>
        <v>0</v>
      </c>
      <c r="I19" s="228"/>
      <c r="J19" s="279"/>
      <c r="K19" s="228"/>
    </row>
    <row r="20" spans="1:14" ht="12" thickBot="1" x14ac:dyDescent="0.3">
      <c r="A20" s="142"/>
      <c r="B20" s="147"/>
      <c r="C20" s="147"/>
      <c r="D20" s="147"/>
      <c r="E20" s="144"/>
      <c r="F20" s="144"/>
      <c r="G20" s="145"/>
      <c r="H20" s="146"/>
      <c r="I20" s="146"/>
      <c r="J20" s="279"/>
      <c r="K20" s="146"/>
    </row>
    <row r="21" spans="1:14" s="231" customFormat="1" ht="13.5" thickBot="1" x14ac:dyDescent="0.3">
      <c r="A21" s="446" t="s">
        <v>630</v>
      </c>
      <c r="B21" s="447"/>
      <c r="C21" s="447"/>
      <c r="D21" s="447"/>
      <c r="E21" s="447"/>
      <c r="F21" s="447"/>
      <c r="G21" s="447"/>
      <c r="H21" s="448"/>
      <c r="I21" s="293"/>
      <c r="J21" s="292"/>
      <c r="K21" s="230"/>
    </row>
    <row r="22" spans="1:14" ht="64.5" customHeight="1" x14ac:dyDescent="0.25">
      <c r="A22" s="224" t="s">
        <v>345</v>
      </c>
      <c r="B22" s="417" t="s">
        <v>335</v>
      </c>
      <c r="C22" s="417"/>
      <c r="D22" s="170" t="s">
        <v>624</v>
      </c>
      <c r="E22" s="260" t="s">
        <v>609</v>
      </c>
      <c r="F22" s="247"/>
      <c r="G22" s="248"/>
      <c r="H22" s="174">
        <f>G22*F22</f>
        <v>0</v>
      </c>
      <c r="I22" s="428" t="s">
        <v>626</v>
      </c>
      <c r="J22" s="278" t="s">
        <v>317</v>
      </c>
      <c r="K22" s="138"/>
      <c r="L22" s="419"/>
    </row>
    <row r="23" spans="1:14" ht="50.25" customHeight="1" thickBot="1" x14ac:dyDescent="0.3">
      <c r="A23" s="223" t="s">
        <v>346</v>
      </c>
      <c r="B23" s="388" t="s">
        <v>62</v>
      </c>
      <c r="C23" s="388"/>
      <c r="D23" s="155" t="s">
        <v>625</v>
      </c>
      <c r="E23" s="156" t="s">
        <v>609</v>
      </c>
      <c r="F23" s="172"/>
      <c r="G23" s="173"/>
      <c r="H23" s="175">
        <f>G23*F23</f>
        <v>0</v>
      </c>
      <c r="I23" s="428"/>
      <c r="J23" s="279"/>
      <c r="K23" s="139"/>
      <c r="L23" s="419"/>
      <c r="M23"/>
      <c r="N23"/>
    </row>
    <row r="24" spans="1:14" ht="15.75" thickBot="1" x14ac:dyDescent="0.3">
      <c r="E24" s="411" t="s">
        <v>308</v>
      </c>
      <c r="F24" s="412"/>
      <c r="G24" s="412"/>
      <c r="H24" s="244">
        <f>SUM(H22:H23)</f>
        <v>0</v>
      </c>
      <c r="I24" s="232"/>
      <c r="J24" s="279"/>
      <c r="K24" s="232"/>
      <c r="M24"/>
      <c r="N24"/>
    </row>
    <row r="25" spans="1:14" ht="11.25" x14ac:dyDescent="0.25">
      <c r="F25" s="130"/>
      <c r="G25" s="131"/>
      <c r="J25" s="279"/>
    </row>
    <row r="26" spans="1:14" ht="12" thickBot="1" x14ac:dyDescent="0.3">
      <c r="F26" s="130"/>
      <c r="G26" s="131"/>
      <c r="J26" s="279"/>
    </row>
    <row r="27" spans="1:14" ht="15.75" thickBot="1" x14ac:dyDescent="0.3">
      <c r="A27" s="411" t="s">
        <v>294</v>
      </c>
      <c r="B27" s="412"/>
      <c r="C27" s="412"/>
      <c r="D27" s="412"/>
      <c r="E27" s="412"/>
      <c r="F27" s="412"/>
      <c r="G27" s="412"/>
      <c r="H27" s="413"/>
      <c r="I27" s="294"/>
      <c r="J27" s="292"/>
      <c r="K27" s="139"/>
      <c r="M27"/>
      <c r="N27"/>
    </row>
    <row r="28" spans="1:14" ht="15.75" thickBot="1" x14ac:dyDescent="0.3">
      <c r="A28" s="457" t="s">
        <v>600</v>
      </c>
      <c r="B28" s="458"/>
      <c r="C28" s="458"/>
      <c r="D28" s="458"/>
      <c r="E28" s="458"/>
      <c r="F28" s="458"/>
      <c r="G28" s="458"/>
      <c r="H28" s="459"/>
      <c r="I28" s="139"/>
      <c r="J28" s="279"/>
      <c r="K28" s="139"/>
      <c r="M28"/>
      <c r="N28"/>
    </row>
    <row r="29" spans="1:14" ht="131.25" customHeight="1" x14ac:dyDescent="0.25">
      <c r="A29" s="275" t="s">
        <v>351</v>
      </c>
      <c r="B29" s="420" t="s">
        <v>314</v>
      </c>
      <c r="C29" s="420"/>
      <c r="D29" s="301" t="s">
        <v>618</v>
      </c>
      <c r="E29" s="330" t="s">
        <v>617</v>
      </c>
      <c r="F29" s="309"/>
      <c r="G29" s="310"/>
      <c r="H29" s="311">
        <f>G29*F29</f>
        <v>0</v>
      </c>
      <c r="I29" s="375" t="s">
        <v>616</v>
      </c>
      <c r="J29" s="278" t="s">
        <v>317</v>
      </c>
      <c r="K29" s="139"/>
      <c r="M29"/>
      <c r="N29"/>
    </row>
    <row r="30" spans="1:14" ht="58.5" customHeight="1" thickBot="1" x14ac:dyDescent="0.3">
      <c r="A30" s="223" t="s">
        <v>352</v>
      </c>
      <c r="B30" s="408" t="s">
        <v>338</v>
      </c>
      <c r="C30" s="408"/>
      <c r="D30" s="308" t="s">
        <v>619</v>
      </c>
      <c r="E30" s="329" t="s">
        <v>609</v>
      </c>
      <c r="F30" s="172"/>
      <c r="G30" s="173"/>
      <c r="H30" s="175">
        <f>G30*F30</f>
        <v>0</v>
      </c>
      <c r="I30" s="375" t="s">
        <v>337</v>
      </c>
      <c r="J30" s="279"/>
      <c r="K30" s="139"/>
      <c r="M30"/>
      <c r="N30"/>
    </row>
    <row r="31" spans="1:14" ht="15.75" thickBot="1" x14ac:dyDescent="0.3">
      <c r="A31" s="422" t="s">
        <v>601</v>
      </c>
      <c r="B31" s="423"/>
      <c r="C31" s="423"/>
      <c r="D31" s="423"/>
      <c r="E31" s="423"/>
      <c r="F31" s="423"/>
      <c r="G31" s="423"/>
      <c r="H31" s="424"/>
      <c r="I31" s="294"/>
      <c r="J31" s="292"/>
      <c r="K31" s="139"/>
      <c r="M31"/>
      <c r="N31"/>
    </row>
    <row r="32" spans="1:14" ht="57" thickBot="1" x14ac:dyDescent="0.3">
      <c r="A32" s="312" t="s">
        <v>353</v>
      </c>
      <c r="B32" s="403" t="s">
        <v>339</v>
      </c>
      <c r="C32" s="403"/>
      <c r="D32" s="313" t="s">
        <v>334</v>
      </c>
      <c r="E32" s="331" t="s">
        <v>609</v>
      </c>
      <c r="F32" s="314"/>
      <c r="G32" s="315"/>
      <c r="H32" s="316">
        <f t="shared" ref="H32" si="2">G32*F32</f>
        <v>0</v>
      </c>
      <c r="I32" s="375" t="s">
        <v>350</v>
      </c>
      <c r="J32" s="278" t="s">
        <v>317</v>
      </c>
      <c r="K32" s="139"/>
      <c r="M32"/>
      <c r="N32"/>
    </row>
    <row r="33" spans="1:14" ht="15.75" thickBot="1" x14ac:dyDescent="0.3">
      <c r="A33" s="142"/>
      <c r="B33" s="147"/>
      <c r="C33" s="147"/>
      <c r="D33" s="147"/>
      <c r="E33" s="409" t="s">
        <v>74</v>
      </c>
      <c r="F33" s="410"/>
      <c r="G33" s="410"/>
      <c r="H33" s="256">
        <f>SUM(H29:H30,H32:H32)</f>
        <v>0</v>
      </c>
      <c r="J33" s="279"/>
      <c r="M33"/>
      <c r="N33"/>
    </row>
    <row r="34" spans="1:14" ht="15.75" thickBot="1" x14ac:dyDescent="0.3">
      <c r="F34" s="130"/>
      <c r="G34" s="131"/>
      <c r="J34" s="279"/>
      <c r="M34"/>
      <c r="N34"/>
    </row>
    <row r="35" spans="1:14" ht="15.75" thickBot="1" x14ac:dyDescent="0.3">
      <c r="A35" s="452" t="s">
        <v>65</v>
      </c>
      <c r="B35" s="453"/>
      <c r="C35" s="453"/>
      <c r="D35" s="453"/>
      <c r="E35" s="453"/>
      <c r="F35" s="453"/>
      <c r="G35" s="453"/>
      <c r="H35" s="454"/>
      <c r="I35" s="294"/>
      <c r="J35" s="292"/>
      <c r="K35" s="139"/>
      <c r="M35"/>
      <c r="N35"/>
    </row>
    <row r="36" spans="1:14" ht="21.75" customHeight="1" x14ac:dyDescent="0.25">
      <c r="A36" s="220" t="s">
        <v>354</v>
      </c>
      <c r="B36" s="456" t="s">
        <v>309</v>
      </c>
      <c r="C36" s="456"/>
      <c r="D36" s="177"/>
      <c r="E36" s="429" t="s">
        <v>609</v>
      </c>
      <c r="F36" s="430"/>
      <c r="G36" s="431"/>
      <c r="H36" s="174">
        <f>G36*F36</f>
        <v>0</v>
      </c>
      <c r="I36" s="274"/>
      <c r="J36" s="614" t="s">
        <v>317</v>
      </c>
      <c r="K36" s="274"/>
    </row>
    <row r="37" spans="1:14" ht="85.5" customHeight="1" x14ac:dyDescent="0.25">
      <c r="A37" s="221" t="s">
        <v>355</v>
      </c>
      <c r="B37" s="399" t="s">
        <v>347</v>
      </c>
      <c r="C37" s="399"/>
      <c r="D37" s="168"/>
      <c r="E37" s="435" t="s">
        <v>609</v>
      </c>
      <c r="F37" s="436"/>
      <c r="G37" s="437"/>
      <c r="H37" s="178">
        <f t="shared" ref="H37:H38" si="3">G37*F37</f>
        <v>0</v>
      </c>
      <c r="I37" s="139"/>
      <c r="J37" s="614"/>
      <c r="K37" s="139"/>
    </row>
    <row r="38" spans="1:14" ht="47.25" customHeight="1" thickBot="1" x14ac:dyDescent="0.3">
      <c r="A38" s="239" t="s">
        <v>356</v>
      </c>
      <c r="B38" s="408" t="s">
        <v>602</v>
      </c>
      <c r="C38" s="408"/>
      <c r="D38" s="179"/>
      <c r="E38" s="438" t="s">
        <v>609</v>
      </c>
      <c r="F38" s="439"/>
      <c r="G38" s="440"/>
      <c r="H38" s="175">
        <f t="shared" si="3"/>
        <v>0</v>
      </c>
      <c r="I38" s="139"/>
      <c r="J38" s="280"/>
      <c r="K38" s="139"/>
    </row>
    <row r="39" spans="1:14" s="231" customFormat="1" ht="13.5" thickBot="1" x14ac:dyDescent="0.3">
      <c r="A39" s="130"/>
      <c r="B39" s="128"/>
      <c r="C39" s="128"/>
      <c r="D39" s="128"/>
      <c r="E39" s="411" t="s">
        <v>66</v>
      </c>
      <c r="F39" s="412"/>
      <c r="G39" s="412"/>
      <c r="H39" s="141">
        <f>SUM(H36:H38)</f>
        <v>0</v>
      </c>
      <c r="I39" s="140"/>
      <c r="J39" s="232"/>
      <c r="K39" s="140"/>
      <c r="L39" s="128"/>
      <c r="M39" s="128"/>
      <c r="N39" s="128"/>
    </row>
    <row r="40" spans="1:14" x14ac:dyDescent="0.25">
      <c r="F40" s="130"/>
      <c r="G40" s="130"/>
      <c r="H40" s="149"/>
      <c r="I40" s="139"/>
      <c r="J40" s="232"/>
      <c r="K40" s="139"/>
    </row>
    <row r="41" spans="1:14" ht="13.5" thickBot="1" x14ac:dyDescent="0.3">
      <c r="E41" s="144"/>
      <c r="F41" s="144"/>
      <c r="G41" s="145"/>
      <c r="I41" s="132"/>
      <c r="J41" s="232"/>
      <c r="K41" s="132"/>
    </row>
    <row r="42" spans="1:14" ht="13.5" thickBot="1" x14ac:dyDescent="0.3">
      <c r="C42" s="449" t="s">
        <v>67</v>
      </c>
      <c r="D42" s="450"/>
      <c r="E42" s="450"/>
      <c r="F42" s="450"/>
      <c r="G42" s="451"/>
      <c r="H42" s="181">
        <f>H11+H19+H24+H33+H39</f>
        <v>0</v>
      </c>
      <c r="I42" s="232"/>
      <c r="J42" s="232"/>
      <c r="K42" s="232"/>
      <c r="M42" s="233"/>
      <c r="N42" s="233"/>
    </row>
    <row r="43" spans="1:14" ht="12.75" x14ac:dyDescent="0.25">
      <c r="C43" s="460" t="s">
        <v>315</v>
      </c>
      <c r="D43" s="461"/>
      <c r="E43" s="461"/>
      <c r="F43" s="461"/>
      <c r="G43" s="462"/>
      <c r="H43" s="382">
        <f>H42*0.2</f>
        <v>0</v>
      </c>
      <c r="I43" s="232"/>
      <c r="J43" s="232"/>
      <c r="K43" s="232"/>
    </row>
    <row r="44" spans="1:14" ht="13.5" thickBot="1" x14ac:dyDescent="0.3">
      <c r="C44" s="425" t="s">
        <v>68</v>
      </c>
      <c r="D44" s="426"/>
      <c r="E44" s="426"/>
      <c r="F44" s="426"/>
      <c r="G44" s="427"/>
      <c r="H44" s="182">
        <f>H42+H43</f>
        <v>0</v>
      </c>
      <c r="I44" s="232"/>
      <c r="J44" s="232"/>
      <c r="K44" s="232"/>
    </row>
    <row r="45" spans="1:14" ht="12.75" x14ac:dyDescent="0.25">
      <c r="F45" s="130"/>
      <c r="G45" s="131"/>
      <c r="I45" s="232"/>
      <c r="J45" s="232"/>
      <c r="K45" s="232"/>
    </row>
    <row r="46" spans="1:14" s="136" customFormat="1" ht="18.75" x14ac:dyDescent="0.25">
      <c r="A46" s="445" t="s">
        <v>69</v>
      </c>
      <c r="B46" s="445"/>
      <c r="C46" s="445"/>
      <c r="D46" s="445"/>
      <c r="E46" s="445"/>
      <c r="F46" s="445"/>
      <c r="G46" s="445"/>
      <c r="H46" s="445"/>
      <c r="I46" s="234"/>
      <c r="J46" s="234"/>
      <c r="K46" s="234"/>
      <c r="L46" s="130"/>
      <c r="M46" s="130"/>
      <c r="N46" s="130"/>
    </row>
    <row r="47" spans="1:14" ht="11.25" x14ac:dyDescent="0.25">
      <c r="F47" s="128"/>
      <c r="G47" s="131"/>
    </row>
    <row r="48" spans="1:14" s="129" customFormat="1" ht="23.25" thickBot="1" x14ac:dyDescent="0.3">
      <c r="A48" s="183" t="s">
        <v>280</v>
      </c>
      <c r="B48" s="421" t="s">
        <v>279</v>
      </c>
      <c r="C48" s="421"/>
      <c r="D48" s="184"/>
      <c r="E48" s="184" t="s">
        <v>73</v>
      </c>
      <c r="F48" s="184" t="s">
        <v>129</v>
      </c>
      <c r="G48" s="185" t="s">
        <v>50</v>
      </c>
      <c r="H48" s="186" t="s">
        <v>51</v>
      </c>
      <c r="I48" s="226"/>
      <c r="J48" s="297" t="s">
        <v>319</v>
      </c>
      <c r="K48" s="226"/>
      <c r="M48" s="387" t="s">
        <v>52</v>
      </c>
      <c r="N48" s="387"/>
    </row>
    <row r="49" spans="1:14" s="129" customFormat="1" ht="11.25" x14ac:dyDescent="0.25">
      <c r="A49" s="229"/>
      <c r="B49" s="229"/>
      <c r="C49" s="229"/>
      <c r="D49" s="229"/>
      <c r="E49" s="229"/>
      <c r="F49" s="229"/>
      <c r="G49" s="258"/>
      <c r="H49" s="226"/>
      <c r="I49" s="226"/>
      <c r="J49" s="281"/>
      <c r="K49" s="226"/>
      <c r="M49" s="259"/>
      <c r="N49" s="259"/>
    </row>
    <row r="50" spans="1:14" ht="13.5" thickBot="1" x14ac:dyDescent="0.25">
      <c r="A50" s="142"/>
      <c r="B50" s="147"/>
      <c r="C50" s="147"/>
      <c r="D50" s="147"/>
      <c r="E50" s="240"/>
      <c r="H50" s="241"/>
      <c r="J50" s="282"/>
    </row>
    <row r="51" spans="1:14" ht="12" thickBot="1" x14ac:dyDescent="0.3">
      <c r="A51" s="400" t="s">
        <v>297</v>
      </c>
      <c r="B51" s="401"/>
      <c r="C51" s="401"/>
      <c r="D51" s="401"/>
      <c r="E51" s="401"/>
      <c r="F51" s="401"/>
      <c r="G51" s="401"/>
      <c r="H51" s="402"/>
      <c r="I51" s="288"/>
      <c r="J51" s="289"/>
    </row>
    <row r="52" spans="1:14" ht="56.25" x14ac:dyDescent="0.25">
      <c r="A52" s="224" t="s">
        <v>379</v>
      </c>
      <c r="B52" s="417" t="s">
        <v>621</v>
      </c>
      <c r="C52" s="417"/>
      <c r="D52" s="170" t="s">
        <v>71</v>
      </c>
      <c r="E52" s="260" t="s">
        <v>298</v>
      </c>
      <c r="F52" s="248"/>
      <c r="G52" s="248"/>
      <c r="H52" s="174">
        <f>G52*F52</f>
        <v>0</v>
      </c>
      <c r="I52" s="407" t="s">
        <v>622</v>
      </c>
      <c r="J52" s="278" t="s">
        <v>317</v>
      </c>
    </row>
    <row r="53" spans="1:14" ht="33.75" thickBot="1" x14ac:dyDescent="0.3">
      <c r="A53" s="223" t="s">
        <v>380</v>
      </c>
      <c r="B53" s="388" t="s">
        <v>623</v>
      </c>
      <c r="C53" s="388"/>
      <c r="D53" s="155" t="s">
        <v>72</v>
      </c>
      <c r="E53" s="156" t="s">
        <v>298</v>
      </c>
      <c r="F53" s="264"/>
      <c r="G53" s="173"/>
      <c r="H53" s="175">
        <f>G53*F53</f>
        <v>0</v>
      </c>
      <c r="I53" s="407"/>
      <c r="J53" s="282"/>
    </row>
    <row r="54" spans="1:14" ht="12" thickBot="1" x14ac:dyDescent="0.3">
      <c r="A54" s="142"/>
      <c r="B54" s="147"/>
      <c r="C54" s="147"/>
      <c r="D54" s="147"/>
      <c r="E54" s="409" t="s">
        <v>299</v>
      </c>
      <c r="F54" s="410"/>
      <c r="G54" s="410"/>
      <c r="H54" s="256">
        <f>SUM(H52:H53)</f>
        <v>0</v>
      </c>
      <c r="J54" s="282"/>
    </row>
    <row r="55" spans="1:14" ht="13.5" thickBot="1" x14ac:dyDescent="0.25">
      <c r="A55" s="142"/>
      <c r="B55" s="147"/>
      <c r="C55" s="147"/>
      <c r="D55" s="147"/>
      <c r="E55" s="240"/>
      <c r="H55" s="241"/>
      <c r="J55" s="282"/>
    </row>
    <row r="56" spans="1:14" ht="12" thickBot="1" x14ac:dyDescent="0.3">
      <c r="A56" s="414" t="s">
        <v>310</v>
      </c>
      <c r="B56" s="415"/>
      <c r="C56" s="415"/>
      <c r="D56" s="415"/>
      <c r="E56" s="415"/>
      <c r="F56" s="415"/>
      <c r="G56" s="415"/>
      <c r="H56" s="416"/>
      <c r="I56" s="288"/>
      <c r="J56" s="289"/>
    </row>
    <row r="57" spans="1:14" ht="12" thickBot="1" x14ac:dyDescent="0.3">
      <c r="A57" s="404" t="s">
        <v>603</v>
      </c>
      <c r="B57" s="405"/>
      <c r="C57" s="405"/>
      <c r="D57" s="405"/>
      <c r="E57" s="405"/>
      <c r="F57" s="405"/>
      <c r="G57" s="405"/>
      <c r="H57" s="406"/>
      <c r="J57" s="282"/>
    </row>
    <row r="58" spans="1:14" ht="90" x14ac:dyDescent="0.25">
      <c r="A58" s="268" t="s">
        <v>381</v>
      </c>
      <c r="B58" s="417" t="s">
        <v>607</v>
      </c>
      <c r="C58" s="417"/>
      <c r="D58" s="170" t="s">
        <v>349</v>
      </c>
      <c r="E58" s="260" t="s">
        <v>295</v>
      </c>
      <c r="F58" s="176">
        <v>6</v>
      </c>
      <c r="G58" s="248"/>
      <c r="H58" s="174">
        <f>G58*F58</f>
        <v>0</v>
      </c>
      <c r="I58" s="375" t="s">
        <v>597</v>
      </c>
      <c r="J58" s="278" t="s">
        <v>317</v>
      </c>
    </row>
    <row r="59" spans="1:14" ht="78.75" x14ac:dyDescent="0.25">
      <c r="A59" s="222" t="s">
        <v>382</v>
      </c>
      <c r="B59" s="391" t="s">
        <v>606</v>
      </c>
      <c r="C59" s="391"/>
      <c r="D59" s="151" t="s">
        <v>599</v>
      </c>
      <c r="E59" s="306" t="s">
        <v>300</v>
      </c>
      <c r="F59" s="377">
        <v>47.2</v>
      </c>
      <c r="G59" s="378"/>
      <c r="H59" s="379">
        <f>G59*F59</f>
        <v>0</v>
      </c>
      <c r="I59" s="380" t="s">
        <v>608</v>
      </c>
      <c r="J59" s="282"/>
    </row>
    <row r="60" spans="1:14" ht="11.25" x14ac:dyDescent="0.25">
      <c r="A60" s="481" t="s">
        <v>604</v>
      </c>
      <c r="B60" s="482"/>
      <c r="C60" s="482"/>
      <c r="D60" s="482"/>
      <c r="E60" s="482"/>
      <c r="F60" s="482"/>
      <c r="G60" s="482"/>
      <c r="H60" s="483"/>
      <c r="J60" s="282"/>
    </row>
    <row r="61" spans="1:14" ht="42.95" customHeight="1" x14ac:dyDescent="0.25">
      <c r="A61" s="222" t="s">
        <v>383</v>
      </c>
      <c r="B61" s="391" t="s">
        <v>605</v>
      </c>
      <c r="C61" s="391"/>
      <c r="D61" s="151" t="s">
        <v>348</v>
      </c>
      <c r="E61" s="257" t="s">
        <v>295</v>
      </c>
      <c r="F61" s="167">
        <v>25</v>
      </c>
      <c r="G61" s="245"/>
      <c r="H61" s="178">
        <f>G61*F61</f>
        <v>0</v>
      </c>
      <c r="I61" s="375" t="s">
        <v>350</v>
      </c>
      <c r="J61" s="282"/>
    </row>
    <row r="62" spans="1:14" ht="12" thickBot="1" x14ac:dyDescent="0.3">
      <c r="A62" s="142"/>
      <c r="B62" s="147"/>
      <c r="C62" s="147"/>
      <c r="D62" s="147"/>
      <c r="E62" s="409" t="s">
        <v>74</v>
      </c>
      <c r="F62" s="410"/>
      <c r="G62" s="410"/>
      <c r="H62" s="256">
        <f>SUM(H58:H61)</f>
        <v>0</v>
      </c>
      <c r="J62" s="282"/>
    </row>
    <row r="63" spans="1:14" ht="13.5" thickBot="1" x14ac:dyDescent="0.25">
      <c r="A63" s="142"/>
      <c r="B63" s="147"/>
      <c r="C63" s="147"/>
      <c r="D63" s="147"/>
      <c r="E63" s="240"/>
      <c r="H63" s="242"/>
      <c r="J63" s="282"/>
    </row>
    <row r="64" spans="1:14" ht="12" thickBot="1" x14ac:dyDescent="0.3">
      <c r="A64" s="414" t="s">
        <v>628</v>
      </c>
      <c r="B64" s="415"/>
      <c r="C64" s="415"/>
      <c r="D64" s="415"/>
      <c r="E64" s="415"/>
      <c r="F64" s="415"/>
      <c r="G64" s="415"/>
      <c r="H64" s="416"/>
      <c r="I64" s="288"/>
      <c r="J64" s="289"/>
    </row>
    <row r="65" spans="1:14" ht="56.25" x14ac:dyDescent="0.25">
      <c r="A65" s="593" t="s">
        <v>384</v>
      </c>
      <c r="B65" s="586" t="s">
        <v>634</v>
      </c>
      <c r="C65" s="586"/>
      <c r="D65" s="587" t="s">
        <v>635</v>
      </c>
      <c r="E65" s="588" t="s">
        <v>73</v>
      </c>
      <c r="F65" s="589">
        <v>1</v>
      </c>
      <c r="G65" s="590"/>
      <c r="H65" s="591">
        <f>G65*F65</f>
        <v>0</v>
      </c>
      <c r="I65" s="592" t="s">
        <v>636</v>
      </c>
      <c r="J65" s="278" t="s">
        <v>317</v>
      </c>
    </row>
    <row r="66" spans="1:14" ht="47.25" customHeight="1" thickBot="1" x14ac:dyDescent="0.3">
      <c r="A66" s="383" t="s">
        <v>385</v>
      </c>
      <c r="B66" s="388" t="s">
        <v>359</v>
      </c>
      <c r="C66" s="388"/>
      <c r="D66" s="155" t="s">
        <v>631</v>
      </c>
      <c r="E66" s="156" t="s">
        <v>296</v>
      </c>
      <c r="F66" s="180">
        <f>792+25</f>
        <v>817</v>
      </c>
      <c r="G66" s="173"/>
      <c r="H66" s="175">
        <f>G66*F66</f>
        <v>0</v>
      </c>
      <c r="I66" s="375" t="s">
        <v>357</v>
      </c>
      <c r="J66" s="282"/>
    </row>
    <row r="67" spans="1:14" ht="24.6" customHeight="1" thickBot="1" x14ac:dyDescent="0.3">
      <c r="A67" s="142"/>
      <c r="B67" s="147"/>
      <c r="C67" s="147"/>
      <c r="D67" s="147"/>
      <c r="E67" s="389" t="s">
        <v>629</v>
      </c>
      <c r="F67" s="390"/>
      <c r="G67" s="390"/>
      <c r="H67" s="256">
        <f>SUM(H65:H66)</f>
        <v>0</v>
      </c>
      <c r="J67" s="282"/>
    </row>
    <row r="68" spans="1:14" ht="13.5" thickBot="1" x14ac:dyDescent="0.25">
      <c r="A68" s="142"/>
      <c r="B68" s="147"/>
      <c r="C68" s="147"/>
      <c r="D68" s="147"/>
      <c r="E68" s="240"/>
      <c r="H68" s="242"/>
      <c r="J68" s="282"/>
    </row>
    <row r="69" spans="1:14" ht="12" thickBot="1" x14ac:dyDescent="0.3">
      <c r="A69" s="604" t="s">
        <v>648</v>
      </c>
      <c r="B69" s="605"/>
      <c r="C69" s="605"/>
      <c r="D69" s="605"/>
      <c r="E69" s="605"/>
      <c r="F69" s="605"/>
      <c r="G69" s="605"/>
      <c r="H69" s="606"/>
      <c r="I69" s="288"/>
      <c r="J69" s="289"/>
    </row>
    <row r="70" spans="1:14" ht="78.75" customHeight="1" x14ac:dyDescent="0.25">
      <c r="A70" s="593" t="s">
        <v>386</v>
      </c>
      <c r="B70" s="586" t="s">
        <v>638</v>
      </c>
      <c r="C70" s="586"/>
      <c r="D70" s="301" t="s">
        <v>640</v>
      </c>
      <c r="E70" s="594" t="s">
        <v>295</v>
      </c>
      <c r="F70" s="595">
        <v>3</v>
      </c>
      <c r="G70" s="596"/>
      <c r="H70" s="597">
        <f>G70*F70</f>
        <v>0</v>
      </c>
      <c r="I70" s="598" t="s">
        <v>639</v>
      </c>
      <c r="J70" s="278" t="s">
        <v>317</v>
      </c>
    </row>
    <row r="71" spans="1:14" ht="16.5" x14ac:dyDescent="0.25">
      <c r="A71" s="599" t="s">
        <v>387</v>
      </c>
      <c r="B71" s="391" t="s">
        <v>627</v>
      </c>
      <c r="C71" s="391"/>
      <c r="D71" s="151" t="s">
        <v>301</v>
      </c>
      <c r="E71" s="601" t="s">
        <v>295</v>
      </c>
      <c r="F71" s="602">
        <v>2</v>
      </c>
      <c r="G71" s="245"/>
      <c r="H71" s="178">
        <f>G71*F71</f>
        <v>0</v>
      </c>
      <c r="I71" s="603" t="s">
        <v>641</v>
      </c>
      <c r="J71" s="278"/>
    </row>
    <row r="72" spans="1:14" ht="42" customHeight="1" x14ac:dyDescent="0.25">
      <c r="A72" s="599" t="s">
        <v>598</v>
      </c>
      <c r="B72" s="391" t="s">
        <v>358</v>
      </c>
      <c r="C72" s="391"/>
      <c r="D72" s="151" t="s">
        <v>302</v>
      </c>
      <c r="E72" s="601" t="s">
        <v>295</v>
      </c>
      <c r="F72" s="602">
        <v>2</v>
      </c>
      <c r="G72" s="245"/>
      <c r="H72" s="178">
        <f>G72*F72</f>
        <v>0</v>
      </c>
      <c r="I72" s="603"/>
      <c r="J72" s="282"/>
    </row>
    <row r="73" spans="1:14" ht="42" customHeight="1" x14ac:dyDescent="0.25">
      <c r="A73" s="619" t="s">
        <v>637</v>
      </c>
      <c r="B73" s="399" t="s">
        <v>646</v>
      </c>
      <c r="C73" s="399"/>
      <c r="D73" s="300" t="s">
        <v>647</v>
      </c>
      <c r="E73" s="601" t="s">
        <v>295</v>
      </c>
      <c r="F73" s="602">
        <v>2</v>
      </c>
      <c r="G73" s="245"/>
      <c r="H73" s="178">
        <f>G73*F73</f>
        <v>0</v>
      </c>
      <c r="I73" s="603"/>
      <c r="J73" s="282"/>
    </row>
    <row r="74" spans="1:14" ht="42" customHeight="1" thickBot="1" x14ac:dyDescent="0.3">
      <c r="A74" s="600" t="s">
        <v>642</v>
      </c>
      <c r="B74" s="615" t="s">
        <v>643</v>
      </c>
      <c r="C74" s="615"/>
      <c r="D74" s="616" t="s">
        <v>644</v>
      </c>
      <c r="E74" s="617" t="s">
        <v>295</v>
      </c>
      <c r="F74" s="618">
        <v>3</v>
      </c>
      <c r="G74" s="264"/>
      <c r="H74" s="191">
        <f>G74*F74</f>
        <v>0</v>
      </c>
      <c r="I74" s="598" t="s">
        <v>645</v>
      </c>
      <c r="J74" s="282"/>
    </row>
    <row r="75" spans="1:14" ht="12" thickBot="1" x14ac:dyDescent="0.3">
      <c r="A75" s="142"/>
      <c r="B75" s="147"/>
      <c r="C75" s="147"/>
      <c r="D75" s="147"/>
      <c r="E75" s="389" t="s">
        <v>303</v>
      </c>
      <c r="F75" s="390"/>
      <c r="G75" s="390"/>
      <c r="H75" s="256">
        <f>SUM(H70:H74)</f>
        <v>0</v>
      </c>
      <c r="J75" s="282"/>
    </row>
    <row r="76" spans="1:14" ht="12.75" x14ac:dyDescent="0.2">
      <c r="A76" s="142"/>
      <c r="B76" s="147"/>
      <c r="C76" s="147"/>
      <c r="D76" s="147"/>
      <c r="E76" s="240"/>
      <c r="F76" s="231"/>
      <c r="H76" s="241"/>
      <c r="J76" s="282"/>
    </row>
    <row r="77" spans="1:14" ht="13.5" thickBot="1" x14ac:dyDescent="0.25">
      <c r="A77" s="142"/>
      <c r="B77" s="147"/>
      <c r="C77" s="147"/>
      <c r="D77" s="147"/>
      <c r="E77" s="240"/>
      <c r="F77" s="231"/>
      <c r="H77" s="241"/>
      <c r="J77" s="282"/>
    </row>
    <row r="78" spans="1:14" ht="12" thickBot="1" x14ac:dyDescent="0.3">
      <c r="A78" s="484" t="s">
        <v>75</v>
      </c>
      <c r="B78" s="485"/>
      <c r="C78" s="485"/>
      <c r="D78" s="485"/>
      <c r="E78" s="485"/>
      <c r="F78" s="485"/>
      <c r="G78" s="485"/>
      <c r="H78" s="486"/>
      <c r="I78" s="286"/>
      <c r="J78" s="287"/>
      <c r="K78" s="132"/>
    </row>
    <row r="79" spans="1:14" s="130" customFormat="1" ht="23.25" thickBot="1" x14ac:dyDescent="0.3">
      <c r="A79" s="183" t="s">
        <v>280</v>
      </c>
      <c r="B79" s="187" t="s">
        <v>281</v>
      </c>
      <c r="C79" s="187"/>
      <c r="D79" s="184" t="s">
        <v>282</v>
      </c>
      <c r="E79" s="187" t="s">
        <v>73</v>
      </c>
      <c r="F79" s="187" t="s">
        <v>129</v>
      </c>
      <c r="G79" s="185" t="s">
        <v>77</v>
      </c>
      <c r="H79" s="186" t="s">
        <v>51</v>
      </c>
      <c r="I79" s="139"/>
      <c r="J79" s="298"/>
      <c r="K79" s="139"/>
      <c r="L79" s="128"/>
      <c r="M79" s="392" t="s">
        <v>49</v>
      </c>
      <c r="N79" s="392"/>
    </row>
    <row r="80" spans="1:14" ht="11.25" x14ac:dyDescent="0.25">
      <c r="A80" s="397" t="s">
        <v>1</v>
      </c>
      <c r="B80" s="398"/>
      <c r="C80" s="398"/>
      <c r="D80" s="201"/>
      <c r="E80" s="202"/>
      <c r="F80" s="203"/>
      <c r="G80" s="204"/>
      <c r="H80" s="205"/>
      <c r="J80" s="282"/>
      <c r="M80" s="387" t="s">
        <v>52</v>
      </c>
      <c r="N80" s="387"/>
    </row>
    <row r="81" spans="1:14" ht="11.25" x14ac:dyDescent="0.25">
      <c r="A81" s="266" t="s">
        <v>388</v>
      </c>
      <c r="B81" s="385" t="s">
        <v>650</v>
      </c>
      <c r="C81" s="385"/>
      <c r="D81" s="166"/>
      <c r="E81" s="263" t="s">
        <v>311</v>
      </c>
      <c r="F81" s="607">
        <v>117.67</v>
      </c>
      <c r="G81" s="250"/>
      <c r="H81" s="178">
        <f>G81*F81</f>
        <v>0</v>
      </c>
      <c r="J81" s="282"/>
      <c r="M81" s="259"/>
      <c r="N81" s="259"/>
    </row>
    <row r="82" spans="1:14" ht="11.25" customHeight="1" x14ac:dyDescent="0.25">
      <c r="A82" s="266" t="s">
        <v>389</v>
      </c>
      <c r="B82" s="608" t="s">
        <v>361</v>
      </c>
      <c r="C82" s="608"/>
      <c r="D82" s="322"/>
      <c r="E82" s="609" t="s">
        <v>311</v>
      </c>
      <c r="F82" s="610">
        <v>58.87</v>
      </c>
      <c r="G82" s="323"/>
      <c r="H82" s="379">
        <f>G82*F82</f>
        <v>0</v>
      </c>
      <c r="J82" s="614" t="s">
        <v>654</v>
      </c>
    </row>
    <row r="83" spans="1:14" ht="20.25" customHeight="1" x14ac:dyDescent="0.25">
      <c r="A83" s="266" t="s">
        <v>390</v>
      </c>
      <c r="B83" s="385" t="s">
        <v>362</v>
      </c>
      <c r="C83" s="385"/>
      <c r="D83" s="166"/>
      <c r="E83" s="263" t="s">
        <v>311</v>
      </c>
      <c r="F83" s="607">
        <v>2.4</v>
      </c>
      <c r="G83" s="250"/>
      <c r="H83" s="178">
        <f t="shared" ref="H83:H88" si="4">G83*F83</f>
        <v>0</v>
      </c>
      <c r="J83" s="614"/>
      <c r="M83" s="384" t="s">
        <v>63</v>
      </c>
      <c r="N83" s="384"/>
    </row>
    <row r="84" spans="1:14" ht="11.25" x14ac:dyDescent="0.25">
      <c r="A84" s="266" t="s">
        <v>391</v>
      </c>
      <c r="B84" s="385" t="s">
        <v>363</v>
      </c>
      <c r="C84" s="385"/>
      <c r="D84" s="166"/>
      <c r="E84" s="263" t="s">
        <v>311</v>
      </c>
      <c r="F84" s="607">
        <v>5.64</v>
      </c>
      <c r="G84" s="250"/>
      <c r="H84" s="178">
        <f t="shared" si="4"/>
        <v>0</v>
      </c>
      <c r="J84" s="614"/>
      <c r="M84" s="386" t="s">
        <v>64</v>
      </c>
      <c r="N84" s="386"/>
    </row>
    <row r="85" spans="1:14" ht="11.25" x14ac:dyDescent="0.25">
      <c r="A85" s="266" t="s">
        <v>392</v>
      </c>
      <c r="B85" s="385" t="s">
        <v>364</v>
      </c>
      <c r="C85" s="385"/>
      <c r="D85" s="166"/>
      <c r="E85" s="263" t="s">
        <v>311</v>
      </c>
      <c r="F85" s="169">
        <v>0.02</v>
      </c>
      <c r="G85" s="250"/>
      <c r="H85" s="178">
        <f t="shared" si="4"/>
        <v>0</v>
      </c>
      <c r="I85" s="128"/>
      <c r="J85" s="614"/>
      <c r="K85" s="128"/>
    </row>
    <row r="86" spans="1:14" ht="11.25" x14ac:dyDescent="0.25">
      <c r="A86" s="266" t="s">
        <v>393</v>
      </c>
      <c r="B86" s="385" t="s">
        <v>365</v>
      </c>
      <c r="C86" s="385"/>
      <c r="D86" s="166"/>
      <c r="E86" s="263" t="s">
        <v>311</v>
      </c>
      <c r="F86" s="169">
        <v>16.86</v>
      </c>
      <c r="G86" s="250"/>
      <c r="H86" s="178">
        <f t="shared" si="4"/>
        <v>0</v>
      </c>
      <c r="I86" s="128"/>
      <c r="J86" s="614"/>
      <c r="K86" s="128"/>
    </row>
    <row r="87" spans="1:14" ht="19.5" customHeight="1" x14ac:dyDescent="0.25">
      <c r="A87" s="266" t="s">
        <v>394</v>
      </c>
      <c r="B87" s="385" t="s">
        <v>366</v>
      </c>
      <c r="C87" s="385"/>
      <c r="D87" s="166"/>
      <c r="E87" s="263" t="s">
        <v>311</v>
      </c>
      <c r="F87" s="169">
        <v>9.18</v>
      </c>
      <c r="G87" s="250"/>
      <c r="H87" s="178">
        <f t="shared" si="4"/>
        <v>0</v>
      </c>
      <c r="I87" s="128"/>
      <c r="J87" s="614"/>
      <c r="K87" s="128"/>
    </row>
    <row r="88" spans="1:14" ht="12.75" customHeight="1" x14ac:dyDescent="0.25">
      <c r="A88" s="266" t="s">
        <v>395</v>
      </c>
      <c r="B88" s="385" t="s">
        <v>367</v>
      </c>
      <c r="C88" s="385"/>
      <c r="D88" s="166"/>
      <c r="E88" s="263" t="s">
        <v>311</v>
      </c>
      <c r="F88" s="169">
        <v>1.82</v>
      </c>
      <c r="G88" s="250"/>
      <c r="H88" s="178">
        <f t="shared" si="4"/>
        <v>0</v>
      </c>
      <c r="I88" s="128"/>
      <c r="J88" s="614"/>
      <c r="K88" s="128"/>
    </row>
    <row r="89" spans="1:14" ht="20.25" customHeight="1" x14ac:dyDescent="0.25">
      <c r="A89" s="266" t="s">
        <v>396</v>
      </c>
      <c r="B89" s="385" t="s">
        <v>368</v>
      </c>
      <c r="C89" s="385"/>
      <c r="D89" s="166"/>
      <c r="E89" s="263" t="s">
        <v>311</v>
      </c>
      <c r="F89" s="169">
        <v>3.78</v>
      </c>
      <c r="G89" s="250"/>
      <c r="H89" s="178">
        <f t="shared" ref="H89:H92" si="5">G89*F89</f>
        <v>0</v>
      </c>
      <c r="I89" s="128"/>
      <c r="J89" s="614"/>
      <c r="K89" s="128"/>
    </row>
    <row r="90" spans="1:14" ht="18.75" customHeight="1" x14ac:dyDescent="0.25">
      <c r="A90" s="266" t="s">
        <v>397</v>
      </c>
      <c r="B90" s="385" t="s">
        <v>369</v>
      </c>
      <c r="C90" s="385"/>
      <c r="D90" s="166"/>
      <c r="E90" s="263" t="s">
        <v>311</v>
      </c>
      <c r="F90" s="169">
        <v>4.13</v>
      </c>
      <c r="G90" s="250"/>
      <c r="H90" s="178">
        <f t="shared" si="5"/>
        <v>0</v>
      </c>
      <c r="I90" s="128"/>
      <c r="J90" s="614"/>
      <c r="K90" s="128"/>
    </row>
    <row r="91" spans="1:14" ht="11.25" customHeight="1" x14ac:dyDescent="0.25">
      <c r="A91" s="266" t="s">
        <v>398</v>
      </c>
      <c r="B91" s="385" t="s">
        <v>370</v>
      </c>
      <c r="C91" s="385"/>
      <c r="D91" s="166"/>
      <c r="E91" s="263" t="s">
        <v>311</v>
      </c>
      <c r="F91" s="169">
        <v>0.8</v>
      </c>
      <c r="G91" s="250"/>
      <c r="H91" s="178">
        <f t="shared" si="5"/>
        <v>0</v>
      </c>
      <c r="I91" s="128"/>
      <c r="J91" s="614"/>
      <c r="K91" s="128"/>
    </row>
    <row r="92" spans="1:14" ht="11.25" customHeight="1" x14ac:dyDescent="0.25">
      <c r="A92" s="266" t="s">
        <v>399</v>
      </c>
      <c r="B92" s="385" t="s">
        <v>245</v>
      </c>
      <c r="C92" s="385"/>
      <c r="D92" s="166"/>
      <c r="E92" s="263" t="s">
        <v>311</v>
      </c>
      <c r="F92" s="169">
        <v>0.03</v>
      </c>
      <c r="G92" s="250"/>
      <c r="H92" s="178">
        <f t="shared" si="5"/>
        <v>0</v>
      </c>
      <c r="I92" s="128"/>
      <c r="J92" s="614"/>
      <c r="K92" s="128"/>
    </row>
    <row r="93" spans="1:14" ht="11.25" customHeight="1" x14ac:dyDescent="0.25">
      <c r="A93" s="266" t="s">
        <v>400</v>
      </c>
      <c r="B93" s="385" t="s">
        <v>265</v>
      </c>
      <c r="C93" s="385"/>
      <c r="D93" s="166"/>
      <c r="E93" s="263" t="s">
        <v>311</v>
      </c>
      <c r="F93" s="169">
        <v>0.04</v>
      </c>
      <c r="G93" s="250"/>
      <c r="H93" s="178">
        <f t="shared" ref="H93:H102" si="6">G93*F93</f>
        <v>0</v>
      </c>
      <c r="I93" s="128"/>
      <c r="J93" s="614"/>
      <c r="K93" s="128"/>
    </row>
    <row r="94" spans="1:14" ht="22.5" customHeight="1" x14ac:dyDescent="0.25">
      <c r="A94" s="266" t="s">
        <v>401</v>
      </c>
      <c r="B94" s="385" t="s">
        <v>371</v>
      </c>
      <c r="C94" s="385"/>
      <c r="D94" s="166"/>
      <c r="E94" s="263" t="s">
        <v>311</v>
      </c>
      <c r="F94" s="169">
        <v>0.01</v>
      </c>
      <c r="G94" s="250"/>
      <c r="H94" s="178">
        <f t="shared" si="6"/>
        <v>0</v>
      </c>
      <c r="I94" s="128"/>
      <c r="J94" s="614"/>
      <c r="K94" s="128"/>
    </row>
    <row r="95" spans="1:14" ht="11.25" customHeight="1" x14ac:dyDescent="0.25">
      <c r="A95" s="266" t="s">
        <v>402</v>
      </c>
      <c r="B95" s="385" t="s">
        <v>22</v>
      </c>
      <c r="C95" s="385"/>
      <c r="D95" s="166"/>
      <c r="E95" s="263" t="s">
        <v>311</v>
      </c>
      <c r="F95" s="169">
        <v>0.01</v>
      </c>
      <c r="G95" s="250"/>
      <c r="H95" s="178">
        <f t="shared" si="6"/>
        <v>0</v>
      </c>
      <c r="I95" s="128"/>
      <c r="J95" s="614"/>
      <c r="K95" s="128"/>
    </row>
    <row r="96" spans="1:14" ht="11.25" customHeight="1" x14ac:dyDescent="0.25">
      <c r="A96" s="266" t="s">
        <v>403</v>
      </c>
      <c r="B96" s="385" t="s">
        <v>372</v>
      </c>
      <c r="C96" s="385"/>
      <c r="D96" s="166"/>
      <c r="E96" s="263" t="s">
        <v>373</v>
      </c>
      <c r="F96" s="169">
        <v>47</v>
      </c>
      <c r="G96" s="250"/>
      <c r="H96" s="178">
        <f t="shared" si="6"/>
        <v>0</v>
      </c>
      <c r="I96" s="128"/>
      <c r="J96" s="614"/>
      <c r="K96" s="128"/>
    </row>
    <row r="97" spans="1:14" ht="11.25" customHeight="1" x14ac:dyDescent="0.25">
      <c r="A97" s="266" t="s">
        <v>404</v>
      </c>
      <c r="B97" s="385" t="s">
        <v>374</v>
      </c>
      <c r="C97" s="385"/>
      <c r="D97" s="166"/>
      <c r="E97" s="263" t="s">
        <v>373</v>
      </c>
      <c r="F97" s="169">
        <v>5</v>
      </c>
      <c r="G97" s="250"/>
      <c r="H97" s="178">
        <f t="shared" si="6"/>
        <v>0</v>
      </c>
      <c r="I97" s="128"/>
      <c r="J97" s="614"/>
      <c r="K97" s="128"/>
    </row>
    <row r="98" spans="1:14" ht="11.25" customHeight="1" x14ac:dyDescent="0.25">
      <c r="A98" s="266" t="s">
        <v>405</v>
      </c>
      <c r="B98" s="385" t="s">
        <v>375</v>
      </c>
      <c r="C98" s="385"/>
      <c r="D98" s="166"/>
      <c r="E98" s="263" t="s">
        <v>373</v>
      </c>
      <c r="F98" s="169">
        <v>4</v>
      </c>
      <c r="G98" s="250"/>
      <c r="H98" s="178">
        <f t="shared" si="6"/>
        <v>0</v>
      </c>
      <c r="I98" s="128"/>
      <c r="J98" s="614"/>
      <c r="K98" s="128"/>
    </row>
    <row r="99" spans="1:14" ht="11.25" customHeight="1" x14ac:dyDescent="0.25">
      <c r="A99" s="266" t="s">
        <v>406</v>
      </c>
      <c r="B99" s="385" t="s">
        <v>376</v>
      </c>
      <c r="C99" s="385"/>
      <c r="D99" s="166"/>
      <c r="E99" s="263" t="s">
        <v>311</v>
      </c>
      <c r="F99" s="319">
        <v>0.03</v>
      </c>
      <c r="G99" s="250"/>
      <c r="H99" s="178">
        <f t="shared" si="6"/>
        <v>0</v>
      </c>
      <c r="I99" s="128"/>
      <c r="J99" s="614"/>
      <c r="K99" s="128"/>
    </row>
    <row r="100" spans="1:14" ht="11.25" customHeight="1" x14ac:dyDescent="0.25">
      <c r="A100" s="266" t="s">
        <v>407</v>
      </c>
      <c r="B100" s="385" t="s">
        <v>377</v>
      </c>
      <c r="C100" s="385"/>
      <c r="D100" s="166"/>
      <c r="E100" s="263" t="s">
        <v>311</v>
      </c>
      <c r="F100" s="169">
        <v>65.75</v>
      </c>
      <c r="G100" s="250"/>
      <c r="H100" s="178">
        <f t="shared" si="6"/>
        <v>0</v>
      </c>
      <c r="I100" s="128"/>
      <c r="J100" s="614"/>
      <c r="K100" s="128"/>
    </row>
    <row r="101" spans="1:14" ht="11.25" customHeight="1" x14ac:dyDescent="0.25">
      <c r="A101" s="266" t="s">
        <v>408</v>
      </c>
      <c r="B101" s="385" t="s">
        <v>30</v>
      </c>
      <c r="C101" s="385"/>
      <c r="D101" s="166"/>
      <c r="E101" s="263" t="s">
        <v>311</v>
      </c>
      <c r="F101" s="169">
        <v>1.42</v>
      </c>
      <c r="G101" s="250"/>
      <c r="H101" s="178">
        <f t="shared" si="6"/>
        <v>0</v>
      </c>
      <c r="I101" s="128"/>
      <c r="J101" s="614"/>
      <c r="K101" s="128"/>
    </row>
    <row r="102" spans="1:14" ht="11.25" customHeight="1" x14ac:dyDescent="0.25">
      <c r="A102" s="266" t="s">
        <v>649</v>
      </c>
      <c r="B102" s="385" t="s">
        <v>523</v>
      </c>
      <c r="C102" s="385"/>
      <c r="D102" s="166"/>
      <c r="E102" s="263" t="s">
        <v>524</v>
      </c>
      <c r="F102" s="169">
        <v>23.4</v>
      </c>
      <c r="G102" s="250"/>
      <c r="H102" s="178">
        <f t="shared" si="6"/>
        <v>0</v>
      </c>
      <c r="I102" s="128"/>
      <c r="J102" s="614"/>
      <c r="K102" s="128"/>
    </row>
    <row r="103" spans="1:14" ht="22.5" customHeight="1" thickBot="1" x14ac:dyDescent="0.3">
      <c r="A103" s="266" t="s">
        <v>651</v>
      </c>
      <c r="B103" s="620" t="s">
        <v>360</v>
      </c>
      <c r="C103" s="621"/>
      <c r="D103" s="166"/>
      <c r="E103" s="318" t="s">
        <v>524</v>
      </c>
      <c r="F103" s="169">
        <v>2.2200000000000002</v>
      </c>
      <c r="G103" s="250"/>
      <c r="H103" s="321">
        <f>G103*F103</f>
        <v>0</v>
      </c>
      <c r="I103" s="128"/>
      <c r="J103" s="614"/>
      <c r="K103" s="128"/>
    </row>
    <row r="104" spans="1:14" ht="12" thickBot="1" x14ac:dyDescent="0.3">
      <c r="A104" s="478" t="s">
        <v>312</v>
      </c>
      <c r="B104" s="479"/>
      <c r="C104" s="480"/>
      <c r="D104" s="192"/>
      <c r="E104" s="193"/>
      <c r="F104" s="188"/>
      <c r="G104" s="251"/>
      <c r="H104" s="194"/>
      <c r="I104" s="227"/>
      <c r="J104" s="614"/>
      <c r="K104" s="227"/>
    </row>
    <row r="105" spans="1:14" ht="25.5" customHeight="1" thickBot="1" x14ac:dyDescent="0.3">
      <c r="A105" s="267" t="s">
        <v>656</v>
      </c>
      <c r="B105" s="487" t="s">
        <v>360</v>
      </c>
      <c r="C105" s="487"/>
      <c r="D105" s="189"/>
      <c r="E105" s="261" t="s">
        <v>311</v>
      </c>
      <c r="F105" s="190">
        <v>3</v>
      </c>
      <c r="G105" s="252"/>
      <c r="H105" s="191">
        <f>G105*F105</f>
        <v>0</v>
      </c>
      <c r="I105" s="227"/>
      <c r="J105" s="614"/>
      <c r="K105" s="227"/>
    </row>
    <row r="106" spans="1:14" ht="12" thickBot="1" x14ac:dyDescent="0.3">
      <c r="E106" s="409" t="s">
        <v>78</v>
      </c>
      <c r="F106" s="410"/>
      <c r="G106" s="410"/>
      <c r="H106" s="244">
        <f>SUM(H81:H105)</f>
        <v>0</v>
      </c>
      <c r="I106" s="128"/>
      <c r="J106" s="283"/>
      <c r="K106" s="128"/>
    </row>
    <row r="107" spans="1:14" ht="12" thickBot="1" x14ac:dyDescent="0.3">
      <c r="F107" s="130"/>
      <c r="G107" s="131"/>
      <c r="I107" s="128"/>
      <c r="J107" s="283"/>
      <c r="K107" s="128"/>
    </row>
    <row r="108" spans="1:14" ht="12" thickBot="1" x14ac:dyDescent="0.3">
      <c r="A108" s="393" t="s">
        <v>79</v>
      </c>
      <c r="B108" s="394"/>
      <c r="C108" s="394"/>
      <c r="D108" s="394"/>
      <c r="E108" s="394"/>
      <c r="F108" s="394"/>
      <c r="G108" s="394"/>
      <c r="H108" s="395"/>
      <c r="I108" s="295"/>
      <c r="J108" s="296"/>
      <c r="K108" s="128"/>
    </row>
    <row r="109" spans="1:14" s="130" customFormat="1" ht="23.25" thickBot="1" x14ac:dyDescent="0.3">
      <c r="A109" s="183" t="s">
        <v>280</v>
      </c>
      <c r="B109" s="187" t="s">
        <v>281</v>
      </c>
      <c r="C109" s="187"/>
      <c r="D109" s="184" t="s">
        <v>282</v>
      </c>
      <c r="E109" s="187" t="s">
        <v>73</v>
      </c>
      <c r="F109" s="187" t="s">
        <v>129</v>
      </c>
      <c r="G109" s="185" t="s">
        <v>77</v>
      </c>
      <c r="H109" s="186" t="s">
        <v>51</v>
      </c>
      <c r="I109" s="139"/>
      <c r="J109" s="284"/>
      <c r="K109" s="139"/>
      <c r="L109" s="128"/>
      <c r="M109" s="392" t="s">
        <v>49</v>
      </c>
      <c r="N109" s="392"/>
    </row>
    <row r="110" spans="1:14" ht="12" thickBot="1" x14ac:dyDescent="0.3">
      <c r="A110" s="397" t="s">
        <v>1</v>
      </c>
      <c r="B110" s="398"/>
      <c r="C110" s="398"/>
      <c r="D110" s="201"/>
      <c r="E110" s="202"/>
      <c r="F110" s="203"/>
      <c r="G110" s="204"/>
      <c r="H110" s="205"/>
      <c r="J110" s="282"/>
      <c r="M110" s="387" t="s">
        <v>52</v>
      </c>
      <c r="N110" s="387"/>
    </row>
    <row r="111" spans="1:14" ht="11.25" x14ac:dyDescent="0.25">
      <c r="A111" s="265" t="s">
        <v>409</v>
      </c>
      <c r="B111" s="385" t="s">
        <v>650</v>
      </c>
      <c r="C111" s="385"/>
      <c r="D111" s="322"/>
      <c r="E111" s="262" t="s">
        <v>311</v>
      </c>
      <c r="F111" s="607">
        <v>117.67</v>
      </c>
      <c r="G111" s="323"/>
      <c r="H111" s="174">
        <f>G111*F111</f>
        <v>0</v>
      </c>
      <c r="J111" s="282"/>
      <c r="M111" s="259"/>
      <c r="N111" s="259"/>
    </row>
    <row r="112" spans="1:14" ht="10.5" customHeight="1" x14ac:dyDescent="0.25">
      <c r="A112" s="266" t="s">
        <v>410</v>
      </c>
      <c r="B112" s="608" t="s">
        <v>361</v>
      </c>
      <c r="C112" s="608"/>
      <c r="D112" s="322"/>
      <c r="E112" s="609" t="s">
        <v>311</v>
      </c>
      <c r="F112" s="169">
        <v>58.87</v>
      </c>
      <c r="G112" s="323"/>
      <c r="H112" s="379">
        <f>G112*F112</f>
        <v>0</v>
      </c>
      <c r="J112" s="614" t="s">
        <v>655</v>
      </c>
    </row>
    <row r="113" spans="1:10" ht="11.25" customHeight="1" x14ac:dyDescent="0.25">
      <c r="A113" s="266" t="s">
        <v>411</v>
      </c>
      <c r="B113" s="385" t="s">
        <v>362</v>
      </c>
      <c r="C113" s="385"/>
      <c r="D113" s="322"/>
      <c r="E113" s="263" t="s">
        <v>311</v>
      </c>
      <c r="F113" s="607">
        <v>2.4</v>
      </c>
      <c r="G113" s="323"/>
      <c r="H113" s="178">
        <f t="shared" ref="H113:H133" si="7">G113*F113</f>
        <v>0</v>
      </c>
      <c r="J113" s="614"/>
    </row>
    <row r="114" spans="1:10" ht="11.25" x14ac:dyDescent="0.25">
      <c r="A114" s="266" t="s">
        <v>412</v>
      </c>
      <c r="B114" s="385" t="s">
        <v>363</v>
      </c>
      <c r="C114" s="385"/>
      <c r="D114" s="322"/>
      <c r="E114" s="263" t="s">
        <v>311</v>
      </c>
      <c r="F114" s="169">
        <v>5.64</v>
      </c>
      <c r="G114" s="323"/>
      <c r="H114" s="178">
        <f t="shared" si="7"/>
        <v>0</v>
      </c>
      <c r="J114" s="614"/>
    </row>
    <row r="115" spans="1:10" ht="11.25" x14ac:dyDescent="0.25">
      <c r="A115" s="266" t="s">
        <v>413</v>
      </c>
      <c r="B115" s="385" t="s">
        <v>364</v>
      </c>
      <c r="C115" s="385"/>
      <c r="D115" s="322"/>
      <c r="E115" s="263" t="s">
        <v>311</v>
      </c>
      <c r="F115" s="169">
        <v>0.02</v>
      </c>
      <c r="G115" s="323"/>
      <c r="H115" s="178">
        <f t="shared" si="7"/>
        <v>0</v>
      </c>
      <c r="J115" s="614"/>
    </row>
    <row r="116" spans="1:10" ht="11.25" customHeight="1" x14ac:dyDescent="0.25">
      <c r="A116" s="266" t="s">
        <v>414</v>
      </c>
      <c r="B116" s="385" t="s">
        <v>365</v>
      </c>
      <c r="C116" s="385"/>
      <c r="D116" s="322"/>
      <c r="E116" s="263" t="s">
        <v>311</v>
      </c>
      <c r="F116" s="169">
        <v>16.86</v>
      </c>
      <c r="G116" s="323"/>
      <c r="H116" s="178">
        <f t="shared" si="7"/>
        <v>0</v>
      </c>
      <c r="J116" s="614"/>
    </row>
    <row r="117" spans="1:10" ht="11.25" customHeight="1" x14ac:dyDescent="0.25">
      <c r="A117" s="266" t="s">
        <v>415</v>
      </c>
      <c r="B117" s="385" t="s">
        <v>366</v>
      </c>
      <c r="C117" s="385"/>
      <c r="D117" s="322"/>
      <c r="E117" s="263" t="s">
        <v>311</v>
      </c>
      <c r="F117" s="169">
        <v>9.18</v>
      </c>
      <c r="G117" s="323"/>
      <c r="H117" s="178">
        <f t="shared" si="7"/>
        <v>0</v>
      </c>
      <c r="J117" s="614"/>
    </row>
    <row r="118" spans="1:10" ht="11.25" customHeight="1" x14ac:dyDescent="0.25">
      <c r="A118" s="266" t="s">
        <v>416</v>
      </c>
      <c r="B118" s="385" t="s">
        <v>367</v>
      </c>
      <c r="C118" s="385"/>
      <c r="D118" s="322"/>
      <c r="E118" s="263" t="s">
        <v>311</v>
      </c>
      <c r="F118" s="169">
        <v>1.82</v>
      </c>
      <c r="G118" s="323"/>
      <c r="H118" s="178">
        <f t="shared" si="7"/>
        <v>0</v>
      </c>
      <c r="J118" s="614"/>
    </row>
    <row r="119" spans="1:10" ht="11.25" customHeight="1" x14ac:dyDescent="0.25">
      <c r="A119" s="266" t="s">
        <v>417</v>
      </c>
      <c r="B119" s="385" t="s">
        <v>368</v>
      </c>
      <c r="C119" s="385"/>
      <c r="D119" s="322"/>
      <c r="E119" s="263" t="s">
        <v>311</v>
      </c>
      <c r="F119" s="169">
        <v>3.78</v>
      </c>
      <c r="G119" s="323"/>
      <c r="H119" s="178">
        <f t="shared" si="7"/>
        <v>0</v>
      </c>
      <c r="J119" s="614"/>
    </row>
    <row r="120" spans="1:10" ht="11.25" customHeight="1" x14ac:dyDescent="0.25">
      <c r="A120" s="266" t="s">
        <v>418</v>
      </c>
      <c r="B120" s="385" t="s">
        <v>369</v>
      </c>
      <c r="C120" s="385"/>
      <c r="D120" s="322"/>
      <c r="E120" s="263" t="s">
        <v>311</v>
      </c>
      <c r="F120" s="169">
        <v>4.13</v>
      </c>
      <c r="G120" s="323"/>
      <c r="H120" s="178">
        <f t="shared" si="7"/>
        <v>0</v>
      </c>
      <c r="J120" s="614"/>
    </row>
    <row r="121" spans="1:10" ht="11.25" customHeight="1" x14ac:dyDescent="0.25">
      <c r="A121" s="266" t="s">
        <v>419</v>
      </c>
      <c r="B121" s="385" t="s">
        <v>370</v>
      </c>
      <c r="C121" s="385"/>
      <c r="D121" s="322"/>
      <c r="E121" s="263" t="s">
        <v>311</v>
      </c>
      <c r="F121" s="169">
        <v>0.8</v>
      </c>
      <c r="G121" s="323"/>
      <c r="H121" s="178">
        <f t="shared" si="7"/>
        <v>0</v>
      </c>
      <c r="J121" s="614"/>
    </row>
    <row r="122" spans="1:10" ht="11.25" x14ac:dyDescent="0.25">
      <c r="A122" s="266" t="s">
        <v>420</v>
      </c>
      <c r="B122" s="385" t="s">
        <v>245</v>
      </c>
      <c r="C122" s="385"/>
      <c r="D122" s="322"/>
      <c r="E122" s="263" t="s">
        <v>311</v>
      </c>
      <c r="F122" s="169">
        <v>0.03</v>
      </c>
      <c r="G122" s="323"/>
      <c r="H122" s="178">
        <f t="shared" si="7"/>
        <v>0</v>
      </c>
      <c r="J122" s="614"/>
    </row>
    <row r="123" spans="1:10" ht="11.25" customHeight="1" x14ac:dyDescent="0.25">
      <c r="A123" s="266" t="s">
        <v>421</v>
      </c>
      <c r="B123" s="385" t="s">
        <v>265</v>
      </c>
      <c r="C123" s="385"/>
      <c r="D123" s="322"/>
      <c r="E123" s="263" t="s">
        <v>311</v>
      </c>
      <c r="F123" s="169">
        <v>0.04</v>
      </c>
      <c r="G123" s="323"/>
      <c r="H123" s="178">
        <f t="shared" si="7"/>
        <v>0</v>
      </c>
      <c r="J123" s="614"/>
    </row>
    <row r="124" spans="1:10" ht="11.25" customHeight="1" x14ac:dyDescent="0.25">
      <c r="A124" s="266" t="s">
        <v>422</v>
      </c>
      <c r="B124" s="385" t="s">
        <v>371</v>
      </c>
      <c r="C124" s="385"/>
      <c r="D124" s="322"/>
      <c r="E124" s="263" t="s">
        <v>311</v>
      </c>
      <c r="F124" s="169">
        <v>0.01</v>
      </c>
      <c r="G124" s="323"/>
      <c r="H124" s="178">
        <f t="shared" si="7"/>
        <v>0</v>
      </c>
      <c r="J124" s="614"/>
    </row>
    <row r="125" spans="1:10" ht="11.25" x14ac:dyDescent="0.25">
      <c r="A125" s="266" t="s">
        <v>423</v>
      </c>
      <c r="B125" s="385" t="s">
        <v>22</v>
      </c>
      <c r="C125" s="385"/>
      <c r="D125" s="322"/>
      <c r="E125" s="263" t="s">
        <v>311</v>
      </c>
      <c r="F125" s="169">
        <v>0.01</v>
      </c>
      <c r="G125" s="323"/>
      <c r="H125" s="178">
        <f t="shared" si="7"/>
        <v>0</v>
      </c>
      <c r="J125" s="614"/>
    </row>
    <row r="126" spans="1:10" ht="11.25" x14ac:dyDescent="0.25">
      <c r="A126" s="266" t="s">
        <v>424</v>
      </c>
      <c r="B126" s="385" t="s">
        <v>372</v>
      </c>
      <c r="C126" s="385"/>
      <c r="D126" s="322"/>
      <c r="E126" s="263" t="s">
        <v>373</v>
      </c>
      <c r="F126" s="169">
        <v>47</v>
      </c>
      <c r="G126" s="323"/>
      <c r="H126" s="178">
        <f t="shared" si="7"/>
        <v>0</v>
      </c>
      <c r="J126" s="614"/>
    </row>
    <row r="127" spans="1:10" ht="11.25" customHeight="1" x14ac:dyDescent="0.25">
      <c r="A127" s="266" t="s">
        <v>425</v>
      </c>
      <c r="B127" s="385" t="s">
        <v>374</v>
      </c>
      <c r="C127" s="385"/>
      <c r="D127" s="322"/>
      <c r="E127" s="263" t="s">
        <v>373</v>
      </c>
      <c r="F127" s="169">
        <v>5</v>
      </c>
      <c r="G127" s="323"/>
      <c r="H127" s="178">
        <f t="shared" si="7"/>
        <v>0</v>
      </c>
      <c r="J127" s="614"/>
    </row>
    <row r="128" spans="1:10" ht="11.25" x14ac:dyDescent="0.25">
      <c r="A128" s="266" t="s">
        <v>426</v>
      </c>
      <c r="B128" s="385" t="s">
        <v>375</v>
      </c>
      <c r="C128" s="385"/>
      <c r="D128" s="322"/>
      <c r="E128" s="263" t="s">
        <v>373</v>
      </c>
      <c r="F128" s="169">
        <v>4</v>
      </c>
      <c r="G128" s="323"/>
      <c r="H128" s="178">
        <f t="shared" si="7"/>
        <v>0</v>
      </c>
      <c r="J128" s="614"/>
    </row>
    <row r="129" spans="1:14" ht="11.25" x14ac:dyDescent="0.25">
      <c r="A129" s="266" t="s">
        <v>427</v>
      </c>
      <c r="B129" s="385" t="s">
        <v>376</v>
      </c>
      <c r="C129" s="385"/>
      <c r="D129" s="322"/>
      <c r="E129" s="263" t="s">
        <v>311</v>
      </c>
      <c r="F129" s="319">
        <v>0.03</v>
      </c>
      <c r="G129" s="323"/>
      <c r="H129" s="178">
        <f t="shared" si="7"/>
        <v>0</v>
      </c>
      <c r="J129" s="614"/>
    </row>
    <row r="130" spans="1:14" ht="11.25" x14ac:dyDescent="0.25">
      <c r="A130" s="266" t="s">
        <v>428</v>
      </c>
      <c r="B130" s="385" t="s">
        <v>377</v>
      </c>
      <c r="C130" s="385"/>
      <c r="D130" s="166"/>
      <c r="E130" s="263" t="s">
        <v>311</v>
      </c>
      <c r="F130" s="169">
        <v>65.75</v>
      </c>
      <c r="G130" s="250"/>
      <c r="H130" s="178">
        <f t="shared" si="7"/>
        <v>0</v>
      </c>
      <c r="J130" s="614"/>
      <c r="M130" s="384" t="s">
        <v>63</v>
      </c>
      <c r="N130" s="384"/>
    </row>
    <row r="131" spans="1:14" ht="11.25" x14ac:dyDescent="0.25">
      <c r="A131" s="266" t="s">
        <v>429</v>
      </c>
      <c r="B131" s="385" t="s">
        <v>30</v>
      </c>
      <c r="C131" s="385"/>
      <c r="D131" s="166"/>
      <c r="E131" s="263" t="s">
        <v>311</v>
      </c>
      <c r="F131" s="169">
        <v>1.42</v>
      </c>
      <c r="G131" s="250"/>
      <c r="H131" s="178">
        <f t="shared" si="7"/>
        <v>0</v>
      </c>
      <c r="J131" s="614"/>
      <c r="M131" s="386" t="s">
        <v>64</v>
      </c>
      <c r="N131" s="386"/>
    </row>
    <row r="132" spans="1:14" ht="11.25" x14ac:dyDescent="0.25">
      <c r="A132" s="612" t="s">
        <v>652</v>
      </c>
      <c r="B132" s="385" t="s">
        <v>523</v>
      </c>
      <c r="C132" s="385"/>
      <c r="D132" s="166"/>
      <c r="E132" s="263" t="s">
        <v>311</v>
      </c>
      <c r="F132" s="613">
        <v>23.4</v>
      </c>
      <c r="G132" s="323"/>
      <c r="H132" s="379">
        <f t="shared" si="7"/>
        <v>0</v>
      </c>
      <c r="J132" s="614"/>
      <c r="M132" s="302"/>
      <c r="N132" s="302"/>
    </row>
    <row r="133" spans="1:14" ht="24" customHeight="1" thickBot="1" x14ac:dyDescent="0.3">
      <c r="A133" s="611" t="s">
        <v>653</v>
      </c>
      <c r="B133" s="620" t="s">
        <v>360</v>
      </c>
      <c r="C133" s="621"/>
      <c r="D133" s="317"/>
      <c r="E133" s="263" t="s">
        <v>311</v>
      </c>
      <c r="F133" s="319">
        <v>2.2200000000000002</v>
      </c>
      <c r="G133" s="320"/>
      <c r="H133" s="191">
        <f t="shared" si="7"/>
        <v>0</v>
      </c>
      <c r="J133" s="614"/>
      <c r="M133" s="302"/>
      <c r="N133" s="302"/>
    </row>
    <row r="134" spans="1:14" ht="12" thickBot="1" x14ac:dyDescent="0.3">
      <c r="A134" s="478" t="s">
        <v>312</v>
      </c>
      <c r="B134" s="479"/>
      <c r="C134" s="480"/>
      <c r="D134" s="192"/>
      <c r="E134" s="193"/>
      <c r="F134" s="188"/>
      <c r="G134" s="251"/>
      <c r="H134" s="324"/>
      <c r="I134" s="227"/>
      <c r="J134" s="614"/>
      <c r="K134" s="227"/>
    </row>
    <row r="135" spans="1:14" ht="24" customHeight="1" thickBot="1" x14ac:dyDescent="0.3">
      <c r="A135" s="267" t="s">
        <v>657</v>
      </c>
      <c r="B135" s="487" t="s">
        <v>360</v>
      </c>
      <c r="C135" s="487"/>
      <c r="D135" s="189"/>
      <c r="E135" s="261" t="s">
        <v>311</v>
      </c>
      <c r="F135" s="190">
        <v>3</v>
      </c>
      <c r="G135" s="252"/>
      <c r="H135" s="191">
        <f>G135*F135</f>
        <v>0</v>
      </c>
      <c r="I135" s="227"/>
      <c r="J135" s="614"/>
      <c r="K135" s="227"/>
    </row>
    <row r="136" spans="1:14" ht="12" thickBot="1" x14ac:dyDescent="0.3">
      <c r="E136" s="452" t="s">
        <v>283</v>
      </c>
      <c r="F136" s="453"/>
      <c r="G136" s="453"/>
      <c r="H136" s="195">
        <f>SUM(H111:H135)</f>
        <v>0</v>
      </c>
      <c r="I136" s="128"/>
      <c r="J136" s="285"/>
      <c r="K136" s="128"/>
    </row>
    <row r="137" spans="1:14" customFormat="1" ht="15.75" thickBot="1" x14ac:dyDescent="0.3">
      <c r="F137" s="253"/>
      <c r="G137" s="253"/>
      <c r="L137" s="128"/>
      <c r="M137" s="128"/>
      <c r="N137" s="128"/>
    </row>
    <row r="138" spans="1:14" x14ac:dyDescent="0.25">
      <c r="C138" s="449" t="s">
        <v>80</v>
      </c>
      <c r="D138" s="450"/>
      <c r="E138" s="450"/>
      <c r="F138" s="450"/>
      <c r="G138" s="451"/>
      <c r="H138" s="181">
        <f>H54+H62+H67+H75+H106+H136</f>
        <v>0</v>
      </c>
      <c r="I138"/>
      <c r="J138"/>
      <c r="K138"/>
    </row>
    <row r="139" spans="1:14" x14ac:dyDescent="0.25">
      <c r="C139" s="460" t="s">
        <v>315</v>
      </c>
      <c r="D139" s="461"/>
      <c r="E139" s="461"/>
      <c r="F139" s="461"/>
      <c r="G139" s="462"/>
      <c r="H139" s="382">
        <f>H138*0.2</f>
        <v>0</v>
      </c>
      <c r="I139"/>
      <c r="J139"/>
      <c r="K139"/>
      <c r="N139" s="128">
        <v>1</v>
      </c>
    </row>
    <row r="140" spans="1:14" ht="15.75" thickBot="1" x14ac:dyDescent="0.3">
      <c r="C140" s="425" t="s">
        <v>81</v>
      </c>
      <c r="D140" s="426"/>
      <c r="E140" s="426"/>
      <c r="F140" s="426"/>
      <c r="G140" s="427"/>
      <c r="H140" s="182">
        <f>H138+H139</f>
        <v>0</v>
      </c>
      <c r="I140"/>
      <c r="J140"/>
      <c r="K140"/>
    </row>
    <row r="141" spans="1:14" ht="11.25" x14ac:dyDescent="0.25">
      <c r="F141" s="130"/>
      <c r="G141" s="131"/>
    </row>
    <row r="142" spans="1:14" ht="11.25" x14ac:dyDescent="0.25">
      <c r="F142" s="130"/>
      <c r="G142" s="131"/>
    </row>
    <row r="143" spans="1:14" ht="11.25" x14ac:dyDescent="0.25">
      <c r="F143" s="130"/>
      <c r="G143" s="131"/>
    </row>
    <row r="144" spans="1:14" ht="18.75" x14ac:dyDescent="0.25">
      <c r="A144" s="445" t="s">
        <v>82</v>
      </c>
      <c r="B144" s="445"/>
      <c r="C144" s="445"/>
      <c r="D144" s="445"/>
      <c r="E144" s="445"/>
      <c r="F144" s="445"/>
      <c r="G144" s="445"/>
      <c r="H144" s="445"/>
    </row>
    <row r="145" spans="2:11" ht="12" thickBot="1" x14ac:dyDescent="0.3">
      <c r="B145" s="130"/>
      <c r="C145" s="130"/>
      <c r="D145" s="130"/>
      <c r="E145" s="130"/>
      <c r="F145" s="130"/>
      <c r="G145" s="131"/>
      <c r="H145" s="132"/>
    </row>
    <row r="146" spans="2:11" ht="15.75" thickBot="1" x14ac:dyDescent="0.3">
      <c r="C146" s="469" t="s">
        <v>67</v>
      </c>
      <c r="D146" s="470"/>
      <c r="E146" s="470"/>
      <c r="F146" s="470"/>
      <c r="G146" s="471"/>
      <c r="H146"/>
    </row>
    <row r="147" spans="2:11" ht="11.25" x14ac:dyDescent="0.25">
      <c r="C147" s="475" t="s">
        <v>83</v>
      </c>
      <c r="D147" s="476"/>
      <c r="E147" s="476"/>
      <c r="F147" s="476"/>
      <c r="G147" s="477"/>
      <c r="H147" s="196">
        <f>H42</f>
        <v>0</v>
      </c>
    </row>
    <row r="148" spans="2:11" ht="11.25" x14ac:dyDescent="0.25">
      <c r="C148" s="475" t="s">
        <v>315</v>
      </c>
      <c r="D148" s="476"/>
      <c r="E148" s="476"/>
      <c r="F148" s="476"/>
      <c r="G148" s="477"/>
      <c r="H148" s="381">
        <f>H147*0.2</f>
        <v>0</v>
      </c>
    </row>
    <row r="149" spans="2:11" ht="12" thickBot="1" x14ac:dyDescent="0.3">
      <c r="C149" s="472" t="s">
        <v>84</v>
      </c>
      <c r="D149" s="473"/>
      <c r="E149" s="473"/>
      <c r="F149" s="473"/>
      <c r="G149" s="474"/>
      <c r="H149" s="197">
        <f>H147+H148</f>
        <v>0</v>
      </c>
    </row>
    <row r="150" spans="2:11" ht="13.5" thickBot="1" x14ac:dyDescent="0.3">
      <c r="C150" s="129"/>
      <c r="D150" s="129"/>
      <c r="E150" s="129"/>
      <c r="F150" s="255"/>
      <c r="G150" s="254"/>
      <c r="H150" s="150"/>
      <c r="I150" s="235"/>
      <c r="J150" s="235"/>
      <c r="K150" s="235"/>
    </row>
    <row r="151" spans="2:11" ht="15.75" thickBot="1" x14ac:dyDescent="0.3">
      <c r="C151" s="469" t="s">
        <v>85</v>
      </c>
      <c r="D151" s="470"/>
      <c r="E151" s="470"/>
      <c r="F151" s="470"/>
      <c r="G151" s="471"/>
      <c r="H151"/>
      <c r="I151" s="140"/>
      <c r="J151" s="140"/>
      <c r="K151" s="140"/>
    </row>
    <row r="152" spans="2:11" ht="12.75" x14ac:dyDescent="0.25">
      <c r="C152" s="475" t="s">
        <v>83</v>
      </c>
      <c r="D152" s="476"/>
      <c r="E152" s="476"/>
      <c r="F152" s="476"/>
      <c r="G152" s="477"/>
      <c r="H152" s="196">
        <f>H138</f>
        <v>0</v>
      </c>
      <c r="I152" s="232"/>
      <c r="J152" s="232"/>
      <c r="K152" s="232"/>
    </row>
    <row r="153" spans="2:11" ht="12.75" x14ac:dyDescent="0.25">
      <c r="C153" s="475" t="s">
        <v>315</v>
      </c>
      <c r="D153" s="476"/>
      <c r="E153" s="476"/>
      <c r="F153" s="476"/>
      <c r="G153" s="477"/>
      <c r="H153" s="381">
        <f>H152*0.2</f>
        <v>0</v>
      </c>
      <c r="I153" s="232"/>
      <c r="J153" s="232"/>
      <c r="K153" s="232"/>
    </row>
    <row r="154" spans="2:11" ht="13.5" thickBot="1" x14ac:dyDescent="0.3">
      <c r="C154" s="472" t="s">
        <v>84</v>
      </c>
      <c r="D154" s="473"/>
      <c r="E154" s="473"/>
      <c r="F154" s="473"/>
      <c r="G154" s="474"/>
      <c r="H154" s="197">
        <f>H152+H153</f>
        <v>0</v>
      </c>
      <c r="I154" s="236"/>
      <c r="J154" s="236"/>
      <c r="K154" s="236"/>
    </row>
    <row r="155" spans="2:11" ht="13.5" thickBot="1" x14ac:dyDescent="0.3">
      <c r="C155" s="129"/>
      <c r="D155" s="129"/>
      <c r="E155" s="129"/>
      <c r="F155" s="255"/>
      <c r="G155" s="254"/>
      <c r="H155" s="150"/>
      <c r="I155" s="232"/>
      <c r="J155" s="232"/>
      <c r="K155" s="232"/>
    </row>
    <row r="156" spans="2:11" ht="15.75" thickBot="1" x14ac:dyDescent="0.3">
      <c r="C156" s="469" t="s">
        <v>284</v>
      </c>
      <c r="D156" s="470"/>
      <c r="E156" s="470"/>
      <c r="F156" s="470"/>
      <c r="G156" s="471"/>
      <c r="H156"/>
      <c r="I156" s="232"/>
      <c r="J156" s="232"/>
      <c r="K156" s="232"/>
    </row>
    <row r="157" spans="2:11" ht="12.75" x14ac:dyDescent="0.25">
      <c r="C157" s="466" t="s">
        <v>83</v>
      </c>
      <c r="D157" s="467"/>
      <c r="E157" s="467"/>
      <c r="F157" s="467"/>
      <c r="G157" s="468"/>
      <c r="H157" s="198">
        <f>H147+H152</f>
        <v>0</v>
      </c>
      <c r="I157" s="232"/>
      <c r="J157" s="232"/>
      <c r="K157" s="232"/>
    </row>
    <row r="158" spans="2:11" ht="12.75" x14ac:dyDescent="0.25">
      <c r="C158" s="466" t="s">
        <v>315</v>
      </c>
      <c r="D158" s="467"/>
      <c r="E158" s="467"/>
      <c r="F158" s="467"/>
      <c r="G158" s="468"/>
      <c r="H158" s="199">
        <f>H148+H153</f>
        <v>0</v>
      </c>
      <c r="I158" s="232"/>
      <c r="J158" s="232"/>
      <c r="K158" s="232"/>
    </row>
    <row r="159" spans="2:11" ht="13.5" thickBot="1" x14ac:dyDescent="0.3">
      <c r="C159" s="463" t="s">
        <v>84</v>
      </c>
      <c r="D159" s="464"/>
      <c r="E159" s="464"/>
      <c r="F159" s="464"/>
      <c r="G159" s="465"/>
      <c r="H159" s="200">
        <f>H149+H154</f>
        <v>0</v>
      </c>
      <c r="I159" s="236"/>
      <c r="J159" s="236"/>
      <c r="K159" s="236"/>
    </row>
    <row r="160" spans="2:11" ht="15" customHeight="1" x14ac:dyDescent="0.25">
      <c r="F160" s="130"/>
      <c r="G160" s="131"/>
      <c r="I160" s="232"/>
      <c r="J160" s="232"/>
      <c r="K160" s="232"/>
    </row>
    <row r="161" spans="6:11" ht="15" customHeight="1" x14ac:dyDescent="0.25">
      <c r="F161" s="130"/>
      <c r="G161" s="131"/>
      <c r="I161" s="232"/>
      <c r="J161" s="232"/>
      <c r="K161" s="232"/>
    </row>
    <row r="162" spans="6:11" ht="15" customHeight="1" x14ac:dyDescent="0.25">
      <c r="F162" s="130"/>
      <c r="G162" s="131"/>
      <c r="I162" s="232"/>
      <c r="J162" s="232"/>
      <c r="K162" s="232"/>
    </row>
    <row r="163" spans="6:11" ht="15" customHeight="1" x14ac:dyDescent="0.25">
      <c r="F163" s="130"/>
      <c r="G163" s="131"/>
      <c r="I163" s="232"/>
      <c r="J163" s="232"/>
      <c r="K163" s="232"/>
    </row>
    <row r="164" spans="6:11" ht="15" customHeight="1" x14ac:dyDescent="0.25">
      <c r="F164" s="130"/>
      <c r="G164" s="131"/>
      <c r="I164" s="237"/>
      <c r="J164" s="237"/>
      <c r="K164" s="237"/>
    </row>
    <row r="165" spans="6:11" ht="15" customHeight="1" x14ac:dyDescent="0.25">
      <c r="F165" s="130"/>
      <c r="G165" s="131"/>
      <c r="I165" s="232"/>
      <c r="J165" s="232"/>
      <c r="K165" s="232"/>
    </row>
    <row r="166" spans="6:11" ht="15" customHeight="1" x14ac:dyDescent="0.25">
      <c r="F166" s="130"/>
      <c r="G166" s="131"/>
    </row>
    <row r="167" spans="6:11" ht="15" customHeight="1" x14ac:dyDescent="0.25">
      <c r="F167" s="130"/>
      <c r="G167" s="131"/>
    </row>
    <row r="168" spans="6:11" ht="15" customHeight="1" x14ac:dyDescent="0.25">
      <c r="F168" s="130"/>
      <c r="G168" s="131"/>
    </row>
  </sheetData>
  <sheetProtection formatColumns="0" selectLockedCells="1" selectUnlockedCells="1"/>
  <mergeCells count="156">
    <mergeCell ref="B132:C132"/>
    <mergeCell ref="B133:C133"/>
    <mergeCell ref="J36:J37"/>
    <mergeCell ref="J82:J105"/>
    <mergeCell ref="J112:J135"/>
    <mergeCell ref="C148:G148"/>
    <mergeCell ref="C147:G147"/>
    <mergeCell ref="C146:G146"/>
    <mergeCell ref="A144:H144"/>
    <mergeCell ref="C140:G140"/>
    <mergeCell ref="C139:G139"/>
    <mergeCell ref="C138:G138"/>
    <mergeCell ref="E136:G136"/>
    <mergeCell ref="E106:G106"/>
    <mergeCell ref="A110:C110"/>
    <mergeCell ref="B112:C112"/>
    <mergeCell ref="B130:C130"/>
    <mergeCell ref="A134:C134"/>
    <mergeCell ref="B135:C135"/>
    <mergeCell ref="B126:C126"/>
    <mergeCell ref="B127:C127"/>
    <mergeCell ref="B128:C128"/>
    <mergeCell ref="B129:C129"/>
    <mergeCell ref="B114:C114"/>
    <mergeCell ref="B115:C115"/>
    <mergeCell ref="B116:C116"/>
    <mergeCell ref="B117:C117"/>
    <mergeCell ref="B118:C118"/>
    <mergeCell ref="B119:C119"/>
    <mergeCell ref="A104:C104"/>
    <mergeCell ref="E62:G62"/>
    <mergeCell ref="A64:H64"/>
    <mergeCell ref="A60:H60"/>
    <mergeCell ref="B73:C73"/>
    <mergeCell ref="B101:C101"/>
    <mergeCell ref="B84:C84"/>
    <mergeCell ref="A78:H78"/>
    <mergeCell ref="B125:C125"/>
    <mergeCell ref="B120:C120"/>
    <mergeCell ref="B121:C121"/>
    <mergeCell ref="B123:C123"/>
    <mergeCell ref="B124:C124"/>
    <mergeCell ref="B105:C105"/>
    <mergeCell ref="B85:C85"/>
    <mergeCell ref="B86:C86"/>
    <mergeCell ref="B87:C87"/>
    <mergeCell ref="B88:C88"/>
    <mergeCell ref="B74:C74"/>
    <mergeCell ref="B81:C81"/>
    <mergeCell ref="B103:C103"/>
    <mergeCell ref="B102:C102"/>
    <mergeCell ref="B111:C111"/>
    <mergeCell ref="C159:G159"/>
    <mergeCell ref="C158:G158"/>
    <mergeCell ref="C157:G157"/>
    <mergeCell ref="C156:G156"/>
    <mergeCell ref="C154:G154"/>
    <mergeCell ref="C153:G153"/>
    <mergeCell ref="C152:G152"/>
    <mergeCell ref="C151:G151"/>
    <mergeCell ref="C149:G149"/>
    <mergeCell ref="A4:H4"/>
    <mergeCell ref="B6:C6"/>
    <mergeCell ref="E11:G11"/>
    <mergeCell ref="A46:H46"/>
    <mergeCell ref="B9:C9"/>
    <mergeCell ref="B10:C10"/>
    <mergeCell ref="A13:H13"/>
    <mergeCell ref="B14:C14"/>
    <mergeCell ref="E19:G19"/>
    <mergeCell ref="A21:H21"/>
    <mergeCell ref="B38:C38"/>
    <mergeCell ref="C42:G42"/>
    <mergeCell ref="A7:H7"/>
    <mergeCell ref="B16:C16"/>
    <mergeCell ref="B8:C8"/>
    <mergeCell ref="B36:C36"/>
    <mergeCell ref="A35:H35"/>
    <mergeCell ref="B17:C17"/>
    <mergeCell ref="A28:H28"/>
    <mergeCell ref="C43:G43"/>
    <mergeCell ref="B22:C22"/>
    <mergeCell ref="B23:C23"/>
    <mergeCell ref="B15:C15"/>
    <mergeCell ref="M5:N5"/>
    <mergeCell ref="L22:L23"/>
    <mergeCell ref="M79:N79"/>
    <mergeCell ref="M80:N80"/>
    <mergeCell ref="M83:N83"/>
    <mergeCell ref="M6:N6"/>
    <mergeCell ref="B98:C98"/>
    <mergeCell ref="B99:C99"/>
    <mergeCell ref="B100:C100"/>
    <mergeCell ref="B29:C29"/>
    <mergeCell ref="B48:C48"/>
    <mergeCell ref="A31:H31"/>
    <mergeCell ref="C44:G44"/>
    <mergeCell ref="E24:G24"/>
    <mergeCell ref="I8:I10"/>
    <mergeCell ref="I17:I18"/>
    <mergeCell ref="I71:I73"/>
    <mergeCell ref="I22:I23"/>
    <mergeCell ref="E36:G36"/>
    <mergeCell ref="E15:G15"/>
    <mergeCell ref="E16:G16"/>
    <mergeCell ref="E37:G37"/>
    <mergeCell ref="E38:G38"/>
    <mergeCell ref="B52:C52"/>
    <mergeCell ref="M8:N8"/>
    <mergeCell ref="M9:N9"/>
    <mergeCell ref="A80:C80"/>
    <mergeCell ref="B82:C82"/>
    <mergeCell ref="B83:C83"/>
    <mergeCell ref="B37:C37"/>
    <mergeCell ref="A51:H51"/>
    <mergeCell ref="B32:C32"/>
    <mergeCell ref="M48:N48"/>
    <mergeCell ref="A57:H57"/>
    <mergeCell ref="I52:I53"/>
    <mergeCell ref="B30:C30"/>
    <mergeCell ref="E54:G54"/>
    <mergeCell ref="B59:C59"/>
    <mergeCell ref="B61:C61"/>
    <mergeCell ref="E33:G33"/>
    <mergeCell ref="B18:C18"/>
    <mergeCell ref="E39:G39"/>
    <mergeCell ref="A27:H27"/>
    <mergeCell ref="B70:C70"/>
    <mergeCell ref="B53:C53"/>
    <mergeCell ref="A56:H56"/>
    <mergeCell ref="B58:C58"/>
    <mergeCell ref="E75:G75"/>
    <mergeCell ref="M130:N130"/>
    <mergeCell ref="B131:C131"/>
    <mergeCell ref="M131:N131"/>
    <mergeCell ref="M110:N110"/>
    <mergeCell ref="B65:C65"/>
    <mergeCell ref="B66:C66"/>
    <mergeCell ref="E67:G67"/>
    <mergeCell ref="A69:H69"/>
    <mergeCell ref="B71:C71"/>
    <mergeCell ref="B72:C72"/>
    <mergeCell ref="B89:C89"/>
    <mergeCell ref="B90:C90"/>
    <mergeCell ref="B91:C91"/>
    <mergeCell ref="B92:C92"/>
    <mergeCell ref="B93:C93"/>
    <mergeCell ref="B94:C94"/>
    <mergeCell ref="B95:C95"/>
    <mergeCell ref="B96:C96"/>
    <mergeCell ref="B97:C97"/>
    <mergeCell ref="M109:N109"/>
    <mergeCell ref="A108:H108"/>
    <mergeCell ref="B122:C122"/>
    <mergeCell ref="B113:C113"/>
    <mergeCell ref="M84:N84"/>
  </mergeCells>
  <phoneticPr fontId="45" type="noConversion"/>
  <dataValidations count="1">
    <dataValidation type="list" allowBlank="1" showInputMessage="1" showErrorMessage="1" sqref="D111:D135 D81:D105" xr:uid="{00000000-0002-0000-0000-000000000000}">
      <formula1>conditionnement_traitement</formula1>
    </dataValidation>
  </dataValidations>
  <pageMargins left="0.70866141732283472" right="0.70866141732283472" top="0.74803149606299213" bottom="0.74803149606299213" header="0.31496062992125984" footer="0.31496062992125984"/>
  <pageSetup paperSize="8" scale="55" fitToHeight="0" orientation="portrait" r:id="rId1"/>
  <headerFooter>
    <oddFooter>&amp;L&amp;A&amp;R&amp;N</oddFooter>
  </headerFooter>
  <rowBreaks count="1" manualBreakCount="1">
    <brk id="45" max="11"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20"/>
  <sheetViews>
    <sheetView view="pageBreakPreview" topLeftCell="A4" zoomScale="90" zoomScaleNormal="100" zoomScaleSheetLayoutView="90" workbookViewId="0">
      <selection activeCell="G105" sqref="G105"/>
    </sheetView>
  </sheetViews>
  <sheetFormatPr baseColWidth="10" defaultColWidth="11.42578125" defaultRowHeight="11.25" x14ac:dyDescent="0.2"/>
  <cols>
    <col min="1" max="1" width="2.5703125" style="9" customWidth="1"/>
    <col min="2" max="2" width="21.28515625" style="34" customWidth="1"/>
    <col min="3" max="3" width="39.85546875" style="122" customWidth="1"/>
    <col min="4" max="4" width="13.140625" style="23" customWidth="1"/>
    <col min="5" max="5" width="25.28515625" style="20" customWidth="1"/>
    <col min="6" max="6" width="11.5703125" style="23" customWidth="1"/>
    <col min="7" max="7" width="15.140625" style="34" customWidth="1"/>
    <col min="8" max="8" width="20.5703125" style="9" customWidth="1"/>
    <col min="9" max="9" width="17.5703125" style="9" customWidth="1"/>
    <col min="10" max="10" width="18.140625" style="9" customWidth="1"/>
    <col min="11" max="11" width="16.85546875" style="9" customWidth="1"/>
    <col min="12" max="12" width="13.140625" style="9" customWidth="1"/>
    <col min="13" max="16384" width="11.42578125" style="9"/>
  </cols>
  <sheetData>
    <row r="1" spans="2:14" hidden="1" x14ac:dyDescent="0.2"/>
    <row r="2" spans="2:14" hidden="1" x14ac:dyDescent="0.2"/>
    <row r="3" spans="2:14" hidden="1" x14ac:dyDescent="0.2"/>
    <row r="4" spans="2:14" s="17" customFormat="1" ht="18" x14ac:dyDescent="0.25">
      <c r="B4" s="207" t="s">
        <v>287</v>
      </c>
      <c r="C4" s="98"/>
      <c r="D4" s="109"/>
      <c r="E4" s="110"/>
      <c r="F4" s="108"/>
      <c r="G4" s="108"/>
    </row>
    <row r="6" spans="2:14" ht="30.95" customHeight="1" thickBot="1" x14ac:dyDescent="0.25">
      <c r="K6" s="69"/>
      <c r="L6" s="69"/>
      <c r="M6" s="69"/>
      <c r="N6" s="74"/>
    </row>
    <row r="7" spans="2:14" ht="20.25" customHeight="1" thickBot="1" x14ac:dyDescent="0.3">
      <c r="B7" s="508" t="s">
        <v>0</v>
      </c>
      <c r="C7" s="509"/>
      <c r="D7" s="509"/>
      <c r="E7" s="509"/>
      <c r="F7" s="509"/>
      <c r="G7" s="510"/>
      <c r="H7" s="504" t="s">
        <v>2</v>
      </c>
      <c r="I7" s="505"/>
      <c r="J7" s="505"/>
      <c r="K7" s="505"/>
      <c r="L7" s="505"/>
      <c r="M7" s="505"/>
      <c r="N7" s="506"/>
    </row>
    <row r="8" spans="2:14" s="21" customFormat="1" ht="32.25" customHeight="1" thickBot="1" x14ac:dyDescent="0.25">
      <c r="B8" s="511" t="s">
        <v>1</v>
      </c>
      <c r="C8" s="512"/>
      <c r="D8" s="512"/>
      <c r="E8" s="512"/>
      <c r="F8" s="512"/>
      <c r="G8" s="513"/>
      <c r="H8" s="495" t="s">
        <v>4</v>
      </c>
      <c r="I8" s="507"/>
      <c r="J8" s="507"/>
      <c r="K8" s="99" t="s">
        <v>5</v>
      </c>
      <c r="L8" s="495" t="s">
        <v>6</v>
      </c>
      <c r="M8" s="507"/>
      <c r="N8" s="496"/>
    </row>
    <row r="9" spans="2:14" s="21" customFormat="1" ht="93.6" customHeight="1" thickBot="1" x14ac:dyDescent="0.25">
      <c r="B9" s="116" t="s">
        <v>7</v>
      </c>
      <c r="C9" s="116" t="s">
        <v>8</v>
      </c>
      <c r="D9" s="116" t="s">
        <v>9</v>
      </c>
      <c r="E9" s="117" t="s">
        <v>10</v>
      </c>
      <c r="F9" s="117"/>
      <c r="G9" s="116" t="s">
        <v>11</v>
      </c>
      <c r="H9" s="100" t="s">
        <v>12</v>
      </c>
      <c r="I9" s="100" t="s">
        <v>13</v>
      </c>
      <c r="J9" s="100" t="s">
        <v>14</v>
      </c>
      <c r="K9" s="99" t="s">
        <v>15</v>
      </c>
      <c r="L9" s="99" t="s">
        <v>16</v>
      </c>
      <c r="M9" s="100" t="s">
        <v>17</v>
      </c>
      <c r="N9" s="101" t="s">
        <v>18</v>
      </c>
    </row>
    <row r="10" spans="2:14" s="21" customFormat="1" ht="48.95" customHeight="1" thickBot="1" x14ac:dyDescent="0.25">
      <c r="B10" s="501" t="s">
        <v>3</v>
      </c>
      <c r="C10" s="502"/>
      <c r="D10" s="502"/>
      <c r="E10" s="502"/>
      <c r="F10" s="502"/>
      <c r="G10" s="503"/>
      <c r="H10" s="303"/>
      <c r="I10" s="304"/>
      <c r="J10" s="304"/>
      <c r="K10" s="352"/>
      <c r="L10" s="352"/>
      <c r="M10" s="304"/>
      <c r="N10" s="305"/>
    </row>
    <row r="11" spans="2:14" s="66" customFormat="1" ht="28.5" x14ac:dyDescent="0.2">
      <c r="B11" s="333" t="s">
        <v>320</v>
      </c>
      <c r="C11" s="334" t="s">
        <v>476</v>
      </c>
      <c r="D11" s="334" t="s">
        <v>322</v>
      </c>
      <c r="E11" s="334" t="s">
        <v>321</v>
      </c>
      <c r="F11" s="334"/>
      <c r="G11" s="335">
        <v>33.4</v>
      </c>
      <c r="H11" s="336"/>
      <c r="I11" s="337"/>
      <c r="J11" s="337"/>
      <c r="K11" s="336"/>
      <c r="L11" s="336"/>
      <c r="M11" s="338"/>
      <c r="N11" s="339"/>
    </row>
    <row r="12" spans="2:14" s="66" customFormat="1" ht="28.5" x14ac:dyDescent="0.2">
      <c r="B12" s="340" t="s">
        <v>505</v>
      </c>
      <c r="C12" s="341" t="s">
        <v>483</v>
      </c>
      <c r="D12" s="341" t="s">
        <v>485</v>
      </c>
      <c r="E12" s="341" t="s">
        <v>486</v>
      </c>
      <c r="F12" s="341" t="s">
        <v>487</v>
      </c>
      <c r="G12" s="342">
        <v>1</v>
      </c>
      <c r="H12" s="343"/>
      <c r="I12" s="344"/>
      <c r="J12" s="344"/>
      <c r="K12" s="343"/>
      <c r="L12" s="343"/>
      <c r="M12" s="345"/>
      <c r="N12" s="346"/>
    </row>
    <row r="13" spans="2:14" s="66" customFormat="1" ht="38.25" x14ac:dyDescent="0.2">
      <c r="B13" s="340" t="s">
        <v>505</v>
      </c>
      <c r="C13" s="341" t="s">
        <v>459</v>
      </c>
      <c r="D13" s="341" t="s">
        <v>488</v>
      </c>
      <c r="E13" s="341" t="s">
        <v>360</v>
      </c>
      <c r="F13" s="341"/>
      <c r="G13" s="342">
        <v>0.01</v>
      </c>
      <c r="H13" s="343"/>
      <c r="I13" s="344"/>
      <c r="J13" s="344"/>
      <c r="K13" s="343"/>
      <c r="L13" s="343"/>
      <c r="M13" s="345"/>
      <c r="N13" s="346"/>
    </row>
    <row r="14" spans="2:14" s="66" customFormat="1" ht="28.5" x14ac:dyDescent="0.2">
      <c r="B14" s="340" t="s">
        <v>323</v>
      </c>
      <c r="C14" s="341" t="s">
        <v>459</v>
      </c>
      <c r="D14" s="341" t="s">
        <v>322</v>
      </c>
      <c r="E14" s="341" t="s">
        <v>450</v>
      </c>
      <c r="F14" s="341"/>
      <c r="G14" s="342">
        <v>5.6</v>
      </c>
      <c r="H14" s="343"/>
      <c r="I14" s="344"/>
      <c r="J14" s="344"/>
      <c r="K14" s="343"/>
      <c r="L14" s="343"/>
      <c r="M14" s="345"/>
      <c r="N14" s="346"/>
    </row>
    <row r="15" spans="2:14" s="66" customFormat="1" ht="51" x14ac:dyDescent="0.2">
      <c r="B15" s="340" t="s">
        <v>324</v>
      </c>
      <c r="C15" s="341" t="s">
        <v>464</v>
      </c>
      <c r="D15" s="341" t="s">
        <v>449</v>
      </c>
      <c r="E15" s="341" t="s">
        <v>448</v>
      </c>
      <c r="F15" s="341"/>
      <c r="G15" s="342">
        <v>25.6</v>
      </c>
      <c r="H15" s="343"/>
      <c r="I15" s="344"/>
      <c r="J15" s="344"/>
      <c r="K15" s="343"/>
      <c r="L15" s="343"/>
      <c r="M15" s="345"/>
      <c r="N15" s="346"/>
    </row>
    <row r="16" spans="2:14" s="66" customFormat="1" ht="51" x14ac:dyDescent="0.2">
      <c r="B16" s="340" t="s">
        <v>325</v>
      </c>
      <c r="C16" s="341" t="s">
        <v>464</v>
      </c>
      <c r="D16" s="341" t="s">
        <v>326</v>
      </c>
      <c r="E16" s="341" t="s">
        <v>448</v>
      </c>
      <c r="F16" s="341"/>
      <c r="G16" s="342">
        <v>80.58</v>
      </c>
      <c r="H16" s="343"/>
      <c r="I16" s="344"/>
      <c r="J16" s="344"/>
      <c r="K16" s="343"/>
      <c r="L16" s="343"/>
      <c r="M16" s="345"/>
      <c r="N16" s="346"/>
    </row>
    <row r="17" spans="2:14" s="66" customFormat="1" ht="28.5" x14ac:dyDescent="0.2">
      <c r="B17" s="340" t="s">
        <v>327</v>
      </c>
      <c r="C17" s="341" t="s">
        <v>459</v>
      </c>
      <c r="D17" s="341" t="s">
        <v>322</v>
      </c>
      <c r="E17" s="341" t="s">
        <v>465</v>
      </c>
      <c r="F17" s="341"/>
      <c r="G17" s="342">
        <v>8.65</v>
      </c>
      <c r="H17" s="343"/>
      <c r="I17" s="344"/>
      <c r="J17" s="344"/>
      <c r="K17" s="343"/>
      <c r="L17" s="343"/>
      <c r="M17" s="345"/>
      <c r="N17" s="346"/>
    </row>
    <row r="18" spans="2:14" s="66" customFormat="1" ht="42.75" x14ac:dyDescent="0.2">
      <c r="B18" s="340" t="s">
        <v>328</v>
      </c>
      <c r="C18" s="341" t="s">
        <v>459</v>
      </c>
      <c r="D18" s="341" t="s">
        <v>322</v>
      </c>
      <c r="E18" s="341" t="s">
        <v>453</v>
      </c>
      <c r="F18" s="341"/>
      <c r="G18" s="342">
        <v>3.4</v>
      </c>
      <c r="H18" s="343"/>
      <c r="I18" s="344"/>
      <c r="J18" s="344"/>
      <c r="K18" s="343"/>
      <c r="L18" s="343"/>
      <c r="M18" s="345"/>
      <c r="N18" s="346"/>
    </row>
    <row r="19" spans="2:14" s="66" customFormat="1" ht="51" x14ac:dyDescent="0.2">
      <c r="B19" s="340" t="s">
        <v>475</v>
      </c>
      <c r="C19" s="341" t="s">
        <v>464</v>
      </c>
      <c r="D19" s="341" t="s">
        <v>504</v>
      </c>
      <c r="E19" s="341" t="s">
        <v>366</v>
      </c>
      <c r="F19" s="341"/>
      <c r="G19" s="342">
        <v>0.2</v>
      </c>
      <c r="H19" s="343"/>
      <c r="I19" s="344"/>
      <c r="J19" s="344"/>
      <c r="K19" s="343"/>
      <c r="L19" s="343"/>
      <c r="M19" s="345"/>
      <c r="N19" s="346"/>
    </row>
    <row r="20" spans="2:14" s="66" customFormat="1" ht="42.75" x14ac:dyDescent="0.2">
      <c r="B20" s="340" t="s">
        <v>513</v>
      </c>
      <c r="C20" s="341" t="s">
        <v>459</v>
      </c>
      <c r="D20" s="341" t="s">
        <v>514</v>
      </c>
      <c r="E20" s="341" t="s">
        <v>499</v>
      </c>
      <c r="F20" s="341"/>
      <c r="G20" s="342">
        <v>0.5</v>
      </c>
      <c r="H20" s="343"/>
      <c r="I20" s="344"/>
      <c r="J20" s="344"/>
      <c r="K20" s="343"/>
      <c r="L20" s="343"/>
      <c r="M20" s="345"/>
      <c r="N20" s="346"/>
    </row>
    <row r="21" spans="2:14" s="66" customFormat="1" ht="42.75" x14ac:dyDescent="0.2">
      <c r="B21" s="340" t="s">
        <v>329</v>
      </c>
      <c r="C21" s="341" t="s">
        <v>459</v>
      </c>
      <c r="D21" s="341" t="s">
        <v>510</v>
      </c>
      <c r="E21" s="341" t="s">
        <v>499</v>
      </c>
      <c r="F21" s="341"/>
      <c r="G21" s="342">
        <v>0.5</v>
      </c>
      <c r="H21" s="343"/>
      <c r="I21" s="344"/>
      <c r="J21" s="344"/>
      <c r="K21" s="343"/>
      <c r="L21" s="343"/>
      <c r="M21" s="345"/>
      <c r="N21" s="346"/>
    </row>
    <row r="22" spans="2:14" s="66" customFormat="1" ht="38.25" x14ac:dyDescent="0.2">
      <c r="B22" s="340" t="s">
        <v>507</v>
      </c>
      <c r="C22" s="341" t="s">
        <v>474</v>
      </c>
      <c r="D22" s="341" t="s">
        <v>506</v>
      </c>
      <c r="E22" s="341" t="s">
        <v>367</v>
      </c>
      <c r="F22" s="341"/>
      <c r="G22" s="342">
        <v>0.8</v>
      </c>
      <c r="H22" s="343"/>
      <c r="I22" s="344"/>
      <c r="J22" s="344"/>
      <c r="K22" s="343"/>
      <c r="L22" s="343"/>
      <c r="M22" s="345"/>
      <c r="N22" s="346"/>
    </row>
    <row r="23" spans="2:14" s="66" customFormat="1" ht="28.5" x14ac:dyDescent="0.2">
      <c r="B23" s="340" t="s">
        <v>507</v>
      </c>
      <c r="C23" s="341" t="s">
        <v>479</v>
      </c>
      <c r="D23" s="341" t="s">
        <v>509</v>
      </c>
      <c r="E23" s="341" t="s">
        <v>508</v>
      </c>
      <c r="F23" s="341" t="s">
        <v>487</v>
      </c>
      <c r="G23" s="342">
        <v>4</v>
      </c>
      <c r="H23" s="343"/>
      <c r="I23" s="344"/>
      <c r="J23" s="344"/>
      <c r="K23" s="343"/>
      <c r="L23" s="343"/>
      <c r="M23" s="345"/>
      <c r="N23" s="346"/>
    </row>
    <row r="24" spans="2:14" s="66" customFormat="1" ht="28.5" x14ac:dyDescent="0.2">
      <c r="B24" s="340" t="s">
        <v>507</v>
      </c>
      <c r="C24" s="341" t="s">
        <v>512</v>
      </c>
      <c r="D24" s="341" t="s">
        <v>511</v>
      </c>
      <c r="E24" s="341" t="s">
        <v>378</v>
      </c>
      <c r="F24" s="341"/>
      <c r="G24" s="342">
        <v>0.5</v>
      </c>
      <c r="H24" s="343"/>
      <c r="I24" s="344"/>
      <c r="J24" s="344"/>
      <c r="K24" s="343"/>
      <c r="L24" s="343"/>
      <c r="M24" s="345"/>
      <c r="N24" s="346"/>
    </row>
    <row r="25" spans="2:14" s="66" customFormat="1" ht="42.75" x14ac:dyDescent="0.2">
      <c r="B25" s="340" t="s">
        <v>330</v>
      </c>
      <c r="C25" s="341" t="s">
        <v>331</v>
      </c>
      <c r="D25" s="341" t="s">
        <v>493</v>
      </c>
      <c r="E25" s="341" t="s">
        <v>470</v>
      </c>
      <c r="F25" s="341"/>
      <c r="G25" s="342">
        <v>0.75</v>
      </c>
      <c r="H25" s="343"/>
      <c r="I25" s="344"/>
      <c r="J25" s="344"/>
      <c r="K25" s="343"/>
      <c r="L25" s="343"/>
      <c r="M25" s="345"/>
      <c r="N25" s="346"/>
    </row>
    <row r="26" spans="2:14" s="66" customFormat="1" ht="51" x14ac:dyDescent="0.2">
      <c r="B26" s="340" t="s">
        <v>494</v>
      </c>
      <c r="C26" s="341" t="s">
        <v>464</v>
      </c>
      <c r="D26" s="341" t="s">
        <v>495</v>
      </c>
      <c r="E26" s="341" t="s">
        <v>365</v>
      </c>
      <c r="F26" s="341"/>
      <c r="G26" s="342">
        <v>3.9E-2</v>
      </c>
      <c r="H26" s="343"/>
      <c r="I26" s="344"/>
      <c r="J26" s="344"/>
      <c r="K26" s="343"/>
      <c r="L26" s="343"/>
      <c r="M26" s="345"/>
      <c r="N26" s="346"/>
    </row>
    <row r="27" spans="2:14" s="66" customFormat="1" ht="51" x14ac:dyDescent="0.2">
      <c r="B27" s="340" t="s">
        <v>330</v>
      </c>
      <c r="C27" s="341" t="s">
        <v>464</v>
      </c>
      <c r="D27" s="341" t="s">
        <v>496</v>
      </c>
      <c r="E27" s="341" t="s">
        <v>365</v>
      </c>
      <c r="F27" s="341"/>
      <c r="G27" s="342">
        <v>0.52</v>
      </c>
      <c r="H27" s="343"/>
      <c r="I27" s="344"/>
      <c r="J27" s="344"/>
      <c r="K27" s="343"/>
      <c r="L27" s="343"/>
      <c r="M27" s="345"/>
      <c r="N27" s="346"/>
    </row>
    <row r="28" spans="2:14" s="66" customFormat="1" ht="55.5" customHeight="1" x14ac:dyDescent="0.2">
      <c r="B28" s="340" t="s">
        <v>501</v>
      </c>
      <c r="C28" s="341" t="s">
        <v>459</v>
      </c>
      <c r="D28" s="341" t="s">
        <v>502</v>
      </c>
      <c r="E28" s="341" t="s">
        <v>366</v>
      </c>
      <c r="F28" s="341"/>
      <c r="G28" s="342">
        <v>0.06</v>
      </c>
      <c r="H28" s="343"/>
      <c r="I28" s="344"/>
      <c r="J28" s="344"/>
      <c r="K28" s="343"/>
      <c r="L28" s="343"/>
      <c r="M28" s="345"/>
      <c r="N28" s="346"/>
    </row>
    <row r="29" spans="2:14" s="66" customFormat="1" ht="51" x14ac:dyDescent="0.2">
      <c r="B29" s="340" t="s">
        <v>503</v>
      </c>
      <c r="C29" s="341" t="s">
        <v>464</v>
      </c>
      <c r="D29" s="341" t="s">
        <v>497</v>
      </c>
      <c r="E29" s="341" t="s">
        <v>368</v>
      </c>
      <c r="F29" s="341"/>
      <c r="G29" s="342">
        <v>0.1</v>
      </c>
      <c r="H29" s="343"/>
      <c r="I29" s="344"/>
      <c r="J29" s="344"/>
      <c r="K29" s="343"/>
      <c r="L29" s="343"/>
      <c r="M29" s="345"/>
      <c r="N29" s="346"/>
    </row>
    <row r="30" spans="2:14" s="66" customFormat="1" ht="63.75" x14ac:dyDescent="0.2">
      <c r="B30" s="340" t="s">
        <v>332</v>
      </c>
      <c r="C30" s="341" t="s">
        <v>452</v>
      </c>
      <c r="D30" s="341" t="s">
        <v>322</v>
      </c>
      <c r="E30" s="341" t="s">
        <v>451</v>
      </c>
      <c r="F30" s="341"/>
      <c r="G30" s="342">
        <v>1.69</v>
      </c>
      <c r="H30" s="343"/>
      <c r="I30" s="344"/>
      <c r="J30" s="344"/>
      <c r="K30" s="343"/>
      <c r="L30" s="343"/>
      <c r="M30" s="345"/>
      <c r="N30" s="346"/>
    </row>
    <row r="31" spans="2:14" s="66" customFormat="1" ht="43.5" customHeight="1" x14ac:dyDescent="0.2">
      <c r="B31" s="340" t="s">
        <v>332</v>
      </c>
      <c r="C31" s="341" t="s">
        <v>459</v>
      </c>
      <c r="D31" s="341" t="s">
        <v>498</v>
      </c>
      <c r="E31" s="341" t="s">
        <v>499</v>
      </c>
      <c r="F31" s="341"/>
      <c r="G31" s="342">
        <v>0.04</v>
      </c>
      <c r="H31" s="343"/>
      <c r="I31" s="344"/>
      <c r="J31" s="344"/>
      <c r="K31" s="343"/>
      <c r="L31" s="343"/>
      <c r="M31" s="345"/>
      <c r="N31" s="346"/>
    </row>
    <row r="32" spans="2:14" s="66" customFormat="1" ht="42.75" x14ac:dyDescent="0.2">
      <c r="B32" s="340" t="s">
        <v>454</v>
      </c>
      <c r="C32" s="341" t="s">
        <v>459</v>
      </c>
      <c r="D32" s="341" t="s">
        <v>455</v>
      </c>
      <c r="E32" s="341" t="s">
        <v>456</v>
      </c>
      <c r="F32" s="341"/>
      <c r="G32" s="342">
        <v>2.7</v>
      </c>
      <c r="H32" s="343"/>
      <c r="I32" s="344"/>
      <c r="J32" s="344"/>
      <c r="K32" s="343"/>
      <c r="L32" s="343"/>
      <c r="M32" s="345"/>
      <c r="N32" s="346"/>
    </row>
    <row r="33" spans="2:14" s="66" customFormat="1" ht="28.5" x14ac:dyDescent="0.2">
      <c r="B33" s="340" t="s">
        <v>519</v>
      </c>
      <c r="C33" s="341" t="s">
        <v>517</v>
      </c>
      <c r="D33" s="341" t="s">
        <v>518</v>
      </c>
      <c r="E33" s="341" t="s">
        <v>245</v>
      </c>
      <c r="F33" s="341"/>
      <c r="G33" s="342">
        <v>0.03</v>
      </c>
      <c r="H33" s="343"/>
      <c r="I33" s="344"/>
      <c r="J33" s="344"/>
      <c r="K33" s="343"/>
      <c r="L33" s="343"/>
      <c r="M33" s="345"/>
      <c r="N33" s="346"/>
    </row>
    <row r="34" spans="2:14" s="66" customFormat="1" ht="51" x14ac:dyDescent="0.2">
      <c r="B34" s="340" t="s">
        <v>515</v>
      </c>
      <c r="C34" s="341" t="s">
        <v>464</v>
      </c>
      <c r="D34" s="341" t="s">
        <v>516</v>
      </c>
      <c r="E34" s="341" t="s">
        <v>365</v>
      </c>
      <c r="F34" s="341"/>
      <c r="G34" s="342">
        <v>0.78</v>
      </c>
      <c r="H34" s="343"/>
      <c r="I34" s="344"/>
      <c r="J34" s="344"/>
      <c r="K34" s="343"/>
      <c r="L34" s="343"/>
      <c r="M34" s="345"/>
      <c r="N34" s="346"/>
    </row>
    <row r="35" spans="2:14" s="66" customFormat="1" ht="42.75" x14ac:dyDescent="0.2">
      <c r="B35" s="340" t="s">
        <v>500</v>
      </c>
      <c r="C35" s="341" t="s">
        <v>459</v>
      </c>
      <c r="D35" s="341" t="s">
        <v>489</v>
      </c>
      <c r="E35" s="341" t="s">
        <v>470</v>
      </c>
      <c r="F35" s="341"/>
      <c r="G35" s="342">
        <v>3.12</v>
      </c>
      <c r="H35" s="343"/>
      <c r="I35" s="344"/>
      <c r="J35" s="344"/>
      <c r="K35" s="343"/>
      <c r="L35" s="343"/>
      <c r="M35" s="345"/>
      <c r="N35" s="346"/>
    </row>
    <row r="36" spans="2:14" s="66" customFormat="1" ht="51" x14ac:dyDescent="0.2">
      <c r="B36" s="340" t="s">
        <v>490</v>
      </c>
      <c r="C36" s="341" t="s">
        <v>459</v>
      </c>
      <c r="D36" s="341" t="s">
        <v>491</v>
      </c>
      <c r="E36" s="341" t="s">
        <v>366</v>
      </c>
      <c r="F36" s="341"/>
      <c r="G36" s="342">
        <v>0.6</v>
      </c>
      <c r="H36" s="343"/>
      <c r="I36" s="344"/>
      <c r="J36" s="344"/>
      <c r="K36" s="343"/>
      <c r="L36" s="343"/>
      <c r="M36" s="345"/>
      <c r="N36" s="346"/>
    </row>
    <row r="37" spans="2:14" s="66" customFormat="1" ht="51" x14ac:dyDescent="0.2">
      <c r="B37" s="340" t="s">
        <v>490</v>
      </c>
      <c r="C37" s="341" t="s">
        <v>459</v>
      </c>
      <c r="D37" s="341" t="s">
        <v>492</v>
      </c>
      <c r="E37" s="341" t="s">
        <v>366</v>
      </c>
      <c r="F37" s="341"/>
      <c r="G37" s="342">
        <v>1.5</v>
      </c>
      <c r="H37" s="343"/>
      <c r="I37" s="344"/>
      <c r="J37" s="344"/>
      <c r="K37" s="343"/>
      <c r="L37" s="343"/>
      <c r="M37" s="345"/>
      <c r="N37" s="346"/>
    </row>
    <row r="38" spans="2:14" s="66" customFormat="1" ht="15" x14ac:dyDescent="0.2">
      <c r="B38" s="340" t="s">
        <v>490</v>
      </c>
      <c r="C38" s="341" t="s">
        <v>512</v>
      </c>
      <c r="D38" s="341" t="s">
        <v>574</v>
      </c>
      <c r="E38" s="341" t="s">
        <v>30</v>
      </c>
      <c r="F38" s="341"/>
      <c r="G38" s="342">
        <v>7.4999999999999997E-2</v>
      </c>
      <c r="H38" s="343"/>
      <c r="I38" s="344"/>
      <c r="J38" s="344"/>
      <c r="K38" s="343"/>
      <c r="L38" s="343"/>
      <c r="M38" s="345"/>
      <c r="N38" s="346"/>
    </row>
    <row r="39" spans="2:14" s="66" customFormat="1" ht="25.5" x14ac:dyDescent="0.2">
      <c r="B39" s="340" t="s">
        <v>490</v>
      </c>
      <c r="C39" s="341" t="s">
        <v>541</v>
      </c>
      <c r="D39" s="341" t="s">
        <v>578</v>
      </c>
      <c r="E39" s="341" t="s">
        <v>265</v>
      </c>
      <c r="F39" s="341"/>
      <c r="G39" s="342">
        <v>0.01</v>
      </c>
      <c r="H39" s="343"/>
      <c r="I39" s="344"/>
      <c r="J39" s="344"/>
      <c r="K39" s="343"/>
      <c r="L39" s="343"/>
      <c r="M39" s="345"/>
      <c r="N39" s="346"/>
    </row>
    <row r="40" spans="2:14" s="66" customFormat="1" ht="30" customHeight="1" x14ac:dyDescent="0.2">
      <c r="B40" s="340" t="s">
        <v>458</v>
      </c>
      <c r="C40" s="341" t="s">
        <v>222</v>
      </c>
      <c r="D40" s="341" t="s">
        <v>446</v>
      </c>
      <c r="E40" s="341" t="s">
        <v>446</v>
      </c>
      <c r="F40" s="341" t="s">
        <v>487</v>
      </c>
      <c r="G40" s="342">
        <v>4</v>
      </c>
      <c r="H40" s="343"/>
      <c r="I40" s="344"/>
      <c r="J40" s="344"/>
      <c r="K40" s="343"/>
      <c r="L40" s="343"/>
      <c r="M40" s="345"/>
      <c r="N40" s="346"/>
    </row>
    <row r="41" spans="2:14" s="66" customFormat="1" ht="33.75" customHeight="1" x14ac:dyDescent="0.2">
      <c r="B41" s="340" t="s">
        <v>460</v>
      </c>
      <c r="C41" s="341" t="s">
        <v>459</v>
      </c>
      <c r="D41" s="341"/>
      <c r="E41" s="341" t="s">
        <v>457</v>
      </c>
      <c r="F41" s="341"/>
      <c r="G41" s="342">
        <v>1.35</v>
      </c>
      <c r="H41" s="343"/>
      <c r="I41" s="344"/>
      <c r="J41" s="344"/>
      <c r="K41" s="343"/>
      <c r="L41" s="343"/>
      <c r="M41" s="345"/>
      <c r="N41" s="346"/>
    </row>
    <row r="42" spans="2:14" s="66" customFormat="1" ht="25.5" x14ac:dyDescent="0.2">
      <c r="B42" s="340" t="s">
        <v>461</v>
      </c>
      <c r="C42" s="341" t="s">
        <v>459</v>
      </c>
      <c r="D42" s="341" t="s">
        <v>463</v>
      </c>
      <c r="E42" s="341" t="s">
        <v>462</v>
      </c>
      <c r="F42" s="341"/>
      <c r="G42" s="342">
        <v>0.3</v>
      </c>
      <c r="H42" s="343"/>
      <c r="I42" s="344"/>
      <c r="J42" s="344"/>
      <c r="K42" s="343"/>
      <c r="L42" s="343"/>
      <c r="M42" s="345"/>
      <c r="N42" s="346"/>
    </row>
    <row r="43" spans="2:14" s="66" customFormat="1" ht="51" x14ac:dyDescent="0.2">
      <c r="B43" s="340" t="s">
        <v>477</v>
      </c>
      <c r="C43" s="341" t="s">
        <v>479</v>
      </c>
      <c r="D43" s="341" t="s">
        <v>478</v>
      </c>
      <c r="E43" s="341" t="s">
        <v>480</v>
      </c>
      <c r="F43" s="341" t="s">
        <v>487</v>
      </c>
      <c r="G43" s="342">
        <v>6</v>
      </c>
      <c r="H43" s="343"/>
      <c r="I43" s="344"/>
      <c r="J43" s="344"/>
      <c r="K43" s="343"/>
      <c r="L43" s="343"/>
      <c r="M43" s="345"/>
      <c r="N43" s="346"/>
    </row>
    <row r="44" spans="2:14" s="66" customFormat="1" ht="38.25" x14ac:dyDescent="0.2">
      <c r="B44" s="340" t="s">
        <v>481</v>
      </c>
      <c r="C44" s="341" t="s">
        <v>483</v>
      </c>
      <c r="D44" s="341" t="s">
        <v>482</v>
      </c>
      <c r="E44" s="341" t="s">
        <v>484</v>
      </c>
      <c r="F44" s="341" t="s">
        <v>487</v>
      </c>
      <c r="G44" s="342">
        <v>2</v>
      </c>
      <c r="H44" s="343"/>
      <c r="I44" s="344"/>
      <c r="J44" s="344"/>
      <c r="K44" s="343"/>
      <c r="L44" s="343"/>
      <c r="M44" s="345"/>
      <c r="N44" s="346"/>
    </row>
    <row r="45" spans="2:14" s="66" customFormat="1" ht="15" x14ac:dyDescent="0.2">
      <c r="B45" s="340" t="s">
        <v>552</v>
      </c>
      <c r="C45" s="341" t="s">
        <v>512</v>
      </c>
      <c r="D45" s="341" t="s">
        <v>551</v>
      </c>
      <c r="E45" s="341" t="s">
        <v>522</v>
      </c>
      <c r="F45" s="341" t="s">
        <v>487</v>
      </c>
      <c r="G45" s="342">
        <v>4</v>
      </c>
      <c r="H45" s="343"/>
      <c r="I45" s="344"/>
      <c r="J45" s="344"/>
      <c r="K45" s="343"/>
      <c r="L45" s="343"/>
      <c r="M45" s="345"/>
      <c r="N45" s="374"/>
    </row>
    <row r="46" spans="2:14" s="66" customFormat="1" ht="15" x14ac:dyDescent="0.2">
      <c r="B46" s="340" t="s">
        <v>553</v>
      </c>
      <c r="C46" s="341" t="s">
        <v>459</v>
      </c>
      <c r="D46" s="341" t="s">
        <v>554</v>
      </c>
      <c r="E46" s="341" t="s">
        <v>361</v>
      </c>
      <c r="F46" s="341" t="s">
        <v>487</v>
      </c>
      <c r="G46" s="342">
        <v>10</v>
      </c>
      <c r="H46" s="343"/>
      <c r="I46" s="344"/>
      <c r="J46" s="344"/>
      <c r="K46" s="343"/>
      <c r="L46" s="343"/>
      <c r="M46" s="345"/>
      <c r="N46" s="374"/>
    </row>
    <row r="47" spans="2:14" s="66" customFormat="1" ht="51" x14ac:dyDescent="0.2">
      <c r="B47" s="340" t="s">
        <v>553</v>
      </c>
      <c r="C47" s="341" t="s">
        <v>459</v>
      </c>
      <c r="D47" s="341" t="s">
        <v>555</v>
      </c>
      <c r="E47" s="341" t="s">
        <v>366</v>
      </c>
      <c r="F47" s="341"/>
      <c r="G47" s="342">
        <v>4.5</v>
      </c>
      <c r="H47" s="343"/>
      <c r="I47" s="344"/>
      <c r="J47" s="344"/>
      <c r="K47" s="343"/>
      <c r="L47" s="343"/>
      <c r="M47" s="345"/>
      <c r="N47" s="374"/>
    </row>
    <row r="48" spans="2:14" s="66" customFormat="1" ht="15" x14ac:dyDescent="0.2">
      <c r="B48" s="340" t="s">
        <v>553</v>
      </c>
      <c r="C48" s="341" t="s">
        <v>479</v>
      </c>
      <c r="D48" s="341" t="s">
        <v>372</v>
      </c>
      <c r="E48" s="341" t="s">
        <v>521</v>
      </c>
      <c r="F48" s="341" t="s">
        <v>487</v>
      </c>
      <c r="G48" s="342">
        <v>2</v>
      </c>
      <c r="H48" s="343"/>
      <c r="I48" s="344"/>
      <c r="J48" s="344"/>
      <c r="K48" s="343"/>
      <c r="L48" s="343"/>
      <c r="M48" s="345"/>
      <c r="N48" s="374"/>
    </row>
    <row r="49" spans="1:15" s="66" customFormat="1" ht="15" x14ac:dyDescent="0.2">
      <c r="B49" s="340" t="s">
        <v>553</v>
      </c>
      <c r="C49" s="341" t="s">
        <v>512</v>
      </c>
      <c r="D49" s="341" t="s">
        <v>556</v>
      </c>
      <c r="E49" s="341" t="s">
        <v>30</v>
      </c>
      <c r="F49" s="341"/>
      <c r="G49" s="342">
        <v>3.5000000000000003E-2</v>
      </c>
      <c r="H49" s="343"/>
      <c r="I49" s="344"/>
      <c r="J49" s="344"/>
      <c r="K49" s="343"/>
      <c r="L49" s="343"/>
      <c r="M49" s="345"/>
      <c r="N49" s="374"/>
    </row>
    <row r="50" spans="1:15" s="66" customFormat="1" ht="15" x14ac:dyDescent="0.2">
      <c r="B50" s="340" t="s">
        <v>553</v>
      </c>
      <c r="C50" s="341" t="s">
        <v>459</v>
      </c>
      <c r="D50" s="341" t="s">
        <v>557</v>
      </c>
      <c r="E50" s="341" t="s">
        <v>499</v>
      </c>
      <c r="F50" s="341" t="s">
        <v>487</v>
      </c>
      <c r="G50" s="342">
        <v>2</v>
      </c>
      <c r="H50" s="343"/>
      <c r="I50" s="344"/>
      <c r="J50" s="344"/>
      <c r="K50" s="343"/>
      <c r="L50" s="343"/>
      <c r="M50" s="345"/>
      <c r="N50" s="374"/>
    </row>
    <row r="51" spans="1:15" s="66" customFormat="1" ht="38.25" x14ac:dyDescent="0.2">
      <c r="B51" s="340" t="s">
        <v>553</v>
      </c>
      <c r="C51" s="341" t="s">
        <v>474</v>
      </c>
      <c r="D51" s="341" t="s">
        <v>558</v>
      </c>
      <c r="E51" s="341" t="s">
        <v>371</v>
      </c>
      <c r="F51" s="341"/>
      <c r="G51" s="342">
        <v>0.01</v>
      </c>
      <c r="H51" s="343"/>
      <c r="I51" s="344"/>
      <c r="J51" s="344"/>
      <c r="K51" s="343"/>
      <c r="L51" s="343"/>
      <c r="M51" s="345"/>
      <c r="N51" s="374"/>
    </row>
    <row r="52" spans="1:15" s="332" customFormat="1" ht="38.25" x14ac:dyDescent="0.2">
      <c r="A52" s="66"/>
      <c r="B52" s="340" t="s">
        <v>525</v>
      </c>
      <c r="C52" s="341" t="s">
        <v>512</v>
      </c>
      <c r="D52" s="341" t="s">
        <v>466</v>
      </c>
      <c r="E52" s="341" t="s">
        <v>467</v>
      </c>
      <c r="F52" s="341"/>
      <c r="G52" s="341">
        <v>9.3000000000000007</v>
      </c>
      <c r="H52" s="343"/>
      <c r="I52" s="343"/>
      <c r="J52" s="343"/>
      <c r="K52" s="343"/>
      <c r="L52" s="343"/>
      <c r="M52" s="343"/>
      <c r="N52" s="343"/>
      <c r="O52" s="66"/>
    </row>
    <row r="53" spans="1:15" s="66" customFormat="1" ht="51" x14ac:dyDescent="0.2">
      <c r="B53" s="340" t="s">
        <v>526</v>
      </c>
      <c r="C53" s="341" t="s">
        <v>464</v>
      </c>
      <c r="D53" s="341" t="s">
        <v>468</v>
      </c>
      <c r="E53" s="341" t="s">
        <v>365</v>
      </c>
      <c r="F53" s="341"/>
      <c r="G53" s="342">
        <v>0.7</v>
      </c>
      <c r="H53" s="343"/>
      <c r="I53" s="344"/>
      <c r="J53" s="344"/>
      <c r="K53" s="343"/>
      <c r="L53" s="343"/>
      <c r="M53" s="345"/>
      <c r="N53" s="346"/>
    </row>
    <row r="54" spans="1:15" s="66" customFormat="1" ht="42.75" x14ac:dyDescent="0.2">
      <c r="B54" s="340" t="s">
        <v>526</v>
      </c>
      <c r="C54" s="341" t="s">
        <v>512</v>
      </c>
      <c r="D54" s="341" t="s">
        <v>468</v>
      </c>
      <c r="E54" s="341" t="s">
        <v>522</v>
      </c>
      <c r="F54" s="341"/>
      <c r="G54" s="342">
        <v>3.7</v>
      </c>
      <c r="H54" s="343"/>
      <c r="I54" s="344"/>
      <c r="J54" s="344"/>
      <c r="K54" s="343"/>
      <c r="L54" s="343"/>
      <c r="M54" s="345"/>
      <c r="N54" s="346"/>
    </row>
    <row r="55" spans="1:15" s="332" customFormat="1" ht="28.5" x14ac:dyDescent="0.2">
      <c r="A55" s="66"/>
      <c r="B55" s="340" t="s">
        <v>469</v>
      </c>
      <c r="C55" s="341" t="s">
        <v>512</v>
      </c>
      <c r="D55" s="341" t="s">
        <v>471</v>
      </c>
      <c r="E55" s="341" t="s">
        <v>470</v>
      </c>
      <c r="F55" s="341"/>
      <c r="G55" s="342">
        <v>4.4000000000000004</v>
      </c>
      <c r="H55" s="344"/>
      <c r="I55" s="344"/>
      <c r="J55" s="344"/>
      <c r="K55" s="344"/>
      <c r="L55" s="344"/>
      <c r="M55" s="344"/>
      <c r="N55" s="344"/>
      <c r="O55" s="66"/>
    </row>
    <row r="56" spans="1:15" s="332" customFormat="1" ht="57.75" customHeight="1" x14ac:dyDescent="0.2">
      <c r="A56" s="66"/>
      <c r="B56" s="340" t="s">
        <v>527</v>
      </c>
      <c r="C56" s="341" t="s">
        <v>512</v>
      </c>
      <c r="D56" s="341" t="s">
        <v>528</v>
      </c>
      <c r="E56" s="341" t="s">
        <v>529</v>
      </c>
      <c r="F56" s="341"/>
      <c r="G56" s="341">
        <v>0.6</v>
      </c>
      <c r="H56" s="343"/>
      <c r="I56" s="343"/>
      <c r="J56" s="343"/>
      <c r="K56" s="343"/>
      <c r="L56" s="343"/>
      <c r="M56" s="343"/>
      <c r="N56" s="343"/>
      <c r="O56" s="66"/>
    </row>
    <row r="57" spans="1:15" s="332" customFormat="1" ht="45.75" customHeight="1" x14ac:dyDescent="0.2">
      <c r="A57" s="66"/>
      <c r="B57" s="340" t="s">
        <v>530</v>
      </c>
      <c r="C57" s="341" t="s">
        <v>512</v>
      </c>
      <c r="D57" s="341" t="s">
        <v>531</v>
      </c>
      <c r="E57" s="341" t="s">
        <v>522</v>
      </c>
      <c r="F57" s="341"/>
      <c r="G57" s="341">
        <v>12</v>
      </c>
      <c r="H57" s="343"/>
      <c r="I57" s="343"/>
      <c r="J57" s="343"/>
      <c r="K57" s="343"/>
      <c r="L57" s="343"/>
      <c r="M57" s="343"/>
      <c r="N57" s="353"/>
      <c r="O57" s="66"/>
    </row>
    <row r="58" spans="1:15" s="332" customFormat="1" ht="53.25" customHeight="1" x14ac:dyDescent="0.2">
      <c r="A58" s="66"/>
      <c r="B58" s="340" t="s">
        <v>472</v>
      </c>
      <c r="C58" s="341" t="s">
        <v>474</v>
      </c>
      <c r="D58" s="341" t="s">
        <v>473</v>
      </c>
      <c r="E58" s="341" t="s">
        <v>369</v>
      </c>
      <c r="F58" s="341"/>
      <c r="G58" s="342">
        <v>2.1</v>
      </c>
      <c r="H58" s="343"/>
      <c r="I58" s="343"/>
      <c r="J58" s="343"/>
      <c r="K58" s="343"/>
      <c r="L58" s="343"/>
      <c r="M58" s="343"/>
      <c r="N58" s="353"/>
      <c r="O58" s="66"/>
    </row>
    <row r="59" spans="1:15" s="332" customFormat="1" ht="45" customHeight="1" x14ac:dyDescent="0.2">
      <c r="A59" s="66"/>
      <c r="B59" s="340" t="s">
        <v>472</v>
      </c>
      <c r="C59" s="341" t="s">
        <v>479</v>
      </c>
      <c r="D59" s="341" t="s">
        <v>520</v>
      </c>
      <c r="E59" s="341" t="s">
        <v>521</v>
      </c>
      <c r="F59" s="341" t="s">
        <v>487</v>
      </c>
      <c r="G59" s="342">
        <v>1</v>
      </c>
      <c r="H59" s="343"/>
      <c r="I59" s="343"/>
      <c r="J59" s="343"/>
      <c r="K59" s="343"/>
      <c r="L59" s="343"/>
      <c r="M59" s="343"/>
      <c r="N59" s="353"/>
      <c r="O59" s="66"/>
    </row>
    <row r="60" spans="1:15" s="332" customFormat="1" ht="14.25" x14ac:dyDescent="0.2">
      <c r="A60" s="66"/>
      <c r="B60" s="340" t="s">
        <v>559</v>
      </c>
      <c r="C60" s="341" t="s">
        <v>512</v>
      </c>
      <c r="D60" s="341" t="s">
        <v>30</v>
      </c>
      <c r="E60" s="341" t="s">
        <v>30</v>
      </c>
      <c r="F60" s="341"/>
      <c r="G60" s="342">
        <v>0.7</v>
      </c>
      <c r="H60" s="343"/>
      <c r="I60" s="343"/>
      <c r="J60" s="343"/>
      <c r="K60" s="343"/>
      <c r="L60" s="343"/>
      <c r="M60" s="343"/>
      <c r="N60" s="353"/>
      <c r="O60" s="66"/>
    </row>
    <row r="61" spans="1:15" s="332" customFormat="1" ht="76.5" x14ac:dyDescent="0.2">
      <c r="A61" s="66"/>
      <c r="B61" s="340" t="s">
        <v>559</v>
      </c>
      <c r="C61" s="341" t="s">
        <v>474</v>
      </c>
      <c r="D61" s="341" t="s">
        <v>560</v>
      </c>
      <c r="E61" s="341" t="s">
        <v>368</v>
      </c>
      <c r="F61" s="341"/>
      <c r="G61" s="342">
        <v>1</v>
      </c>
      <c r="H61" s="343"/>
      <c r="I61" s="343"/>
      <c r="J61" s="343"/>
      <c r="K61" s="343"/>
      <c r="L61" s="343"/>
      <c r="M61" s="343"/>
      <c r="N61" s="353"/>
      <c r="O61" s="66"/>
    </row>
    <row r="62" spans="1:15" s="332" customFormat="1" ht="14.25" x14ac:dyDescent="0.2">
      <c r="A62" s="66"/>
      <c r="B62" s="340" t="s">
        <v>559</v>
      </c>
      <c r="C62" s="341" t="s">
        <v>479</v>
      </c>
      <c r="D62" s="341" t="s">
        <v>372</v>
      </c>
      <c r="E62" s="341" t="s">
        <v>521</v>
      </c>
      <c r="F62" s="341" t="s">
        <v>487</v>
      </c>
      <c r="G62" s="342">
        <v>30</v>
      </c>
      <c r="H62" s="343"/>
      <c r="I62" s="343"/>
      <c r="J62" s="343"/>
      <c r="K62" s="343"/>
      <c r="L62" s="343"/>
      <c r="M62" s="343"/>
      <c r="N62" s="353"/>
      <c r="O62" s="66"/>
    </row>
    <row r="63" spans="1:15" s="332" customFormat="1" ht="51" x14ac:dyDescent="0.2">
      <c r="A63" s="66"/>
      <c r="B63" s="340" t="s">
        <v>559</v>
      </c>
      <c r="C63" s="341" t="s">
        <v>474</v>
      </c>
      <c r="D63" s="341" t="s">
        <v>564</v>
      </c>
      <c r="E63" s="341" t="s">
        <v>367</v>
      </c>
      <c r="F63" s="341"/>
      <c r="G63" s="342">
        <v>1</v>
      </c>
      <c r="H63" s="343"/>
      <c r="I63" s="343"/>
      <c r="J63" s="343"/>
      <c r="K63" s="343"/>
      <c r="L63" s="343"/>
      <c r="M63" s="343"/>
      <c r="N63" s="353"/>
      <c r="O63" s="66"/>
    </row>
    <row r="64" spans="1:15" s="332" customFormat="1" ht="51" x14ac:dyDescent="0.2">
      <c r="A64" s="66"/>
      <c r="B64" s="340" t="s">
        <v>559</v>
      </c>
      <c r="C64" s="341" t="s">
        <v>459</v>
      </c>
      <c r="D64" s="341" t="s">
        <v>565</v>
      </c>
      <c r="E64" s="341" t="s">
        <v>366</v>
      </c>
      <c r="F64" s="341"/>
      <c r="G64" s="342">
        <v>0.35</v>
      </c>
      <c r="H64" s="343"/>
      <c r="I64" s="343"/>
      <c r="J64" s="343"/>
      <c r="K64" s="343"/>
      <c r="L64" s="343"/>
      <c r="M64" s="343"/>
      <c r="N64" s="353"/>
      <c r="O64" s="66"/>
    </row>
    <row r="65" spans="1:15" s="332" customFormat="1" ht="38.25" x14ac:dyDescent="0.2">
      <c r="A65" s="66"/>
      <c r="B65" s="340" t="s">
        <v>559</v>
      </c>
      <c r="C65" s="341" t="s">
        <v>537</v>
      </c>
      <c r="D65" s="341" t="s">
        <v>566</v>
      </c>
      <c r="E65" s="341" t="s">
        <v>368</v>
      </c>
      <c r="F65" s="341"/>
      <c r="G65" s="342">
        <v>0.68</v>
      </c>
      <c r="H65" s="343"/>
      <c r="I65" s="343"/>
      <c r="J65" s="343"/>
      <c r="K65" s="343"/>
      <c r="L65" s="343"/>
      <c r="M65" s="343"/>
      <c r="N65" s="353"/>
      <c r="O65" s="66"/>
    </row>
    <row r="66" spans="1:15" s="332" customFormat="1" ht="127.5" x14ac:dyDescent="0.2">
      <c r="A66" s="66"/>
      <c r="B66" s="340" t="s">
        <v>559</v>
      </c>
      <c r="C66" s="341" t="s">
        <v>474</v>
      </c>
      <c r="D66" s="341" t="s">
        <v>567</v>
      </c>
      <c r="E66" s="341" t="s">
        <v>368</v>
      </c>
      <c r="F66" s="341"/>
      <c r="G66" s="342">
        <v>1</v>
      </c>
      <c r="H66" s="343"/>
      <c r="I66" s="343"/>
      <c r="J66" s="343"/>
      <c r="K66" s="343"/>
      <c r="L66" s="343"/>
      <c r="M66" s="343"/>
      <c r="N66" s="353"/>
      <c r="O66" s="66"/>
    </row>
    <row r="67" spans="1:15" s="332" customFormat="1" ht="51" x14ac:dyDescent="0.2">
      <c r="A67" s="66"/>
      <c r="B67" s="340" t="s">
        <v>559</v>
      </c>
      <c r="C67" s="341" t="s">
        <v>474</v>
      </c>
      <c r="D67" s="341" t="s">
        <v>568</v>
      </c>
      <c r="E67" s="341" t="s">
        <v>368</v>
      </c>
      <c r="F67" s="341"/>
      <c r="G67" s="342">
        <v>1</v>
      </c>
      <c r="H67" s="343"/>
      <c r="I67" s="343"/>
      <c r="J67" s="343"/>
      <c r="K67" s="343"/>
      <c r="L67" s="343"/>
      <c r="M67" s="343"/>
      <c r="N67" s="353"/>
      <c r="O67" s="66"/>
    </row>
    <row r="68" spans="1:15" s="332" customFormat="1" ht="25.5" x14ac:dyDescent="0.2">
      <c r="A68" s="66"/>
      <c r="B68" s="340" t="s">
        <v>559</v>
      </c>
      <c r="C68" s="341" t="s">
        <v>459</v>
      </c>
      <c r="D68" s="341" t="s">
        <v>569</v>
      </c>
      <c r="E68" s="341" t="s">
        <v>499</v>
      </c>
      <c r="F68" s="341"/>
      <c r="G68" s="342">
        <v>0.05</v>
      </c>
      <c r="H68" s="343"/>
      <c r="I68" s="343"/>
      <c r="J68" s="343"/>
      <c r="K68" s="343"/>
      <c r="L68" s="343"/>
      <c r="M68" s="343"/>
      <c r="N68" s="353"/>
      <c r="O68" s="66"/>
    </row>
    <row r="69" spans="1:15" s="332" customFormat="1" ht="38.25" x14ac:dyDescent="0.2">
      <c r="A69" s="66"/>
      <c r="B69" s="340" t="s">
        <v>559</v>
      </c>
      <c r="C69" s="341" t="s">
        <v>545</v>
      </c>
      <c r="D69" s="341" t="s">
        <v>570</v>
      </c>
      <c r="E69" s="341" t="s">
        <v>364</v>
      </c>
      <c r="F69" s="341"/>
      <c r="G69" s="342">
        <v>1.4999999999999999E-2</v>
      </c>
      <c r="H69" s="343"/>
      <c r="I69" s="343"/>
      <c r="J69" s="343"/>
      <c r="K69" s="343"/>
      <c r="L69" s="343"/>
      <c r="M69" s="343"/>
      <c r="N69" s="353"/>
      <c r="O69" s="66"/>
    </row>
    <row r="70" spans="1:15" s="332" customFormat="1" ht="51" x14ac:dyDescent="0.2">
      <c r="A70" s="66"/>
      <c r="B70" s="340" t="s">
        <v>559</v>
      </c>
      <c r="C70" s="341" t="s">
        <v>512</v>
      </c>
      <c r="D70" s="341" t="s">
        <v>572</v>
      </c>
      <c r="E70" s="341" t="s">
        <v>369</v>
      </c>
      <c r="F70" s="341"/>
      <c r="G70" s="342">
        <v>0.01</v>
      </c>
      <c r="H70" s="343"/>
      <c r="I70" s="343"/>
      <c r="J70" s="343"/>
      <c r="K70" s="343"/>
      <c r="L70" s="343"/>
      <c r="M70" s="343"/>
      <c r="N70" s="353"/>
      <c r="O70" s="66"/>
    </row>
    <row r="71" spans="1:15" s="332" customFormat="1" ht="38.25" x14ac:dyDescent="0.2">
      <c r="A71" s="66"/>
      <c r="B71" s="340" t="s">
        <v>559</v>
      </c>
      <c r="C71" s="341" t="s">
        <v>459</v>
      </c>
      <c r="D71" s="341" t="s">
        <v>571</v>
      </c>
      <c r="E71" s="341" t="s">
        <v>361</v>
      </c>
      <c r="F71" s="341"/>
      <c r="G71" s="342">
        <v>0.11</v>
      </c>
      <c r="H71" s="343"/>
      <c r="I71" s="343"/>
      <c r="J71" s="343"/>
      <c r="K71" s="343"/>
      <c r="L71" s="343"/>
      <c r="M71" s="343"/>
      <c r="N71" s="353"/>
      <c r="O71" s="66"/>
    </row>
    <row r="72" spans="1:15" s="332" customFormat="1" ht="14.25" x14ac:dyDescent="0.2">
      <c r="A72" s="66"/>
      <c r="B72" s="340" t="s">
        <v>573</v>
      </c>
      <c r="C72" s="341" t="s">
        <v>512</v>
      </c>
      <c r="D72" s="341" t="s">
        <v>574</v>
      </c>
      <c r="E72" s="341" t="s">
        <v>30</v>
      </c>
      <c r="F72" s="341"/>
      <c r="G72" s="342">
        <v>0.92</v>
      </c>
      <c r="H72" s="343"/>
      <c r="I72" s="343"/>
      <c r="J72" s="343"/>
      <c r="K72" s="343"/>
      <c r="L72" s="343"/>
      <c r="M72" s="343"/>
      <c r="N72" s="353"/>
      <c r="O72" s="66"/>
    </row>
    <row r="73" spans="1:15" s="332" customFormat="1" ht="14.25" x14ac:dyDescent="0.2">
      <c r="A73" s="66"/>
      <c r="B73" s="340" t="s">
        <v>573</v>
      </c>
      <c r="C73" s="341" t="s">
        <v>512</v>
      </c>
      <c r="D73" s="341" t="s">
        <v>575</v>
      </c>
      <c r="E73" s="341" t="s">
        <v>576</v>
      </c>
      <c r="F73" s="341"/>
      <c r="G73" s="342">
        <v>5.28</v>
      </c>
      <c r="H73" s="343"/>
      <c r="I73" s="343"/>
      <c r="J73" s="343"/>
      <c r="K73" s="343"/>
      <c r="L73" s="343"/>
      <c r="M73" s="343"/>
      <c r="N73" s="353"/>
      <c r="O73" s="66"/>
    </row>
    <row r="74" spans="1:15" s="332" customFormat="1" ht="14.25" x14ac:dyDescent="0.2">
      <c r="A74" s="66"/>
      <c r="B74" s="340" t="s">
        <v>573</v>
      </c>
      <c r="C74" s="341" t="s">
        <v>479</v>
      </c>
      <c r="D74" s="341" t="s">
        <v>577</v>
      </c>
      <c r="E74" s="341" t="s">
        <v>577</v>
      </c>
      <c r="F74" s="341" t="s">
        <v>487</v>
      </c>
      <c r="G74" s="342">
        <v>2</v>
      </c>
      <c r="H74" s="343"/>
      <c r="I74" s="343"/>
      <c r="J74" s="343"/>
      <c r="K74" s="343"/>
      <c r="L74" s="343"/>
      <c r="M74" s="343"/>
      <c r="N74" s="353"/>
      <c r="O74" s="66"/>
    </row>
    <row r="75" spans="1:15" s="332" customFormat="1" ht="25.5" x14ac:dyDescent="0.2">
      <c r="A75" s="66"/>
      <c r="B75" s="340" t="s">
        <v>573</v>
      </c>
      <c r="C75" s="341" t="s">
        <v>541</v>
      </c>
      <c r="D75" s="341" t="s">
        <v>578</v>
      </c>
      <c r="E75" s="341" t="s">
        <v>265</v>
      </c>
      <c r="F75" s="341"/>
      <c r="G75" s="342">
        <v>0.01</v>
      </c>
      <c r="H75" s="343"/>
      <c r="I75" s="343"/>
      <c r="J75" s="343"/>
      <c r="K75" s="343"/>
      <c r="L75" s="343"/>
      <c r="M75" s="343"/>
      <c r="N75" s="353"/>
      <c r="O75" s="66"/>
    </row>
    <row r="76" spans="1:15" s="332" customFormat="1" ht="38.25" x14ac:dyDescent="0.2">
      <c r="A76" s="66"/>
      <c r="B76" s="340" t="s">
        <v>573</v>
      </c>
      <c r="C76" s="341" t="s">
        <v>534</v>
      </c>
      <c r="D76" s="341" t="s">
        <v>579</v>
      </c>
      <c r="E76" s="341" t="s">
        <v>580</v>
      </c>
      <c r="F76" s="341"/>
      <c r="G76" s="342">
        <v>0.01</v>
      </c>
      <c r="H76" s="343"/>
      <c r="I76" s="343"/>
      <c r="J76" s="343"/>
      <c r="K76" s="343"/>
      <c r="L76" s="343"/>
      <c r="M76" s="343"/>
      <c r="N76" s="353"/>
      <c r="O76" s="66"/>
    </row>
    <row r="77" spans="1:15" s="332" customFormat="1" ht="25.5" x14ac:dyDescent="0.2">
      <c r="A77" s="66"/>
      <c r="B77" s="340" t="s">
        <v>573</v>
      </c>
      <c r="C77" s="341" t="s">
        <v>483</v>
      </c>
      <c r="D77" s="341" t="s">
        <v>22</v>
      </c>
      <c r="E77" s="341" t="s">
        <v>22</v>
      </c>
      <c r="F77" s="341"/>
      <c r="G77" s="342">
        <v>0.01</v>
      </c>
      <c r="H77" s="343"/>
      <c r="I77" s="343"/>
      <c r="J77" s="343"/>
      <c r="K77" s="343"/>
      <c r="L77" s="343"/>
      <c r="M77" s="343"/>
      <c r="N77" s="353"/>
      <c r="O77" s="66"/>
    </row>
    <row r="78" spans="1:15" s="332" customFormat="1" ht="63.75" x14ac:dyDescent="0.2">
      <c r="A78" s="66"/>
      <c r="B78" s="340" t="s">
        <v>573</v>
      </c>
      <c r="C78" s="341" t="s">
        <v>512</v>
      </c>
      <c r="D78" s="341" t="s">
        <v>581</v>
      </c>
      <c r="E78" s="341" t="s">
        <v>377</v>
      </c>
      <c r="F78" s="341"/>
      <c r="G78" s="342">
        <v>25</v>
      </c>
      <c r="H78" s="343"/>
      <c r="I78" s="343"/>
      <c r="J78" s="343"/>
      <c r="K78" s="343"/>
      <c r="L78" s="343"/>
      <c r="M78" s="343"/>
      <c r="N78" s="353"/>
      <c r="O78" s="66"/>
    </row>
    <row r="79" spans="1:15" s="332" customFormat="1" ht="63.75" x14ac:dyDescent="0.2">
      <c r="A79" s="66"/>
      <c r="B79" s="340" t="s">
        <v>586</v>
      </c>
      <c r="C79" s="341" t="s">
        <v>585</v>
      </c>
      <c r="D79" s="341" t="s">
        <v>582</v>
      </c>
      <c r="E79" s="341" t="s">
        <v>363</v>
      </c>
      <c r="F79" s="341"/>
      <c r="G79" s="342">
        <v>5</v>
      </c>
      <c r="H79" s="343"/>
      <c r="I79" s="343"/>
      <c r="J79" s="343"/>
      <c r="K79" s="343"/>
      <c r="L79" s="343"/>
      <c r="M79" s="343"/>
      <c r="N79" s="353"/>
      <c r="O79" s="66"/>
    </row>
    <row r="80" spans="1:15" s="332" customFormat="1" ht="38.25" x14ac:dyDescent="0.2">
      <c r="A80" s="66"/>
      <c r="B80" s="340" t="s">
        <v>586</v>
      </c>
      <c r="C80" s="341" t="s">
        <v>459</v>
      </c>
      <c r="D80" s="341" t="s">
        <v>583</v>
      </c>
      <c r="E80" s="341" t="s">
        <v>361</v>
      </c>
      <c r="F80" s="341"/>
      <c r="G80" s="342">
        <v>5.4</v>
      </c>
      <c r="H80" s="343"/>
      <c r="I80" s="343"/>
      <c r="J80" s="343"/>
      <c r="K80" s="343"/>
      <c r="L80" s="343"/>
      <c r="M80" s="343"/>
      <c r="N80" s="353"/>
      <c r="O80" s="66"/>
    </row>
    <row r="81" spans="1:15" s="332" customFormat="1" ht="38.25" x14ac:dyDescent="0.2">
      <c r="A81" s="66"/>
      <c r="B81" s="340" t="s">
        <v>586</v>
      </c>
      <c r="C81" s="341" t="s">
        <v>459</v>
      </c>
      <c r="D81" s="341" t="s">
        <v>584</v>
      </c>
      <c r="E81" s="341" t="s">
        <v>360</v>
      </c>
      <c r="F81" s="341"/>
      <c r="G81" s="342">
        <v>0.12</v>
      </c>
      <c r="H81" s="343"/>
      <c r="I81" s="343"/>
      <c r="J81" s="343"/>
      <c r="K81" s="343"/>
      <c r="L81" s="343"/>
      <c r="M81" s="343"/>
      <c r="N81" s="353"/>
      <c r="O81" s="66"/>
    </row>
    <row r="82" spans="1:15" s="332" customFormat="1" ht="51" x14ac:dyDescent="0.2">
      <c r="A82" s="66"/>
      <c r="B82" s="340" t="s">
        <v>586</v>
      </c>
      <c r="C82" s="341" t="s">
        <v>585</v>
      </c>
      <c r="D82" s="341" t="s">
        <v>587</v>
      </c>
      <c r="E82" s="341" t="s">
        <v>363</v>
      </c>
      <c r="F82" s="341"/>
      <c r="G82" s="342">
        <v>0.3</v>
      </c>
      <c r="H82" s="343"/>
      <c r="I82" s="343"/>
      <c r="J82" s="343"/>
      <c r="K82" s="343"/>
      <c r="L82" s="343"/>
      <c r="M82" s="343"/>
      <c r="N82" s="353"/>
      <c r="O82" s="66"/>
    </row>
    <row r="83" spans="1:15" s="332" customFormat="1" ht="38.25" x14ac:dyDescent="0.2">
      <c r="A83" s="66"/>
      <c r="B83" s="340" t="s">
        <v>586</v>
      </c>
      <c r="C83" s="341" t="s">
        <v>534</v>
      </c>
      <c r="D83" s="341" t="s">
        <v>588</v>
      </c>
      <c r="E83" s="341" t="s">
        <v>580</v>
      </c>
      <c r="F83" s="341"/>
      <c r="G83" s="342">
        <v>0.02</v>
      </c>
      <c r="H83" s="343"/>
      <c r="I83" s="343"/>
      <c r="J83" s="343"/>
      <c r="K83" s="343"/>
      <c r="L83" s="343"/>
      <c r="M83" s="343"/>
      <c r="N83" s="353"/>
      <c r="O83" s="66"/>
    </row>
    <row r="84" spans="1:15" s="332" customFormat="1" ht="38.25" x14ac:dyDescent="0.2">
      <c r="A84" s="66"/>
      <c r="B84" s="340" t="s">
        <v>586</v>
      </c>
      <c r="C84" s="341" t="s">
        <v>459</v>
      </c>
      <c r="D84" s="341" t="s">
        <v>589</v>
      </c>
      <c r="E84" s="341" t="s">
        <v>361</v>
      </c>
      <c r="F84" s="341"/>
      <c r="G84" s="342">
        <v>1.1100000000000001</v>
      </c>
      <c r="H84" s="343"/>
      <c r="I84" s="343"/>
      <c r="J84" s="343"/>
      <c r="K84" s="343"/>
      <c r="L84" s="343"/>
      <c r="M84" s="343"/>
      <c r="N84" s="353"/>
      <c r="O84" s="66"/>
    </row>
    <row r="85" spans="1:15" s="332" customFormat="1" ht="51" x14ac:dyDescent="0.2">
      <c r="A85" s="66"/>
      <c r="B85" s="340" t="s">
        <v>586</v>
      </c>
      <c r="C85" s="341" t="s">
        <v>585</v>
      </c>
      <c r="D85" s="341" t="s">
        <v>590</v>
      </c>
      <c r="E85" s="341" t="s">
        <v>363</v>
      </c>
      <c r="F85" s="341"/>
      <c r="G85" s="342">
        <v>0.04</v>
      </c>
      <c r="H85" s="343"/>
      <c r="I85" s="343"/>
      <c r="J85" s="343"/>
      <c r="K85" s="343"/>
      <c r="L85" s="343"/>
      <c r="M85" s="343"/>
      <c r="N85" s="353"/>
      <c r="O85" s="66"/>
    </row>
    <row r="86" spans="1:15" s="332" customFormat="1" ht="38.25" x14ac:dyDescent="0.2">
      <c r="A86" s="66"/>
      <c r="B86" s="340" t="s">
        <v>586</v>
      </c>
      <c r="C86" s="341" t="s">
        <v>459</v>
      </c>
      <c r="D86" s="341" t="s">
        <v>591</v>
      </c>
      <c r="E86" s="341" t="s">
        <v>361</v>
      </c>
      <c r="F86" s="341"/>
      <c r="G86" s="342">
        <v>0.1</v>
      </c>
      <c r="H86" s="343"/>
      <c r="I86" s="343"/>
      <c r="J86" s="343"/>
      <c r="K86" s="343"/>
      <c r="L86" s="343"/>
      <c r="M86" s="343"/>
      <c r="N86" s="353"/>
      <c r="O86" s="66"/>
    </row>
    <row r="87" spans="1:15" s="332" customFormat="1" ht="14.25" x14ac:dyDescent="0.2">
      <c r="A87" s="66"/>
      <c r="B87" s="340" t="s">
        <v>586</v>
      </c>
      <c r="C87" s="341" t="s">
        <v>512</v>
      </c>
      <c r="D87" s="341" t="s">
        <v>30</v>
      </c>
      <c r="E87" s="341" t="s">
        <v>30</v>
      </c>
      <c r="F87" s="341"/>
      <c r="G87" s="342">
        <v>0.09</v>
      </c>
      <c r="H87" s="343"/>
      <c r="I87" s="343"/>
      <c r="J87" s="343"/>
      <c r="K87" s="343"/>
      <c r="L87" s="343"/>
      <c r="M87" s="343"/>
      <c r="N87" s="353"/>
      <c r="O87" s="66"/>
    </row>
    <row r="88" spans="1:15" s="332" customFormat="1" ht="14.25" x14ac:dyDescent="0.2">
      <c r="A88" s="66"/>
      <c r="B88" s="340" t="s">
        <v>586</v>
      </c>
      <c r="C88" s="341" t="s">
        <v>512</v>
      </c>
      <c r="D88" s="341" t="s">
        <v>575</v>
      </c>
      <c r="E88" s="341" t="s">
        <v>377</v>
      </c>
      <c r="F88" s="341"/>
      <c r="G88" s="342">
        <v>40</v>
      </c>
      <c r="H88" s="343"/>
      <c r="I88" s="343"/>
      <c r="J88" s="343"/>
      <c r="K88" s="343"/>
      <c r="L88" s="343"/>
      <c r="M88" s="343"/>
      <c r="N88" s="353"/>
      <c r="O88" s="66"/>
    </row>
    <row r="89" spans="1:15" s="332" customFormat="1" ht="25.5" x14ac:dyDescent="0.2">
      <c r="A89" s="66"/>
      <c r="B89" s="340" t="s">
        <v>586</v>
      </c>
      <c r="C89" s="341" t="s">
        <v>483</v>
      </c>
      <c r="D89" s="341" t="s">
        <v>592</v>
      </c>
      <c r="E89" s="341" t="s">
        <v>374</v>
      </c>
      <c r="F89" s="341" t="s">
        <v>487</v>
      </c>
      <c r="G89" s="342">
        <v>1</v>
      </c>
      <c r="H89" s="343"/>
      <c r="I89" s="343"/>
      <c r="J89" s="343"/>
      <c r="K89" s="343"/>
      <c r="L89" s="343"/>
      <c r="M89" s="343"/>
      <c r="N89" s="353"/>
      <c r="O89" s="66"/>
    </row>
    <row r="90" spans="1:15" s="332" customFormat="1" ht="38.25" x14ac:dyDescent="0.2">
      <c r="A90" s="66"/>
      <c r="B90" s="340" t="s">
        <v>586</v>
      </c>
      <c r="C90" s="341" t="s">
        <v>512</v>
      </c>
      <c r="D90" s="341" t="s">
        <v>593</v>
      </c>
      <c r="E90" s="341" t="s">
        <v>377</v>
      </c>
      <c r="F90" s="341"/>
      <c r="G90" s="342">
        <v>0.75</v>
      </c>
      <c r="H90" s="343"/>
      <c r="I90" s="343"/>
      <c r="J90" s="343"/>
      <c r="K90" s="343"/>
      <c r="L90" s="343"/>
      <c r="M90" s="343"/>
      <c r="N90" s="353"/>
      <c r="O90" s="66"/>
    </row>
    <row r="91" spans="1:15" s="332" customFormat="1" ht="38.25" x14ac:dyDescent="0.2">
      <c r="A91" s="66"/>
      <c r="B91" s="340" t="s">
        <v>586</v>
      </c>
      <c r="C91" s="341" t="s">
        <v>459</v>
      </c>
      <c r="D91" s="341" t="s">
        <v>594</v>
      </c>
      <c r="E91" s="341" t="s">
        <v>499</v>
      </c>
      <c r="F91" s="341"/>
      <c r="G91" s="342">
        <v>0.3</v>
      </c>
      <c r="H91" s="343"/>
      <c r="I91" s="343"/>
      <c r="J91" s="343"/>
      <c r="K91" s="343"/>
      <c r="L91" s="343"/>
      <c r="M91" s="343"/>
      <c r="N91" s="353"/>
      <c r="O91" s="66"/>
    </row>
    <row r="92" spans="1:15" s="332" customFormat="1" ht="30.75" customHeight="1" x14ac:dyDescent="0.2">
      <c r="A92" s="66"/>
      <c r="B92" s="340" t="s">
        <v>532</v>
      </c>
      <c r="C92" s="341" t="s">
        <v>483</v>
      </c>
      <c r="D92" s="341" t="s">
        <v>508</v>
      </c>
      <c r="E92" s="341" t="s">
        <v>484</v>
      </c>
      <c r="F92" s="341" t="s">
        <v>487</v>
      </c>
      <c r="G92" s="342">
        <v>2</v>
      </c>
      <c r="H92" s="343"/>
      <c r="I92" s="343"/>
      <c r="J92" s="343"/>
      <c r="K92" s="343"/>
      <c r="L92" s="343"/>
      <c r="M92" s="343"/>
      <c r="N92" s="353"/>
      <c r="O92" s="66"/>
    </row>
    <row r="93" spans="1:15" s="332" customFormat="1" ht="38.25" x14ac:dyDescent="0.2">
      <c r="A93" s="66"/>
      <c r="B93" s="340" t="s">
        <v>533</v>
      </c>
      <c r="C93" s="341" t="s">
        <v>534</v>
      </c>
      <c r="D93" s="341" t="s">
        <v>535</v>
      </c>
      <c r="E93" s="341" t="s">
        <v>370</v>
      </c>
      <c r="F93" s="341"/>
      <c r="G93" s="342">
        <v>0.4</v>
      </c>
      <c r="H93" s="343"/>
      <c r="I93" s="343"/>
      <c r="J93" s="343"/>
      <c r="K93" s="343"/>
      <c r="L93" s="343"/>
      <c r="M93" s="343"/>
      <c r="N93" s="353"/>
      <c r="O93" s="66"/>
    </row>
    <row r="94" spans="1:15" s="332" customFormat="1" ht="51" x14ac:dyDescent="0.2">
      <c r="A94" s="66"/>
      <c r="B94" s="340" t="s">
        <v>533</v>
      </c>
      <c r="C94" s="341" t="s">
        <v>512</v>
      </c>
      <c r="D94" s="341" t="s">
        <v>595</v>
      </c>
      <c r="E94" s="341" t="s">
        <v>369</v>
      </c>
      <c r="F94" s="341"/>
      <c r="G94" s="342">
        <v>1</v>
      </c>
      <c r="H94" s="343"/>
      <c r="I94" s="343"/>
      <c r="J94" s="343"/>
      <c r="K94" s="343"/>
      <c r="L94" s="343"/>
      <c r="M94" s="343"/>
      <c r="N94" s="353"/>
      <c r="O94" s="66"/>
    </row>
    <row r="95" spans="1:15" s="332" customFormat="1" ht="51" x14ac:dyDescent="0.2">
      <c r="A95" s="66"/>
      <c r="B95" s="340" t="s">
        <v>533</v>
      </c>
      <c r="C95" s="341" t="s">
        <v>537</v>
      </c>
      <c r="D95" s="341" t="s">
        <v>536</v>
      </c>
      <c r="E95" s="341" t="s">
        <v>369</v>
      </c>
      <c r="F95" s="341"/>
      <c r="G95" s="342">
        <v>0.9</v>
      </c>
      <c r="H95" s="343"/>
      <c r="I95" s="343"/>
      <c r="J95" s="343"/>
      <c r="K95" s="343"/>
      <c r="L95" s="343"/>
      <c r="M95" s="343"/>
      <c r="N95" s="353"/>
      <c r="O95" s="66"/>
    </row>
    <row r="96" spans="1:15" s="332" customFormat="1" ht="51" x14ac:dyDescent="0.2">
      <c r="A96" s="66"/>
      <c r="B96" s="340" t="s">
        <v>533</v>
      </c>
      <c r="C96" s="341" t="s">
        <v>459</v>
      </c>
      <c r="D96" s="341" t="s">
        <v>538</v>
      </c>
      <c r="E96" s="341" t="s">
        <v>361</v>
      </c>
      <c r="F96" s="341"/>
      <c r="G96" s="342">
        <v>7.7</v>
      </c>
      <c r="H96" s="343"/>
      <c r="I96" s="343"/>
      <c r="J96" s="343"/>
      <c r="K96" s="343"/>
      <c r="L96" s="343"/>
      <c r="M96" s="343"/>
      <c r="N96" s="353"/>
      <c r="O96" s="66"/>
    </row>
    <row r="97" spans="1:15" s="332" customFormat="1" ht="38.25" x14ac:dyDescent="0.2">
      <c r="A97" s="66"/>
      <c r="B97" s="340" t="s">
        <v>533</v>
      </c>
      <c r="C97" s="341" t="s">
        <v>474</v>
      </c>
      <c r="D97" s="341" t="s">
        <v>539</v>
      </c>
      <c r="E97" s="341" t="s">
        <v>367</v>
      </c>
      <c r="F97" s="341"/>
      <c r="G97" s="342">
        <v>0.02</v>
      </c>
      <c r="H97" s="343"/>
      <c r="I97" s="343"/>
      <c r="J97" s="343"/>
      <c r="K97" s="343"/>
      <c r="L97" s="343"/>
      <c r="M97" s="343"/>
      <c r="N97" s="353"/>
      <c r="O97" s="66"/>
    </row>
    <row r="98" spans="1:15" s="332" customFormat="1" ht="32.25" customHeight="1" x14ac:dyDescent="0.2">
      <c r="A98" s="66"/>
      <c r="B98" s="340" t="s">
        <v>533</v>
      </c>
      <c r="C98" s="341" t="s">
        <v>541</v>
      </c>
      <c r="D98" s="341" t="s">
        <v>540</v>
      </c>
      <c r="E98" s="341" t="s">
        <v>265</v>
      </c>
      <c r="F98" s="341"/>
      <c r="G98" s="342">
        <v>0.02</v>
      </c>
      <c r="H98" s="343"/>
      <c r="I98" s="343"/>
      <c r="J98" s="343"/>
      <c r="K98" s="343"/>
      <c r="L98" s="343"/>
      <c r="M98" s="343"/>
      <c r="N98" s="353"/>
      <c r="O98" s="66"/>
    </row>
    <row r="99" spans="1:15" s="332" customFormat="1" ht="27.75" customHeight="1" x14ac:dyDescent="0.2">
      <c r="A99" s="66"/>
      <c r="B99" s="340" t="s">
        <v>533</v>
      </c>
      <c r="C99" s="341" t="s">
        <v>479</v>
      </c>
      <c r="D99" s="341" t="s">
        <v>543</v>
      </c>
      <c r="E99" s="341" t="s">
        <v>521</v>
      </c>
      <c r="F99" s="341" t="s">
        <v>487</v>
      </c>
      <c r="G99" s="342">
        <v>2</v>
      </c>
      <c r="H99" s="343"/>
      <c r="I99" s="343"/>
      <c r="J99" s="343"/>
      <c r="K99" s="343"/>
      <c r="L99" s="343"/>
      <c r="M99" s="343"/>
      <c r="N99" s="353"/>
      <c r="O99" s="66"/>
    </row>
    <row r="100" spans="1:15" s="332" customFormat="1" ht="38.25" x14ac:dyDescent="0.2">
      <c r="A100" s="66"/>
      <c r="B100" s="340" t="s">
        <v>544</v>
      </c>
      <c r="C100" s="341" t="s">
        <v>545</v>
      </c>
      <c r="D100" s="341" t="s">
        <v>548</v>
      </c>
      <c r="E100" s="341" t="s">
        <v>546</v>
      </c>
      <c r="F100" s="341"/>
      <c r="G100" s="342">
        <v>0.3</v>
      </c>
      <c r="H100" s="343"/>
      <c r="I100" s="343"/>
      <c r="J100" s="343"/>
      <c r="K100" s="343"/>
      <c r="L100" s="343"/>
      <c r="M100" s="343"/>
      <c r="N100" s="353"/>
      <c r="O100" s="66"/>
    </row>
    <row r="101" spans="1:15" s="332" customFormat="1" ht="29.25" customHeight="1" thickBot="1" x14ac:dyDescent="0.25">
      <c r="A101" s="66"/>
      <c r="B101" s="347" t="s">
        <v>544</v>
      </c>
      <c r="C101" s="348" t="s">
        <v>459</v>
      </c>
      <c r="D101" s="348" t="s">
        <v>547</v>
      </c>
      <c r="E101" s="348" t="s">
        <v>499</v>
      </c>
      <c r="F101" s="348"/>
      <c r="G101" s="349">
        <v>0.22</v>
      </c>
      <c r="H101" s="350"/>
      <c r="I101" s="350"/>
      <c r="J101" s="350"/>
      <c r="K101" s="350"/>
      <c r="L101" s="350"/>
      <c r="M101" s="350"/>
      <c r="N101" s="351"/>
      <c r="O101" s="66"/>
    </row>
    <row r="102" spans="1:15" s="332" customFormat="1" ht="29.25" customHeight="1" thickBot="1" x14ac:dyDescent="0.25">
      <c r="A102" s="66"/>
      <c r="B102" s="340" t="s">
        <v>549</v>
      </c>
      <c r="C102" s="341" t="s">
        <v>479</v>
      </c>
      <c r="D102" s="341" t="s">
        <v>550</v>
      </c>
      <c r="E102" s="341" t="s">
        <v>521</v>
      </c>
      <c r="F102" s="341" t="s">
        <v>487</v>
      </c>
      <c r="G102" s="342">
        <v>3</v>
      </c>
      <c r="H102" s="350"/>
      <c r="I102" s="350"/>
      <c r="J102" s="350"/>
      <c r="K102" s="350"/>
      <c r="L102" s="350"/>
      <c r="M102" s="350"/>
      <c r="N102" s="351"/>
      <c r="O102" s="66"/>
    </row>
    <row r="103" spans="1:15" ht="42" customHeight="1" thickBot="1" x14ac:dyDescent="0.25">
      <c r="B103" s="269" t="s">
        <v>31</v>
      </c>
      <c r="C103" s="354"/>
      <c r="D103" s="355"/>
      <c r="E103" s="356"/>
      <c r="F103" s="357"/>
      <c r="G103" s="356"/>
      <c r="H103" s="358"/>
      <c r="I103" s="359"/>
      <c r="J103" s="359"/>
      <c r="K103" s="358"/>
      <c r="L103" s="358"/>
      <c r="M103" s="360"/>
      <c r="N103" s="361"/>
    </row>
    <row r="104" spans="1:15" ht="54.95" customHeight="1" thickBot="1" x14ac:dyDescent="0.25">
      <c r="B104" s="272" t="s">
        <v>447</v>
      </c>
      <c r="C104" s="270" t="s">
        <v>42</v>
      </c>
      <c r="D104" s="270"/>
      <c r="E104" s="271" t="s">
        <v>25</v>
      </c>
      <c r="F104" s="97"/>
      <c r="G104" s="107">
        <v>3</v>
      </c>
      <c r="H104" s="126"/>
      <c r="I104" s="103"/>
      <c r="J104" s="113"/>
      <c r="K104" s="102"/>
      <c r="L104" s="112"/>
      <c r="M104" s="104"/>
      <c r="N104" s="105"/>
    </row>
    <row r="105" spans="1:15" ht="34.5" customHeight="1" thickBot="1" x14ac:dyDescent="0.25">
      <c r="B105" s="269" t="s">
        <v>31</v>
      </c>
      <c r="C105" s="354"/>
      <c r="D105" s="355"/>
      <c r="E105" s="356"/>
      <c r="F105" s="357"/>
      <c r="G105" s="356"/>
      <c r="H105" s="358"/>
      <c r="I105" s="359"/>
      <c r="J105" s="359"/>
      <c r="K105" s="358"/>
      <c r="L105" s="358"/>
      <c r="M105" s="360"/>
      <c r="N105" s="361"/>
    </row>
    <row r="106" spans="1:15" ht="24.75" customHeight="1" thickBot="1" x14ac:dyDescent="0.25">
      <c r="B106" s="72"/>
      <c r="C106" s="73"/>
      <c r="D106" s="73"/>
      <c r="E106" s="98"/>
      <c r="F106" s="73"/>
      <c r="G106" s="98"/>
    </row>
    <row r="107" spans="1:15" ht="17.25" customHeight="1" thickBot="1" x14ac:dyDescent="0.25">
      <c r="B107" s="492" t="s">
        <v>43</v>
      </c>
      <c r="C107" s="493"/>
      <c r="D107" s="493"/>
      <c r="E107" s="493"/>
      <c r="F107" s="493"/>
      <c r="G107" s="494"/>
      <c r="H107" s="325"/>
      <c r="I107" s="326"/>
    </row>
    <row r="108" spans="1:15" ht="18.75" thickBot="1" x14ac:dyDescent="0.25">
      <c r="B108" s="111"/>
      <c r="C108" s="327"/>
      <c r="D108" s="495" t="s">
        <v>430</v>
      </c>
      <c r="E108" s="496"/>
      <c r="F108" s="497" t="s">
        <v>431</v>
      </c>
      <c r="G108" s="498"/>
      <c r="H108" s="499" t="s">
        <v>432</v>
      </c>
      <c r="I108" s="500"/>
    </row>
    <row r="109" spans="1:15" ht="51.75" thickBot="1" x14ac:dyDescent="0.25">
      <c r="B109" s="328" t="s">
        <v>433</v>
      </c>
      <c r="C109" s="115" t="s">
        <v>434</v>
      </c>
      <c r="D109" s="100" t="s">
        <v>435</v>
      </c>
      <c r="E109" s="114" t="s">
        <v>436</v>
      </c>
      <c r="F109" s="100" t="s">
        <v>437</v>
      </c>
      <c r="G109" s="100" t="s">
        <v>438</v>
      </c>
      <c r="H109" s="499" t="s">
        <v>439</v>
      </c>
      <c r="I109" s="500"/>
    </row>
    <row r="110" spans="1:15" ht="25.5" x14ac:dyDescent="0.2">
      <c r="B110" s="362" t="s">
        <v>440</v>
      </c>
      <c r="C110" s="363">
        <v>100</v>
      </c>
      <c r="D110" s="364"/>
      <c r="E110" s="364"/>
      <c r="F110" s="364"/>
      <c r="G110" s="364"/>
      <c r="H110" s="490"/>
      <c r="I110" s="491"/>
    </row>
    <row r="111" spans="1:15" ht="38.25" x14ac:dyDescent="0.2">
      <c r="B111" s="365" t="s">
        <v>441</v>
      </c>
      <c r="C111" s="366">
        <v>535</v>
      </c>
      <c r="D111" s="367"/>
      <c r="E111" s="367"/>
      <c r="F111" s="368"/>
      <c r="G111" s="367"/>
      <c r="H111" s="488"/>
      <c r="I111" s="489"/>
    </row>
    <row r="112" spans="1:15" ht="63.75" x14ac:dyDescent="0.2">
      <c r="B112" s="365" t="s">
        <v>561</v>
      </c>
      <c r="C112" s="366">
        <v>303</v>
      </c>
      <c r="D112" s="367"/>
      <c r="E112" s="367"/>
      <c r="F112" s="368"/>
      <c r="G112" s="367"/>
      <c r="H112" s="488"/>
      <c r="I112" s="489"/>
    </row>
    <row r="113" spans="2:9" ht="38.25" x14ac:dyDescent="0.2">
      <c r="B113" s="365" t="s">
        <v>596</v>
      </c>
      <c r="C113" s="366">
        <v>817</v>
      </c>
      <c r="D113" s="367"/>
      <c r="E113" s="367"/>
      <c r="F113" s="368"/>
      <c r="G113" s="367"/>
      <c r="H113" s="368"/>
      <c r="I113" s="369"/>
    </row>
    <row r="114" spans="2:9" ht="38.25" x14ac:dyDescent="0.2">
      <c r="B114" s="365" t="s">
        <v>442</v>
      </c>
      <c r="C114" s="366">
        <v>10</v>
      </c>
      <c r="D114" s="367"/>
      <c r="E114" s="367"/>
      <c r="F114" s="368"/>
      <c r="G114" s="367"/>
      <c r="H114" s="488"/>
      <c r="I114" s="489"/>
    </row>
    <row r="115" spans="2:9" ht="38.25" x14ac:dyDescent="0.2">
      <c r="B115" s="365" t="s">
        <v>562</v>
      </c>
      <c r="C115" s="366">
        <v>3</v>
      </c>
      <c r="D115" s="367"/>
      <c r="E115" s="367"/>
      <c r="F115" s="368"/>
      <c r="G115" s="367"/>
      <c r="H115" s="488"/>
      <c r="I115" s="489"/>
    </row>
    <row r="116" spans="2:9" ht="38.25" x14ac:dyDescent="0.2">
      <c r="B116" s="365" t="s">
        <v>443</v>
      </c>
      <c r="C116" s="366">
        <v>550</v>
      </c>
      <c r="D116" s="367"/>
      <c r="E116" s="367"/>
      <c r="F116" s="368"/>
      <c r="G116" s="367"/>
      <c r="H116" s="488"/>
      <c r="I116" s="489"/>
    </row>
    <row r="117" spans="2:9" ht="25.5" x14ac:dyDescent="0.2">
      <c r="B117" s="365" t="s">
        <v>444</v>
      </c>
      <c r="C117" s="366">
        <v>20</v>
      </c>
      <c r="D117" s="367"/>
      <c r="E117" s="367"/>
      <c r="F117" s="368"/>
      <c r="G117" s="367"/>
      <c r="H117" s="488"/>
      <c r="I117" s="489"/>
    </row>
    <row r="118" spans="2:9" ht="25.5" x14ac:dyDescent="0.2">
      <c r="B118" s="365" t="s">
        <v>563</v>
      </c>
      <c r="C118" s="366">
        <v>5</v>
      </c>
      <c r="D118" s="367"/>
      <c r="E118" s="367"/>
      <c r="F118" s="368"/>
      <c r="G118" s="367"/>
      <c r="H118" s="488"/>
      <c r="I118" s="489"/>
    </row>
    <row r="119" spans="2:9" ht="51" x14ac:dyDescent="0.2">
      <c r="B119" s="365" t="s">
        <v>542</v>
      </c>
      <c r="C119" s="366">
        <v>2</v>
      </c>
      <c r="D119" s="367"/>
      <c r="E119" s="367"/>
      <c r="F119" s="368"/>
      <c r="G119" s="367"/>
      <c r="H119" s="488"/>
      <c r="I119" s="489"/>
    </row>
    <row r="120" spans="2:9" ht="39" thickBot="1" x14ac:dyDescent="0.25">
      <c r="B120" s="370" t="s">
        <v>445</v>
      </c>
      <c r="C120" s="371">
        <v>20</v>
      </c>
      <c r="D120" s="372"/>
      <c r="E120" s="372"/>
      <c r="F120" s="373"/>
      <c r="G120" s="372"/>
      <c r="H120" s="488"/>
      <c r="I120" s="489"/>
    </row>
  </sheetData>
  <mergeCells count="21">
    <mergeCell ref="B10:G10"/>
    <mergeCell ref="H7:N7"/>
    <mergeCell ref="H8:J8"/>
    <mergeCell ref="L8:N8"/>
    <mergeCell ref="B7:G7"/>
    <mergeCell ref="B8:G8"/>
    <mergeCell ref="B107:G107"/>
    <mergeCell ref="D108:E108"/>
    <mergeCell ref="F108:G108"/>
    <mergeCell ref="H108:I108"/>
    <mergeCell ref="H109:I109"/>
    <mergeCell ref="H110:I110"/>
    <mergeCell ref="H111:I111"/>
    <mergeCell ref="H114:I114"/>
    <mergeCell ref="H116:I116"/>
    <mergeCell ref="H117:I117"/>
    <mergeCell ref="H119:I119"/>
    <mergeCell ref="H120:I120"/>
    <mergeCell ref="H112:I112"/>
    <mergeCell ref="H115:I115"/>
    <mergeCell ref="H118:I118"/>
  </mergeCells>
  <phoneticPr fontId="45" type="noConversion"/>
  <dataValidations count="2">
    <dataValidation type="list" allowBlank="1" showInputMessage="1" showErrorMessage="1" sqref="E103:E106" xr:uid="{00000000-0002-0000-0100-000000000000}">
      <formula1>natuer_de_dechets</formula1>
    </dataValidation>
    <dataValidation type="list" allowBlank="1" showInputMessage="1" showErrorMessage="1" sqref="C40" xr:uid="{BAA6C9F7-0943-4D03-98AA-3CA3D50ABF9B}">
      <formula1>Nature_de_dechets</formula1>
    </dataValidation>
  </dataValidations>
  <pageMargins left="0.70866141732283472" right="0.70866141732283472" top="0.74803149606299213" bottom="0.74803149606299213" header="0.31496062992125984" footer="0.31496062992125984"/>
  <pageSetup paperSize="8" scale="77" fitToHeight="0" orientation="landscape" r:id="rId1"/>
  <headerFooter>
    <oddFooter>&amp;L&amp;A&amp;R&amp;N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dimension ref="A1:M48"/>
  <sheetViews>
    <sheetView view="pageBreakPreview" topLeftCell="A18" zoomScale="85" zoomScaleNormal="100" zoomScaleSheetLayoutView="85" workbookViewId="0">
      <selection activeCell="B30" sqref="B30"/>
    </sheetView>
  </sheetViews>
  <sheetFormatPr baseColWidth="10" defaultColWidth="11.42578125" defaultRowHeight="14.25" x14ac:dyDescent="0.2"/>
  <cols>
    <col min="1" max="1" width="6.5703125" style="66" customWidth="1"/>
    <col min="2" max="2" width="23.85546875" style="66" customWidth="1"/>
    <col min="3" max="5" width="11.42578125" style="66"/>
    <col min="6" max="6" width="33" style="66" customWidth="1"/>
    <col min="7" max="7" width="11.42578125" style="66"/>
    <col min="8" max="8" width="11.42578125" style="66" customWidth="1"/>
    <col min="9" max="16384" width="11.42578125" style="66"/>
  </cols>
  <sheetData>
    <row r="1" spans="1:13" ht="15" x14ac:dyDescent="0.25">
      <c r="B1" s="53" t="s">
        <v>288</v>
      </c>
    </row>
    <row r="2" spans="1:13" ht="15" x14ac:dyDescent="0.25">
      <c r="A2" s="53"/>
    </row>
    <row r="3" spans="1:13" ht="15" thickBot="1" x14ac:dyDescent="0.25"/>
    <row r="4" spans="1:13" ht="51" customHeight="1" thickBot="1" x14ac:dyDescent="0.25">
      <c r="B4" s="517" t="s">
        <v>86</v>
      </c>
      <c r="C4" s="518"/>
      <c r="D4" s="518"/>
      <c r="E4" s="519"/>
      <c r="F4" s="526" t="s">
        <v>87</v>
      </c>
      <c r="G4" s="534" t="s">
        <v>88</v>
      </c>
      <c r="H4" s="535"/>
      <c r="I4" s="535"/>
      <c r="J4" s="535"/>
      <c r="K4" s="535"/>
      <c r="L4" s="535"/>
      <c r="M4" s="536"/>
    </row>
    <row r="5" spans="1:13" ht="15" x14ac:dyDescent="0.2">
      <c r="B5" s="520"/>
      <c r="C5" s="521"/>
      <c r="D5" s="521"/>
      <c r="E5" s="522"/>
      <c r="F5" s="527"/>
      <c r="G5" s="528" t="s">
        <v>89</v>
      </c>
      <c r="H5" s="529"/>
      <c r="I5" s="529"/>
      <c r="J5" s="529"/>
      <c r="K5" s="529"/>
      <c r="L5" s="529"/>
      <c r="M5" s="530"/>
    </row>
    <row r="6" spans="1:13" ht="15" thickBot="1" x14ac:dyDescent="0.25">
      <c r="B6" s="523"/>
      <c r="C6" s="524"/>
      <c r="D6" s="524"/>
      <c r="E6" s="525"/>
      <c r="F6" s="59"/>
      <c r="G6" s="531"/>
      <c r="H6" s="532"/>
      <c r="I6" s="532"/>
      <c r="J6" s="532"/>
      <c r="K6" s="532"/>
      <c r="L6" s="532"/>
      <c r="M6" s="533"/>
    </row>
    <row r="7" spans="1:13" ht="26.25" thickBot="1" x14ac:dyDescent="0.25">
      <c r="B7" s="58"/>
      <c r="C7" s="60" t="s">
        <v>90</v>
      </c>
      <c r="D7" s="60" t="s">
        <v>91</v>
      </c>
      <c r="E7" s="61" t="s">
        <v>92</v>
      </c>
      <c r="F7" s="62"/>
      <c r="G7" s="57" t="s">
        <v>93</v>
      </c>
      <c r="H7" s="57" t="s">
        <v>94</v>
      </c>
      <c r="I7" s="57" t="s">
        <v>95</v>
      </c>
      <c r="J7" s="70" t="s">
        <v>96</v>
      </c>
      <c r="K7" s="70" t="s">
        <v>97</v>
      </c>
      <c r="L7" s="70" t="s">
        <v>98</v>
      </c>
      <c r="M7" s="57" t="s">
        <v>99</v>
      </c>
    </row>
    <row r="8" spans="1:13" ht="15" thickBot="1" x14ac:dyDescent="0.25">
      <c r="B8" s="514" t="s">
        <v>100</v>
      </c>
      <c r="C8" s="60"/>
      <c r="D8" s="60"/>
      <c r="E8" s="60"/>
      <c r="F8" s="60"/>
      <c r="G8" s="60"/>
      <c r="H8" s="60"/>
      <c r="I8" s="60"/>
      <c r="J8" s="60"/>
      <c r="K8" s="60"/>
      <c r="L8" s="60"/>
      <c r="M8" s="60"/>
    </row>
    <row r="9" spans="1:13" ht="15" thickBot="1" x14ac:dyDescent="0.25">
      <c r="B9" s="515"/>
      <c r="C9" s="60"/>
      <c r="D9" s="60"/>
      <c r="E9" s="60"/>
      <c r="F9" s="60"/>
      <c r="G9" s="60"/>
      <c r="H9" s="60"/>
      <c r="I9" s="60"/>
      <c r="J9" s="60"/>
      <c r="K9" s="60"/>
      <c r="L9" s="60"/>
      <c r="M9" s="60"/>
    </row>
    <row r="10" spans="1:13" ht="15" thickBot="1" x14ac:dyDescent="0.25">
      <c r="B10" s="515"/>
      <c r="C10" s="60"/>
      <c r="D10" s="60"/>
      <c r="E10" s="60"/>
      <c r="F10" s="60"/>
      <c r="G10" s="60"/>
      <c r="H10" s="60"/>
      <c r="I10" s="60"/>
      <c r="J10" s="60"/>
      <c r="K10" s="60"/>
      <c r="L10" s="60"/>
      <c r="M10" s="60"/>
    </row>
    <row r="11" spans="1:13" ht="15" thickBot="1" x14ac:dyDescent="0.25">
      <c r="B11" s="516"/>
      <c r="C11" s="60"/>
      <c r="D11" s="60"/>
      <c r="E11" s="60"/>
      <c r="F11" s="60"/>
      <c r="G11" s="60"/>
      <c r="H11" s="60"/>
      <c r="I11" s="60"/>
      <c r="J11" s="60"/>
      <c r="K11" s="60"/>
      <c r="L11" s="60"/>
      <c r="M11" s="60"/>
    </row>
    <row r="12" spans="1:13" ht="19.5" customHeight="1" thickBot="1" x14ac:dyDescent="0.25">
      <c r="B12" s="514" t="s">
        <v>101</v>
      </c>
      <c r="C12" s="60"/>
      <c r="D12" s="60"/>
      <c r="E12" s="60"/>
      <c r="F12" s="60"/>
      <c r="G12" s="60"/>
      <c r="H12" s="60"/>
      <c r="I12" s="60"/>
      <c r="J12" s="60"/>
      <c r="K12" s="60"/>
      <c r="L12" s="60"/>
      <c r="M12" s="60"/>
    </row>
    <row r="13" spans="1:13" ht="15" thickBot="1" x14ac:dyDescent="0.25">
      <c r="B13" s="515"/>
      <c r="C13" s="60"/>
      <c r="D13" s="60"/>
      <c r="E13" s="60"/>
      <c r="F13" s="60"/>
      <c r="G13" s="60"/>
      <c r="H13" s="60"/>
      <c r="I13" s="60"/>
      <c r="J13" s="60"/>
      <c r="K13" s="60"/>
      <c r="L13" s="60"/>
      <c r="M13" s="60"/>
    </row>
    <row r="14" spans="1:13" ht="15" thickBot="1" x14ac:dyDescent="0.25">
      <c r="B14" s="516"/>
      <c r="C14" s="60"/>
      <c r="D14" s="60"/>
      <c r="E14" s="60"/>
      <c r="F14" s="60"/>
      <c r="G14" s="60"/>
      <c r="H14" s="60"/>
      <c r="I14" s="60"/>
      <c r="J14" s="60"/>
      <c r="K14" s="60"/>
      <c r="L14" s="60"/>
      <c r="M14" s="60"/>
    </row>
    <row r="15" spans="1:13" x14ac:dyDescent="0.2">
      <c r="B15" s="67"/>
    </row>
    <row r="16" spans="1:13" x14ac:dyDescent="0.2">
      <c r="B16" s="67"/>
    </row>
    <row r="17" spans="2:13" ht="15" thickBot="1" x14ac:dyDescent="0.25">
      <c r="B17" s="63"/>
    </row>
    <row r="18" spans="2:13" ht="42" customHeight="1" thickBot="1" x14ac:dyDescent="0.25">
      <c r="B18" s="517" t="s">
        <v>102</v>
      </c>
      <c r="C18" s="518"/>
      <c r="D18" s="518"/>
      <c r="E18" s="519"/>
      <c r="F18" s="526" t="s">
        <v>103</v>
      </c>
      <c r="G18" s="534" t="s">
        <v>104</v>
      </c>
      <c r="H18" s="535"/>
      <c r="I18" s="535"/>
      <c r="J18" s="535"/>
      <c r="K18" s="535"/>
      <c r="L18" s="535"/>
      <c r="M18" s="536"/>
    </row>
    <row r="19" spans="2:13" ht="15.75" customHeight="1" x14ac:dyDescent="0.2">
      <c r="B19" s="520"/>
      <c r="C19" s="521"/>
      <c r="D19" s="521"/>
      <c r="E19" s="522"/>
      <c r="F19" s="527"/>
      <c r="G19" s="537" t="s">
        <v>105</v>
      </c>
      <c r="H19" s="538"/>
      <c r="I19" s="538"/>
      <c r="J19" s="538"/>
      <c r="K19" s="538"/>
      <c r="L19" s="538"/>
      <c r="M19" s="539"/>
    </row>
    <row r="20" spans="2:13" ht="25.5" customHeight="1" thickBot="1" x14ac:dyDescent="0.25">
      <c r="B20" s="523"/>
      <c r="C20" s="524"/>
      <c r="D20" s="524"/>
      <c r="E20" s="525"/>
      <c r="F20" s="59"/>
      <c r="G20" s="531"/>
      <c r="H20" s="532"/>
      <c r="I20" s="532"/>
      <c r="J20" s="532"/>
      <c r="K20" s="532"/>
      <c r="L20" s="532"/>
      <c r="M20" s="533"/>
    </row>
    <row r="21" spans="2:13" ht="39" thickBot="1" x14ac:dyDescent="0.25">
      <c r="B21" s="58"/>
      <c r="C21" s="60" t="s">
        <v>90</v>
      </c>
      <c r="D21" s="60" t="s">
        <v>106</v>
      </c>
      <c r="E21" s="61" t="s">
        <v>92</v>
      </c>
      <c r="F21" s="62"/>
      <c r="G21" s="62" t="s">
        <v>107</v>
      </c>
      <c r="H21" s="62"/>
      <c r="I21" s="62"/>
      <c r="J21" s="62"/>
      <c r="K21" s="62"/>
      <c r="L21" s="62"/>
      <c r="M21" s="62"/>
    </row>
    <row r="22" spans="2:13" ht="15" thickBot="1" x14ac:dyDescent="0.25">
      <c r="B22" s="514" t="s">
        <v>100</v>
      </c>
      <c r="C22" s="60"/>
      <c r="D22" s="60"/>
      <c r="E22" s="60"/>
      <c r="F22" s="60"/>
      <c r="G22" s="60"/>
      <c r="H22" s="60"/>
      <c r="I22" s="60"/>
      <c r="J22" s="60"/>
      <c r="K22" s="60"/>
      <c r="L22" s="60"/>
      <c r="M22" s="60"/>
    </row>
    <row r="23" spans="2:13" ht="15" thickBot="1" x14ac:dyDescent="0.25">
      <c r="B23" s="515"/>
      <c r="C23" s="60"/>
      <c r="D23" s="60"/>
      <c r="E23" s="60"/>
      <c r="F23" s="60"/>
      <c r="G23" s="60"/>
      <c r="H23" s="60"/>
      <c r="I23" s="60"/>
      <c r="J23" s="60"/>
      <c r="K23" s="60"/>
      <c r="L23" s="60"/>
      <c r="M23" s="60"/>
    </row>
    <row r="24" spans="2:13" ht="15" thickBot="1" x14ac:dyDescent="0.25">
      <c r="B24" s="516"/>
      <c r="C24" s="60"/>
      <c r="D24" s="60"/>
      <c r="E24" s="60"/>
      <c r="F24" s="60"/>
      <c r="G24" s="60"/>
      <c r="H24" s="60"/>
      <c r="I24" s="60"/>
      <c r="J24" s="60"/>
      <c r="K24" s="60"/>
      <c r="L24" s="60"/>
      <c r="M24" s="60"/>
    </row>
    <row r="25" spans="2:13" ht="18" customHeight="1" thickBot="1" x14ac:dyDescent="0.25">
      <c r="B25" s="514" t="s">
        <v>101</v>
      </c>
      <c r="C25" s="60"/>
      <c r="D25" s="60"/>
      <c r="E25" s="60"/>
      <c r="F25" s="60"/>
      <c r="G25" s="60"/>
      <c r="H25" s="60"/>
      <c r="I25" s="60"/>
      <c r="J25" s="60"/>
      <c r="K25" s="60"/>
      <c r="L25" s="60"/>
      <c r="M25" s="60"/>
    </row>
    <row r="26" spans="2:13" ht="15" thickBot="1" x14ac:dyDescent="0.25">
      <c r="B26" s="515"/>
      <c r="C26" s="60"/>
      <c r="D26" s="60"/>
      <c r="E26" s="60"/>
      <c r="F26" s="60"/>
      <c r="G26" s="60"/>
      <c r="H26" s="60"/>
      <c r="I26" s="60"/>
      <c r="J26" s="60"/>
      <c r="K26" s="60"/>
      <c r="L26" s="60"/>
      <c r="M26" s="60"/>
    </row>
    <row r="27" spans="2:13" ht="15" thickBot="1" x14ac:dyDescent="0.25">
      <c r="B27" s="516"/>
      <c r="C27" s="60"/>
      <c r="D27" s="60"/>
      <c r="E27" s="60"/>
      <c r="F27" s="60"/>
      <c r="G27" s="60"/>
      <c r="H27" s="60"/>
      <c r="I27" s="60"/>
      <c r="J27" s="60"/>
      <c r="K27" s="60"/>
      <c r="L27" s="60"/>
      <c r="M27" s="60"/>
    </row>
    <row r="28" spans="2:13" ht="26.25" customHeight="1" x14ac:dyDescent="0.2">
      <c r="B28" s="540" t="s">
        <v>108</v>
      </c>
      <c r="C28" s="540"/>
      <c r="D28" s="540"/>
      <c r="E28" s="540"/>
      <c r="F28" s="540"/>
      <c r="G28" s="540"/>
      <c r="H28" s="540"/>
      <c r="I28" s="540"/>
      <c r="J28" s="540"/>
      <c r="K28" s="540"/>
      <c r="L28" s="540"/>
      <c r="M28" s="540"/>
    </row>
    <row r="29" spans="2:13" x14ac:dyDescent="0.2">
      <c r="B29" s="64"/>
    </row>
    <row r="30" spans="2:13" ht="15" thickBot="1" x14ac:dyDescent="0.25">
      <c r="B30" s="63"/>
    </row>
    <row r="31" spans="2:13" ht="25.5" customHeight="1" thickBot="1" x14ac:dyDescent="0.25">
      <c r="B31" s="517" t="s">
        <v>109</v>
      </c>
      <c r="C31" s="518"/>
      <c r="D31" s="518"/>
      <c r="E31" s="519"/>
      <c r="F31" s="526" t="s">
        <v>103</v>
      </c>
      <c r="G31" s="534" t="s">
        <v>88</v>
      </c>
      <c r="H31" s="535"/>
      <c r="I31" s="535"/>
      <c r="J31" s="535"/>
      <c r="K31" s="535"/>
      <c r="L31" s="535"/>
      <c r="M31" s="536"/>
    </row>
    <row r="32" spans="2:13" ht="38.25" customHeight="1" x14ac:dyDescent="0.2">
      <c r="B32" s="520"/>
      <c r="C32" s="521"/>
      <c r="D32" s="521"/>
      <c r="E32" s="522"/>
      <c r="F32" s="527"/>
      <c r="G32" s="537" t="s">
        <v>105</v>
      </c>
      <c r="H32" s="538"/>
      <c r="I32" s="538"/>
      <c r="J32" s="538"/>
      <c r="K32" s="538"/>
      <c r="L32" s="538"/>
      <c r="M32" s="539"/>
    </row>
    <row r="33" spans="2:13" ht="25.5" customHeight="1" thickBot="1" x14ac:dyDescent="0.25">
      <c r="B33" s="523"/>
      <c r="C33" s="524"/>
      <c r="D33" s="524"/>
      <c r="E33" s="525"/>
      <c r="F33" s="59"/>
      <c r="G33" s="531"/>
      <c r="H33" s="532"/>
      <c r="I33" s="532"/>
      <c r="J33" s="532"/>
      <c r="K33" s="532"/>
      <c r="L33" s="532"/>
      <c r="M33" s="533"/>
    </row>
    <row r="34" spans="2:13" ht="26.25" thickBot="1" x14ac:dyDescent="0.25">
      <c r="B34" s="58"/>
      <c r="C34" s="60" t="s">
        <v>90</v>
      </c>
      <c r="D34" s="60" t="s">
        <v>110</v>
      </c>
      <c r="E34" s="61" t="s">
        <v>92</v>
      </c>
      <c r="F34" s="62"/>
      <c r="G34" s="57" t="s">
        <v>111</v>
      </c>
      <c r="H34" s="57" t="s">
        <v>112</v>
      </c>
      <c r="I34" s="62"/>
      <c r="J34" s="62"/>
      <c r="K34" s="62"/>
      <c r="L34" s="62"/>
      <c r="M34" s="62"/>
    </row>
    <row r="35" spans="2:13" ht="15" thickBot="1" x14ac:dyDescent="0.25">
      <c r="B35" s="514" t="s">
        <v>100</v>
      </c>
      <c r="C35" s="60"/>
      <c r="D35" s="60"/>
      <c r="E35" s="60"/>
      <c r="F35" s="60"/>
      <c r="G35" s="60"/>
      <c r="H35" s="60"/>
      <c r="I35" s="60"/>
      <c r="J35" s="60"/>
      <c r="K35" s="60"/>
      <c r="L35" s="60"/>
      <c r="M35" s="60"/>
    </row>
    <row r="36" spans="2:13" ht="15" thickBot="1" x14ac:dyDescent="0.25">
      <c r="B36" s="515"/>
      <c r="C36" s="60"/>
      <c r="D36" s="60"/>
      <c r="E36" s="60"/>
      <c r="F36" s="60"/>
      <c r="G36" s="60"/>
      <c r="H36" s="60"/>
      <c r="I36" s="60"/>
      <c r="J36" s="60"/>
      <c r="K36" s="60"/>
      <c r="L36" s="60"/>
      <c r="M36" s="60"/>
    </row>
    <row r="37" spans="2:13" ht="15" thickBot="1" x14ac:dyDescent="0.25">
      <c r="B37" s="515"/>
      <c r="C37" s="60"/>
      <c r="D37" s="60"/>
      <c r="E37" s="60"/>
      <c r="F37" s="60"/>
      <c r="G37" s="60"/>
      <c r="H37" s="60"/>
      <c r="I37" s="60"/>
      <c r="J37" s="60"/>
      <c r="K37" s="60"/>
      <c r="L37" s="60"/>
      <c r="M37" s="60"/>
    </row>
    <row r="38" spans="2:13" ht="15" thickBot="1" x14ac:dyDescent="0.25">
      <c r="B38" s="516"/>
      <c r="C38" s="60"/>
      <c r="D38" s="60"/>
      <c r="E38" s="60"/>
      <c r="F38" s="60"/>
      <c r="G38" s="60"/>
      <c r="H38" s="60"/>
      <c r="I38" s="60"/>
      <c r="J38" s="60"/>
      <c r="K38" s="60"/>
      <c r="L38" s="60"/>
      <c r="M38" s="60"/>
    </row>
    <row r="39" spans="2:13" ht="18" customHeight="1" thickBot="1" x14ac:dyDescent="0.25">
      <c r="B39" s="514" t="s">
        <v>101</v>
      </c>
      <c r="C39" s="60"/>
      <c r="D39" s="60"/>
      <c r="E39" s="60"/>
      <c r="F39" s="60"/>
      <c r="G39" s="60"/>
      <c r="H39" s="60"/>
      <c r="I39" s="60"/>
      <c r="J39" s="60"/>
      <c r="K39" s="60"/>
      <c r="L39" s="60"/>
      <c r="M39" s="60"/>
    </row>
    <row r="40" spans="2:13" ht="15" thickBot="1" x14ac:dyDescent="0.25">
      <c r="B40" s="515"/>
      <c r="C40" s="60"/>
      <c r="D40" s="60"/>
      <c r="E40" s="60"/>
      <c r="F40" s="60"/>
      <c r="G40" s="60"/>
      <c r="H40" s="60"/>
      <c r="I40" s="60"/>
      <c r="J40" s="60"/>
      <c r="K40" s="60"/>
      <c r="L40" s="60"/>
      <c r="M40" s="60"/>
    </row>
    <row r="41" spans="2:13" ht="15" thickBot="1" x14ac:dyDescent="0.25">
      <c r="B41" s="516"/>
      <c r="C41" s="60"/>
      <c r="D41" s="60"/>
      <c r="E41" s="60"/>
      <c r="F41" s="60"/>
      <c r="G41" s="60"/>
      <c r="H41" s="60"/>
      <c r="I41" s="60"/>
      <c r="J41" s="60"/>
      <c r="K41" s="60"/>
      <c r="L41" s="60"/>
      <c r="M41" s="60"/>
    </row>
    <row r="42" spans="2:13" x14ac:dyDescent="0.2">
      <c r="B42" s="65"/>
    </row>
    <row r="45" spans="2:13" x14ac:dyDescent="0.2">
      <c r="B45" s="68"/>
    </row>
    <row r="46" spans="2:13" x14ac:dyDescent="0.2">
      <c r="B46" s="68"/>
    </row>
    <row r="47" spans="2:13" x14ac:dyDescent="0.2">
      <c r="B47" s="68"/>
    </row>
    <row r="48" spans="2:13" x14ac:dyDescent="0.2">
      <c r="B48" s="69"/>
    </row>
  </sheetData>
  <mergeCells count="22">
    <mergeCell ref="G20:M20"/>
    <mergeCell ref="F31:F32"/>
    <mergeCell ref="G31:M31"/>
    <mergeCell ref="G33:M33"/>
    <mergeCell ref="B31:E33"/>
    <mergeCell ref="B28:M28"/>
    <mergeCell ref="B39:B41"/>
    <mergeCell ref="B4:E6"/>
    <mergeCell ref="F4:F5"/>
    <mergeCell ref="F18:F19"/>
    <mergeCell ref="G5:M5"/>
    <mergeCell ref="G6:M6"/>
    <mergeCell ref="G4:M4"/>
    <mergeCell ref="B22:B24"/>
    <mergeCell ref="B25:B27"/>
    <mergeCell ref="G32:M32"/>
    <mergeCell ref="B8:B11"/>
    <mergeCell ref="B12:B14"/>
    <mergeCell ref="B18:E20"/>
    <mergeCell ref="G18:M18"/>
    <mergeCell ref="G19:M19"/>
    <mergeCell ref="B35:B38"/>
  </mergeCells>
  <pageMargins left="0.7" right="0.7" top="0.75" bottom="0.75" header="0.3" footer="0.3"/>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78"/>
  <sheetViews>
    <sheetView zoomScale="54" zoomScaleNormal="54" zoomScaleSheetLayoutView="70" zoomScalePageLayoutView="50" workbookViewId="0">
      <pane xSplit="5" ySplit="10" topLeftCell="F11" activePane="bottomRight" state="frozen"/>
      <selection pane="topRight" activeCell="F1" sqref="F1"/>
      <selection pane="bottomLeft" activeCell="A11" sqref="A11"/>
      <selection pane="bottomRight" activeCell="I133" sqref="I133"/>
    </sheetView>
  </sheetViews>
  <sheetFormatPr baseColWidth="10" defaultColWidth="11.42578125" defaultRowHeight="11.25" x14ac:dyDescent="0.2"/>
  <cols>
    <col min="1" max="1" width="11.42578125" style="9"/>
    <col min="2" max="2" width="9" style="9" customWidth="1"/>
    <col min="3" max="3" width="22.140625" style="9" customWidth="1"/>
    <col min="4" max="4" width="19.42578125" style="10" customWidth="1"/>
    <col min="5" max="9" width="23.5703125" style="9" customWidth="1"/>
    <col min="10" max="10" width="17.140625" style="9" customWidth="1"/>
    <col min="11" max="11" width="16.140625" style="9" customWidth="1"/>
    <col min="12" max="12" width="18.42578125" style="9" customWidth="1"/>
    <col min="13" max="13" width="14.42578125" style="9" customWidth="1"/>
    <col min="14" max="18" width="5.140625" style="36" customWidth="1"/>
    <col min="19" max="19" width="4.85546875" style="36" customWidth="1"/>
    <col min="20" max="20" width="13" style="9" customWidth="1"/>
    <col min="21" max="21" width="2.85546875" style="9" customWidth="1"/>
    <col min="22" max="22" width="6.42578125" style="9" customWidth="1"/>
    <col min="23" max="16384" width="11.42578125" style="9"/>
  </cols>
  <sheetData>
    <row r="1" spans="1:21" ht="18.600000000000001" customHeight="1" x14ac:dyDescent="0.25">
      <c r="C1" s="17" t="s">
        <v>289</v>
      </c>
    </row>
    <row r="2" spans="1:21" ht="18.600000000000001" customHeight="1" thickBot="1" x14ac:dyDescent="0.3">
      <c r="C2" s="17"/>
    </row>
    <row r="3" spans="1:21" ht="38.25" customHeight="1" thickBot="1" x14ac:dyDescent="0.25">
      <c r="C3" s="3"/>
      <c r="D3" s="3"/>
      <c r="E3" s="11"/>
      <c r="F3" s="541" t="s">
        <v>113</v>
      </c>
      <c r="G3" s="542"/>
      <c r="H3" s="542"/>
      <c r="I3" s="542"/>
      <c r="J3" s="542"/>
      <c r="K3" s="542"/>
      <c r="L3" s="542"/>
      <c r="M3" s="123"/>
      <c r="N3" s="123"/>
      <c r="O3" s="123"/>
      <c r="P3" s="123"/>
      <c r="Q3" s="123"/>
      <c r="R3" s="123"/>
      <c r="S3" s="123"/>
      <c r="T3" s="90"/>
      <c r="U3" s="20"/>
    </row>
    <row r="4" spans="1:21" ht="38.25" customHeight="1" thickBot="1" x14ac:dyDescent="0.25">
      <c r="C4" s="3"/>
      <c r="D4" s="3"/>
      <c r="E4" s="11"/>
      <c r="F4" s="94"/>
      <c r="G4" s="95"/>
      <c r="H4" s="95"/>
      <c r="I4" s="96"/>
      <c r="J4" s="96"/>
      <c r="K4" s="96"/>
      <c r="L4" s="95"/>
      <c r="M4" s="95"/>
      <c r="N4" s="543" t="s">
        <v>114</v>
      </c>
      <c r="O4" s="544"/>
      <c r="P4" s="544"/>
      <c r="Q4" s="544"/>
      <c r="R4" s="544"/>
      <c r="S4" s="544"/>
      <c r="T4" s="545"/>
      <c r="U4" s="20"/>
    </row>
    <row r="5" spans="1:21" ht="42.75" customHeight="1" thickBot="1" x14ac:dyDescent="0.25">
      <c r="C5" s="3"/>
      <c r="D5" s="3"/>
      <c r="E5" s="11"/>
      <c r="F5" s="548" t="s">
        <v>115</v>
      </c>
      <c r="G5" s="550"/>
      <c r="H5" s="550"/>
      <c r="I5" s="555"/>
      <c r="J5" s="548" t="s">
        <v>116</v>
      </c>
      <c r="K5" s="550"/>
      <c r="L5" s="548" t="s">
        <v>117</v>
      </c>
      <c r="M5" s="550"/>
      <c r="N5" s="557" t="s">
        <v>118</v>
      </c>
      <c r="O5" s="558"/>
      <c r="P5" s="558"/>
      <c r="Q5" s="558"/>
      <c r="R5" s="558"/>
      <c r="S5" s="558"/>
      <c r="T5" s="559"/>
      <c r="U5" s="20"/>
    </row>
    <row r="6" spans="1:21" ht="16.5" customHeight="1" x14ac:dyDescent="0.2">
      <c r="C6" s="3"/>
      <c r="D6" s="3"/>
      <c r="E6" s="11"/>
      <c r="F6" s="576"/>
      <c r="G6" s="577"/>
      <c r="H6" s="577"/>
      <c r="I6" s="582"/>
      <c r="J6" s="576" t="s">
        <v>119</v>
      </c>
      <c r="K6" s="577"/>
      <c r="L6" s="576" t="s">
        <v>120</v>
      </c>
      <c r="M6" s="577"/>
      <c r="N6" s="560" t="s">
        <v>121</v>
      </c>
      <c r="O6" s="561"/>
      <c r="P6" s="561"/>
      <c r="Q6" s="561"/>
      <c r="R6" s="561" t="s">
        <v>122</v>
      </c>
      <c r="S6" s="561"/>
      <c r="T6" s="562"/>
      <c r="U6" s="23"/>
    </row>
    <row r="7" spans="1:21" ht="26.25" customHeight="1" thickBot="1" x14ac:dyDescent="0.25">
      <c r="C7" s="3"/>
      <c r="D7" s="3"/>
      <c r="E7" s="11"/>
      <c r="F7" s="576" t="s">
        <v>123</v>
      </c>
      <c r="G7" s="577"/>
      <c r="H7" s="577"/>
      <c r="I7" s="582"/>
      <c r="J7" s="576" t="s">
        <v>124</v>
      </c>
      <c r="K7" s="577"/>
      <c r="L7" s="576" t="s">
        <v>125</v>
      </c>
      <c r="M7" s="577"/>
      <c r="N7" s="563" t="s">
        <v>126</v>
      </c>
      <c r="O7" s="564"/>
      <c r="P7" s="564"/>
      <c r="Q7" s="564"/>
      <c r="R7" s="564" t="s">
        <v>127</v>
      </c>
      <c r="S7" s="564"/>
      <c r="T7" s="565"/>
    </row>
    <row r="8" spans="1:21" ht="12.95" customHeight="1" thickBot="1" x14ac:dyDescent="0.25">
      <c r="C8" s="3"/>
      <c r="D8" s="3"/>
      <c r="E8" s="11"/>
      <c r="F8" s="93"/>
      <c r="G8" s="1"/>
      <c r="H8" s="2"/>
      <c r="I8" s="1"/>
      <c r="J8" s="106"/>
      <c r="K8" s="2"/>
      <c r="M8" s="1"/>
      <c r="N8" s="12"/>
      <c r="O8" s="37"/>
      <c r="P8" s="37"/>
      <c r="Q8" s="37"/>
      <c r="R8" s="37"/>
      <c r="S8" s="37"/>
      <c r="T8" s="2"/>
      <c r="U8" s="3"/>
    </row>
    <row r="9" spans="1:21" ht="30.75" customHeight="1" x14ac:dyDescent="0.2">
      <c r="B9" s="3"/>
      <c r="C9" s="33" t="s">
        <v>128</v>
      </c>
      <c r="D9" s="33" t="s">
        <v>76</v>
      </c>
      <c r="E9" s="26" t="s">
        <v>129</v>
      </c>
      <c r="F9" s="546" t="s">
        <v>90</v>
      </c>
      <c r="G9" s="546" t="s">
        <v>130</v>
      </c>
      <c r="H9" s="546" t="s">
        <v>131</v>
      </c>
      <c r="I9" s="546" t="s">
        <v>286</v>
      </c>
      <c r="J9" s="548" t="s">
        <v>133</v>
      </c>
      <c r="K9" s="546" t="s">
        <v>134</v>
      </c>
      <c r="L9" s="546" t="s">
        <v>133</v>
      </c>
      <c r="M9" s="550" t="s">
        <v>134</v>
      </c>
      <c r="N9" s="552" t="s">
        <v>135</v>
      </c>
      <c r="O9" s="553"/>
      <c r="P9" s="553"/>
      <c r="Q9" s="553"/>
      <c r="R9" s="553"/>
      <c r="S9" s="554"/>
      <c r="T9" s="555" t="s">
        <v>136</v>
      </c>
      <c r="U9" s="20"/>
    </row>
    <row r="10" spans="1:21" ht="34.5" customHeight="1" thickBot="1" x14ac:dyDescent="0.25">
      <c r="B10" s="3"/>
      <c r="C10" s="121"/>
      <c r="D10" s="121"/>
      <c r="E10" s="27"/>
      <c r="F10" s="547"/>
      <c r="G10" s="547"/>
      <c r="H10" s="547"/>
      <c r="I10" s="547"/>
      <c r="J10" s="549"/>
      <c r="K10" s="547"/>
      <c r="L10" s="547"/>
      <c r="M10" s="551"/>
      <c r="N10" s="45" t="s">
        <v>137</v>
      </c>
      <c r="O10" s="44" t="s">
        <v>138</v>
      </c>
      <c r="P10" s="44" t="s">
        <v>139</v>
      </c>
      <c r="Q10" s="46" t="s">
        <v>140</v>
      </c>
      <c r="R10" s="44" t="s">
        <v>141</v>
      </c>
      <c r="S10" s="43" t="s">
        <v>142</v>
      </c>
      <c r="T10" s="556"/>
      <c r="U10" s="122"/>
    </row>
    <row r="11" spans="1:21" ht="29.25" customHeight="1" thickBot="1" x14ac:dyDescent="0.25">
      <c r="B11" s="3"/>
      <c r="C11" s="10"/>
      <c r="D11" s="3"/>
      <c r="F11" s="3"/>
      <c r="G11" s="3"/>
      <c r="H11" s="3"/>
      <c r="I11" s="3"/>
      <c r="J11" s="3"/>
      <c r="K11" s="3"/>
      <c r="L11" s="3"/>
      <c r="M11" s="3"/>
      <c r="N11" s="35"/>
      <c r="O11" s="35"/>
      <c r="P11" s="35"/>
      <c r="Q11" s="35"/>
      <c r="R11" s="35"/>
      <c r="S11" s="35"/>
      <c r="T11" s="3"/>
      <c r="U11" s="3"/>
    </row>
    <row r="12" spans="1:21" ht="36" customHeight="1" thickBot="1" x14ac:dyDescent="0.25">
      <c r="B12" s="568" t="s">
        <v>143</v>
      </c>
      <c r="C12" s="569"/>
      <c r="D12" s="4"/>
      <c r="E12" s="24"/>
      <c r="F12" s="5"/>
      <c r="G12" s="4"/>
      <c r="H12" s="6"/>
      <c r="I12" s="5"/>
      <c r="J12" s="7"/>
      <c r="K12" s="6"/>
      <c r="L12" s="4"/>
      <c r="M12" s="6"/>
      <c r="N12" s="38"/>
      <c r="O12" s="38"/>
      <c r="P12" s="38"/>
      <c r="Q12" s="38"/>
      <c r="R12" s="38"/>
      <c r="S12" s="38"/>
      <c r="T12" s="6"/>
      <c r="U12" s="3"/>
    </row>
    <row r="13" spans="1:21" ht="45.75" customHeight="1" thickBot="1" x14ac:dyDescent="0.25">
      <c r="A13" s="212"/>
      <c r="B13" s="566"/>
      <c r="C13" s="567"/>
      <c r="D13" s="15"/>
      <c r="E13" s="47"/>
      <c r="F13" s="28"/>
      <c r="G13" s="29"/>
      <c r="H13" s="13"/>
      <c r="I13" s="5"/>
      <c r="J13" s="7"/>
      <c r="K13" s="29"/>
      <c r="L13" s="4"/>
      <c r="M13" s="30"/>
      <c r="N13" s="40"/>
      <c r="O13" s="41"/>
      <c r="P13" s="41"/>
      <c r="Q13" s="41"/>
      <c r="R13" s="41"/>
      <c r="S13" s="42"/>
      <c r="T13" s="31"/>
      <c r="U13" s="20"/>
    </row>
    <row r="14" spans="1:21" ht="45.75" customHeight="1" thickBot="1" x14ac:dyDescent="0.25">
      <c r="A14" s="213"/>
      <c r="B14" s="566"/>
      <c r="C14" s="567"/>
      <c r="D14" s="16"/>
      <c r="E14" s="48"/>
      <c r="F14" s="28"/>
      <c r="G14" s="29"/>
      <c r="H14" s="13"/>
      <c r="I14" s="5"/>
      <c r="J14" s="7"/>
      <c r="K14" s="29"/>
      <c r="L14" s="4"/>
      <c r="M14" s="30"/>
      <c r="N14" s="40"/>
      <c r="O14" s="41"/>
      <c r="P14" s="41"/>
      <c r="Q14" s="41"/>
      <c r="R14" s="41"/>
      <c r="S14" s="42"/>
      <c r="T14" s="31"/>
      <c r="U14" s="20"/>
    </row>
    <row r="15" spans="1:21" ht="45.75" customHeight="1" thickBot="1" x14ac:dyDescent="0.25">
      <c r="A15" s="213"/>
      <c r="B15" s="566"/>
      <c r="C15" s="567"/>
      <c r="D15" s="16"/>
      <c r="E15" s="48"/>
      <c r="F15" s="28"/>
      <c r="G15" s="29"/>
      <c r="H15" s="13"/>
      <c r="I15" s="5"/>
      <c r="J15" s="7"/>
      <c r="K15" s="29"/>
      <c r="L15" s="4"/>
      <c r="M15" s="30"/>
      <c r="N15" s="40"/>
      <c r="O15" s="41"/>
      <c r="P15" s="41"/>
      <c r="Q15" s="41"/>
      <c r="R15" s="41"/>
      <c r="S15" s="42"/>
      <c r="T15" s="31"/>
      <c r="U15" s="20"/>
    </row>
    <row r="16" spans="1:21" ht="45.75" customHeight="1" thickBot="1" x14ac:dyDescent="0.25">
      <c r="A16" s="214"/>
      <c r="B16" s="566"/>
      <c r="C16" s="567"/>
      <c r="D16" s="16"/>
      <c r="E16" s="48"/>
      <c r="F16" s="28"/>
      <c r="G16" s="29"/>
      <c r="H16" s="13"/>
      <c r="I16" s="5"/>
      <c r="J16" s="7"/>
      <c r="K16" s="29"/>
      <c r="L16" s="4"/>
      <c r="M16" s="30"/>
      <c r="N16" s="40"/>
      <c r="O16" s="41"/>
      <c r="P16" s="41"/>
      <c r="Q16" s="41"/>
      <c r="R16" s="41"/>
      <c r="S16" s="42"/>
      <c r="T16" s="31"/>
      <c r="U16" s="20"/>
    </row>
    <row r="17" spans="1:21" ht="45.75" customHeight="1" thickBot="1" x14ac:dyDescent="0.25">
      <c r="A17" s="214"/>
      <c r="B17" s="566"/>
      <c r="C17" s="567"/>
      <c r="D17" s="16"/>
      <c r="E17" s="48"/>
      <c r="F17" s="28"/>
      <c r="G17" s="29"/>
      <c r="H17" s="13"/>
      <c r="I17" s="5"/>
      <c r="J17" s="7"/>
      <c r="K17" s="29"/>
      <c r="L17" s="4"/>
      <c r="M17" s="30"/>
      <c r="N17" s="40"/>
      <c r="O17" s="41"/>
      <c r="P17" s="41"/>
      <c r="Q17" s="41"/>
      <c r="R17" s="41"/>
      <c r="S17" s="42"/>
      <c r="T17" s="31"/>
      <c r="U17" s="20"/>
    </row>
    <row r="18" spans="1:21" ht="45.75" customHeight="1" thickBot="1" x14ac:dyDescent="0.25">
      <c r="A18" s="214"/>
      <c r="B18" s="566"/>
      <c r="C18" s="567"/>
      <c r="D18" s="16"/>
      <c r="E18" s="48"/>
      <c r="F18" s="28"/>
      <c r="G18" s="29"/>
      <c r="H18" s="13"/>
      <c r="I18" s="5"/>
      <c r="J18" s="7"/>
      <c r="K18" s="29"/>
      <c r="L18" s="4"/>
      <c r="M18" s="30"/>
      <c r="N18" s="40"/>
      <c r="O18" s="41"/>
      <c r="P18" s="41"/>
      <c r="Q18" s="41"/>
      <c r="R18" s="41"/>
      <c r="S18" s="42"/>
      <c r="T18" s="31"/>
      <c r="U18" s="20"/>
    </row>
    <row r="19" spans="1:21" ht="45.75" customHeight="1" thickBot="1" x14ac:dyDescent="0.25">
      <c r="A19" s="214"/>
      <c r="B19" s="566"/>
      <c r="C19" s="567"/>
      <c r="D19" s="16"/>
      <c r="E19" s="48"/>
      <c r="F19" s="28"/>
      <c r="G19" s="29"/>
      <c r="H19" s="13"/>
      <c r="I19" s="5"/>
      <c r="J19" s="7"/>
      <c r="K19" s="29"/>
      <c r="L19" s="4"/>
      <c r="M19" s="30"/>
      <c r="N19" s="40"/>
      <c r="O19" s="41"/>
      <c r="P19" s="41"/>
      <c r="Q19" s="41"/>
      <c r="R19" s="41"/>
      <c r="S19" s="42"/>
      <c r="T19" s="31"/>
      <c r="U19" s="20"/>
    </row>
    <row r="20" spans="1:21" ht="45.75" customHeight="1" thickBot="1" x14ac:dyDescent="0.25">
      <c r="A20" s="214"/>
      <c r="B20" s="566"/>
      <c r="C20" s="567"/>
      <c r="D20" s="16"/>
      <c r="E20" s="48"/>
      <c r="F20" s="28"/>
      <c r="G20" s="29"/>
      <c r="H20" s="13"/>
      <c r="I20" s="5"/>
      <c r="J20" s="7"/>
      <c r="K20" s="29"/>
      <c r="L20" s="4"/>
      <c r="M20" s="30"/>
      <c r="N20" s="40"/>
      <c r="O20" s="41"/>
      <c r="P20" s="41"/>
      <c r="Q20" s="41"/>
      <c r="R20" s="41"/>
      <c r="S20" s="42"/>
      <c r="T20" s="31"/>
      <c r="U20" s="20"/>
    </row>
    <row r="21" spans="1:21" ht="45.75" customHeight="1" thickBot="1" x14ac:dyDescent="0.25">
      <c r="A21" s="214"/>
      <c r="B21" s="566"/>
      <c r="C21" s="567"/>
      <c r="D21" s="16"/>
      <c r="E21" s="48"/>
      <c r="F21" s="28"/>
      <c r="G21" s="29"/>
      <c r="H21" s="13"/>
      <c r="I21" s="5"/>
      <c r="J21" s="7"/>
      <c r="K21" s="29"/>
      <c r="L21" s="4"/>
      <c r="M21" s="30"/>
      <c r="N21" s="40"/>
      <c r="O21" s="41"/>
      <c r="P21" s="41"/>
      <c r="Q21" s="41"/>
      <c r="R21" s="41"/>
      <c r="S21" s="42"/>
      <c r="T21" s="31"/>
      <c r="U21" s="20"/>
    </row>
    <row r="22" spans="1:21" ht="45.75" customHeight="1" thickBot="1" x14ac:dyDescent="0.25">
      <c r="A22" s="214"/>
      <c r="B22" s="566"/>
      <c r="C22" s="567"/>
      <c r="D22" s="16"/>
      <c r="E22" s="48"/>
      <c r="F22" s="28"/>
      <c r="G22" s="29"/>
      <c r="H22" s="13"/>
      <c r="I22" s="5"/>
      <c r="J22" s="7"/>
      <c r="K22" s="29"/>
      <c r="L22" s="4"/>
      <c r="M22" s="30"/>
      <c r="N22" s="40"/>
      <c r="O22" s="41"/>
      <c r="P22" s="41"/>
      <c r="Q22" s="41"/>
      <c r="R22" s="41"/>
      <c r="S22" s="42"/>
      <c r="T22" s="31"/>
      <c r="U22" s="20"/>
    </row>
    <row r="23" spans="1:21" ht="45.75" customHeight="1" thickBot="1" x14ac:dyDescent="0.25">
      <c r="A23" s="214"/>
      <c r="B23" s="566"/>
      <c r="C23" s="567"/>
      <c r="D23" s="16"/>
      <c r="E23" s="48"/>
      <c r="F23" s="28"/>
      <c r="G23" s="29"/>
      <c r="H23" s="13"/>
      <c r="I23" s="5"/>
      <c r="J23" s="7"/>
      <c r="K23" s="29"/>
      <c r="L23" s="4"/>
      <c r="M23" s="30"/>
      <c r="N23" s="40"/>
      <c r="O23" s="41"/>
      <c r="P23" s="41"/>
      <c r="Q23" s="41"/>
      <c r="R23" s="41"/>
      <c r="S23" s="42"/>
      <c r="T23" s="31"/>
      <c r="U23" s="20"/>
    </row>
    <row r="24" spans="1:21" ht="45.75" customHeight="1" thickBot="1" x14ac:dyDescent="0.25">
      <c r="A24" s="214"/>
      <c r="B24" s="566"/>
      <c r="C24" s="567"/>
      <c r="D24" s="16"/>
      <c r="E24" s="48"/>
      <c r="F24" s="28"/>
      <c r="G24" s="29"/>
      <c r="H24" s="13"/>
      <c r="I24" s="5"/>
      <c r="J24" s="7"/>
      <c r="K24" s="29"/>
      <c r="L24" s="4"/>
      <c r="M24" s="30"/>
      <c r="N24" s="40"/>
      <c r="O24" s="41"/>
      <c r="P24" s="41"/>
      <c r="Q24" s="41"/>
      <c r="R24" s="41"/>
      <c r="S24" s="42"/>
      <c r="T24" s="31"/>
      <c r="U24" s="20"/>
    </row>
    <row r="25" spans="1:21" ht="45.75" customHeight="1" thickBot="1" x14ac:dyDescent="0.25">
      <c r="A25" s="214"/>
      <c r="B25" s="566"/>
      <c r="C25" s="567"/>
      <c r="D25" s="16"/>
      <c r="E25" s="48"/>
      <c r="F25" s="28"/>
      <c r="G25" s="29"/>
      <c r="H25" s="13"/>
      <c r="I25" s="5"/>
      <c r="J25" s="7"/>
      <c r="K25" s="29"/>
      <c r="L25" s="4"/>
      <c r="M25" s="30"/>
      <c r="N25" s="40"/>
      <c r="O25" s="41"/>
      <c r="P25" s="41"/>
      <c r="Q25" s="41"/>
      <c r="R25" s="41"/>
      <c r="S25" s="42"/>
      <c r="T25" s="31"/>
      <c r="U25" s="20"/>
    </row>
    <row r="26" spans="1:21" ht="45.75" customHeight="1" thickBot="1" x14ac:dyDescent="0.25">
      <c r="A26" s="214"/>
      <c r="B26" s="566"/>
      <c r="C26" s="567"/>
      <c r="D26" s="16"/>
      <c r="E26" s="48"/>
      <c r="F26" s="28"/>
      <c r="G26" s="29"/>
      <c r="H26" s="13"/>
      <c r="I26" s="5"/>
      <c r="J26" s="7"/>
      <c r="K26" s="29"/>
      <c r="L26" s="4"/>
      <c r="M26" s="30"/>
      <c r="N26" s="40"/>
      <c r="O26" s="41"/>
      <c r="P26" s="41"/>
      <c r="Q26" s="41"/>
      <c r="R26" s="41"/>
      <c r="S26" s="42"/>
      <c r="T26" s="31"/>
      <c r="U26" s="20"/>
    </row>
    <row r="27" spans="1:21" ht="45.75" customHeight="1" thickBot="1" x14ac:dyDescent="0.25">
      <c r="A27" s="214"/>
      <c r="B27" s="566"/>
      <c r="C27" s="567"/>
      <c r="D27" s="16"/>
      <c r="E27" s="48"/>
      <c r="F27" s="28"/>
      <c r="G27" s="29"/>
      <c r="H27" s="13"/>
      <c r="I27" s="5"/>
      <c r="J27" s="7"/>
      <c r="K27" s="29"/>
      <c r="L27" s="4"/>
      <c r="M27" s="30"/>
      <c r="N27" s="40"/>
      <c r="O27" s="41"/>
      <c r="P27" s="41"/>
      <c r="Q27" s="41"/>
      <c r="R27" s="41"/>
      <c r="S27" s="42"/>
      <c r="T27" s="31"/>
      <c r="U27" s="20"/>
    </row>
    <row r="28" spans="1:21" ht="45.75" customHeight="1" thickBot="1" x14ac:dyDescent="0.25">
      <c r="A28" s="214"/>
      <c r="B28" s="566"/>
      <c r="C28" s="567"/>
      <c r="D28" s="16"/>
      <c r="E28" s="48"/>
      <c r="F28" s="28"/>
      <c r="G28" s="29"/>
      <c r="H28" s="13"/>
      <c r="I28" s="5"/>
      <c r="J28" s="7"/>
      <c r="K28" s="29"/>
      <c r="L28" s="4"/>
      <c r="M28" s="30"/>
      <c r="N28" s="40"/>
      <c r="O28" s="41"/>
      <c r="P28" s="41"/>
      <c r="Q28" s="41"/>
      <c r="R28" s="41"/>
      <c r="S28" s="42"/>
      <c r="T28" s="31"/>
      <c r="U28" s="20"/>
    </row>
    <row r="29" spans="1:21" ht="45.75" customHeight="1" thickBot="1" x14ac:dyDescent="0.25">
      <c r="A29" s="214"/>
      <c r="B29" s="566"/>
      <c r="C29" s="567"/>
      <c r="D29" s="16"/>
      <c r="E29" s="48"/>
      <c r="F29" s="28"/>
      <c r="G29" s="29"/>
      <c r="H29" s="13"/>
      <c r="I29" s="5"/>
      <c r="J29" s="7"/>
      <c r="K29" s="29"/>
      <c r="L29" s="4"/>
      <c r="M29" s="30"/>
      <c r="N29" s="40"/>
      <c r="O29" s="41"/>
      <c r="P29" s="41"/>
      <c r="Q29" s="41"/>
      <c r="R29" s="41"/>
      <c r="S29" s="42"/>
      <c r="T29" s="31"/>
      <c r="U29" s="20"/>
    </row>
    <row r="30" spans="1:21" ht="45.75" customHeight="1" thickBot="1" x14ac:dyDescent="0.25">
      <c r="A30" s="214"/>
      <c r="B30" s="566"/>
      <c r="C30" s="567"/>
      <c r="D30" s="16"/>
      <c r="E30" s="48"/>
      <c r="F30" s="28"/>
      <c r="G30" s="29"/>
      <c r="H30" s="13"/>
      <c r="I30" s="5"/>
      <c r="J30" s="7"/>
      <c r="K30" s="29"/>
      <c r="L30" s="4"/>
      <c r="M30" s="30"/>
      <c r="N30" s="40"/>
      <c r="O30" s="41"/>
      <c r="P30" s="41"/>
      <c r="Q30" s="41"/>
      <c r="R30" s="41"/>
      <c r="S30" s="42"/>
      <c r="T30" s="31"/>
      <c r="U30" s="20"/>
    </row>
    <row r="31" spans="1:21" ht="45.75" customHeight="1" thickBot="1" x14ac:dyDescent="0.25">
      <c r="A31" s="214"/>
      <c r="B31" s="566"/>
      <c r="C31" s="567"/>
      <c r="D31" s="16"/>
      <c r="E31" s="48"/>
      <c r="F31" s="28"/>
      <c r="G31" s="29"/>
      <c r="H31" s="13"/>
      <c r="I31" s="5"/>
      <c r="J31" s="7"/>
      <c r="K31" s="29"/>
      <c r="L31" s="4"/>
      <c r="M31" s="30"/>
      <c r="N31" s="40"/>
      <c r="O31" s="41"/>
      <c r="P31" s="41"/>
      <c r="Q31" s="41"/>
      <c r="R31" s="41"/>
      <c r="S31" s="42"/>
      <c r="T31" s="31"/>
      <c r="U31" s="20"/>
    </row>
    <row r="32" spans="1:21" ht="45.75" customHeight="1" thickBot="1" x14ac:dyDescent="0.25">
      <c r="A32" s="214"/>
      <c r="B32" s="566"/>
      <c r="C32" s="567"/>
      <c r="D32" s="16"/>
      <c r="E32" s="48"/>
      <c r="F32" s="28"/>
      <c r="G32" s="29"/>
      <c r="H32" s="13"/>
      <c r="I32" s="5"/>
      <c r="J32" s="7"/>
      <c r="K32" s="29"/>
      <c r="L32" s="4"/>
      <c r="M32" s="30"/>
      <c r="N32" s="40"/>
      <c r="O32" s="41"/>
      <c r="P32" s="41"/>
      <c r="Q32" s="41"/>
      <c r="R32" s="41"/>
      <c r="S32" s="42"/>
      <c r="T32" s="31"/>
      <c r="U32" s="20"/>
    </row>
    <row r="33" spans="1:21" ht="45.75" customHeight="1" thickBot="1" x14ac:dyDescent="0.25">
      <c r="A33" s="214"/>
      <c r="B33" s="566"/>
      <c r="C33" s="567"/>
      <c r="D33" s="16"/>
      <c r="E33" s="48"/>
      <c r="F33" s="28"/>
      <c r="G33" s="29"/>
      <c r="H33" s="13"/>
      <c r="I33" s="5"/>
      <c r="J33" s="7"/>
      <c r="K33" s="29"/>
      <c r="L33" s="4"/>
      <c r="M33" s="30"/>
      <c r="N33" s="40"/>
      <c r="O33" s="41"/>
      <c r="P33" s="41"/>
      <c r="Q33" s="41"/>
      <c r="R33" s="41"/>
      <c r="S33" s="42"/>
      <c r="T33" s="31"/>
      <c r="U33" s="20"/>
    </row>
    <row r="34" spans="1:21" ht="45.75" customHeight="1" thickBot="1" x14ac:dyDescent="0.25">
      <c r="A34" s="118"/>
      <c r="B34" s="566"/>
      <c r="C34" s="567"/>
      <c r="D34" s="16"/>
      <c r="E34" s="48"/>
      <c r="F34" s="28"/>
      <c r="G34" s="29"/>
      <c r="H34" s="13"/>
      <c r="I34" s="5"/>
      <c r="J34" s="7"/>
      <c r="K34" s="29"/>
      <c r="L34" s="4"/>
      <c r="M34" s="30"/>
      <c r="N34" s="40"/>
      <c r="O34" s="41"/>
      <c r="P34" s="41"/>
      <c r="Q34" s="41"/>
      <c r="R34" s="41"/>
      <c r="S34" s="42"/>
      <c r="T34" s="31"/>
      <c r="U34" s="20"/>
    </row>
    <row r="35" spans="1:21" ht="45.75" customHeight="1" thickBot="1" x14ac:dyDescent="0.25">
      <c r="A35" s="214"/>
      <c r="B35" s="566"/>
      <c r="C35" s="567"/>
      <c r="D35" s="16"/>
      <c r="E35" s="48"/>
      <c r="F35" s="28"/>
      <c r="G35" s="29"/>
      <c r="H35" s="13"/>
      <c r="I35" s="5"/>
      <c r="J35" s="7"/>
      <c r="K35" s="29"/>
      <c r="L35" s="4"/>
      <c r="M35" s="30"/>
      <c r="N35" s="40"/>
      <c r="O35" s="41"/>
      <c r="P35" s="41"/>
      <c r="Q35" s="41"/>
      <c r="R35" s="41"/>
      <c r="S35" s="42"/>
      <c r="T35" s="31"/>
      <c r="U35" s="20"/>
    </row>
    <row r="36" spans="1:21" ht="45.75" customHeight="1" thickBot="1" x14ac:dyDescent="0.25">
      <c r="A36" s="214"/>
      <c r="B36" s="566"/>
      <c r="C36" s="567"/>
      <c r="D36" s="16"/>
      <c r="E36" s="48"/>
      <c r="F36" s="28"/>
      <c r="G36" s="29"/>
      <c r="H36" s="13"/>
      <c r="I36" s="5"/>
      <c r="J36" s="7"/>
      <c r="K36" s="29"/>
      <c r="L36" s="4"/>
      <c r="M36" s="30"/>
      <c r="N36" s="40"/>
      <c r="O36" s="41"/>
      <c r="P36" s="41"/>
      <c r="Q36" s="41"/>
      <c r="R36" s="41"/>
      <c r="S36" s="42"/>
      <c r="T36" s="31"/>
      <c r="U36" s="20"/>
    </row>
    <row r="37" spans="1:21" ht="45.75" customHeight="1" thickBot="1" x14ac:dyDescent="0.25">
      <c r="A37" s="214"/>
      <c r="B37" s="566"/>
      <c r="C37" s="567"/>
      <c r="D37" s="16"/>
      <c r="E37" s="48"/>
      <c r="F37" s="28"/>
      <c r="G37" s="29"/>
      <c r="H37" s="13"/>
      <c r="I37" s="5"/>
      <c r="J37" s="7"/>
      <c r="K37" s="29"/>
      <c r="L37" s="4"/>
      <c r="M37" s="30"/>
      <c r="N37" s="40"/>
      <c r="O37" s="41"/>
      <c r="P37" s="41"/>
      <c r="Q37" s="41"/>
      <c r="R37" s="41"/>
      <c r="S37" s="42"/>
      <c r="T37" s="31"/>
      <c r="U37" s="20"/>
    </row>
    <row r="38" spans="1:21" ht="45.75" customHeight="1" thickBot="1" x14ac:dyDescent="0.25">
      <c r="A38" s="214"/>
      <c r="B38" s="566"/>
      <c r="C38" s="567"/>
      <c r="D38" s="16"/>
      <c r="E38" s="48"/>
      <c r="F38" s="28"/>
      <c r="G38" s="29"/>
      <c r="H38" s="13"/>
      <c r="I38" s="5"/>
      <c r="J38" s="7"/>
      <c r="K38" s="29"/>
      <c r="L38" s="4"/>
      <c r="M38" s="30"/>
      <c r="N38" s="40"/>
      <c r="O38" s="41"/>
      <c r="P38" s="41"/>
      <c r="Q38" s="41"/>
      <c r="R38" s="41"/>
      <c r="S38" s="42"/>
      <c r="T38" s="31"/>
      <c r="U38" s="20"/>
    </row>
    <row r="39" spans="1:21" ht="45.75" customHeight="1" thickBot="1" x14ac:dyDescent="0.25">
      <c r="A39" s="214"/>
      <c r="B39" s="566"/>
      <c r="C39" s="567"/>
      <c r="D39" s="16"/>
      <c r="E39" s="48"/>
      <c r="F39" s="28"/>
      <c r="G39" s="29"/>
      <c r="H39" s="13"/>
      <c r="I39" s="5"/>
      <c r="J39" s="7"/>
      <c r="K39" s="29"/>
      <c r="L39" s="4"/>
      <c r="M39" s="30"/>
      <c r="N39" s="40"/>
      <c r="O39" s="41"/>
      <c r="P39" s="41"/>
      <c r="Q39" s="41"/>
      <c r="R39" s="41"/>
      <c r="S39" s="42"/>
      <c r="T39" s="31"/>
      <c r="U39" s="20"/>
    </row>
    <row r="40" spans="1:21" ht="45.75" customHeight="1" thickBot="1" x14ac:dyDescent="0.25">
      <c r="A40" s="214"/>
      <c r="B40" s="566"/>
      <c r="C40" s="567"/>
      <c r="D40" s="16"/>
      <c r="E40" s="48"/>
      <c r="F40" s="28"/>
      <c r="G40" s="29"/>
      <c r="H40" s="13"/>
      <c r="I40" s="5"/>
      <c r="J40" s="7"/>
      <c r="K40" s="29"/>
      <c r="L40" s="4"/>
      <c r="M40" s="30"/>
      <c r="N40" s="40"/>
      <c r="O40" s="41"/>
      <c r="P40" s="41"/>
      <c r="Q40" s="41"/>
      <c r="R40" s="41"/>
      <c r="S40" s="42"/>
      <c r="T40" s="31"/>
      <c r="U40" s="20"/>
    </row>
    <row r="41" spans="1:21" ht="45.75" customHeight="1" thickBot="1" x14ac:dyDescent="0.25">
      <c r="A41" s="214"/>
      <c r="B41" s="566"/>
      <c r="C41" s="567"/>
      <c r="D41" s="16"/>
      <c r="E41" s="48"/>
      <c r="F41" s="28"/>
      <c r="G41" s="29"/>
      <c r="H41" s="13"/>
      <c r="I41" s="5"/>
      <c r="J41" s="7"/>
      <c r="K41" s="29"/>
      <c r="L41" s="4"/>
      <c r="M41" s="30"/>
      <c r="N41" s="40"/>
      <c r="O41" s="41"/>
      <c r="P41" s="41"/>
      <c r="Q41" s="41"/>
      <c r="R41" s="41"/>
      <c r="S41" s="42"/>
      <c r="T41" s="31"/>
      <c r="U41" s="20"/>
    </row>
    <row r="42" spans="1:21" ht="45.75" customHeight="1" thickBot="1" x14ac:dyDescent="0.25">
      <c r="A42" s="214"/>
      <c r="B42" s="566"/>
      <c r="C42" s="567"/>
      <c r="D42" s="16"/>
      <c r="E42" s="48"/>
      <c r="F42" s="28"/>
      <c r="G42" s="29"/>
      <c r="H42" s="13"/>
      <c r="I42" s="5"/>
      <c r="J42" s="7"/>
      <c r="K42" s="29"/>
      <c r="L42" s="4"/>
      <c r="M42" s="30"/>
      <c r="N42" s="40"/>
      <c r="O42" s="41"/>
      <c r="P42" s="41"/>
      <c r="Q42" s="41"/>
      <c r="R42" s="41"/>
      <c r="S42" s="42"/>
      <c r="T42" s="31"/>
      <c r="U42" s="20"/>
    </row>
    <row r="43" spans="1:21" ht="45.75" customHeight="1" thickBot="1" x14ac:dyDescent="0.25">
      <c r="A43" s="214"/>
      <c r="B43" s="215"/>
      <c r="C43" s="216"/>
      <c r="D43" s="16"/>
      <c r="E43" s="48"/>
      <c r="F43" s="28"/>
      <c r="G43" s="29"/>
      <c r="H43" s="13"/>
      <c r="I43" s="5"/>
      <c r="J43" s="7"/>
      <c r="K43" s="29"/>
      <c r="L43" s="4"/>
      <c r="M43" s="30"/>
      <c r="N43" s="40"/>
      <c r="O43" s="41"/>
      <c r="P43" s="41"/>
      <c r="Q43" s="41"/>
      <c r="R43" s="41"/>
      <c r="S43" s="42"/>
      <c r="T43" s="31"/>
      <c r="U43" s="20"/>
    </row>
    <row r="44" spans="1:21" ht="45.75" customHeight="1" thickBot="1" x14ac:dyDescent="0.25">
      <c r="A44" s="214"/>
      <c r="B44" s="215"/>
      <c r="C44" s="216"/>
      <c r="D44" s="16"/>
      <c r="E44" s="48"/>
      <c r="F44" s="28"/>
      <c r="G44" s="29"/>
      <c r="H44" s="13"/>
      <c r="I44" s="5"/>
      <c r="J44" s="7"/>
      <c r="K44" s="29"/>
      <c r="L44" s="4"/>
      <c r="M44" s="30"/>
      <c r="N44" s="40"/>
      <c r="O44" s="41"/>
      <c r="P44" s="41"/>
      <c r="Q44" s="41"/>
      <c r="R44" s="41"/>
      <c r="S44" s="42"/>
      <c r="T44" s="31"/>
      <c r="U44" s="20"/>
    </row>
    <row r="45" spans="1:21" ht="45.75" customHeight="1" thickBot="1" x14ac:dyDescent="0.25">
      <c r="A45" s="214"/>
      <c r="B45" s="566"/>
      <c r="C45" s="567"/>
      <c r="D45" s="16"/>
      <c r="E45" s="48"/>
      <c r="F45" s="28"/>
      <c r="G45" s="29"/>
      <c r="H45" s="13"/>
      <c r="I45" s="5"/>
      <c r="J45" s="7"/>
      <c r="K45" s="29"/>
      <c r="L45" s="4"/>
      <c r="M45" s="30"/>
      <c r="N45" s="40"/>
      <c r="O45" s="41"/>
      <c r="P45" s="41"/>
      <c r="Q45" s="41"/>
      <c r="R45" s="41"/>
      <c r="S45" s="42"/>
      <c r="T45" s="31"/>
      <c r="U45" s="20"/>
    </row>
    <row r="46" spans="1:21" ht="45.75" customHeight="1" thickBot="1" x14ac:dyDescent="0.25">
      <c r="A46" s="213"/>
      <c r="B46" s="578"/>
      <c r="C46" s="579"/>
      <c r="D46" s="16"/>
      <c r="E46" s="48"/>
      <c r="F46" s="28"/>
      <c r="G46" s="29"/>
      <c r="H46" s="13"/>
      <c r="I46" s="5"/>
      <c r="J46" s="7"/>
      <c r="K46" s="29"/>
      <c r="L46" s="4"/>
      <c r="M46" s="30"/>
      <c r="N46" s="40"/>
      <c r="O46" s="41"/>
      <c r="P46" s="41"/>
      <c r="Q46" s="41"/>
      <c r="R46" s="41"/>
      <c r="S46" s="42"/>
      <c r="T46" s="31"/>
      <c r="U46" s="20"/>
    </row>
    <row r="47" spans="1:21" ht="45.75" customHeight="1" thickBot="1" x14ac:dyDescent="0.25">
      <c r="A47" s="217"/>
      <c r="B47" s="566"/>
      <c r="C47" s="567"/>
      <c r="D47" s="16"/>
      <c r="E47" s="48"/>
      <c r="F47" s="28"/>
      <c r="G47" s="29"/>
      <c r="H47" s="13"/>
      <c r="I47" s="5"/>
      <c r="J47" s="7"/>
      <c r="K47" s="29"/>
      <c r="L47" s="4"/>
      <c r="M47" s="30"/>
      <c r="N47" s="40"/>
      <c r="O47" s="41"/>
      <c r="P47" s="41"/>
      <c r="Q47" s="41"/>
      <c r="R47" s="41"/>
      <c r="S47" s="42"/>
      <c r="T47" s="31"/>
      <c r="U47" s="20"/>
    </row>
    <row r="48" spans="1:21" ht="45.75" customHeight="1" thickBot="1" x14ac:dyDescent="0.25">
      <c r="A48" s="217"/>
      <c r="B48" s="566"/>
      <c r="C48" s="567"/>
      <c r="D48" s="16"/>
      <c r="E48" s="48"/>
      <c r="F48" s="28"/>
      <c r="G48" s="29"/>
      <c r="H48" s="13"/>
      <c r="I48" s="5"/>
      <c r="J48" s="7"/>
      <c r="K48" s="29"/>
      <c r="L48" s="4"/>
      <c r="M48" s="30"/>
      <c r="N48" s="40"/>
      <c r="O48" s="41"/>
      <c r="P48" s="41"/>
      <c r="Q48" s="41"/>
      <c r="R48" s="41"/>
      <c r="S48" s="42"/>
      <c r="T48" s="31"/>
      <c r="U48" s="20"/>
    </row>
    <row r="49" spans="1:21" ht="45.75" customHeight="1" thickBot="1" x14ac:dyDescent="0.25">
      <c r="A49" s="217"/>
      <c r="B49" s="566"/>
      <c r="C49" s="567"/>
      <c r="D49" s="16"/>
      <c r="E49" s="48"/>
      <c r="F49" s="28"/>
      <c r="G49" s="29"/>
      <c r="H49" s="13"/>
      <c r="I49" s="5"/>
      <c r="J49" s="7"/>
      <c r="K49" s="29"/>
      <c r="L49" s="4"/>
      <c r="M49" s="30"/>
      <c r="N49" s="40"/>
      <c r="O49" s="41"/>
      <c r="P49" s="41"/>
      <c r="Q49" s="41"/>
      <c r="R49" s="41"/>
      <c r="S49" s="42"/>
      <c r="T49" s="31"/>
      <c r="U49" s="20"/>
    </row>
    <row r="50" spans="1:21" ht="45.75" customHeight="1" thickBot="1" x14ac:dyDescent="0.25">
      <c r="A50" s="217"/>
      <c r="B50" s="566"/>
      <c r="C50" s="567"/>
      <c r="D50" s="16"/>
      <c r="E50" s="48"/>
      <c r="F50" s="28"/>
      <c r="G50" s="29"/>
      <c r="H50" s="13"/>
      <c r="I50" s="5"/>
      <c r="J50" s="7"/>
      <c r="K50" s="29"/>
      <c r="L50" s="4"/>
      <c r="M50" s="30"/>
      <c r="N50" s="40"/>
      <c r="O50" s="41"/>
      <c r="P50" s="41"/>
      <c r="Q50" s="41"/>
      <c r="R50" s="41"/>
      <c r="S50" s="42"/>
      <c r="T50" s="31"/>
      <c r="U50" s="20"/>
    </row>
    <row r="51" spans="1:21" ht="45.75" customHeight="1" thickBot="1" x14ac:dyDescent="0.25">
      <c r="A51" s="217"/>
      <c r="B51" s="566"/>
      <c r="C51" s="567"/>
      <c r="D51" s="16"/>
      <c r="E51" s="48"/>
      <c r="F51" s="28"/>
      <c r="G51" s="29"/>
      <c r="H51" s="13"/>
      <c r="I51" s="5"/>
      <c r="J51" s="7"/>
      <c r="K51" s="29"/>
      <c r="L51" s="4"/>
      <c r="M51" s="30"/>
      <c r="N51" s="40"/>
      <c r="O51" s="41"/>
      <c r="P51" s="41"/>
      <c r="Q51" s="41"/>
      <c r="R51" s="41"/>
      <c r="S51" s="42"/>
      <c r="T51" s="31"/>
      <c r="U51" s="20"/>
    </row>
    <row r="52" spans="1:21" ht="45.75" customHeight="1" thickBot="1" x14ac:dyDescent="0.25">
      <c r="A52" s="217"/>
      <c r="B52" s="566"/>
      <c r="C52" s="567"/>
      <c r="D52" s="16"/>
      <c r="E52" s="48"/>
      <c r="F52" s="28"/>
      <c r="G52" s="29"/>
      <c r="H52" s="13"/>
      <c r="I52" s="5"/>
      <c r="J52" s="7"/>
      <c r="K52" s="29"/>
      <c r="L52" s="4"/>
      <c r="M52" s="30"/>
      <c r="N52" s="40"/>
      <c r="O52" s="41"/>
      <c r="P52" s="41"/>
      <c r="Q52" s="41"/>
      <c r="R52" s="41"/>
      <c r="S52" s="42"/>
      <c r="T52" s="31"/>
      <c r="U52" s="20"/>
    </row>
    <row r="53" spans="1:21" ht="45.75" customHeight="1" thickBot="1" x14ac:dyDescent="0.25">
      <c r="A53" s="218"/>
      <c r="B53" s="566"/>
      <c r="C53" s="567"/>
      <c r="D53" s="16"/>
      <c r="E53" s="48"/>
      <c r="F53" s="28"/>
      <c r="G53" s="29"/>
      <c r="H53" s="13"/>
      <c r="I53" s="5"/>
      <c r="J53" s="7"/>
      <c r="K53" s="29"/>
      <c r="L53" s="4"/>
      <c r="M53" s="30"/>
      <c r="N53" s="40"/>
      <c r="O53" s="41"/>
      <c r="P53" s="41"/>
      <c r="Q53" s="41"/>
      <c r="R53" s="41"/>
      <c r="S53" s="42"/>
      <c r="T53" s="31"/>
      <c r="U53" s="20"/>
    </row>
    <row r="54" spans="1:21" ht="45.75" customHeight="1" thickBot="1" x14ac:dyDescent="0.25">
      <c r="A54" s="218"/>
      <c r="B54" s="566"/>
      <c r="C54" s="567"/>
      <c r="D54" s="16"/>
      <c r="E54" s="48"/>
      <c r="F54" s="28"/>
      <c r="G54" s="29"/>
      <c r="H54" s="13"/>
      <c r="I54" s="5"/>
      <c r="J54" s="7"/>
      <c r="K54" s="29"/>
      <c r="L54" s="4"/>
      <c r="M54" s="30"/>
      <c r="N54" s="40"/>
      <c r="O54" s="41"/>
      <c r="P54" s="41"/>
      <c r="Q54" s="41"/>
      <c r="R54" s="41"/>
      <c r="S54" s="42"/>
      <c r="T54" s="31"/>
      <c r="U54" s="20"/>
    </row>
    <row r="55" spans="1:21" ht="45.75" customHeight="1" thickBot="1" x14ac:dyDescent="0.25">
      <c r="A55" s="217"/>
      <c r="B55" s="566"/>
      <c r="C55" s="567"/>
      <c r="D55" s="16"/>
      <c r="E55" s="48"/>
      <c r="F55" s="28"/>
      <c r="G55" s="29"/>
      <c r="H55" s="13"/>
      <c r="I55" s="5"/>
      <c r="J55" s="7"/>
      <c r="K55" s="29"/>
      <c r="L55" s="4"/>
      <c r="M55" s="30"/>
      <c r="N55" s="40"/>
      <c r="O55" s="41"/>
      <c r="P55" s="41"/>
      <c r="Q55" s="41"/>
      <c r="R55" s="41"/>
      <c r="S55" s="42"/>
      <c r="T55" s="31"/>
      <c r="U55" s="20"/>
    </row>
    <row r="56" spans="1:21" ht="45.75" customHeight="1" thickBot="1" x14ac:dyDescent="0.25">
      <c r="A56" s="217"/>
      <c r="B56" s="566"/>
      <c r="C56" s="567"/>
      <c r="D56" s="16"/>
      <c r="E56" s="48"/>
      <c r="F56" s="28"/>
      <c r="G56" s="29"/>
      <c r="H56" s="13"/>
      <c r="I56" s="5"/>
      <c r="J56" s="7"/>
      <c r="K56" s="29"/>
      <c r="L56" s="4"/>
      <c r="M56" s="30"/>
      <c r="N56" s="40"/>
      <c r="O56" s="41"/>
      <c r="P56" s="41"/>
      <c r="Q56" s="41"/>
      <c r="R56" s="41"/>
      <c r="S56" s="42"/>
      <c r="T56" s="31"/>
      <c r="U56" s="20"/>
    </row>
    <row r="57" spans="1:21" ht="45.75" customHeight="1" thickBot="1" x14ac:dyDescent="0.25">
      <c r="A57" s="217"/>
      <c r="B57" s="566"/>
      <c r="C57" s="567"/>
      <c r="D57" s="16"/>
      <c r="E57" s="48"/>
      <c r="F57" s="28"/>
      <c r="G57" s="29"/>
      <c r="H57" s="13"/>
      <c r="I57" s="5"/>
      <c r="J57" s="7"/>
      <c r="K57" s="29"/>
      <c r="L57" s="4"/>
      <c r="M57" s="30"/>
      <c r="N57" s="40"/>
      <c r="O57" s="41"/>
      <c r="P57" s="41"/>
      <c r="Q57" s="41"/>
      <c r="R57" s="41"/>
      <c r="S57" s="42"/>
      <c r="T57" s="31"/>
      <c r="U57" s="20"/>
    </row>
    <row r="58" spans="1:21" ht="45.75" customHeight="1" thickBot="1" x14ac:dyDescent="0.25">
      <c r="A58" s="217"/>
      <c r="B58" s="570"/>
      <c r="C58" s="571"/>
      <c r="D58" s="16"/>
      <c r="E58" s="48"/>
      <c r="F58" s="28"/>
      <c r="G58" s="29"/>
      <c r="H58" s="13"/>
      <c r="I58" s="5"/>
      <c r="J58" s="7"/>
      <c r="K58" s="29"/>
      <c r="L58" s="4"/>
      <c r="M58" s="30"/>
      <c r="N58" s="40"/>
      <c r="O58" s="41"/>
      <c r="P58" s="41"/>
      <c r="Q58" s="41"/>
      <c r="R58" s="41"/>
      <c r="S58" s="42"/>
      <c r="T58" s="31"/>
      <c r="U58" s="20"/>
    </row>
    <row r="59" spans="1:21" ht="15" customHeight="1" thickBot="1" x14ac:dyDescent="0.25">
      <c r="A59" s="71"/>
      <c r="B59" s="119"/>
      <c r="C59" s="120"/>
      <c r="D59" s="16"/>
      <c r="E59" s="25"/>
      <c r="F59" s="28"/>
      <c r="G59" s="29"/>
      <c r="H59" s="6"/>
      <c r="I59" s="5"/>
      <c r="J59" s="7"/>
      <c r="K59" s="29"/>
      <c r="L59" s="4"/>
      <c r="M59" s="30"/>
      <c r="N59" s="40"/>
      <c r="O59" s="41"/>
      <c r="P59" s="41"/>
      <c r="Q59" s="41"/>
      <c r="R59" s="41"/>
      <c r="S59" s="42"/>
      <c r="T59" s="31"/>
      <c r="U59" s="3"/>
    </row>
    <row r="60" spans="1:21" ht="22.5" customHeight="1" thickBot="1" x14ac:dyDescent="0.25">
      <c r="D60" s="49" t="s">
        <v>144</v>
      </c>
      <c r="E60" s="50"/>
      <c r="F60" s="572"/>
      <c r="G60" s="572"/>
      <c r="H60" s="573"/>
      <c r="I60" s="124"/>
      <c r="J60" s="584" t="s">
        <v>145</v>
      </c>
      <c r="K60" s="572"/>
      <c r="L60" s="572"/>
      <c r="M60" s="573"/>
      <c r="N60" s="39"/>
      <c r="O60" s="39"/>
      <c r="P60" s="39"/>
      <c r="Q60" s="39"/>
      <c r="R60" s="39"/>
      <c r="S60" s="39"/>
      <c r="T60" s="91" t="s">
        <v>114</v>
      </c>
      <c r="U60" s="3"/>
    </row>
    <row r="61" spans="1:21" ht="41.25" customHeight="1" thickBot="1" x14ac:dyDescent="0.25">
      <c r="E61" s="3"/>
      <c r="F61" s="574"/>
      <c r="G61" s="574"/>
      <c r="H61" s="575"/>
      <c r="I61" s="125"/>
      <c r="J61" s="585"/>
      <c r="K61" s="574"/>
      <c r="L61" s="574"/>
      <c r="M61" s="575"/>
      <c r="N61" s="39"/>
      <c r="O61" s="39"/>
      <c r="P61" s="39"/>
      <c r="Q61" s="39"/>
      <c r="R61" s="39"/>
      <c r="S61" s="39"/>
      <c r="T61" s="92"/>
      <c r="U61" s="3"/>
    </row>
    <row r="62" spans="1:21" ht="36.6" customHeight="1" thickBot="1" x14ac:dyDescent="0.25">
      <c r="D62" s="51" t="s">
        <v>146</v>
      </c>
      <c r="E62" s="52" t="e">
        <f>E60+#REF!</f>
        <v>#REF!</v>
      </c>
    </row>
    <row r="64" spans="1:21" x14ac:dyDescent="0.2">
      <c r="C64" s="14"/>
    </row>
    <row r="65" spans="3:13" x14ac:dyDescent="0.2">
      <c r="C65" s="22"/>
    </row>
    <row r="66" spans="3:13" x14ac:dyDescent="0.2">
      <c r="C66" s="22"/>
    </row>
    <row r="69" spans="3:13" ht="22.5" customHeight="1" x14ac:dyDescent="0.2"/>
    <row r="71" spans="3:13" ht="17.25" customHeight="1" x14ac:dyDescent="0.2"/>
    <row r="72" spans="3:13" ht="22.5" customHeight="1" x14ac:dyDescent="0.2"/>
    <row r="73" spans="3:13" ht="30.75" customHeight="1" x14ac:dyDescent="0.2">
      <c r="C73" s="8"/>
      <c r="D73" s="583" t="s">
        <v>147</v>
      </c>
      <c r="E73" s="583"/>
      <c r="H73" s="577"/>
      <c r="I73" s="577"/>
      <c r="J73" s="577"/>
      <c r="K73" s="577"/>
      <c r="L73" s="577"/>
      <c r="M73" s="577"/>
    </row>
    <row r="74" spans="3:13" ht="12" customHeight="1" x14ac:dyDescent="0.2">
      <c r="C74" s="19" t="s">
        <v>148</v>
      </c>
      <c r="D74" s="580" t="s">
        <v>149</v>
      </c>
      <c r="E74" s="581"/>
      <c r="H74" s="577"/>
      <c r="I74" s="577"/>
      <c r="J74" s="577"/>
      <c r="K74" s="577"/>
      <c r="L74" s="577"/>
      <c r="M74" s="577"/>
    </row>
    <row r="75" spans="3:13" ht="12" hidden="1" customHeight="1" x14ac:dyDescent="0.2">
      <c r="C75" s="19" t="s">
        <v>150</v>
      </c>
      <c r="D75" s="32" t="s">
        <v>151</v>
      </c>
      <c r="E75" s="32"/>
      <c r="H75" s="576" t="s">
        <v>123</v>
      </c>
      <c r="I75" s="577"/>
      <c r="J75" s="577"/>
      <c r="K75" s="577"/>
      <c r="L75" s="577"/>
      <c r="M75" s="582"/>
    </row>
    <row r="76" spans="3:13" ht="14.25" x14ac:dyDescent="0.2">
      <c r="C76" s="19" t="s">
        <v>152</v>
      </c>
      <c r="D76" s="580" t="s">
        <v>153</v>
      </c>
      <c r="E76" s="581"/>
      <c r="H76" s="10"/>
      <c r="I76" s="10"/>
      <c r="J76" s="10"/>
      <c r="K76" s="10"/>
    </row>
    <row r="77" spans="3:13" ht="14.25" x14ac:dyDescent="0.2">
      <c r="C77" s="19" t="s">
        <v>154</v>
      </c>
      <c r="D77" s="580" t="s">
        <v>155</v>
      </c>
      <c r="E77" s="581"/>
      <c r="K77" s="10"/>
    </row>
    <row r="78" spans="3:13" ht="14.25" x14ac:dyDescent="0.2">
      <c r="C78" s="19" t="s">
        <v>156</v>
      </c>
      <c r="D78" s="580" t="s">
        <v>157</v>
      </c>
      <c r="E78" s="581"/>
      <c r="K78" s="10"/>
    </row>
  </sheetData>
  <mergeCells count="79">
    <mergeCell ref="D78:E78"/>
    <mergeCell ref="F5:I6"/>
    <mergeCell ref="F7:I7"/>
    <mergeCell ref="J5:K5"/>
    <mergeCell ref="J6:K6"/>
    <mergeCell ref="J7:K7"/>
    <mergeCell ref="D73:E73"/>
    <mergeCell ref="H73:M74"/>
    <mergeCell ref="D74:E74"/>
    <mergeCell ref="H75:M75"/>
    <mergeCell ref="D76:E76"/>
    <mergeCell ref="D77:E77"/>
    <mergeCell ref="J60:M61"/>
    <mergeCell ref="I9:I10"/>
    <mergeCell ref="B57:C57"/>
    <mergeCell ref="B58:C58"/>
    <mergeCell ref="F60:H61"/>
    <mergeCell ref="L5:M5"/>
    <mergeCell ref="L6:M6"/>
    <mergeCell ref="L7:M7"/>
    <mergeCell ref="B56:C56"/>
    <mergeCell ref="B45:C45"/>
    <mergeCell ref="B46:C46"/>
    <mergeCell ref="B47:C47"/>
    <mergeCell ref="B48:C48"/>
    <mergeCell ref="B49:C49"/>
    <mergeCell ref="B50:C50"/>
    <mergeCell ref="B51:C51"/>
    <mergeCell ref="B52:C52"/>
    <mergeCell ref="B53:C53"/>
    <mergeCell ref="B54:C54"/>
    <mergeCell ref="B55:C55"/>
    <mergeCell ref="B42:C42"/>
    <mergeCell ref="B31:C31"/>
    <mergeCell ref="B32:C32"/>
    <mergeCell ref="B33:C33"/>
    <mergeCell ref="B34:C34"/>
    <mergeCell ref="B35:C35"/>
    <mergeCell ref="B36:C36"/>
    <mergeCell ref="B37:C37"/>
    <mergeCell ref="B38:C38"/>
    <mergeCell ref="B39:C39"/>
    <mergeCell ref="B40:C40"/>
    <mergeCell ref="B41:C41"/>
    <mergeCell ref="B30:C30"/>
    <mergeCell ref="B19:C19"/>
    <mergeCell ref="B20:C20"/>
    <mergeCell ref="B21:C21"/>
    <mergeCell ref="B22:C22"/>
    <mergeCell ref="B23:C23"/>
    <mergeCell ref="B24:C24"/>
    <mergeCell ref="B25:C25"/>
    <mergeCell ref="B26:C26"/>
    <mergeCell ref="B27:C27"/>
    <mergeCell ref="B28:C28"/>
    <mergeCell ref="B29:C29"/>
    <mergeCell ref="B18:C18"/>
    <mergeCell ref="B12:C12"/>
    <mergeCell ref="B13:C13"/>
    <mergeCell ref="B14:C14"/>
    <mergeCell ref="B15:C15"/>
    <mergeCell ref="B16:C16"/>
    <mergeCell ref="B17:C17"/>
    <mergeCell ref="F3:L3"/>
    <mergeCell ref="N4:T4"/>
    <mergeCell ref="F9:F10"/>
    <mergeCell ref="G9:G10"/>
    <mergeCell ref="H9:H10"/>
    <mergeCell ref="J9:J10"/>
    <mergeCell ref="K9:K10"/>
    <mergeCell ref="L9:L10"/>
    <mergeCell ref="M9:M10"/>
    <mergeCell ref="N9:S9"/>
    <mergeCell ref="T9:T10"/>
    <mergeCell ref="N5:T5"/>
    <mergeCell ref="N6:Q6"/>
    <mergeCell ref="R6:T6"/>
    <mergeCell ref="N7:Q7"/>
    <mergeCell ref="R7:T7"/>
  </mergeCells>
  <dataValidations count="4">
    <dataValidation type="list" allowBlank="1" showInputMessage="1" showErrorMessage="1" sqref="L13:L58" xr:uid="{00000000-0002-0000-0300-000001000000}">
      <formula1>centresB</formula1>
    </dataValidation>
    <dataValidation type="list" allowBlank="1" showInputMessage="1" showErrorMessage="1" sqref="J13:J58" xr:uid="{00000000-0002-0000-0300-000002000000}">
      <formula1>centresA</formula1>
    </dataValidation>
    <dataValidation type="list" allowBlank="1" showInputMessage="1" showErrorMessage="1" sqref="H13:H58" xr:uid="{00000000-0002-0000-0300-000004000000}">
      <formula1>Type_de_traitement</formula1>
    </dataValidation>
    <dataValidation type="list" allowBlank="1" showInputMessage="1" showErrorMessage="1" sqref="D13:D59" xr:uid="{00000000-0002-0000-0300-000003000000}">
      <formula1>conditionnement_traitement</formula1>
    </dataValidation>
  </dataValidations>
  <pageMargins left="0.7" right="0.7" top="0.75" bottom="0.75" header="0.3" footer="0.3"/>
  <pageSetup paperSize="8"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5000000}">
          <x14:formula1>
            <xm:f>'Menu déroulant'!$N$3:$N$4</xm:f>
          </x14:formula1>
          <xm:sqref>I12:I59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
  <sheetViews>
    <sheetView workbookViewId="0">
      <selection activeCell="G9" sqref="G9"/>
    </sheetView>
  </sheetViews>
  <sheetFormatPr baseColWidth="10" defaultColWidth="11.42578125" defaultRowHeight="15" x14ac:dyDescent="0.25"/>
  <sheetData>
    <row r="1" spans="1:10" ht="18.75" x14ac:dyDescent="0.25">
      <c r="A1" s="209" t="s">
        <v>313</v>
      </c>
      <c r="B1" s="208"/>
      <c r="C1" s="208"/>
      <c r="D1" s="133"/>
      <c r="E1" s="133"/>
      <c r="F1" s="136"/>
      <c r="G1" s="136"/>
      <c r="H1" s="134" t="s">
        <v>46</v>
      </c>
      <c r="I1" s="134" t="s">
        <v>47</v>
      </c>
      <c r="J1" s="134"/>
    </row>
    <row r="4" spans="1:10" x14ac:dyDescent="0.25">
      <c r="B4" t="s">
        <v>290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9"/>
  <dimension ref="B2:P105"/>
  <sheetViews>
    <sheetView zoomScale="77" zoomScaleNormal="77" workbookViewId="0">
      <selection activeCell="H40" sqref="H40"/>
    </sheetView>
  </sheetViews>
  <sheetFormatPr baseColWidth="10" defaultColWidth="11.42578125" defaultRowHeight="15" x14ac:dyDescent="0.25"/>
  <cols>
    <col min="1" max="1" width="2.42578125" style="18" customWidth="1"/>
    <col min="2" max="2" width="28.5703125" style="18" customWidth="1"/>
    <col min="3" max="3" width="3.42578125" style="18" customWidth="1"/>
    <col min="4" max="4" width="30.42578125" style="54" customWidth="1"/>
    <col min="5" max="5" width="3" style="18" customWidth="1"/>
    <col min="6" max="6" width="38.85546875" style="18" customWidth="1"/>
    <col min="7" max="7" width="5.5703125" style="18" customWidth="1"/>
    <col min="8" max="8" width="59.42578125" style="79" bestFit="1" customWidth="1"/>
    <col min="9" max="9" width="5" style="18" customWidth="1"/>
    <col min="10" max="10" width="25.140625" style="18" customWidth="1"/>
    <col min="11" max="11" width="4.42578125" style="18" customWidth="1"/>
    <col min="12" max="12" width="23.5703125" style="18" customWidth="1"/>
    <col min="13" max="13" width="4.5703125" style="18" customWidth="1"/>
    <col min="14" max="14" width="25" style="18" bestFit="1" customWidth="1"/>
    <col min="15" max="15" width="5.42578125" style="18" customWidth="1"/>
    <col min="16" max="16" width="19.5703125" style="18" customWidth="1"/>
    <col min="17" max="16384" width="11.42578125" style="18"/>
  </cols>
  <sheetData>
    <row r="2" spans="2:16" x14ac:dyDescent="0.25">
      <c r="B2" s="75" t="s">
        <v>158</v>
      </c>
      <c r="D2" s="77" t="s">
        <v>159</v>
      </c>
      <c r="F2" s="55" t="s">
        <v>160</v>
      </c>
      <c r="H2" s="80" t="s">
        <v>161</v>
      </c>
      <c r="J2" s="83" t="s">
        <v>162</v>
      </c>
      <c r="L2" s="85" t="s">
        <v>163</v>
      </c>
      <c r="N2" s="211" t="s">
        <v>132</v>
      </c>
    </row>
    <row r="3" spans="2:16" ht="22.5" customHeight="1" x14ac:dyDescent="0.25">
      <c r="B3" s="76" t="s">
        <v>164</v>
      </c>
      <c r="D3" s="77" t="s">
        <v>165</v>
      </c>
      <c r="F3" s="55"/>
      <c r="H3" s="81" t="s">
        <v>32</v>
      </c>
      <c r="J3" s="84" t="s">
        <v>166</v>
      </c>
      <c r="K3" s="56"/>
      <c r="L3" s="86" t="s">
        <v>117</v>
      </c>
      <c r="M3" s="56"/>
      <c r="N3" s="210" t="s">
        <v>291</v>
      </c>
    </row>
    <row r="4" spans="2:16" ht="25.35" customHeight="1" x14ac:dyDescent="0.25">
      <c r="B4" s="76" t="s">
        <v>167</v>
      </c>
      <c r="D4" s="77"/>
      <c r="F4" s="78" t="s">
        <v>168</v>
      </c>
      <c r="H4" s="81" t="s">
        <v>169</v>
      </c>
      <c r="J4" s="84" t="s">
        <v>119</v>
      </c>
      <c r="K4" s="56"/>
      <c r="L4" s="87" t="s">
        <v>120</v>
      </c>
      <c r="M4" s="56"/>
      <c r="N4" s="210" t="s">
        <v>292</v>
      </c>
    </row>
    <row r="5" spans="2:16" ht="32.450000000000003" customHeight="1" x14ac:dyDescent="0.25">
      <c r="B5" s="76" t="s">
        <v>170</v>
      </c>
      <c r="D5" s="77" t="s">
        <v>171</v>
      </c>
      <c r="F5" s="78" t="s">
        <v>172</v>
      </c>
      <c r="H5" s="81" t="s">
        <v>173</v>
      </c>
      <c r="N5" s="88"/>
      <c r="P5" s="206"/>
    </row>
    <row r="6" spans="2:16" ht="30.75" customHeight="1" x14ac:dyDescent="0.25">
      <c r="B6" s="76" t="s">
        <v>174</v>
      </c>
      <c r="D6" s="77" t="s">
        <v>19</v>
      </c>
      <c r="F6" s="78" t="s">
        <v>175</v>
      </c>
      <c r="H6" s="81" t="s">
        <v>20</v>
      </c>
      <c r="N6" s="88"/>
      <c r="P6" s="206"/>
    </row>
    <row r="7" spans="2:16" ht="37.5" customHeight="1" x14ac:dyDescent="0.25">
      <c r="B7" s="76" t="s">
        <v>176</v>
      </c>
      <c r="D7" s="77" t="s">
        <v>177</v>
      </c>
      <c r="F7" s="78" t="s">
        <v>178</v>
      </c>
      <c r="H7" s="81" t="s">
        <v>21</v>
      </c>
      <c r="N7" s="88"/>
      <c r="P7" s="206"/>
    </row>
    <row r="8" spans="2:16" ht="23.25" customHeight="1" x14ac:dyDescent="0.25">
      <c r="B8" s="76" t="s">
        <v>179</v>
      </c>
      <c r="D8" s="77" t="s">
        <v>180</v>
      </c>
      <c r="F8" s="78" t="s">
        <v>181</v>
      </c>
      <c r="H8" s="81" t="s">
        <v>22</v>
      </c>
      <c r="N8" s="88"/>
      <c r="P8" s="206"/>
    </row>
    <row r="9" spans="2:16" ht="23.25" customHeight="1" x14ac:dyDescent="0.25">
      <c r="B9" s="76" t="s">
        <v>182</v>
      </c>
      <c r="F9" s="78" t="s">
        <v>183</v>
      </c>
      <c r="H9" s="81" t="s">
        <v>37</v>
      </c>
      <c r="N9" s="88"/>
    </row>
    <row r="10" spans="2:16" ht="50.25" customHeight="1" x14ac:dyDescent="0.25">
      <c r="B10" s="76" t="s">
        <v>184</v>
      </c>
      <c r="F10" s="78" t="s">
        <v>185</v>
      </c>
      <c r="H10" s="81" t="s">
        <v>186</v>
      </c>
      <c r="N10" s="88"/>
    </row>
    <row r="11" spans="2:16" ht="31.5" customHeight="1" x14ac:dyDescent="0.25">
      <c r="B11" s="76" t="s">
        <v>187</v>
      </c>
      <c r="F11" s="78" t="s">
        <v>188</v>
      </c>
      <c r="H11" s="81" t="s">
        <v>40</v>
      </c>
      <c r="N11" s="88"/>
    </row>
    <row r="12" spans="2:16" x14ac:dyDescent="0.25">
      <c r="B12" s="76" t="s">
        <v>189</v>
      </c>
      <c r="H12" s="81" t="s">
        <v>35</v>
      </c>
      <c r="N12" s="88"/>
    </row>
    <row r="13" spans="2:16" ht="30" x14ac:dyDescent="0.25">
      <c r="B13" s="76" t="s">
        <v>190</v>
      </c>
      <c r="H13" s="81" t="s">
        <v>191</v>
      </c>
      <c r="N13" s="88"/>
    </row>
    <row r="14" spans="2:16" ht="30" x14ac:dyDescent="0.25">
      <c r="B14" s="76" t="s">
        <v>192</v>
      </c>
      <c r="H14" s="81" t="s">
        <v>23</v>
      </c>
      <c r="N14" s="88"/>
    </row>
    <row r="15" spans="2:16" x14ac:dyDescent="0.25">
      <c r="B15" s="76" t="s">
        <v>193</v>
      </c>
      <c r="H15" s="81" t="s">
        <v>194</v>
      </c>
    </row>
    <row r="16" spans="2:16" x14ac:dyDescent="0.25">
      <c r="B16" s="76" t="s">
        <v>195</v>
      </c>
      <c r="H16" s="81" t="s">
        <v>196</v>
      </c>
    </row>
    <row r="17" spans="2:8" x14ac:dyDescent="0.25">
      <c r="B17" s="76" t="s">
        <v>197</v>
      </c>
      <c r="H17" s="81" t="s">
        <v>24</v>
      </c>
    </row>
    <row r="18" spans="2:8" x14ac:dyDescent="0.25">
      <c r="B18" s="76" t="s">
        <v>198</v>
      </c>
      <c r="H18" s="81" t="s">
        <v>199</v>
      </c>
    </row>
    <row r="19" spans="2:8" ht="15" customHeight="1" x14ac:dyDescent="0.25">
      <c r="B19" s="76" t="s">
        <v>200</v>
      </c>
      <c r="H19" s="81" t="s">
        <v>201</v>
      </c>
    </row>
    <row r="20" spans="2:8" x14ac:dyDescent="0.25">
      <c r="B20" s="76" t="s">
        <v>202</v>
      </c>
      <c r="H20" s="81" t="s">
        <v>203</v>
      </c>
    </row>
    <row r="21" spans="2:8" x14ac:dyDescent="0.25">
      <c r="H21" s="81" t="s">
        <v>204</v>
      </c>
    </row>
    <row r="22" spans="2:8" x14ac:dyDescent="0.25">
      <c r="H22" s="81" t="s">
        <v>205</v>
      </c>
    </row>
    <row r="23" spans="2:8" x14ac:dyDescent="0.25">
      <c r="H23" s="81" t="s">
        <v>206</v>
      </c>
    </row>
    <row r="24" spans="2:8" x14ac:dyDescent="0.25">
      <c r="H24" s="81" t="s">
        <v>207</v>
      </c>
    </row>
    <row r="25" spans="2:8" ht="15.75" customHeight="1" x14ac:dyDescent="0.25">
      <c r="H25" s="81" t="s">
        <v>208</v>
      </c>
    </row>
    <row r="26" spans="2:8" x14ac:dyDescent="0.25">
      <c r="H26" s="81" t="s">
        <v>209</v>
      </c>
    </row>
    <row r="27" spans="2:8" ht="30" x14ac:dyDescent="0.25">
      <c r="H27" s="81" t="s">
        <v>210</v>
      </c>
    </row>
    <row r="28" spans="2:8" x14ac:dyDescent="0.25">
      <c r="H28" s="81" t="s">
        <v>211</v>
      </c>
    </row>
    <row r="29" spans="2:8" ht="15" customHeight="1" x14ac:dyDescent="0.25">
      <c r="H29" s="81" t="s">
        <v>212</v>
      </c>
    </row>
    <row r="30" spans="2:8" x14ac:dyDescent="0.25">
      <c r="H30" s="81" t="s">
        <v>213</v>
      </c>
    </row>
    <row r="31" spans="2:8" x14ac:dyDescent="0.25">
      <c r="H31" s="81" t="s">
        <v>214</v>
      </c>
    </row>
    <row r="32" spans="2:8" x14ac:dyDescent="0.25">
      <c r="H32" s="81" t="s">
        <v>215</v>
      </c>
    </row>
    <row r="33" spans="8:8" ht="15.75" customHeight="1" x14ac:dyDescent="0.25">
      <c r="H33" s="81" t="s">
        <v>216</v>
      </c>
    </row>
    <row r="34" spans="8:8" x14ac:dyDescent="0.25">
      <c r="H34" s="81" t="s">
        <v>217</v>
      </c>
    </row>
    <row r="35" spans="8:8" x14ac:dyDescent="0.25">
      <c r="H35" s="81" t="s">
        <v>218</v>
      </c>
    </row>
    <row r="36" spans="8:8" x14ac:dyDescent="0.25">
      <c r="H36" s="81" t="s">
        <v>219</v>
      </c>
    </row>
    <row r="37" spans="8:8" x14ac:dyDescent="0.25">
      <c r="H37" s="81" t="s">
        <v>30</v>
      </c>
    </row>
    <row r="38" spans="8:8" x14ac:dyDescent="0.25">
      <c r="H38" s="81" t="s">
        <v>220</v>
      </c>
    </row>
    <row r="39" spans="8:8" ht="15.75" customHeight="1" x14ac:dyDescent="0.25">
      <c r="H39" s="81" t="s">
        <v>221</v>
      </c>
    </row>
    <row r="40" spans="8:8" x14ac:dyDescent="0.25">
      <c r="H40" s="81" t="s">
        <v>222</v>
      </c>
    </row>
    <row r="41" spans="8:8" ht="30" x14ac:dyDescent="0.25">
      <c r="H41" s="81" t="s">
        <v>25</v>
      </c>
    </row>
    <row r="42" spans="8:8" x14ac:dyDescent="0.25">
      <c r="H42" s="81" t="s">
        <v>223</v>
      </c>
    </row>
    <row r="43" spans="8:8" x14ac:dyDescent="0.25">
      <c r="H43" s="81" t="s">
        <v>224</v>
      </c>
    </row>
    <row r="44" spans="8:8" x14ac:dyDescent="0.25">
      <c r="H44" s="81" t="s">
        <v>39</v>
      </c>
    </row>
    <row r="45" spans="8:8" x14ac:dyDescent="0.25">
      <c r="H45" s="81" t="s">
        <v>225</v>
      </c>
    </row>
    <row r="46" spans="8:8" x14ac:dyDescent="0.25">
      <c r="H46" s="81" t="s">
        <v>226</v>
      </c>
    </row>
    <row r="47" spans="8:8" ht="30" x14ac:dyDescent="0.25">
      <c r="H47" s="81" t="s">
        <v>227</v>
      </c>
    </row>
    <row r="48" spans="8:8" x14ac:dyDescent="0.25">
      <c r="H48" s="81" t="s">
        <v>228</v>
      </c>
    </row>
    <row r="49" spans="8:10" x14ac:dyDescent="0.25">
      <c r="H49" s="81" t="s">
        <v>229</v>
      </c>
    </row>
    <row r="50" spans="8:10" ht="15" customHeight="1" x14ac:dyDescent="0.25">
      <c r="H50" s="81" t="s">
        <v>230</v>
      </c>
    </row>
    <row r="51" spans="8:10" ht="15" customHeight="1" x14ac:dyDescent="0.25">
      <c r="H51" s="81" t="s">
        <v>231</v>
      </c>
    </row>
    <row r="52" spans="8:10" x14ac:dyDescent="0.25">
      <c r="H52" s="81" t="s">
        <v>232</v>
      </c>
    </row>
    <row r="53" spans="8:10" x14ac:dyDescent="0.25">
      <c r="H53" s="81" t="s">
        <v>233</v>
      </c>
    </row>
    <row r="54" spans="8:10" ht="30" x14ac:dyDescent="0.25">
      <c r="H54" s="81" t="s">
        <v>234</v>
      </c>
      <c r="J54" s="89"/>
    </row>
    <row r="55" spans="8:10" ht="30" x14ac:dyDescent="0.25">
      <c r="H55" s="81" t="s">
        <v>235</v>
      </c>
    </row>
    <row r="56" spans="8:10" ht="30" x14ac:dyDescent="0.25">
      <c r="H56" s="81" t="s">
        <v>236</v>
      </c>
    </row>
    <row r="57" spans="8:10" ht="30" x14ac:dyDescent="0.25">
      <c r="H57" s="81" t="s">
        <v>26</v>
      </c>
    </row>
    <row r="58" spans="8:10" x14ac:dyDescent="0.25">
      <c r="H58" s="81" t="s">
        <v>237</v>
      </c>
    </row>
    <row r="59" spans="8:10" x14ac:dyDescent="0.25">
      <c r="H59" s="81" t="s">
        <v>238</v>
      </c>
    </row>
    <row r="60" spans="8:10" ht="30" x14ac:dyDescent="0.25">
      <c r="H60" s="81" t="s">
        <v>239</v>
      </c>
    </row>
    <row r="61" spans="8:10" x14ac:dyDescent="0.25">
      <c r="H61" s="81" t="s">
        <v>44</v>
      </c>
    </row>
    <row r="62" spans="8:10" x14ac:dyDescent="0.25">
      <c r="H62" s="81" t="s">
        <v>240</v>
      </c>
    </row>
    <row r="63" spans="8:10" x14ac:dyDescent="0.25">
      <c r="H63" s="81" t="s">
        <v>241</v>
      </c>
    </row>
    <row r="64" spans="8:10" x14ac:dyDescent="0.25">
      <c r="H64" s="81" t="s">
        <v>242</v>
      </c>
    </row>
    <row r="65" spans="8:8" x14ac:dyDescent="0.25">
      <c r="H65" s="81" t="s">
        <v>33</v>
      </c>
    </row>
    <row r="66" spans="8:8" x14ac:dyDescent="0.25">
      <c r="H66" s="81" t="s">
        <v>243</v>
      </c>
    </row>
    <row r="67" spans="8:8" x14ac:dyDescent="0.25">
      <c r="H67" s="81" t="s">
        <v>244</v>
      </c>
    </row>
    <row r="68" spans="8:8" x14ac:dyDescent="0.25">
      <c r="H68" s="81" t="s">
        <v>245</v>
      </c>
    </row>
    <row r="69" spans="8:8" x14ac:dyDescent="0.25">
      <c r="H69" s="81" t="s">
        <v>246</v>
      </c>
    </row>
    <row r="70" spans="8:8" x14ac:dyDescent="0.25">
      <c r="H70" s="81" t="s">
        <v>247</v>
      </c>
    </row>
    <row r="71" spans="8:8" ht="30" x14ac:dyDescent="0.25">
      <c r="H71" s="81" t="s">
        <v>27</v>
      </c>
    </row>
    <row r="72" spans="8:8" ht="30" x14ac:dyDescent="0.25">
      <c r="H72" s="81" t="s">
        <v>248</v>
      </c>
    </row>
    <row r="73" spans="8:8" x14ac:dyDescent="0.25">
      <c r="H73" s="81" t="s">
        <v>249</v>
      </c>
    </row>
    <row r="74" spans="8:8" ht="30" x14ac:dyDescent="0.25">
      <c r="H74" s="81" t="s">
        <v>250</v>
      </c>
    </row>
    <row r="75" spans="8:8" x14ac:dyDescent="0.25">
      <c r="H75" s="81" t="s">
        <v>36</v>
      </c>
    </row>
    <row r="76" spans="8:8" x14ac:dyDescent="0.25">
      <c r="H76" s="81" t="s">
        <v>251</v>
      </c>
    </row>
    <row r="77" spans="8:8" x14ac:dyDescent="0.25">
      <c r="H77" s="81" t="s">
        <v>252</v>
      </c>
    </row>
    <row r="78" spans="8:8" x14ac:dyDescent="0.25">
      <c r="H78" s="81" t="s">
        <v>34</v>
      </c>
    </row>
    <row r="79" spans="8:8" x14ac:dyDescent="0.25">
      <c r="H79" s="81" t="s">
        <v>253</v>
      </c>
    </row>
    <row r="80" spans="8:8" x14ac:dyDescent="0.25">
      <c r="H80" s="82" t="s">
        <v>254</v>
      </c>
    </row>
    <row r="81" spans="8:8" x14ac:dyDescent="0.25">
      <c r="H81" s="81" t="s">
        <v>255</v>
      </c>
    </row>
    <row r="82" spans="8:8" x14ac:dyDescent="0.25">
      <c r="H82" s="81" t="s">
        <v>38</v>
      </c>
    </row>
    <row r="83" spans="8:8" ht="30" x14ac:dyDescent="0.25">
      <c r="H83" s="81" t="s">
        <v>41</v>
      </c>
    </row>
    <row r="84" spans="8:8" ht="30" x14ac:dyDescent="0.25">
      <c r="H84" s="81" t="s">
        <v>256</v>
      </c>
    </row>
    <row r="85" spans="8:8" ht="30" x14ac:dyDescent="0.25">
      <c r="H85" s="81" t="s">
        <v>257</v>
      </c>
    </row>
    <row r="86" spans="8:8" ht="30" x14ac:dyDescent="0.25">
      <c r="H86" s="81" t="s">
        <v>28</v>
      </c>
    </row>
    <row r="87" spans="8:8" x14ac:dyDescent="0.25">
      <c r="H87" s="81" t="s">
        <v>258</v>
      </c>
    </row>
    <row r="88" spans="8:8" ht="30" x14ac:dyDescent="0.25">
      <c r="H88" s="81" t="s">
        <v>259</v>
      </c>
    </row>
    <row r="89" spans="8:8" ht="30" x14ac:dyDescent="0.25">
      <c r="H89" s="81" t="s">
        <v>29</v>
      </c>
    </row>
    <row r="90" spans="8:8" x14ac:dyDescent="0.25">
      <c r="H90" s="81" t="s">
        <v>260</v>
      </c>
    </row>
    <row r="91" spans="8:8" x14ac:dyDescent="0.25">
      <c r="H91" s="81" t="s">
        <v>261</v>
      </c>
    </row>
    <row r="92" spans="8:8" x14ac:dyDescent="0.25">
      <c r="H92" s="81" t="s">
        <v>262</v>
      </c>
    </row>
    <row r="93" spans="8:8" x14ac:dyDescent="0.25">
      <c r="H93" s="81" t="s">
        <v>263</v>
      </c>
    </row>
    <row r="94" spans="8:8" x14ac:dyDescent="0.25">
      <c r="H94" s="81" t="s">
        <v>264</v>
      </c>
    </row>
    <row r="95" spans="8:8" x14ac:dyDescent="0.25">
      <c r="H95" s="81" t="s">
        <v>265</v>
      </c>
    </row>
    <row r="96" spans="8:8" x14ac:dyDescent="0.25">
      <c r="H96" s="81" t="s">
        <v>266</v>
      </c>
    </row>
    <row r="97" spans="8:8" x14ac:dyDescent="0.25">
      <c r="H97" s="81" t="s">
        <v>267</v>
      </c>
    </row>
    <row r="98" spans="8:8" x14ac:dyDescent="0.25">
      <c r="H98" s="81" t="s">
        <v>268</v>
      </c>
    </row>
    <row r="99" spans="8:8" x14ac:dyDescent="0.25">
      <c r="H99" s="81" t="s">
        <v>269</v>
      </c>
    </row>
    <row r="100" spans="8:8" x14ac:dyDescent="0.25">
      <c r="H100" s="81" t="s">
        <v>270</v>
      </c>
    </row>
    <row r="101" spans="8:8" x14ac:dyDescent="0.25">
      <c r="H101" s="81" t="s">
        <v>271</v>
      </c>
    </row>
    <row r="102" spans="8:8" x14ac:dyDescent="0.25">
      <c r="H102" s="81" t="s">
        <v>272</v>
      </c>
    </row>
    <row r="103" spans="8:8" x14ac:dyDescent="0.25">
      <c r="H103" s="81" t="s">
        <v>273</v>
      </c>
    </row>
    <row r="104" spans="8:8" x14ac:dyDescent="0.25">
      <c r="H104" s="81" t="s">
        <v>274</v>
      </c>
    </row>
    <row r="105" spans="8:8" x14ac:dyDescent="0.25">
      <c r="H105" s="81" t="s">
        <v>275</v>
      </c>
    </row>
  </sheetData>
  <sortState xmlns:xlrd2="http://schemas.microsoft.com/office/spreadsheetml/2017/richdata2" ref="H3:H93">
    <sortCondition ref="H3"/>
  </sortState>
  <dataValidations count="1">
    <dataValidation type="list" allowBlank="1" showInputMessage="1" showErrorMessage="1" sqref="J54 H3:H105" xr:uid="{00000000-0002-0000-0500-000000000000}">
      <formula1>Nature_de_dechets</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BPU  </vt:lpstr>
      <vt:lpstr>chargement_condition_transp</vt:lpstr>
      <vt:lpstr>Intervenants </vt:lpstr>
      <vt:lpstr>Filières et proximité</vt:lpstr>
      <vt:lpstr>planning </vt:lpstr>
      <vt:lpstr>Menu déroulant</vt:lpstr>
      <vt:lpstr>'Intervenants '!_ftn2</vt:lpstr>
      <vt:lpstr>'Intervenants '!_ftn3</vt:lpstr>
      <vt:lpstr>centresA</vt:lpstr>
      <vt:lpstr>centresB</vt:lpstr>
      <vt:lpstr>conditionnement_traitement</vt:lpstr>
      <vt:lpstr>conditionnement_transport</vt:lpstr>
      <vt:lpstr>conditionnement2_transport</vt:lpstr>
      <vt:lpstr>Kilomètres_parcourus</vt:lpstr>
      <vt:lpstr>Kilomètres_parcourus_et_densité</vt:lpstr>
      <vt:lpstr>natuer_de_dechets</vt:lpstr>
      <vt:lpstr>Nature_de_dechets</vt:lpstr>
      <vt:lpstr>Type_de_traitement</vt:lpstr>
      <vt:lpstr>'BPU  '!Zone_d_impression</vt:lpstr>
      <vt:lpstr>chargement_condition_transp!Zone_d_impression</vt:lpstr>
      <vt:lpstr>'Filières et proximité'!Zone_d_impression</vt:lpstr>
      <vt:lpstr>'Intervenants '!Zone_d_impression</vt:lpstr>
    </vt:vector>
  </TitlesOfParts>
  <Manager/>
  <Company>ADEME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BAJEAT Petra</dc:creator>
  <cp:keywords/>
  <dc:description/>
  <cp:lastModifiedBy>PERRIER Noémie</cp:lastModifiedBy>
  <cp:revision/>
  <cp:lastPrinted>2021-08-19T07:47:09Z</cp:lastPrinted>
  <dcterms:created xsi:type="dcterms:W3CDTF">2017-01-10T13:10:49Z</dcterms:created>
  <dcterms:modified xsi:type="dcterms:W3CDTF">2025-08-27T10:09:23Z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2025-04-08T15:18:10Z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78175ad4-45b2-4b48-87fc-03ab1f486435</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