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14 Nettoyage Corse et Hautes Alpes\2.DCE\"/>
    </mc:Choice>
  </mc:AlternateContent>
  <bookViews>
    <workbookView xWindow="0" yWindow="0" windowWidth="25200" windowHeight="9750" activeTab="3"/>
  </bookViews>
  <sheets>
    <sheet name="Explication" sheetId="2" r:id="rId1"/>
    <sheet name="Détail de prix Bastia" sheetId="1" r:id="rId2"/>
    <sheet name="BPU" sheetId="9" r:id="rId3"/>
    <sheet name="Hrs Encadrement" sheetId="4" r:id="rId4"/>
    <sheet name="Matériel" sheetId="5" r:id="rId5"/>
    <sheet name="Produits" sheetId="6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4" i="1" l="1"/>
  <c r="R127" i="1"/>
  <c r="Q127" i="1"/>
  <c r="R120" i="1"/>
  <c r="R121" i="1"/>
  <c r="R122" i="1"/>
  <c r="R123" i="1"/>
  <c r="R124" i="1"/>
  <c r="R125" i="1"/>
  <c r="R126" i="1"/>
  <c r="R119" i="1"/>
  <c r="Q120" i="1"/>
  <c r="Q121" i="1"/>
  <c r="Q122" i="1"/>
  <c r="Q123" i="1"/>
  <c r="Q124" i="1"/>
  <c r="Q125" i="1"/>
  <c r="Q126" i="1"/>
  <c r="Q119" i="1"/>
  <c r="P120" i="1"/>
  <c r="P121" i="1"/>
  <c r="P122" i="1"/>
  <c r="P123" i="1"/>
  <c r="P124" i="1"/>
  <c r="P125" i="1"/>
  <c r="P126" i="1"/>
  <c r="P119" i="1"/>
  <c r="G120" i="1"/>
  <c r="G121" i="1"/>
  <c r="G122" i="1"/>
  <c r="G123" i="1"/>
  <c r="G124" i="1"/>
  <c r="G125" i="1"/>
  <c r="G126" i="1"/>
  <c r="G119" i="1"/>
  <c r="V113" i="1" l="1"/>
  <c r="S9" i="1"/>
  <c r="T9" i="1" s="1"/>
  <c r="U9" i="1" s="1"/>
  <c r="V9" i="1" s="1"/>
  <c r="W9" i="1" s="1"/>
  <c r="S10" i="1"/>
  <c r="T10" i="1" s="1"/>
  <c r="U10" i="1" s="1"/>
  <c r="V10" i="1" s="1"/>
  <c r="W10" i="1" s="1"/>
  <c r="S11" i="1"/>
  <c r="T11" i="1" s="1"/>
  <c r="U11" i="1" s="1"/>
  <c r="V11" i="1" s="1"/>
  <c r="W11" i="1" s="1"/>
  <c r="S12" i="1"/>
  <c r="T12" i="1" s="1"/>
  <c r="U12" i="1" s="1"/>
  <c r="V12" i="1" s="1"/>
  <c r="W12" i="1" s="1"/>
  <c r="S13" i="1"/>
  <c r="T13" i="1" s="1"/>
  <c r="U13" i="1" s="1"/>
  <c r="V13" i="1" s="1"/>
  <c r="W13" i="1" s="1"/>
  <c r="S14" i="1"/>
  <c r="T14" i="1" s="1"/>
  <c r="U14" i="1" s="1"/>
  <c r="V14" i="1" s="1"/>
  <c r="W14" i="1" s="1"/>
  <c r="S15" i="1"/>
  <c r="T15" i="1" s="1"/>
  <c r="U15" i="1" s="1"/>
  <c r="V15" i="1" s="1"/>
  <c r="W15" i="1" s="1"/>
  <c r="S16" i="1"/>
  <c r="T16" i="1" s="1"/>
  <c r="U16" i="1" s="1"/>
  <c r="V16" i="1" s="1"/>
  <c r="W16" i="1" s="1"/>
  <c r="S17" i="1"/>
  <c r="T17" i="1" s="1"/>
  <c r="U17" i="1" s="1"/>
  <c r="V17" i="1" s="1"/>
  <c r="W17" i="1" s="1"/>
  <c r="S18" i="1"/>
  <c r="T18" i="1" s="1"/>
  <c r="U18" i="1" s="1"/>
  <c r="V18" i="1" s="1"/>
  <c r="W18" i="1" s="1"/>
  <c r="S19" i="1"/>
  <c r="T19" i="1" s="1"/>
  <c r="U19" i="1" s="1"/>
  <c r="V19" i="1" s="1"/>
  <c r="W19" i="1" s="1"/>
  <c r="S20" i="1"/>
  <c r="T20" i="1" s="1"/>
  <c r="U20" i="1" s="1"/>
  <c r="V20" i="1" s="1"/>
  <c r="W20" i="1" s="1"/>
  <c r="S21" i="1"/>
  <c r="T21" i="1" s="1"/>
  <c r="U21" i="1" s="1"/>
  <c r="V21" i="1" s="1"/>
  <c r="W21" i="1" s="1"/>
  <c r="S22" i="1"/>
  <c r="T22" i="1" s="1"/>
  <c r="U22" i="1" s="1"/>
  <c r="V22" i="1" s="1"/>
  <c r="W22" i="1" s="1"/>
  <c r="S23" i="1"/>
  <c r="T23" i="1" s="1"/>
  <c r="U23" i="1" s="1"/>
  <c r="V23" i="1" s="1"/>
  <c r="W23" i="1" s="1"/>
  <c r="S24" i="1"/>
  <c r="T24" i="1" s="1"/>
  <c r="U24" i="1" s="1"/>
  <c r="V24" i="1" s="1"/>
  <c r="W24" i="1" s="1"/>
  <c r="S25" i="1"/>
  <c r="T25" i="1" s="1"/>
  <c r="U25" i="1" s="1"/>
  <c r="V25" i="1" s="1"/>
  <c r="W25" i="1" s="1"/>
  <c r="S26" i="1"/>
  <c r="T26" i="1" s="1"/>
  <c r="U26" i="1" s="1"/>
  <c r="V26" i="1" s="1"/>
  <c r="W26" i="1" s="1"/>
  <c r="S27" i="1"/>
  <c r="T27" i="1" s="1"/>
  <c r="U27" i="1" s="1"/>
  <c r="V27" i="1" s="1"/>
  <c r="W27" i="1" s="1"/>
  <c r="S28" i="1"/>
  <c r="T28" i="1" s="1"/>
  <c r="U28" i="1" s="1"/>
  <c r="V28" i="1" s="1"/>
  <c r="W28" i="1" s="1"/>
  <c r="S29" i="1"/>
  <c r="T29" i="1" s="1"/>
  <c r="U29" i="1" s="1"/>
  <c r="V29" i="1" s="1"/>
  <c r="W29" i="1" s="1"/>
  <c r="S30" i="1"/>
  <c r="T30" i="1" s="1"/>
  <c r="U30" i="1" s="1"/>
  <c r="V30" i="1" s="1"/>
  <c r="W30" i="1" s="1"/>
  <c r="S31" i="1"/>
  <c r="T31" i="1" s="1"/>
  <c r="U31" i="1" s="1"/>
  <c r="V31" i="1" s="1"/>
  <c r="W31" i="1" s="1"/>
  <c r="S32" i="1"/>
  <c r="T32" i="1" s="1"/>
  <c r="U32" i="1" s="1"/>
  <c r="V32" i="1" s="1"/>
  <c r="W32" i="1" s="1"/>
  <c r="S33" i="1"/>
  <c r="T33" i="1" s="1"/>
  <c r="U33" i="1" s="1"/>
  <c r="V33" i="1" s="1"/>
  <c r="W33" i="1" s="1"/>
  <c r="S34" i="1"/>
  <c r="T34" i="1" s="1"/>
  <c r="U34" i="1" s="1"/>
  <c r="V34" i="1" s="1"/>
  <c r="W34" i="1" s="1"/>
  <c r="S35" i="1"/>
  <c r="T35" i="1" s="1"/>
  <c r="U35" i="1" s="1"/>
  <c r="V35" i="1" s="1"/>
  <c r="W35" i="1" s="1"/>
  <c r="S36" i="1"/>
  <c r="T36" i="1" s="1"/>
  <c r="U36" i="1" s="1"/>
  <c r="V36" i="1" s="1"/>
  <c r="W36" i="1" s="1"/>
  <c r="S37" i="1"/>
  <c r="T37" i="1" s="1"/>
  <c r="U37" i="1" s="1"/>
  <c r="V37" i="1" s="1"/>
  <c r="W37" i="1" s="1"/>
  <c r="S38" i="1"/>
  <c r="T38" i="1" s="1"/>
  <c r="U38" i="1" s="1"/>
  <c r="V38" i="1" s="1"/>
  <c r="W38" i="1" s="1"/>
  <c r="S39" i="1"/>
  <c r="T39" i="1" s="1"/>
  <c r="U39" i="1" s="1"/>
  <c r="V39" i="1" s="1"/>
  <c r="W39" i="1" s="1"/>
  <c r="S40" i="1"/>
  <c r="T40" i="1" s="1"/>
  <c r="U40" i="1" s="1"/>
  <c r="V40" i="1" s="1"/>
  <c r="W40" i="1" s="1"/>
  <c r="S41" i="1"/>
  <c r="T41" i="1" s="1"/>
  <c r="U41" i="1" s="1"/>
  <c r="V41" i="1" s="1"/>
  <c r="W41" i="1" s="1"/>
  <c r="S42" i="1"/>
  <c r="T42" i="1" s="1"/>
  <c r="U42" i="1" s="1"/>
  <c r="V42" i="1" s="1"/>
  <c r="W42" i="1" s="1"/>
  <c r="S43" i="1"/>
  <c r="T43" i="1" s="1"/>
  <c r="U43" i="1" s="1"/>
  <c r="V43" i="1" s="1"/>
  <c r="W43" i="1" s="1"/>
  <c r="S44" i="1"/>
  <c r="T44" i="1" s="1"/>
  <c r="U44" i="1" s="1"/>
  <c r="V44" i="1" s="1"/>
  <c r="W44" i="1" s="1"/>
  <c r="S45" i="1"/>
  <c r="T45" i="1" s="1"/>
  <c r="U45" i="1" s="1"/>
  <c r="V45" i="1" s="1"/>
  <c r="W45" i="1" s="1"/>
  <c r="S46" i="1"/>
  <c r="T46" i="1" s="1"/>
  <c r="U46" i="1" s="1"/>
  <c r="V46" i="1" s="1"/>
  <c r="W46" i="1" s="1"/>
  <c r="S47" i="1"/>
  <c r="T47" i="1" s="1"/>
  <c r="U47" i="1" s="1"/>
  <c r="V47" i="1" s="1"/>
  <c r="W47" i="1" s="1"/>
  <c r="S48" i="1"/>
  <c r="T48" i="1" s="1"/>
  <c r="U48" i="1" s="1"/>
  <c r="V48" i="1" s="1"/>
  <c r="W48" i="1" s="1"/>
  <c r="S49" i="1"/>
  <c r="T49" i="1" s="1"/>
  <c r="U49" i="1" s="1"/>
  <c r="V49" i="1" s="1"/>
  <c r="W49" i="1" s="1"/>
  <c r="S50" i="1"/>
  <c r="T50" i="1" s="1"/>
  <c r="U50" i="1" s="1"/>
  <c r="V50" i="1" s="1"/>
  <c r="W50" i="1" s="1"/>
  <c r="S51" i="1"/>
  <c r="T51" i="1" s="1"/>
  <c r="U51" i="1" s="1"/>
  <c r="V51" i="1" s="1"/>
  <c r="W51" i="1" s="1"/>
  <c r="S52" i="1"/>
  <c r="T52" i="1" s="1"/>
  <c r="U52" i="1" s="1"/>
  <c r="V52" i="1" s="1"/>
  <c r="W52" i="1" s="1"/>
  <c r="S53" i="1"/>
  <c r="T53" i="1" s="1"/>
  <c r="U53" i="1" s="1"/>
  <c r="V53" i="1" s="1"/>
  <c r="W53" i="1" s="1"/>
  <c r="S54" i="1"/>
  <c r="T54" i="1" s="1"/>
  <c r="U54" i="1" s="1"/>
  <c r="V54" i="1" s="1"/>
  <c r="W54" i="1" s="1"/>
  <c r="S55" i="1"/>
  <c r="T55" i="1" s="1"/>
  <c r="U55" i="1" s="1"/>
  <c r="V55" i="1" s="1"/>
  <c r="W55" i="1" s="1"/>
  <c r="S56" i="1"/>
  <c r="T56" i="1" s="1"/>
  <c r="U56" i="1" s="1"/>
  <c r="V56" i="1" s="1"/>
  <c r="W56" i="1" s="1"/>
  <c r="S57" i="1"/>
  <c r="T57" i="1" s="1"/>
  <c r="U57" i="1" s="1"/>
  <c r="V57" i="1" s="1"/>
  <c r="W57" i="1" s="1"/>
  <c r="S58" i="1"/>
  <c r="T58" i="1" s="1"/>
  <c r="U58" i="1" s="1"/>
  <c r="V58" i="1" s="1"/>
  <c r="W58" i="1" s="1"/>
  <c r="S59" i="1"/>
  <c r="T59" i="1" s="1"/>
  <c r="U59" i="1" s="1"/>
  <c r="V59" i="1" s="1"/>
  <c r="W59" i="1" s="1"/>
  <c r="S60" i="1"/>
  <c r="T60" i="1" s="1"/>
  <c r="U60" i="1" s="1"/>
  <c r="V60" i="1" s="1"/>
  <c r="W60" i="1" s="1"/>
  <c r="S61" i="1"/>
  <c r="T61" i="1" s="1"/>
  <c r="U61" i="1" s="1"/>
  <c r="V61" i="1" s="1"/>
  <c r="W61" i="1" s="1"/>
  <c r="S62" i="1"/>
  <c r="T62" i="1" s="1"/>
  <c r="U62" i="1" s="1"/>
  <c r="V62" i="1" s="1"/>
  <c r="W62" i="1" s="1"/>
  <c r="S63" i="1"/>
  <c r="T63" i="1" s="1"/>
  <c r="U63" i="1" s="1"/>
  <c r="V63" i="1" s="1"/>
  <c r="W63" i="1" s="1"/>
  <c r="S64" i="1"/>
  <c r="T64" i="1" s="1"/>
  <c r="U64" i="1" s="1"/>
  <c r="V64" i="1" s="1"/>
  <c r="W64" i="1" s="1"/>
  <c r="S65" i="1"/>
  <c r="T65" i="1" s="1"/>
  <c r="U65" i="1" s="1"/>
  <c r="V65" i="1" s="1"/>
  <c r="W65" i="1" s="1"/>
  <c r="S66" i="1"/>
  <c r="T66" i="1" s="1"/>
  <c r="U66" i="1" s="1"/>
  <c r="V66" i="1" s="1"/>
  <c r="W66" i="1" s="1"/>
  <c r="S67" i="1"/>
  <c r="T67" i="1" s="1"/>
  <c r="U67" i="1" s="1"/>
  <c r="V67" i="1" s="1"/>
  <c r="W67" i="1" s="1"/>
  <c r="S68" i="1"/>
  <c r="T68" i="1" s="1"/>
  <c r="U68" i="1" s="1"/>
  <c r="V68" i="1" s="1"/>
  <c r="W68" i="1" s="1"/>
  <c r="S69" i="1"/>
  <c r="T69" i="1" s="1"/>
  <c r="U69" i="1" s="1"/>
  <c r="V69" i="1" s="1"/>
  <c r="W69" i="1" s="1"/>
  <c r="S70" i="1"/>
  <c r="T70" i="1" s="1"/>
  <c r="U70" i="1" s="1"/>
  <c r="V70" i="1" s="1"/>
  <c r="W70" i="1" s="1"/>
  <c r="S71" i="1"/>
  <c r="T71" i="1" s="1"/>
  <c r="U71" i="1" s="1"/>
  <c r="V71" i="1" s="1"/>
  <c r="W71" i="1" s="1"/>
  <c r="S72" i="1"/>
  <c r="T72" i="1" s="1"/>
  <c r="U72" i="1" s="1"/>
  <c r="V72" i="1" s="1"/>
  <c r="W72" i="1" s="1"/>
  <c r="S73" i="1"/>
  <c r="T73" i="1" s="1"/>
  <c r="U73" i="1" s="1"/>
  <c r="V73" i="1" s="1"/>
  <c r="W73" i="1" s="1"/>
  <c r="S74" i="1"/>
  <c r="T74" i="1" s="1"/>
  <c r="U74" i="1" s="1"/>
  <c r="V74" i="1" s="1"/>
  <c r="W74" i="1" s="1"/>
  <c r="S75" i="1"/>
  <c r="T75" i="1" s="1"/>
  <c r="U75" i="1" s="1"/>
  <c r="V75" i="1" s="1"/>
  <c r="W75" i="1" s="1"/>
  <c r="S76" i="1"/>
  <c r="T76" i="1" s="1"/>
  <c r="U76" i="1" s="1"/>
  <c r="V76" i="1" s="1"/>
  <c r="W76" i="1" s="1"/>
  <c r="S77" i="1"/>
  <c r="T77" i="1" s="1"/>
  <c r="U77" i="1" s="1"/>
  <c r="V77" i="1" s="1"/>
  <c r="W77" i="1" s="1"/>
  <c r="S78" i="1"/>
  <c r="T78" i="1" s="1"/>
  <c r="U78" i="1" s="1"/>
  <c r="V78" i="1" s="1"/>
  <c r="W78" i="1" s="1"/>
  <c r="S79" i="1"/>
  <c r="T79" i="1" s="1"/>
  <c r="U79" i="1" s="1"/>
  <c r="V79" i="1" s="1"/>
  <c r="W79" i="1" s="1"/>
  <c r="S80" i="1"/>
  <c r="T80" i="1" s="1"/>
  <c r="U80" i="1" s="1"/>
  <c r="V80" i="1" s="1"/>
  <c r="W80" i="1" s="1"/>
  <c r="S81" i="1"/>
  <c r="T81" i="1" s="1"/>
  <c r="U81" i="1" s="1"/>
  <c r="V81" i="1" s="1"/>
  <c r="W81" i="1" s="1"/>
  <c r="S82" i="1"/>
  <c r="T82" i="1" s="1"/>
  <c r="U82" i="1" s="1"/>
  <c r="V82" i="1" s="1"/>
  <c r="W82" i="1" s="1"/>
  <c r="S83" i="1"/>
  <c r="T83" i="1" s="1"/>
  <c r="U83" i="1" s="1"/>
  <c r="V83" i="1" s="1"/>
  <c r="W83" i="1" s="1"/>
  <c r="S84" i="1"/>
  <c r="T84" i="1" s="1"/>
  <c r="U84" i="1" s="1"/>
  <c r="V84" i="1" s="1"/>
  <c r="W84" i="1" s="1"/>
  <c r="S85" i="1"/>
  <c r="T85" i="1" s="1"/>
  <c r="U85" i="1" s="1"/>
  <c r="V85" i="1" s="1"/>
  <c r="W85" i="1" s="1"/>
  <c r="S86" i="1"/>
  <c r="T86" i="1" s="1"/>
  <c r="U86" i="1" s="1"/>
  <c r="V86" i="1" s="1"/>
  <c r="W86" i="1" s="1"/>
  <c r="S87" i="1"/>
  <c r="T87" i="1" s="1"/>
  <c r="U87" i="1" s="1"/>
  <c r="V87" i="1" s="1"/>
  <c r="W87" i="1" s="1"/>
  <c r="S88" i="1"/>
  <c r="T88" i="1" s="1"/>
  <c r="U88" i="1" s="1"/>
  <c r="V88" i="1" s="1"/>
  <c r="W88" i="1" s="1"/>
  <c r="S89" i="1"/>
  <c r="T89" i="1" s="1"/>
  <c r="U89" i="1" s="1"/>
  <c r="V89" i="1" s="1"/>
  <c r="W89" i="1" s="1"/>
  <c r="S90" i="1"/>
  <c r="T90" i="1" s="1"/>
  <c r="U90" i="1" s="1"/>
  <c r="V90" i="1" s="1"/>
  <c r="W90" i="1" s="1"/>
  <c r="S91" i="1"/>
  <c r="T91" i="1" s="1"/>
  <c r="U91" i="1" s="1"/>
  <c r="V91" i="1" s="1"/>
  <c r="W91" i="1" s="1"/>
  <c r="S92" i="1"/>
  <c r="T92" i="1" s="1"/>
  <c r="U92" i="1" s="1"/>
  <c r="V92" i="1" s="1"/>
  <c r="W92" i="1" s="1"/>
  <c r="S93" i="1"/>
  <c r="T93" i="1" s="1"/>
  <c r="U93" i="1" s="1"/>
  <c r="V93" i="1" s="1"/>
  <c r="W93" i="1" s="1"/>
  <c r="S94" i="1"/>
  <c r="T94" i="1" s="1"/>
  <c r="U94" i="1" s="1"/>
  <c r="V94" i="1" s="1"/>
  <c r="W94" i="1" s="1"/>
  <c r="S95" i="1"/>
  <c r="T95" i="1" s="1"/>
  <c r="U95" i="1" s="1"/>
  <c r="V95" i="1" s="1"/>
  <c r="W95" i="1" s="1"/>
  <c r="S96" i="1"/>
  <c r="T96" i="1" s="1"/>
  <c r="U96" i="1" s="1"/>
  <c r="V96" i="1" s="1"/>
  <c r="W96" i="1" s="1"/>
  <c r="S97" i="1"/>
  <c r="T97" i="1" s="1"/>
  <c r="U97" i="1" s="1"/>
  <c r="V97" i="1" s="1"/>
  <c r="W97" i="1" s="1"/>
  <c r="S98" i="1"/>
  <c r="T98" i="1" s="1"/>
  <c r="U98" i="1" s="1"/>
  <c r="V98" i="1" s="1"/>
  <c r="W98" i="1" s="1"/>
  <c r="S99" i="1"/>
  <c r="T99" i="1" s="1"/>
  <c r="U99" i="1" s="1"/>
  <c r="V99" i="1" s="1"/>
  <c r="W99" i="1" s="1"/>
  <c r="S100" i="1"/>
  <c r="T100" i="1" s="1"/>
  <c r="U100" i="1" s="1"/>
  <c r="V100" i="1" s="1"/>
  <c r="W100" i="1" s="1"/>
  <c r="S101" i="1"/>
  <c r="T101" i="1" s="1"/>
  <c r="U101" i="1" s="1"/>
  <c r="V101" i="1" s="1"/>
  <c r="W101" i="1" s="1"/>
  <c r="S102" i="1"/>
  <c r="T102" i="1" s="1"/>
  <c r="U102" i="1" s="1"/>
  <c r="V102" i="1" s="1"/>
  <c r="W102" i="1" s="1"/>
  <c r="S103" i="1"/>
  <c r="T103" i="1" s="1"/>
  <c r="U103" i="1" s="1"/>
  <c r="V103" i="1" s="1"/>
  <c r="W103" i="1" s="1"/>
  <c r="S104" i="1"/>
  <c r="T104" i="1" s="1"/>
  <c r="U104" i="1" s="1"/>
  <c r="V104" i="1" s="1"/>
  <c r="W104" i="1" s="1"/>
  <c r="S105" i="1"/>
  <c r="T105" i="1" s="1"/>
  <c r="U105" i="1" s="1"/>
  <c r="V105" i="1" s="1"/>
  <c r="W105" i="1" s="1"/>
  <c r="S106" i="1"/>
  <c r="T106" i="1" s="1"/>
  <c r="U106" i="1" s="1"/>
  <c r="V106" i="1" s="1"/>
  <c r="W106" i="1" s="1"/>
  <c r="S107" i="1"/>
  <c r="T107" i="1" s="1"/>
  <c r="U107" i="1" s="1"/>
  <c r="V107" i="1" s="1"/>
  <c r="W107" i="1" s="1"/>
  <c r="S108" i="1"/>
  <c r="T108" i="1" s="1"/>
  <c r="U108" i="1" s="1"/>
  <c r="V108" i="1" s="1"/>
  <c r="W108" i="1" s="1"/>
  <c r="S109" i="1"/>
  <c r="T109" i="1" s="1"/>
  <c r="U109" i="1" s="1"/>
  <c r="V109" i="1" s="1"/>
  <c r="W109" i="1" s="1"/>
  <c r="S110" i="1"/>
  <c r="T110" i="1" s="1"/>
  <c r="U110" i="1" s="1"/>
  <c r="V110" i="1" s="1"/>
  <c r="W110" i="1" s="1"/>
  <c r="S111" i="1"/>
  <c r="T111" i="1" s="1"/>
  <c r="U111" i="1" s="1"/>
  <c r="V111" i="1" s="1"/>
  <c r="W111" i="1" s="1"/>
  <c r="S8" i="1"/>
  <c r="T8" i="1" s="1"/>
  <c r="U8" i="1" s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8" i="1"/>
  <c r="V8" i="1" l="1"/>
  <c r="V112" i="1" s="1"/>
  <c r="S112" i="1"/>
  <c r="S114" i="1" s="1"/>
  <c r="W113" i="1"/>
  <c r="D135" i="1"/>
  <c r="T112" i="1"/>
  <c r="T114" i="1" s="1"/>
  <c r="U112" i="1"/>
  <c r="U114" i="1" s="1"/>
  <c r="R112" i="1"/>
  <c r="D133" i="1" l="1"/>
  <c r="D132" i="1" s="1"/>
  <c r="D136" i="1" s="1"/>
  <c r="D137" i="1" s="1"/>
  <c r="V114" i="1"/>
  <c r="W8" i="1"/>
  <c r="W112" i="1" s="1"/>
  <c r="W114" i="1" s="1"/>
  <c r="B3" i="6"/>
  <c r="A2" i="5"/>
  <c r="A2" i="4"/>
  <c r="C2" i="1" l="1"/>
</calcChain>
</file>

<file path=xl/comments1.xml><?xml version="1.0" encoding="utf-8"?>
<comments xmlns="http://schemas.openxmlformats.org/spreadsheetml/2006/main">
  <authors>
    <author>prop conseil</author>
    <author>GACHET ELISE (UGECAM PACAC)</author>
    <author>CHRISTAN RENARD</author>
  </authors>
  <commentList>
    <comment ref="V4" authorId="0" shapeId="0">
      <text>
        <r>
          <rPr>
            <sz val="12"/>
            <color indexed="81"/>
            <rFont val="Tahoma"/>
            <family val="2"/>
          </rPr>
          <t>Noter ici votre taux horaire moyen vendu.
Vous pouvez modifier ligne par ligne manuellement ce taux horaire si vous le souhaitez.</t>
        </r>
      </text>
    </comment>
    <comment ref="V5" authorId="1" shapeId="0">
      <text>
        <r>
          <rPr>
            <b/>
            <sz val="9"/>
            <color indexed="81"/>
            <rFont val="Tahoma"/>
            <family val="2"/>
          </rPr>
          <t xml:space="preserve">NOTEZ ICI VOTRE TAUX HORAIRE MOYEN VENDU D'ENCADREMENT.
VOUS POUVEZ MODIFIER CE DERNIER LIGNE PAR LIGNE SI VOUS LE SOUHAITEZ; </t>
        </r>
      </text>
    </comment>
    <comment ref="R6" authorId="2" shapeId="0">
      <text>
        <r>
          <rPr>
            <b/>
            <u/>
            <sz val="12"/>
            <color indexed="81"/>
            <rFont val="Tahoma"/>
            <family val="2"/>
          </rPr>
          <t>IMPORTANT</t>
        </r>
        <r>
          <rPr>
            <sz val="12"/>
            <color indexed="81"/>
            <rFont val="Tahoma"/>
            <family val="2"/>
          </rPr>
          <t xml:space="preserve">
UNE FOIS LES CADENCES NOTEES PAR RAPPORT AUX INFORMATIONS DU DOCUMENT LISTES, VOUS POUVEZ AFFINER OU MODIFIER CES CADENCES DANS LA FEUILLE DETAIL PRIX.</t>
        </r>
      </text>
    </comment>
    <comment ref="U113" authorId="1" shapeId="0">
      <text>
        <r>
          <rPr>
            <b/>
            <sz val="9"/>
            <color indexed="81"/>
            <rFont val="Tahoma"/>
            <family val="2"/>
          </rPr>
          <t xml:space="preserve">CASE A RENSEIGNER MANUELLEMENT
</t>
        </r>
      </text>
    </comment>
  </commentList>
</comments>
</file>

<file path=xl/sharedStrings.xml><?xml version="1.0" encoding="utf-8"?>
<sst xmlns="http://schemas.openxmlformats.org/spreadsheetml/2006/main" count="702" uniqueCount="347">
  <si>
    <t>jours d'intervention hebdo</t>
  </si>
  <si>
    <t>Désignation des locaux</t>
  </si>
  <si>
    <t>LUN</t>
  </si>
  <si>
    <t>MAR</t>
  </si>
  <si>
    <t>MER</t>
  </si>
  <si>
    <t>JEU</t>
  </si>
  <si>
    <t>VEN</t>
  </si>
  <si>
    <t>SAM</t>
  </si>
  <si>
    <t>DIM</t>
  </si>
  <si>
    <t>niveau qualité</t>
  </si>
  <si>
    <t>Descriptif détaillé</t>
  </si>
  <si>
    <t>Nature sol</t>
  </si>
  <si>
    <t>Surface</t>
  </si>
  <si>
    <t>Nbre opé jour</t>
  </si>
  <si>
    <t>Fréq Hebdo</t>
  </si>
  <si>
    <t>fréquence annuelle</t>
  </si>
  <si>
    <t>Niveau</t>
  </si>
  <si>
    <t>DPR( Détail Prestations récurrentes)</t>
  </si>
  <si>
    <t>Cadence  M2/H</t>
  </si>
  <si>
    <t>Temps opér</t>
  </si>
  <si>
    <t>Temps Hebdo</t>
  </si>
  <si>
    <t>Temps annuel</t>
  </si>
  <si>
    <t>Prix annuel  HT</t>
  </si>
  <si>
    <t>Prix annuel TTC</t>
  </si>
  <si>
    <t>2.18.1</t>
  </si>
  <si>
    <t>BMP</t>
  </si>
  <si>
    <t>LINGE PROPRE 01</t>
  </si>
  <si>
    <t>2.13.1</t>
  </si>
  <si>
    <t>LINGE PROPRE 02</t>
  </si>
  <si>
    <t>2.13.2</t>
  </si>
  <si>
    <t>LOCAL MENAGE</t>
  </si>
  <si>
    <t>2.15</t>
  </si>
  <si>
    <t>LINGE SALE</t>
  </si>
  <si>
    <t>2.14</t>
  </si>
  <si>
    <t>LOCAL SOURCE SECOURS</t>
  </si>
  <si>
    <t>2.18.2</t>
  </si>
  <si>
    <t>ESPACE DETENTE PERSONNEL</t>
  </si>
  <si>
    <t>2.9</t>
  </si>
  <si>
    <t>LOCAL STOCKAGE</t>
  </si>
  <si>
    <t>2.17</t>
  </si>
  <si>
    <t>LOCAL TECHNIQUE</t>
  </si>
  <si>
    <t>CUISINE</t>
  </si>
  <si>
    <t>2.11.1</t>
  </si>
  <si>
    <t>CAR</t>
  </si>
  <si>
    <t>OFFICE DE RECHAUFFAGE</t>
  </si>
  <si>
    <t>2.11.2</t>
  </si>
  <si>
    <t>COIN SALE</t>
  </si>
  <si>
    <t>2.12</t>
  </si>
  <si>
    <t>ZONE DECHETS</t>
  </si>
  <si>
    <t>2.16</t>
  </si>
  <si>
    <t>LOCAL VENTILATION</t>
  </si>
  <si>
    <t>2.18.3</t>
  </si>
  <si>
    <t>LOCAL Cfa</t>
  </si>
  <si>
    <t>2.18.4</t>
  </si>
  <si>
    <t>CHAMBRE 1</t>
  </si>
  <si>
    <t>2.8.1</t>
  </si>
  <si>
    <t>SDB</t>
  </si>
  <si>
    <t>2.8.10</t>
  </si>
  <si>
    <t>CHAMBRE 2</t>
  </si>
  <si>
    <t>2.8.2</t>
  </si>
  <si>
    <t>2.8.20</t>
  </si>
  <si>
    <t>CHAMBRE 3</t>
  </si>
  <si>
    <t>2.8.3</t>
  </si>
  <si>
    <t>2.8.30</t>
  </si>
  <si>
    <t>CHAMBRE 4</t>
  </si>
  <si>
    <t>2.8.4</t>
  </si>
  <si>
    <t>2.8.40</t>
  </si>
  <si>
    <t>CHAMBRE 5</t>
  </si>
  <si>
    <t>2.8.5</t>
  </si>
  <si>
    <t>2.8.50</t>
  </si>
  <si>
    <t>CHAMBRE 6</t>
  </si>
  <si>
    <t>2.8.6</t>
  </si>
  <si>
    <t>2.8.60</t>
  </si>
  <si>
    <t>CHAPITRE 7</t>
  </si>
  <si>
    <t>2.8.7</t>
  </si>
  <si>
    <t>2.8.70</t>
  </si>
  <si>
    <t>CHAMBRE 8</t>
  </si>
  <si>
    <t>2.8.8</t>
  </si>
  <si>
    <t>2.8.80</t>
  </si>
  <si>
    <t>SDB COMMUNE POLYHANDICAP</t>
  </si>
  <si>
    <t>2.10.2</t>
  </si>
  <si>
    <t>SALLE TRANSMISSION</t>
  </si>
  <si>
    <t>2.5.2</t>
  </si>
  <si>
    <t>SALON 1</t>
  </si>
  <si>
    <t>2.3.2</t>
  </si>
  <si>
    <t>SALLE A MANGER</t>
  </si>
  <si>
    <t>2.1</t>
  </si>
  <si>
    <t>2.4</t>
  </si>
  <si>
    <t>SDB COMMUNE AUTISME</t>
  </si>
  <si>
    <t>2.10.1</t>
  </si>
  <si>
    <t>CHAMBRE 01</t>
  </si>
  <si>
    <t>2.6.1</t>
  </si>
  <si>
    <t>2.6.10</t>
  </si>
  <si>
    <t>CHAMBRE 02</t>
  </si>
  <si>
    <t>2.6.2</t>
  </si>
  <si>
    <t>2.6.20</t>
  </si>
  <si>
    <t>CHAMBRE 03</t>
  </si>
  <si>
    <t>2.6.3</t>
  </si>
  <si>
    <t>2.6.30</t>
  </si>
  <si>
    <t>CHAMBRE 04</t>
  </si>
  <si>
    <t>2.6.4</t>
  </si>
  <si>
    <t>2.6.40</t>
  </si>
  <si>
    <t>CHAMBRE 05</t>
  </si>
  <si>
    <t>2.6.5</t>
  </si>
  <si>
    <t>2.6.50</t>
  </si>
  <si>
    <t>CHAMBRE 06</t>
  </si>
  <si>
    <t>2.6.6</t>
  </si>
  <si>
    <t>2.6.60</t>
  </si>
  <si>
    <t>CHAMBRE 07</t>
  </si>
  <si>
    <t>2.6.7</t>
  </si>
  <si>
    <t>2.6.70</t>
  </si>
  <si>
    <t>CHAMBRE 08</t>
  </si>
  <si>
    <t>2.6.8</t>
  </si>
  <si>
    <t>2.6.80</t>
  </si>
  <si>
    <t>2.7</t>
  </si>
  <si>
    <t>2.70</t>
  </si>
  <si>
    <t>2.5.1</t>
  </si>
  <si>
    <t>CHAMBRE 09</t>
  </si>
  <si>
    <t>2.6.9</t>
  </si>
  <si>
    <t>2.6.90</t>
  </si>
  <si>
    <t>CHAMBRE 10</t>
  </si>
  <si>
    <t>CHAMBRE 11</t>
  </si>
  <si>
    <t>2.6.100</t>
  </si>
  <si>
    <t>CHAMBRE 12</t>
  </si>
  <si>
    <t>2.6.11</t>
  </si>
  <si>
    <t>2.6.110</t>
  </si>
  <si>
    <t>CHAMBRE 13</t>
  </si>
  <si>
    <t>2.6.14</t>
  </si>
  <si>
    <t>2.6.140</t>
  </si>
  <si>
    <t>CHAMBRE 14</t>
  </si>
  <si>
    <t>2.6.15</t>
  </si>
  <si>
    <t>2.6.150</t>
  </si>
  <si>
    <t>CHAMBRE 15</t>
  </si>
  <si>
    <t>2.6.16</t>
  </si>
  <si>
    <t>2.6.160</t>
  </si>
  <si>
    <t>CHAMBRE 16</t>
  </si>
  <si>
    <t>2.6.17</t>
  </si>
  <si>
    <t>2.6.170</t>
  </si>
  <si>
    <t>CHAMBRE 17</t>
  </si>
  <si>
    <t>2.6.18</t>
  </si>
  <si>
    <t>2.6.180</t>
  </si>
  <si>
    <t xml:space="preserve">PETIT SALON </t>
  </si>
  <si>
    <t>2.3.1</t>
  </si>
  <si>
    <t xml:space="preserve">ACCUEIL </t>
  </si>
  <si>
    <t>1.1</t>
  </si>
  <si>
    <t>ATELIER N°1</t>
  </si>
  <si>
    <t>1.16</t>
  </si>
  <si>
    <t>ATELIER N°2</t>
  </si>
  <si>
    <t>1.17</t>
  </si>
  <si>
    <t>ATELIER N°3</t>
  </si>
  <si>
    <t>1.18</t>
  </si>
  <si>
    <t>ATELIER N°4</t>
  </si>
  <si>
    <t>1.2</t>
  </si>
  <si>
    <t>1.19</t>
  </si>
  <si>
    <t>SANITAIRES</t>
  </si>
  <si>
    <t>1.3.2</t>
  </si>
  <si>
    <t>1.4</t>
  </si>
  <si>
    <t>DIRECTION</t>
  </si>
  <si>
    <t>1.5</t>
  </si>
  <si>
    <t>1.6</t>
  </si>
  <si>
    <t>SALLE DE REUNION</t>
  </si>
  <si>
    <t>1.7</t>
  </si>
  <si>
    <t>1.8</t>
  </si>
  <si>
    <t xml:space="preserve">CHEF DE SERVICE </t>
  </si>
  <si>
    <t>1.9</t>
  </si>
  <si>
    <t>1.3.1</t>
  </si>
  <si>
    <t>VESTIAIRES HOMMES</t>
  </si>
  <si>
    <t>1.4.1</t>
  </si>
  <si>
    <t>VESTIAIRES FEMMES</t>
  </si>
  <si>
    <t>1.4.2</t>
  </si>
  <si>
    <t>1.14.20</t>
  </si>
  <si>
    <t>SANITAIRES DOUCHES</t>
  </si>
  <si>
    <t>1.14.20'</t>
  </si>
  <si>
    <t>DECHETS MEDICAUX</t>
  </si>
  <si>
    <t>1.13</t>
  </si>
  <si>
    <t>1.15</t>
  </si>
  <si>
    <t>1.12</t>
  </si>
  <si>
    <t>INFIRMERIE</t>
  </si>
  <si>
    <t>1.11</t>
  </si>
  <si>
    <t>BUREAU MEDECIN</t>
  </si>
  <si>
    <t>1.10</t>
  </si>
  <si>
    <t>2.2</t>
  </si>
  <si>
    <t>DEGAGEMENTS</t>
  </si>
  <si>
    <t>1.21.1</t>
  </si>
  <si>
    <t>1.21.2</t>
  </si>
  <si>
    <t>RDC</t>
  </si>
  <si>
    <t>Onglet "détail de prix" - Cellule C2 entrer le nom de votre entreprise</t>
  </si>
  <si>
    <t>Onglet "BPU" Renseigner les tarifs demandés</t>
  </si>
  <si>
    <t xml:space="preserve">Onglet "Hrs Encadrement - renseigner par catégorie le nombre d'heures annuelles dans la colonne C </t>
  </si>
  <si>
    <t>Onglet "Matériel" - renseigner le type de matériel dans la colonne A</t>
  </si>
  <si>
    <t xml:space="preserve">                                                       le nombre affecté exclusivement sur le site colonne B</t>
  </si>
  <si>
    <t xml:space="preserve">                                                       le type colonne C</t>
  </si>
  <si>
    <t xml:space="preserve">                                                       la marque colonne D</t>
  </si>
  <si>
    <t>l'age colonne E</t>
  </si>
  <si>
    <t>Onglet "Produits" - renseigner  le type de produit de nettoyage dans la colonne A</t>
  </si>
  <si>
    <t>la quantité estimative annuelle colonne B</t>
  </si>
  <si>
    <t>la frequence de reapprovisionnement colonne C</t>
  </si>
  <si>
    <t>le type de conditionnement colonne D</t>
  </si>
  <si>
    <t>Important: Pour l'analyse des offres il nous faut absolument le dossier chiffré sur CD ou clé USB</t>
  </si>
  <si>
    <t xml:space="preserve">Le dossier transmis, s'appelle Bordereau de prix, enregistrez le sous le nom de votre société </t>
  </si>
  <si>
    <t>PRESTATIONS de NETTOYAGE de la MAS BASTIA</t>
  </si>
  <si>
    <t>TOTAL</t>
  </si>
  <si>
    <t>Contremaître(s) /Inspecteur(s)</t>
  </si>
  <si>
    <t>TEMPS ANNUELS</t>
  </si>
  <si>
    <t>Chef(s) d'équipe</t>
  </si>
  <si>
    <t>Matériels</t>
  </si>
  <si>
    <t>Nbres</t>
  </si>
  <si>
    <t>Type</t>
  </si>
  <si>
    <t>Marque</t>
  </si>
  <si>
    <r>
      <t>Etat</t>
    </r>
    <r>
      <rPr>
        <i/>
        <sz val="9"/>
        <rFont val="Century Gothic"/>
        <family val="2"/>
      </rPr>
      <t xml:space="preserve"> 
(préciser si neuf ou occasion - age)</t>
    </r>
  </si>
  <si>
    <t>Prix unitaire en € HT</t>
  </si>
  <si>
    <t>ne pas oublier de joindre à ces tableaux les documents suivants :</t>
  </si>
  <si>
    <t xml:space="preserve">fournir l'édition des fiches matériels, avec l'usage des matériels, les caractéristiques techniques, </t>
  </si>
  <si>
    <t>fournir la description de l'utilisation du matériel et les données sécurité éventuelles</t>
  </si>
  <si>
    <r>
      <t xml:space="preserve">PRODUITS DE NETTOYAGE
</t>
    </r>
    <r>
      <rPr>
        <i/>
        <sz val="9"/>
        <rFont val="Arial"/>
        <family val="2"/>
      </rPr>
      <t>(noté par la question 2.2 du mémoire technique)</t>
    </r>
  </si>
  <si>
    <t>Type de supports</t>
  </si>
  <si>
    <t>Nom du produit</t>
  </si>
  <si>
    <t xml:space="preserve">Marque </t>
  </si>
  <si>
    <t>Gamme</t>
  </si>
  <si>
    <t>% de dilution</t>
  </si>
  <si>
    <t xml:space="preserve">Quantité estimée annuelle </t>
  </si>
  <si>
    <t>fréquence de réapprovisionnement</t>
  </si>
  <si>
    <t>conditionnement</t>
  </si>
  <si>
    <t>Coût annuel € HT</t>
  </si>
  <si>
    <t>Carrelage</t>
  </si>
  <si>
    <t>Thermoplastique</t>
  </si>
  <si>
    <t>Moquette</t>
  </si>
  <si>
    <t>Parquet</t>
  </si>
  <si>
    <t>Plancher technique</t>
  </si>
  <si>
    <t>Mobilier de bureau / plan de travail</t>
  </si>
  <si>
    <t>Objets meublants (lampe, téléphone..)</t>
  </si>
  <si>
    <t>Détartrant sanitaires</t>
  </si>
  <si>
    <t>Détergent sanitaires</t>
  </si>
  <si>
    <t>Désinfection sanitaires</t>
  </si>
  <si>
    <t>Faiences sanitaires</t>
  </si>
  <si>
    <t>Robinetterie</t>
  </si>
  <si>
    <t>Distributeurs de consommables</t>
  </si>
  <si>
    <t>Miroirs</t>
  </si>
  <si>
    <t>Vitrerie (pour lots concernés)</t>
  </si>
  <si>
    <t>Désignation de la prestation</t>
  </si>
  <si>
    <t>Cirage des sols en parquet (autres que des escaliers)</t>
  </si>
  <si>
    <t>Lessivage de murs autres que  faïence de tous locaux (hauteur &lt;3 m)</t>
  </si>
  <si>
    <t xml:space="preserve">Mise en état après travaux </t>
  </si>
  <si>
    <t>Prix en € HT pour une intervention</t>
  </si>
  <si>
    <t>Prix en € HT / an</t>
  </si>
  <si>
    <r>
      <t xml:space="preserve">Mise à disposition d'une plateforme dématérialisée (art.9.2 du CCTP) </t>
    </r>
    <r>
      <rPr>
        <sz val="11"/>
        <color rgb="FFFF0000"/>
        <rFont val="Century Gothic"/>
        <family val="2"/>
      </rPr>
      <t xml:space="preserve">- si surcoût </t>
    </r>
  </si>
  <si>
    <t xml:space="preserve">veuillez indiquer le pourcentage de majoration de prix que vous appliquerez aux prix demandés </t>
  </si>
  <si>
    <t>% de majoration du prix de vente</t>
  </si>
  <si>
    <t>PERIODE DE TRAVAIL</t>
  </si>
  <si>
    <t>travail régulier</t>
  </si>
  <si>
    <t>travail occasionnel</t>
  </si>
  <si>
    <t>dimanche</t>
  </si>
  <si>
    <t>jour Férié</t>
  </si>
  <si>
    <t>1er Mai</t>
  </si>
  <si>
    <t>La nuit en semaine</t>
  </si>
  <si>
    <t>la nuit le dimanche</t>
  </si>
  <si>
    <t>la nuit jour férié</t>
  </si>
  <si>
    <t>nuit 1er Mai</t>
  </si>
  <si>
    <t>SALLE D'APPAISEMENT</t>
  </si>
  <si>
    <t>Plus souvent au besoin</t>
  </si>
  <si>
    <t>THE ?</t>
  </si>
  <si>
    <t>Bureau Psychologue</t>
  </si>
  <si>
    <t>SECRETARIAT</t>
  </si>
  <si>
    <t>SALON 2</t>
  </si>
  <si>
    <t>SALLE MP</t>
  </si>
  <si>
    <t>BUREAU EDUC SPE</t>
  </si>
  <si>
    <t>BUREAU</t>
  </si>
  <si>
    <t>Avant 11h</t>
  </si>
  <si>
    <t>SALLE PSYCHOMOTRICITE</t>
  </si>
  <si>
    <t>Sauf si absence.</t>
  </si>
  <si>
    <t>Avec jet d'eau</t>
  </si>
  <si>
    <t>Une fois par trimestre, poussiere toiles d'araignées</t>
  </si>
  <si>
    <t>une fois par mois</t>
  </si>
  <si>
    <t>FOURS (3)</t>
  </si>
  <si>
    <t xml:space="preserve">REFRIGERATEURS (3) </t>
  </si>
  <si>
    <t>intérieur, exterieur. Enlever les grilles</t>
  </si>
  <si>
    <t>intérieur extérieur</t>
  </si>
  <si>
    <t>Nettoyage des chambres à blanc</t>
  </si>
  <si>
    <t>Prix € HT</t>
  </si>
  <si>
    <t xml:space="preserve">Tous les jours </t>
  </si>
  <si>
    <t>Une fois par mois</t>
  </si>
  <si>
    <t>Une fois par semaine</t>
  </si>
  <si>
    <t>Nettoyage des bureaux 4.2.1 CCTP</t>
  </si>
  <si>
    <t>Déplacement du mobilier mobile 4.2.2 CCTP</t>
  </si>
  <si>
    <t>Abord des batiments 4.2.3 CCTP</t>
  </si>
  <si>
    <t>Enlèvement des toiles d'araignées 4.2.4 CCTP</t>
  </si>
  <si>
    <t>Approvisionnement des fournitures sanitaires 4.2.5</t>
  </si>
  <si>
    <t>Enlèvement des poubelles dans les bureaux et aux abords</t>
  </si>
  <si>
    <t>Dispositions exceptionnelles en cas d'épidémie</t>
  </si>
  <si>
    <t xml:space="preserve">Prestations ponctuelles sur demande en cas de besoins supplémentaires </t>
  </si>
  <si>
    <t>Essuyage et Nettoyage des supports sanitaires (4.3.3 du CCTP)</t>
  </si>
  <si>
    <t>Brossage escalier et pallier (4.3.5 du CCTP)</t>
  </si>
  <si>
    <t>unitaire</t>
  </si>
  <si>
    <t>Entretien des sièges textiles par la méthode injection extraction (asise + dossier) (4.3.1 du CCTP)</t>
  </si>
  <si>
    <t>Détachage des moquettes et tapis d'entrée  par méthode injection/ extraction(4.3.4 du CCTP)</t>
  </si>
  <si>
    <t>détachage des moquettes et tapis à sec (4.3.4 du CCTP)</t>
  </si>
  <si>
    <t xml:space="preserve">Nettoyage des surfaces verticales (4.3.2 du CCTP) </t>
  </si>
  <si>
    <t xml:space="preserve">Repère Plan </t>
  </si>
  <si>
    <t xml:space="preserve">Nettoyage des locaux </t>
  </si>
  <si>
    <t>Prestations complémentaires</t>
  </si>
  <si>
    <t xml:space="preserve">SOUS TOTAL </t>
  </si>
  <si>
    <t>Plateforme dématérialisée</t>
  </si>
  <si>
    <t>Nettoyage des vitres Accessibles  ( Inférieure à 3 mètres )</t>
  </si>
  <si>
    <t>Nettoyage des vitres à Grande Hauteur  ( plus de 5 mètres avec Nacelle ou échafaudage )</t>
  </si>
  <si>
    <t>Nettoyage des vitres à Grande Hauteur  ( plus de 5 mètres avec échelle et harnais )</t>
  </si>
  <si>
    <t>Nettoyage des vitres à Hauteur moyenne ( 3 à 5 mètres )</t>
  </si>
  <si>
    <t xml:space="preserve">Informations </t>
  </si>
  <si>
    <t>Signature du prestataire</t>
  </si>
  <si>
    <t xml:space="preserve">Les montants indiqués serviront de base pour comparer les prestataires sur les prestations annuelles régulières : sur le nettoyage des locaux, les prestations complémentaires récurrentes et les prestations annuelles récurrentes. </t>
  </si>
  <si>
    <r>
      <t xml:space="preserve">MATERIELS DE NETTOYAGE
</t>
    </r>
    <r>
      <rPr>
        <i/>
        <sz val="9"/>
        <rFont val="Arial"/>
        <family val="2"/>
      </rPr>
      <t>(noté par la question 2.2 du mémoire technique)</t>
    </r>
  </si>
  <si>
    <r>
      <t xml:space="preserve">UGECAM PACA CORSE
</t>
    </r>
    <r>
      <rPr>
        <i/>
        <sz val="9"/>
        <rFont val="Arial"/>
        <family val="2"/>
      </rPr>
      <t>Noté en partie par la question 3.2 du du mémoire technique</t>
    </r>
  </si>
  <si>
    <r>
      <t xml:space="preserve">Heures non oeuvrantes, affectées sur le site, pour le contrôle, le suivi, l'encadrement, l'organisation et le relationnel client. 
</t>
    </r>
    <r>
      <rPr>
        <i/>
        <sz val="9"/>
        <rFont val="Arial"/>
        <family val="2"/>
      </rPr>
      <t>Noté par la question 3.3 du mémoire technique</t>
    </r>
  </si>
  <si>
    <t>Nota : les candidats pourront modifier la trame (fusionner des lignes pour chiffrage global, supprimer les formules…) pour faciliter leur chiffrage</t>
  </si>
  <si>
    <t xml:space="preserve">La modification des cadences, temps, prix, ligne par ligne est autorisée </t>
  </si>
  <si>
    <t>COMMENCER PAR RENSEIGNER LE TABLEAU DES CADENCES DANS LA FEUILLE LISTES</t>
  </si>
  <si>
    <t>HEURES ENCADREMENT</t>
  </si>
  <si>
    <t>SOUS TOTAL opérationnel</t>
  </si>
  <si>
    <t>NOTER  ICI VOTRE TAUX HORAIRE VENDU HT OPERATIONNEL</t>
  </si>
  <si>
    <t>NOTER  ICI VOTRE TAUX HORAIRE VENDU HT D'ENCADREMENT</t>
  </si>
  <si>
    <t>PRESTATION DE NETTOYAGE DE BASTIA</t>
  </si>
  <si>
    <t>Nettoyage des locaux</t>
  </si>
  <si>
    <t xml:space="preserve">Prix hors encadrement annuel HT </t>
  </si>
  <si>
    <t>Prix encadrement annuel HT</t>
  </si>
  <si>
    <t>Total Prix annuel HT</t>
  </si>
  <si>
    <t>Total Prix annuel TTC</t>
  </si>
  <si>
    <t>Site Bastia</t>
  </si>
  <si>
    <t xml:space="preserve">TABLEAU TOTAL </t>
  </si>
  <si>
    <t>Onglet "Détail de Prix" renseigner les cadences dans la colonne R</t>
  </si>
  <si>
    <t xml:space="preserve">Onglet "détail de prix" - Cellule V4 et V5 Renseigner votre taux horaire vendu moyen oeuvant et d'encadrement qui prend en compte toutes les conditions du dossier, </t>
  </si>
  <si>
    <t>Unité</t>
  </si>
  <si>
    <t>m²</t>
  </si>
  <si>
    <t xml:space="preserve">Remise en état des sols thermoplastiques par décapage des sols et pose d'émulsion ( 2 couches) . (4.1.1 CCTP). </t>
  </si>
  <si>
    <t>Remise en état des sols thermoplastiques par Spray Méthode (4.1.1 CCTP)</t>
  </si>
  <si>
    <t>Décapage des sols annuel (4.1.1 CCTP)</t>
  </si>
  <si>
    <t>Nettoyage des ascenseurs (4.3.7 CCTP)</t>
  </si>
  <si>
    <t>Nettoyage des parkings (4.3.8 CCTP)</t>
  </si>
  <si>
    <t>Chambre &lt;10m²</t>
  </si>
  <si>
    <t>Chambre  &gt;10m² et &lt;15m²</t>
  </si>
  <si>
    <t>Chambre  &gt;15m² et &lt;20m²</t>
  </si>
  <si>
    <t>Chambre  &gt;20m² et &lt;25m²</t>
  </si>
  <si>
    <t>Chambre  &gt;25m² et &lt;30m²</t>
  </si>
  <si>
    <t>Prix par m² supplémentaire au dela de 30 m²</t>
  </si>
  <si>
    <t>PRESTATIONS DE NETTOYAGE DE BASTIA
-Bordereaux des prix unitaires-</t>
  </si>
  <si>
    <t>PRESTATIONS DE NETTOYAGE DE BASTIA</t>
  </si>
  <si>
    <t>RENSEIGNER LE TEMPS HEBDOMADAIRE APPROXIMATIF POUR CHAQUE PRESTATION</t>
  </si>
  <si>
    <t>Renseigner le temps d'encadrement annuel en colonne U 113</t>
  </si>
  <si>
    <t>Renseigner le temps Hebdomadaire en colonne o de la ligne 119 à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</si>
</sst>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0.00&quot; m²&quot;"/>
    <numFmt numFmtId="165" formatCode="0.00&quot; h&quot;"/>
    <numFmt numFmtId="166" formatCode="0.0&quot; h&quot;"/>
    <numFmt numFmtId="167" formatCode="_-* #,##0.00\ [$€-1]_-;\-* #,##0.00\ [$€-1]_-;_-* &quot;-&quot;??\ [$€-1]_-"/>
    <numFmt numFmtId="168" formatCode="#,##0.00_ ;\-#,##0.00\ "/>
    <numFmt numFmtId="169" formatCode="#,##0.00\ &quot;€&quot;"/>
    <numFmt numFmtId="170" formatCode="_-* #,##0.00\ [$€-1]_-;\-* #,##0.00\ [$€-1]_-;_-* &quot;-&quot;??\ [$€-1]_-;_-@_-"/>
  </numFmts>
  <fonts count="4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2"/>
      <color indexed="81"/>
      <name val="Tahoma"/>
      <family val="2"/>
    </font>
    <font>
      <sz val="12"/>
      <color indexed="81"/>
      <name val="Tahoma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Century Gothic"/>
      <family val="2"/>
    </font>
    <font>
      <b/>
      <sz val="16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9"/>
      <color indexed="12"/>
      <name val="Arial"/>
      <family val="2"/>
    </font>
    <font>
      <b/>
      <sz val="12"/>
      <name val="Arial"/>
      <family val="2"/>
    </font>
    <font>
      <b/>
      <sz val="12"/>
      <color indexed="48"/>
      <name val="Arial"/>
      <family val="2"/>
    </font>
    <font>
      <sz val="11"/>
      <name val="Century Gothic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1"/>
      <color indexed="10"/>
      <name val="Century Gothic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i/>
      <sz val="9"/>
      <name val="Century Gothic"/>
      <family val="2"/>
    </font>
    <font>
      <i/>
      <u/>
      <sz val="1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theme="7" tint="-0.249977111117893"/>
      <name val="Century Gothic"/>
      <family val="2"/>
    </font>
    <font>
      <i/>
      <sz val="10"/>
      <name val="Arial"/>
      <family val="2"/>
    </font>
    <font>
      <b/>
      <sz val="9"/>
      <color indexed="81"/>
      <name val="Tahoma"/>
      <family val="2"/>
    </font>
    <font>
      <b/>
      <sz val="24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7" fontId="14" fillId="0" borderId="0" applyFont="0" applyFill="0" applyBorder="0" applyAlignment="0" applyProtection="0"/>
    <xf numFmtId="0" fontId="14" fillId="0" borderId="0"/>
    <xf numFmtId="0" fontId="14" fillId="0" borderId="0"/>
    <xf numFmtId="0" fontId="38" fillId="0" borderId="0"/>
    <xf numFmtId="44" fontId="14" fillId="0" borderId="0" applyFont="0" applyFill="0" applyBorder="0" applyAlignment="0" applyProtection="0"/>
  </cellStyleXfs>
  <cellXfs count="246">
    <xf numFmtId="0" fontId="0" fillId="0" borderId="0" xfId="0"/>
    <xf numFmtId="0" fontId="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  <protection hidden="1"/>
    </xf>
    <xf numFmtId="0" fontId="19" fillId="0" borderId="0" xfId="0" applyFont="1"/>
    <xf numFmtId="0" fontId="19" fillId="5" borderId="0" xfId="0" applyFont="1" applyFill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/>
    <xf numFmtId="0" fontId="22" fillId="0" borderId="0" xfId="0" applyFont="1"/>
    <xf numFmtId="0" fontId="17" fillId="0" borderId="0" xfId="0" applyFont="1"/>
    <xf numFmtId="0" fontId="3" fillId="0" borderId="0" xfId="0" applyFont="1"/>
    <xf numFmtId="0" fontId="23" fillId="0" borderId="0" xfId="0" applyFont="1"/>
    <xf numFmtId="0" fontId="9" fillId="0" borderId="0" xfId="0" applyFont="1"/>
    <xf numFmtId="0" fontId="9" fillId="7" borderId="0" xfId="0" applyFont="1" applyFill="1" applyBorder="1" applyAlignment="1">
      <alignment horizontal="center" wrapText="1"/>
    </xf>
    <xf numFmtId="0" fontId="9" fillId="8" borderId="22" xfId="0" applyFont="1" applyFill="1" applyBorder="1" applyAlignment="1">
      <alignment vertical="center"/>
    </xf>
    <xf numFmtId="0" fontId="17" fillId="8" borderId="8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165" fontId="18" fillId="9" borderId="20" xfId="1" applyNumberFormat="1" applyFont="1" applyFill="1" applyBorder="1" applyAlignment="1" applyProtection="1">
      <alignment horizontal="center" vertical="center"/>
      <protection locked="0"/>
    </xf>
    <xf numFmtId="165" fontId="18" fillId="0" borderId="20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3" fillId="0" borderId="23" xfId="0" applyFont="1" applyBorder="1"/>
    <xf numFmtId="0" fontId="17" fillId="0" borderId="2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28" fillId="0" borderId="0" xfId="0" applyFont="1" applyAlignment="1" applyProtection="1">
      <alignment vertical="center"/>
    </xf>
    <xf numFmtId="0" fontId="0" fillId="0" borderId="0" xfId="0" applyProtection="1"/>
    <xf numFmtId="0" fontId="9" fillId="0" borderId="0" xfId="0" applyFont="1" applyProtection="1"/>
    <xf numFmtId="0" fontId="8" fillId="0" borderId="9" xfId="0" applyFont="1" applyBorder="1" applyAlignment="1">
      <alignment horizontal="center" vertical="center" wrapText="1"/>
    </xf>
    <xf numFmtId="0" fontId="17" fillId="9" borderId="0" xfId="0" applyFont="1" applyFill="1" applyBorder="1" applyAlignment="1">
      <alignment vertical="center"/>
    </xf>
    <xf numFmtId="0" fontId="23" fillId="0" borderId="8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14" fillId="10" borderId="8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19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2" fillId="0" borderId="0" xfId="0" applyFont="1"/>
    <xf numFmtId="169" fontId="23" fillId="0" borderId="8" xfId="0" applyNumberFormat="1" applyFont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169" fontId="23" fillId="0" borderId="0" xfId="0" applyNumberFormat="1" applyFont="1" applyBorder="1" applyAlignment="1" applyProtection="1">
      <alignment horizontal="center" vertical="center" wrapText="1"/>
    </xf>
    <xf numFmtId="0" fontId="31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17" fillId="11" borderId="8" xfId="0" applyFont="1" applyFill="1" applyBorder="1" applyAlignment="1" applyProtection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32" fillId="0" borderId="8" xfId="0" applyFont="1" applyBorder="1" applyAlignment="1">
      <alignment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8" xfId="0" applyFont="1" applyBorder="1" applyAlignment="1">
      <alignment vertical="center"/>
    </xf>
    <xf numFmtId="0" fontId="30" fillId="0" borderId="8" xfId="0" applyFont="1" applyBorder="1" applyAlignment="1">
      <alignment horizontal="center" vertical="center"/>
    </xf>
    <xf numFmtId="0" fontId="21" fillId="0" borderId="12" xfId="0" applyFont="1" applyBorder="1" applyAlignment="1">
      <alignment vertical="center"/>
    </xf>
    <xf numFmtId="0" fontId="21" fillId="11" borderId="8" xfId="0" applyFont="1" applyFill="1" applyBorder="1" applyAlignment="1" applyProtection="1">
      <alignment horizontal="center" vertical="center"/>
    </xf>
    <xf numFmtId="0" fontId="31" fillId="0" borderId="8" xfId="0" applyFont="1" applyBorder="1" applyAlignment="1">
      <alignment vertical="center"/>
    </xf>
    <xf numFmtId="0" fontId="21" fillId="11" borderId="8" xfId="2" applyFont="1" applyFill="1" applyBorder="1" applyAlignment="1" applyProtection="1">
      <alignment horizontal="center" vertical="center"/>
    </xf>
    <xf numFmtId="0" fontId="17" fillId="11" borderId="8" xfId="2" applyFont="1" applyFill="1" applyBorder="1" applyAlignment="1" applyProtection="1">
      <alignment horizontal="center" vertical="center"/>
    </xf>
    <xf numFmtId="0" fontId="21" fillId="0" borderId="12" xfId="2" applyFont="1" applyBorder="1" applyAlignment="1">
      <alignment vertical="center"/>
    </xf>
    <xf numFmtId="0" fontId="32" fillId="0" borderId="8" xfId="2" applyFont="1" applyBorder="1" applyAlignment="1">
      <alignment vertical="center" wrapText="1"/>
    </xf>
    <xf numFmtId="0" fontId="31" fillId="0" borderId="8" xfId="2" applyFont="1" applyBorder="1" applyAlignment="1">
      <alignment vertical="center"/>
    </xf>
    <xf numFmtId="0" fontId="23" fillId="0" borderId="0" xfId="0" applyFont="1" applyAlignment="1">
      <alignment vertical="center"/>
    </xf>
    <xf numFmtId="0" fontId="17" fillId="6" borderId="0" xfId="0" applyFont="1" applyFill="1" applyAlignment="1">
      <alignment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0" fontId="0" fillId="0" borderId="31" xfId="0" applyFill="1" applyBorder="1" applyAlignment="1" applyProtection="1">
      <alignment vertical="center"/>
      <protection locked="0"/>
    </xf>
    <xf numFmtId="0" fontId="0" fillId="0" borderId="32" xfId="0" applyFill="1" applyBorder="1" applyAlignment="1" applyProtection="1">
      <alignment vertical="center"/>
      <protection locked="0"/>
    </xf>
    <xf numFmtId="0" fontId="0" fillId="0" borderId="33" xfId="0" applyFill="1" applyBorder="1" applyAlignment="1" applyProtection="1">
      <alignment vertical="center"/>
      <protection locked="0"/>
    </xf>
    <xf numFmtId="0" fontId="0" fillId="0" borderId="34" xfId="0" applyFill="1" applyBorder="1" applyAlignment="1" applyProtection="1">
      <alignment vertical="center"/>
      <protection locked="0"/>
    </xf>
    <xf numFmtId="0" fontId="0" fillId="0" borderId="29" xfId="0" applyFill="1" applyBorder="1" applyAlignment="1" applyProtection="1">
      <alignment vertical="center"/>
      <protection locked="0"/>
    </xf>
    <xf numFmtId="0" fontId="0" fillId="0" borderId="30" xfId="0" applyFill="1" applyBorder="1" applyAlignment="1" applyProtection="1">
      <alignment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34" fillId="0" borderId="8" xfId="0" applyFont="1" applyBorder="1"/>
    <xf numFmtId="0" fontId="35" fillId="0" borderId="8" xfId="0" applyFont="1" applyBorder="1"/>
    <xf numFmtId="0" fontId="35" fillId="0" borderId="14" xfId="0" applyFont="1" applyBorder="1"/>
    <xf numFmtId="0" fontId="0" fillId="0" borderId="8" xfId="0" applyBorder="1" applyAlignment="1">
      <alignment wrapText="1"/>
    </xf>
    <xf numFmtId="0" fontId="0" fillId="0" borderId="8" xfId="0" applyFill="1" applyBorder="1"/>
    <xf numFmtId="0" fontId="37" fillId="0" borderId="8" xfId="0" applyFont="1" applyBorder="1" applyAlignment="1">
      <alignment horizontal="center" vertical="center"/>
    </xf>
    <xf numFmtId="0" fontId="0" fillId="9" borderId="8" xfId="0" applyFill="1" applyBorder="1"/>
    <xf numFmtId="0" fontId="0" fillId="0" borderId="18" xfId="0" applyBorder="1"/>
    <xf numFmtId="0" fontId="0" fillId="9" borderId="18" xfId="0" applyFill="1" applyBorder="1"/>
    <xf numFmtId="0" fontId="35" fillId="0" borderId="18" xfId="0" applyFont="1" applyBorder="1"/>
    <xf numFmtId="0" fontId="35" fillId="0" borderId="19" xfId="0" applyFont="1" applyBorder="1"/>
    <xf numFmtId="0" fontId="0" fillId="0" borderId="18" xfId="0" applyFill="1" applyBorder="1"/>
    <xf numFmtId="0" fontId="17" fillId="11" borderId="18" xfId="0" applyFont="1" applyFill="1" applyBorder="1" applyAlignment="1" applyProtection="1">
      <alignment horizontal="center" vertical="center"/>
    </xf>
    <xf numFmtId="169" fontId="23" fillId="0" borderId="8" xfId="2" applyNumberFormat="1" applyFont="1" applyBorder="1" applyAlignment="1">
      <alignment horizontal="center" vertical="center" wrapText="1"/>
    </xf>
    <xf numFmtId="0" fontId="39" fillId="9" borderId="0" xfId="4" applyFont="1" applyFill="1" applyBorder="1" applyAlignment="1" applyProtection="1">
      <alignment horizontal="left" vertical="center"/>
      <protection locked="0"/>
    </xf>
    <xf numFmtId="0" fontId="6" fillId="9" borderId="0" xfId="4" applyFont="1" applyFill="1" applyAlignment="1">
      <alignment horizontal="center" vertical="center"/>
    </xf>
    <xf numFmtId="0" fontId="8" fillId="9" borderId="0" xfId="4" applyFont="1" applyFill="1" applyBorder="1" applyAlignment="1" applyProtection="1">
      <alignment horizontal="center" vertical="center" wrapText="1"/>
      <protection locked="0"/>
    </xf>
    <xf numFmtId="0" fontId="2" fillId="9" borderId="0" xfId="4" applyFont="1" applyFill="1" applyBorder="1" applyAlignment="1">
      <alignment horizontal="center" vertical="center"/>
    </xf>
    <xf numFmtId="0" fontId="9" fillId="9" borderId="0" xfId="4" applyFont="1" applyFill="1" applyBorder="1" applyAlignment="1">
      <alignment horizontal="center" vertical="center"/>
    </xf>
    <xf numFmtId="0" fontId="9" fillId="9" borderId="17" xfId="4" applyFont="1" applyFill="1" applyBorder="1" applyAlignment="1">
      <alignment horizontal="center" vertical="center"/>
    </xf>
    <xf numFmtId="0" fontId="10" fillId="9" borderId="0" xfId="4" applyFont="1" applyFill="1" applyBorder="1" applyAlignment="1">
      <alignment horizontal="center" vertical="center" wrapText="1"/>
    </xf>
    <xf numFmtId="0" fontId="38" fillId="9" borderId="0" xfId="4" applyFill="1" applyAlignment="1">
      <alignment vertical="center"/>
    </xf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170" fontId="0" fillId="0" borderId="8" xfId="0" applyNumberFormat="1" applyBorder="1"/>
    <xf numFmtId="0" fontId="0" fillId="0" borderId="8" xfId="0" applyNumberFormat="1" applyBorder="1"/>
    <xf numFmtId="0" fontId="36" fillId="13" borderId="0" xfId="0" applyFont="1" applyFill="1" applyBorder="1"/>
    <xf numFmtId="167" fontId="18" fillId="0" borderId="54" xfId="1" applyFont="1" applyFill="1" applyBorder="1" applyAlignment="1" applyProtection="1">
      <alignment horizontal="center"/>
      <protection locked="0" hidden="1"/>
    </xf>
    <xf numFmtId="167" fontId="18" fillId="0" borderId="46" xfId="1" applyFont="1" applyFill="1" applyBorder="1" applyAlignment="1" applyProtection="1">
      <alignment horizontal="center"/>
      <protection locked="0" hidden="1"/>
    </xf>
    <xf numFmtId="0" fontId="0" fillId="9" borderId="0" xfId="0" applyFill="1" applyBorder="1"/>
    <xf numFmtId="2" fontId="13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42" fillId="9" borderId="0" xfId="0" applyFont="1" applyFill="1" applyBorder="1" applyAlignment="1" applyProtection="1">
      <alignment vertical="center" wrapText="1"/>
      <protection locked="0"/>
    </xf>
    <xf numFmtId="0" fontId="13" fillId="9" borderId="0" xfId="0" applyFont="1" applyFill="1" applyBorder="1" applyAlignment="1" applyProtection="1">
      <alignment vertical="center" wrapText="1"/>
      <protection locked="0"/>
    </xf>
    <xf numFmtId="0" fontId="43" fillId="0" borderId="0" xfId="0" applyFont="1" applyBorder="1"/>
    <xf numFmtId="0" fontId="0" fillId="0" borderId="14" xfId="0" applyBorder="1"/>
    <xf numFmtId="0" fontId="0" fillId="0" borderId="50" xfId="0" applyBorder="1"/>
    <xf numFmtId="0" fontId="0" fillId="0" borderId="53" xfId="0" applyBorder="1"/>
    <xf numFmtId="0" fontId="0" fillId="9" borderId="53" xfId="0" applyFill="1" applyBorder="1"/>
    <xf numFmtId="0" fontId="0" fillId="0" borderId="55" xfId="0" applyBorder="1"/>
    <xf numFmtId="0" fontId="35" fillId="0" borderId="53" xfId="0" applyFont="1" applyBorder="1"/>
    <xf numFmtId="0" fontId="35" fillId="0" borderId="51" xfId="0" applyFont="1" applyBorder="1"/>
    <xf numFmtId="0" fontId="35" fillId="0" borderId="42" xfId="0" applyFont="1" applyBorder="1"/>
    <xf numFmtId="0" fontId="0" fillId="13" borderId="56" xfId="0" applyNumberFormat="1" applyFill="1" applyBorder="1"/>
    <xf numFmtId="170" fontId="0" fillId="13" borderId="56" xfId="0" applyNumberFormat="1" applyFill="1" applyBorder="1"/>
    <xf numFmtId="0" fontId="0" fillId="15" borderId="37" xfId="0" applyFill="1" applyBorder="1"/>
    <xf numFmtId="0" fontId="0" fillId="15" borderId="38" xfId="0" applyFill="1" applyBorder="1"/>
    <xf numFmtId="0" fontId="0" fillId="15" borderId="39" xfId="0" applyFill="1" applyBorder="1"/>
    <xf numFmtId="0" fontId="0" fillId="15" borderId="24" xfId="0" applyFill="1" applyBorder="1"/>
    <xf numFmtId="0" fontId="36" fillId="16" borderId="37" xfId="0" applyFont="1" applyFill="1" applyBorder="1"/>
    <xf numFmtId="0" fontId="36" fillId="16" borderId="38" xfId="0" applyFont="1" applyFill="1" applyBorder="1"/>
    <xf numFmtId="0" fontId="36" fillId="16" borderId="38" xfId="0" applyNumberFormat="1" applyFont="1" applyFill="1" applyBorder="1"/>
    <xf numFmtId="170" fontId="36" fillId="16" borderId="38" xfId="0" applyNumberFormat="1" applyFont="1" applyFill="1" applyBorder="1"/>
    <xf numFmtId="170" fontId="36" fillId="16" borderId="39" xfId="0" applyNumberFormat="1" applyFont="1" applyFill="1" applyBorder="1"/>
    <xf numFmtId="0" fontId="0" fillId="8" borderId="26" xfId="0" applyFill="1" applyBorder="1"/>
    <xf numFmtId="0" fontId="0" fillId="8" borderId="43" xfId="0" applyFill="1" applyBorder="1"/>
    <xf numFmtId="0" fontId="0" fillId="0" borderId="26" xfId="0" applyBorder="1"/>
    <xf numFmtId="0" fontId="0" fillId="0" borderId="43" xfId="0" applyBorder="1"/>
    <xf numFmtId="0" fontId="0" fillId="14" borderId="26" xfId="0" applyFill="1" applyBorder="1"/>
    <xf numFmtId="0" fontId="0" fillId="16" borderId="26" xfId="0" applyFill="1" applyBorder="1"/>
    <xf numFmtId="0" fontId="0" fillId="16" borderId="44" xfId="0" applyFill="1" applyBorder="1"/>
    <xf numFmtId="170" fontId="0" fillId="14" borderId="43" xfId="0" applyNumberFormat="1" applyFill="1" applyBorder="1"/>
    <xf numFmtId="170" fontId="0" fillId="16" borderId="43" xfId="0" applyNumberFormat="1" applyFill="1" applyBorder="1"/>
    <xf numFmtId="170" fontId="0" fillId="16" borderId="46" xfId="0" applyNumberFormat="1" applyFill="1" applyBorder="1"/>
    <xf numFmtId="0" fontId="36" fillId="15" borderId="40" xfId="0" applyFont="1" applyFill="1" applyBorder="1" applyAlignment="1">
      <alignment horizontal="center" vertical="center"/>
    </xf>
    <xf numFmtId="0" fontId="0" fillId="15" borderId="42" xfId="0" applyFill="1" applyBorder="1" applyAlignment="1">
      <alignment horizontal="center" vertical="center"/>
    </xf>
    <xf numFmtId="0" fontId="19" fillId="9" borderId="0" xfId="0" applyFont="1" applyFill="1"/>
    <xf numFmtId="0" fontId="20" fillId="0" borderId="0" xfId="0" applyFont="1" applyAlignment="1">
      <alignment horizontal="center" vertical="center"/>
    </xf>
    <xf numFmtId="0" fontId="0" fillId="12" borderId="40" xfId="0" applyFill="1" applyBorder="1" applyAlignment="1">
      <alignment horizontal="center"/>
    </xf>
    <xf numFmtId="0" fontId="0" fillId="12" borderId="41" xfId="0" applyFill="1" applyBorder="1" applyAlignment="1">
      <alignment horizontal="center"/>
    </xf>
    <xf numFmtId="0" fontId="0" fillId="12" borderId="42" xfId="0" applyFill="1" applyBorder="1" applyAlignment="1">
      <alignment horizontal="center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12" borderId="37" xfId="0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0" fontId="0" fillId="12" borderId="39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166" fontId="2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2" borderId="5" xfId="0" applyFont="1" applyFill="1" applyBorder="1" applyAlignment="1" applyProtection="1">
      <alignment horizontal="center" vertical="center" wrapText="1"/>
      <protection hidden="1"/>
    </xf>
    <xf numFmtId="0" fontId="12" fillId="2" borderId="35" xfId="0" applyFont="1" applyFill="1" applyBorder="1" applyAlignment="1" applyProtection="1">
      <alignment horizontal="center" vertical="center" wrapText="1"/>
      <protection hidden="1"/>
    </xf>
    <xf numFmtId="0" fontId="12" fillId="2" borderId="16" xfId="0" applyFont="1" applyFill="1" applyBorder="1" applyAlignment="1" applyProtection="1">
      <alignment horizontal="center" vertical="center" wrapText="1"/>
      <protection hidden="1"/>
    </xf>
    <xf numFmtId="0" fontId="12" fillId="2" borderId="36" xfId="0" applyFont="1" applyFill="1" applyBorder="1" applyAlignment="1" applyProtection="1">
      <alignment horizontal="center" vertical="center" wrapText="1"/>
      <protection hidden="1"/>
    </xf>
    <xf numFmtId="2" fontId="3" fillId="2" borderId="6" xfId="0" applyNumberFormat="1" applyFont="1" applyFill="1" applyBorder="1" applyAlignment="1">
      <alignment horizontal="center" vertical="center" textRotation="90" wrapText="1"/>
    </xf>
    <xf numFmtId="2" fontId="3" fillId="2" borderId="21" xfId="0" applyNumberFormat="1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textRotation="90"/>
    </xf>
    <xf numFmtId="0" fontId="7" fillId="2" borderId="25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165" fontId="2" fillId="2" borderId="21" xfId="0" applyNumberFormat="1" applyFont="1" applyFill="1" applyBorder="1" applyAlignment="1" applyProtection="1">
      <alignment horizontal="center" vertical="center" wrapText="1"/>
      <protection hidden="1"/>
    </xf>
    <xf numFmtId="165" fontId="2" fillId="2" borderId="20" xfId="0" applyNumberFormat="1" applyFont="1" applyFill="1" applyBorder="1" applyAlignment="1" applyProtection="1">
      <alignment horizontal="center" vertical="center" wrapText="1"/>
      <protection hidden="1"/>
    </xf>
    <xf numFmtId="165" fontId="2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21" xfId="0" applyFont="1" applyFill="1" applyBorder="1" applyAlignment="1">
      <alignment horizontal="center" vertical="center" textRotation="90" wrapText="1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textRotation="90" wrapText="1"/>
    </xf>
    <xf numFmtId="165" fontId="3" fillId="2" borderId="21" xfId="0" applyNumberFormat="1" applyFont="1" applyFill="1" applyBorder="1" applyAlignment="1">
      <alignment horizontal="center" vertical="center" textRotation="90" wrapText="1"/>
    </xf>
    <xf numFmtId="168" fontId="16" fillId="0" borderId="52" xfId="1" applyNumberFormat="1" applyFont="1" applyFill="1" applyBorder="1" applyAlignment="1" applyProtection="1">
      <alignment horizontal="center" wrapText="1"/>
      <protection hidden="1"/>
    </xf>
    <xf numFmtId="168" fontId="16" fillId="0" borderId="49" xfId="1" applyNumberFormat="1" applyFont="1" applyFill="1" applyBorder="1" applyAlignment="1" applyProtection="1">
      <alignment horizontal="center" wrapText="1"/>
      <protection hidden="1"/>
    </xf>
    <xf numFmtId="168" fontId="16" fillId="0" borderId="48" xfId="1" applyNumberFormat="1" applyFont="1" applyFill="1" applyBorder="1" applyAlignment="1" applyProtection="1">
      <alignment horizontal="center" wrapText="1"/>
      <protection hidden="1"/>
    </xf>
    <xf numFmtId="168" fontId="16" fillId="0" borderId="44" xfId="1" applyNumberFormat="1" applyFont="1" applyFill="1" applyBorder="1" applyAlignment="1" applyProtection="1">
      <alignment horizontal="center" wrapText="1"/>
      <protection hidden="1"/>
    </xf>
    <xf numFmtId="168" fontId="16" fillId="0" borderId="45" xfId="1" applyNumberFormat="1" applyFont="1" applyFill="1" applyBorder="1" applyAlignment="1" applyProtection="1">
      <alignment horizontal="center" wrapText="1"/>
      <protection hidden="1"/>
    </xf>
    <xf numFmtId="168" fontId="16" fillId="0" borderId="47" xfId="1" applyNumberFormat="1" applyFont="1" applyFill="1" applyBorder="1" applyAlignment="1" applyProtection="1">
      <alignment horizontal="center" wrapText="1"/>
      <protection hidden="1"/>
    </xf>
    <xf numFmtId="0" fontId="25" fillId="8" borderId="0" xfId="0" applyFont="1" applyFill="1" applyBorder="1" applyAlignment="1" applyProtection="1">
      <alignment horizontal="center" vertical="center" wrapText="1"/>
      <protection locked="0"/>
    </xf>
    <xf numFmtId="0" fontId="40" fillId="9" borderId="0" xfId="4" applyFont="1" applyFill="1" applyBorder="1" applyAlignment="1">
      <alignment horizontal="center" vertical="center" wrapText="1"/>
    </xf>
    <xf numFmtId="166" fontId="2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44" fillId="9" borderId="0" xfId="0" applyFont="1" applyFill="1" applyBorder="1" applyAlignment="1" applyProtection="1">
      <alignment horizontal="center" vertical="center" wrapText="1"/>
      <protection locked="0"/>
    </xf>
    <xf numFmtId="165" fontId="2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17" fillId="12" borderId="0" xfId="0" applyFont="1" applyFill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7" fillId="11" borderId="25" xfId="0" applyFont="1" applyFill="1" applyBorder="1" applyAlignment="1" applyProtection="1">
      <alignment horizontal="center" vertical="center"/>
    </xf>
    <xf numFmtId="0" fontId="17" fillId="11" borderId="0" xfId="0" applyFont="1" applyFill="1" applyBorder="1" applyAlignment="1" applyProtection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 wrapText="1"/>
    </xf>
    <xf numFmtId="0" fontId="25" fillId="3" borderId="11" xfId="0" applyFont="1" applyFill="1" applyBorder="1" applyAlignment="1">
      <alignment horizont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 applyProtection="1">
      <alignment horizontal="center" vertical="center" wrapText="1"/>
      <protection hidden="1"/>
    </xf>
    <xf numFmtId="165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170" fontId="0" fillId="15" borderId="24" xfId="0" applyNumberFormat="1" applyFill="1" applyBorder="1"/>
    <xf numFmtId="170" fontId="0" fillId="15" borderId="39" xfId="0" applyNumberFormat="1" applyFill="1" applyBorder="1"/>
    <xf numFmtId="170" fontId="0" fillId="0" borderId="43" xfId="0" applyNumberFormat="1" applyBorder="1"/>
    <xf numFmtId="0" fontId="32" fillId="0" borderId="0" xfId="0" applyFont="1"/>
  </cellXfs>
  <cellStyles count="6">
    <cellStyle name="Euro" xfId="1"/>
    <cellStyle name="Monétaire 2" xfId="5"/>
    <cellStyle name="Normal" xfId="0" builtinId="0"/>
    <cellStyle name="Normal 2" xfId="3"/>
    <cellStyle name="Normal 3" xfId="2"/>
    <cellStyle name="Normal 4" xfId="4"/>
  </cellStyles>
  <dxfs count="2"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41301-13-iur1\marches\GESTION%20DES%20MARCHES\MARCHESenREDAC\2023.27%20Nettoyage%20AM%20+%20Bastia\3.%20DCE\Bordereau-de-chiffrage%20AM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"/>
      <sheetName val="listes"/>
      <sheetName val="détail de prix"/>
      <sheetName val="récap général"/>
      <sheetName val="BPU"/>
      <sheetName val="Hrs Encadrement"/>
      <sheetName val="Matériel"/>
      <sheetName val="Produits"/>
    </sheetNames>
    <sheetDataSet>
      <sheetData sheetId="0">
        <row r="1">
          <cell r="B1" t="str">
            <v>PRESTATIONS de NETTOYAGE des ALPES MARITIMES</v>
          </cell>
        </row>
      </sheetData>
      <sheetData sheetId="1">
        <row r="2">
          <cell r="B2" t="str">
            <v>Nom du candidat</v>
          </cell>
        </row>
      </sheetData>
      <sheetData sheetId="2">
        <row r="406">
          <cell r="S406" t="e">
            <v>#DIV/0!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opLeftCell="A7" workbookViewId="0">
      <selection activeCell="O17" sqref="O17"/>
    </sheetView>
  </sheetViews>
  <sheetFormatPr baseColWidth="10" defaultRowHeight="15" x14ac:dyDescent="0.25"/>
  <sheetData>
    <row r="1" spans="1:14" ht="33.75" customHeight="1" x14ac:dyDescent="0.3">
      <c r="A1" s="12"/>
      <c r="B1" s="156" t="s">
        <v>200</v>
      </c>
      <c r="C1" s="156"/>
      <c r="D1" s="156"/>
      <c r="E1" s="156"/>
      <c r="F1" s="156"/>
      <c r="G1" s="156"/>
      <c r="H1" s="12"/>
      <c r="I1" s="12"/>
      <c r="J1" s="12"/>
      <c r="K1" s="12"/>
      <c r="L1" s="12"/>
      <c r="M1" s="12"/>
      <c r="N1" s="12"/>
    </row>
    <row r="2" spans="1:14" ht="16.5" x14ac:dyDescent="0.3">
      <c r="A2" s="13">
        <v>1</v>
      </c>
      <c r="B2" s="12" t="s">
        <v>186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6.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6.5" x14ac:dyDescent="0.3">
      <c r="A4" s="13">
        <v>2</v>
      </c>
      <c r="B4" s="12" t="s">
        <v>327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6.5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 ht="16.5" x14ac:dyDescent="0.3">
      <c r="A6" s="13">
        <v>3</v>
      </c>
      <c r="B6" s="12" t="s">
        <v>328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16.5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ht="16.5" x14ac:dyDescent="0.3">
      <c r="A8" s="13">
        <v>4</v>
      </c>
      <c r="B8" s="12" t="s">
        <v>345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ht="16.5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 ht="16.5" x14ac:dyDescent="0.3">
      <c r="A10" s="13">
        <v>5</v>
      </c>
      <c r="B10" s="245" t="s">
        <v>346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16.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16.5" x14ac:dyDescent="0.3">
      <c r="A12" s="13">
        <v>6</v>
      </c>
      <c r="B12" s="12" t="s">
        <v>187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16.5" x14ac:dyDescent="0.3">
      <c r="A13" s="15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ht="16.5" x14ac:dyDescent="0.3">
      <c r="A14" s="13">
        <v>7</v>
      </c>
      <c r="B14" s="12" t="s">
        <v>188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16.5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1:14" ht="16.5" x14ac:dyDescent="0.3">
      <c r="A16" s="13">
        <v>8</v>
      </c>
      <c r="B16" s="12" t="s">
        <v>189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1:18" ht="16.5" x14ac:dyDescent="0.3">
      <c r="A17" s="12"/>
      <c r="B17" s="12" t="s">
        <v>190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1:18" ht="16.5" x14ac:dyDescent="0.3">
      <c r="A18" s="12"/>
      <c r="B18" s="12" t="s">
        <v>191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4"/>
      <c r="O18" s="14"/>
      <c r="P18" s="14"/>
      <c r="Q18" s="14"/>
      <c r="R18" s="15"/>
    </row>
    <row r="19" spans="1:18" ht="16.5" x14ac:dyDescent="0.3">
      <c r="A19" s="12"/>
      <c r="B19" s="12" t="s">
        <v>192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8" ht="16.5" x14ac:dyDescent="0.3">
      <c r="A20" s="12"/>
      <c r="B20" s="12"/>
      <c r="C20" s="12"/>
      <c r="D20" s="12"/>
      <c r="E20" s="12" t="s">
        <v>193</v>
      </c>
      <c r="F20" s="12"/>
      <c r="G20" s="12"/>
      <c r="H20" s="12"/>
      <c r="I20" s="12"/>
      <c r="J20" s="12"/>
      <c r="K20" s="12"/>
      <c r="L20" s="12"/>
      <c r="M20" s="12"/>
      <c r="N20" s="12"/>
    </row>
    <row r="21" spans="1:18" ht="16.5" x14ac:dyDescent="0.3">
      <c r="A21" s="13">
        <v>9</v>
      </c>
      <c r="B21" s="12" t="s">
        <v>194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8" ht="16.5" x14ac:dyDescent="0.3">
      <c r="A22" s="12"/>
      <c r="B22" s="12"/>
      <c r="C22" s="12"/>
      <c r="D22" s="12"/>
      <c r="E22" s="12" t="s">
        <v>195</v>
      </c>
      <c r="F22" s="12"/>
      <c r="G22" s="12"/>
      <c r="H22" s="12"/>
      <c r="I22" s="12"/>
      <c r="J22" s="12"/>
      <c r="K22" s="12"/>
      <c r="L22" s="12"/>
      <c r="M22" s="12"/>
      <c r="N22" s="12"/>
    </row>
    <row r="23" spans="1:18" ht="16.5" x14ac:dyDescent="0.3">
      <c r="A23" s="12"/>
      <c r="B23" s="12"/>
      <c r="C23" s="12"/>
      <c r="D23" s="12"/>
      <c r="E23" s="12" t="s">
        <v>196</v>
      </c>
      <c r="F23" s="12"/>
      <c r="G23" s="12"/>
      <c r="H23" s="12"/>
      <c r="I23" s="12"/>
      <c r="J23" s="12"/>
      <c r="K23" s="12"/>
      <c r="L23" s="12"/>
      <c r="M23" s="12"/>
      <c r="N23" s="12"/>
    </row>
    <row r="24" spans="1:18" ht="16.5" x14ac:dyDescent="0.3">
      <c r="A24" s="12"/>
      <c r="B24" s="12"/>
      <c r="C24" s="12"/>
      <c r="D24" s="12"/>
      <c r="E24" s="12" t="s">
        <v>197</v>
      </c>
      <c r="F24" s="12"/>
      <c r="G24" s="12"/>
      <c r="H24" s="12"/>
      <c r="I24" s="12"/>
      <c r="J24" s="12"/>
      <c r="K24" s="12"/>
      <c r="L24" s="12"/>
      <c r="M24" s="12"/>
      <c r="N24" s="12"/>
    </row>
    <row r="25" spans="1:18" ht="16.5" x14ac:dyDescent="0.3">
      <c r="A25" s="16"/>
      <c r="B25" s="17" t="s">
        <v>198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8" ht="16.5" x14ac:dyDescent="0.3">
      <c r="A26" s="12"/>
      <c r="B26" s="17" t="s">
        <v>199</v>
      </c>
      <c r="C26" s="12"/>
      <c r="D26" s="12"/>
      <c r="E26" s="12"/>
      <c r="F26" s="12"/>
      <c r="G26" s="12"/>
      <c r="H26" s="12"/>
      <c r="I26" s="12"/>
      <c r="J26" s="12"/>
      <c r="K26" s="12"/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50"/>
  <sheetViews>
    <sheetView topLeftCell="E103" zoomScale="86" zoomScaleNormal="86" workbookViewId="0">
      <selection activeCell="O126" sqref="O126"/>
    </sheetView>
  </sheetViews>
  <sheetFormatPr baseColWidth="10" defaultRowHeight="15" x14ac:dyDescent="0.25"/>
  <cols>
    <col min="1" max="1" width="9" customWidth="1"/>
    <col min="3" max="3" width="55.7109375" customWidth="1"/>
    <col min="4" max="4" width="21.28515625" customWidth="1"/>
    <col min="5" max="5" width="21.5703125" bestFit="1" customWidth="1"/>
    <col min="6" max="6" width="5.5703125" customWidth="1"/>
    <col min="7" max="7" width="7.7109375" customWidth="1"/>
    <col min="8" max="8" width="8.42578125" customWidth="1"/>
    <col min="9" max="9" width="12.140625" customWidth="1"/>
  </cols>
  <sheetData>
    <row r="1" spans="1:25" ht="15.75" thickBot="1" x14ac:dyDescent="0.3"/>
    <row r="2" spans="1:25" s="2" customFormat="1" ht="60" customHeight="1" thickTop="1" thickBot="1" x14ac:dyDescent="0.3">
      <c r="A2" s="6"/>
      <c r="B2" s="4"/>
      <c r="C2" s="5" t="str">
        <f>[1]listes!B2</f>
        <v>Nom du candidat</v>
      </c>
      <c r="D2" s="198" t="s">
        <v>310</v>
      </c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200"/>
      <c r="P2" s="7"/>
      <c r="Q2" s="201" t="s">
        <v>17</v>
      </c>
      <c r="R2" s="202"/>
      <c r="S2" s="202"/>
      <c r="T2" s="203"/>
      <c r="U2" s="8"/>
      <c r="V2" s="8"/>
      <c r="W2" s="8"/>
      <c r="X2" s="9"/>
      <c r="Y2" s="9"/>
    </row>
    <row r="3" spans="1:25" s="112" customFormat="1" ht="24.75" customHeight="1" thickTop="1" thickBot="1" x14ac:dyDescent="0.3">
      <c r="A3" s="105" t="s">
        <v>312</v>
      </c>
      <c r="B3" s="106"/>
      <c r="C3" s="107"/>
      <c r="D3" s="108"/>
      <c r="E3" s="109"/>
      <c r="F3" s="109"/>
      <c r="G3" s="109"/>
      <c r="H3" s="109"/>
      <c r="I3" s="110"/>
      <c r="J3" s="109"/>
      <c r="K3" s="109"/>
      <c r="L3" s="109"/>
      <c r="M3" s="109"/>
      <c r="N3" s="109"/>
      <c r="O3" s="109"/>
      <c r="P3" s="109"/>
      <c r="Q3" s="111"/>
      <c r="R3" s="222" t="s">
        <v>313</v>
      </c>
      <c r="S3" s="222"/>
      <c r="T3" s="222"/>
      <c r="U3" s="222"/>
      <c r="V3" s="222"/>
      <c r="W3" s="222"/>
      <c r="X3" s="222"/>
    </row>
    <row r="4" spans="1:25" ht="46.5" customHeight="1" thickTop="1" thickBot="1" x14ac:dyDescent="0.35">
      <c r="A4" s="123" t="s">
        <v>319</v>
      </c>
      <c r="B4" s="122"/>
      <c r="C4" s="122"/>
      <c r="D4" s="122"/>
      <c r="E4" s="121"/>
      <c r="F4" s="121"/>
      <c r="G4" s="121"/>
      <c r="H4" s="113"/>
      <c r="I4" s="224" t="s">
        <v>314</v>
      </c>
      <c r="J4" s="224"/>
      <c r="K4" s="224"/>
      <c r="L4" s="224"/>
      <c r="M4" s="224"/>
      <c r="N4" s="224"/>
      <c r="O4" s="224"/>
      <c r="P4" s="121"/>
      <c r="Q4" s="121"/>
      <c r="R4" s="121"/>
      <c r="S4" s="215" t="s">
        <v>317</v>
      </c>
      <c r="T4" s="216"/>
      <c r="U4" s="217"/>
      <c r="V4" s="117"/>
      <c r="W4" s="120"/>
      <c r="X4" s="11"/>
      <c r="Y4" s="11"/>
    </row>
    <row r="5" spans="1:25" ht="46.5" customHeight="1" thickTop="1" thickBot="1" x14ac:dyDescent="0.3">
      <c r="A5" s="221" t="s">
        <v>298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18" t="s">
        <v>318</v>
      </c>
      <c r="T5" s="219"/>
      <c r="U5" s="220"/>
      <c r="V5" s="118"/>
      <c r="W5" s="120"/>
      <c r="X5" s="11"/>
      <c r="Y5" s="11"/>
    </row>
    <row r="6" spans="1:25" s="2" customFormat="1" ht="39" customHeight="1" thickTop="1" x14ac:dyDescent="0.25">
      <c r="A6" s="185" t="s">
        <v>297</v>
      </c>
      <c r="B6" s="187" t="s">
        <v>16</v>
      </c>
      <c r="C6" s="189" t="s">
        <v>1</v>
      </c>
      <c r="D6" s="191" t="s">
        <v>9</v>
      </c>
      <c r="E6" s="191" t="s">
        <v>10</v>
      </c>
      <c r="F6" s="209" t="s">
        <v>11</v>
      </c>
      <c r="G6" s="211" t="s">
        <v>12</v>
      </c>
      <c r="H6" s="213" t="s">
        <v>13</v>
      </c>
      <c r="I6" s="193" t="s">
        <v>14</v>
      </c>
      <c r="J6" s="183" t="s">
        <v>15</v>
      </c>
      <c r="K6" s="195" t="s">
        <v>0</v>
      </c>
      <c r="L6" s="196"/>
      <c r="M6" s="196"/>
      <c r="N6" s="196"/>
      <c r="O6" s="196"/>
      <c r="P6" s="196"/>
      <c r="Q6" s="197"/>
      <c r="R6" s="204" t="s">
        <v>18</v>
      </c>
      <c r="S6" s="206" t="s">
        <v>19</v>
      </c>
      <c r="T6" s="207" t="s">
        <v>20</v>
      </c>
      <c r="U6" s="223" t="s">
        <v>21</v>
      </c>
      <c r="V6" s="180" t="s">
        <v>22</v>
      </c>
      <c r="W6" s="182" t="s">
        <v>23</v>
      </c>
      <c r="X6" s="1"/>
      <c r="Y6" s="1"/>
    </row>
    <row r="7" spans="1:25" s="2" customFormat="1" ht="33.75" customHeight="1" x14ac:dyDescent="0.25">
      <c r="A7" s="186"/>
      <c r="B7" s="188"/>
      <c r="C7" s="190"/>
      <c r="D7" s="192"/>
      <c r="E7" s="192"/>
      <c r="F7" s="210"/>
      <c r="G7" s="212"/>
      <c r="H7" s="214"/>
      <c r="I7" s="194"/>
      <c r="J7" s="184"/>
      <c r="K7" s="90" t="s">
        <v>2</v>
      </c>
      <c r="L7" s="90" t="s">
        <v>3</v>
      </c>
      <c r="M7" s="90" t="s">
        <v>4</v>
      </c>
      <c r="N7" s="90" t="s">
        <v>5</v>
      </c>
      <c r="O7" s="90" t="s">
        <v>6</v>
      </c>
      <c r="P7" s="90" t="s">
        <v>7</v>
      </c>
      <c r="Q7" s="90" t="s">
        <v>8</v>
      </c>
      <c r="R7" s="205"/>
      <c r="S7" s="206"/>
      <c r="T7" s="208"/>
      <c r="U7" s="178"/>
      <c r="V7" s="180"/>
      <c r="W7" s="182"/>
      <c r="X7" s="1"/>
      <c r="Y7" s="1"/>
    </row>
    <row r="8" spans="1:25" x14ac:dyDescent="0.25">
      <c r="A8" s="58" t="s">
        <v>144</v>
      </c>
      <c r="B8" s="58" t="s">
        <v>185</v>
      </c>
      <c r="C8" s="58" t="s">
        <v>143</v>
      </c>
      <c r="D8" s="58"/>
      <c r="E8" s="58"/>
      <c r="F8" s="58" t="s">
        <v>25</v>
      </c>
      <c r="G8" s="58">
        <v>95.01</v>
      </c>
      <c r="H8" s="58">
        <v>1</v>
      </c>
      <c r="I8" s="58">
        <v>7</v>
      </c>
      <c r="J8" s="58">
        <f>IF(I8&lt;&gt;0,H8*I8*52,"")</f>
        <v>364</v>
      </c>
      <c r="K8" s="58">
        <v>1</v>
      </c>
      <c r="L8" s="58">
        <v>1</v>
      </c>
      <c r="M8" s="58">
        <v>1</v>
      </c>
      <c r="N8" s="58">
        <v>1</v>
      </c>
      <c r="O8" s="58">
        <v>1</v>
      </c>
      <c r="P8" s="58">
        <v>1</v>
      </c>
      <c r="Q8" s="58">
        <v>1</v>
      </c>
      <c r="R8" s="58">
        <v>0</v>
      </c>
      <c r="S8" s="58" t="e">
        <f>IF(R8="","",G8/R8)</f>
        <v>#DIV/0!</v>
      </c>
      <c r="T8" s="58" t="e">
        <f>IF(S8="","",H8*I8*S8)</f>
        <v>#DIV/0!</v>
      </c>
      <c r="U8" s="58" t="e">
        <f>IF(T8="","",J8*S8)</f>
        <v>#DIV/0!</v>
      </c>
      <c r="V8" s="114" t="e">
        <f>U8*$V$4</f>
        <v>#DIV/0!</v>
      </c>
      <c r="W8" s="115" t="e">
        <f>V8*1.2</f>
        <v>#DIV/0!</v>
      </c>
    </row>
    <row r="9" spans="1:25" x14ac:dyDescent="0.25">
      <c r="A9" s="58" t="s">
        <v>180</v>
      </c>
      <c r="B9" s="58" t="s">
        <v>185</v>
      </c>
      <c r="C9" s="58" t="s">
        <v>179</v>
      </c>
      <c r="D9" s="58"/>
      <c r="E9" s="58"/>
      <c r="F9" s="58" t="s">
        <v>3</v>
      </c>
      <c r="G9" s="58">
        <v>20.6</v>
      </c>
      <c r="H9" s="58">
        <v>1</v>
      </c>
      <c r="I9" s="58">
        <v>2</v>
      </c>
      <c r="J9" s="58">
        <f t="shared" ref="J9:J72" si="0">IF(I9&lt;&gt;0,H9*I9*52,"")</f>
        <v>104</v>
      </c>
      <c r="K9" s="58"/>
      <c r="L9" s="58"/>
      <c r="M9" s="58">
        <v>1</v>
      </c>
      <c r="N9" s="58"/>
      <c r="O9" s="58">
        <v>1</v>
      </c>
      <c r="P9" s="58"/>
      <c r="Q9" s="58"/>
      <c r="R9" s="58">
        <v>0</v>
      </c>
      <c r="S9" s="58" t="e">
        <f t="shared" ref="S9:S72" si="1">IF(R9="","",G9/R9)</f>
        <v>#DIV/0!</v>
      </c>
      <c r="T9" s="58" t="e">
        <f t="shared" ref="T9:T72" si="2">IF(S9="","",H9*I9*S9)</f>
        <v>#DIV/0!</v>
      </c>
      <c r="U9" s="58" t="e">
        <f t="shared" ref="U9:U72" si="3">IF(T9="","",J9*S9)</f>
        <v>#DIV/0!</v>
      </c>
      <c r="V9" s="114" t="e">
        <f t="shared" ref="V9:V72" si="4">U9*$V$4</f>
        <v>#DIV/0!</v>
      </c>
      <c r="W9" s="115" t="e">
        <f t="shared" ref="W9:W72" si="5">V9*1.2</f>
        <v>#DIV/0!</v>
      </c>
    </row>
    <row r="10" spans="1:25" x14ac:dyDescent="0.25">
      <c r="A10" s="58" t="s">
        <v>178</v>
      </c>
      <c r="B10" s="58" t="s">
        <v>185</v>
      </c>
      <c r="C10" s="58" t="s">
        <v>177</v>
      </c>
      <c r="D10" s="58"/>
      <c r="E10" s="58"/>
      <c r="F10" s="58" t="s">
        <v>3</v>
      </c>
      <c r="G10" s="58">
        <v>21.47</v>
      </c>
      <c r="H10" s="58">
        <v>1</v>
      </c>
      <c r="I10" s="58"/>
      <c r="J10" s="58" t="str">
        <f t="shared" si="0"/>
        <v/>
      </c>
      <c r="K10" s="58"/>
      <c r="L10" s="58"/>
      <c r="M10" s="58"/>
      <c r="N10" s="58"/>
      <c r="O10" s="58"/>
      <c r="P10" s="58"/>
      <c r="Q10" s="58"/>
      <c r="R10" s="58">
        <v>0</v>
      </c>
      <c r="S10" s="58" t="e">
        <f t="shared" si="1"/>
        <v>#DIV/0!</v>
      </c>
      <c r="T10" s="58" t="e">
        <f t="shared" si="2"/>
        <v>#DIV/0!</v>
      </c>
      <c r="U10" s="58" t="e">
        <f t="shared" si="3"/>
        <v>#DIV/0!</v>
      </c>
      <c r="V10" s="114" t="e">
        <f t="shared" si="4"/>
        <v>#DIV/0!</v>
      </c>
      <c r="W10" s="115" t="e">
        <f t="shared" si="5"/>
        <v>#DIV/0!</v>
      </c>
    </row>
    <row r="11" spans="1:25" x14ac:dyDescent="0.25">
      <c r="A11" s="58" t="s">
        <v>176</v>
      </c>
      <c r="B11" s="58" t="s">
        <v>185</v>
      </c>
      <c r="C11" s="91" t="s">
        <v>258</v>
      </c>
      <c r="D11" s="58"/>
      <c r="E11" s="58" t="s">
        <v>259</v>
      </c>
      <c r="F11" s="58" t="s">
        <v>260</v>
      </c>
      <c r="G11" s="58">
        <v>7.08</v>
      </c>
      <c r="H11" s="58">
        <v>1</v>
      </c>
      <c r="I11" s="58">
        <v>1</v>
      </c>
      <c r="J11" s="58">
        <f t="shared" si="0"/>
        <v>52</v>
      </c>
      <c r="K11" s="58"/>
      <c r="L11" s="58"/>
      <c r="M11" s="58"/>
      <c r="N11" s="58"/>
      <c r="O11" s="58"/>
      <c r="P11" s="58">
        <v>1</v>
      </c>
      <c r="Q11" s="58"/>
      <c r="R11" s="58">
        <v>0</v>
      </c>
      <c r="S11" s="58" t="e">
        <f t="shared" si="1"/>
        <v>#DIV/0!</v>
      </c>
      <c r="T11" s="58" t="e">
        <f t="shared" si="2"/>
        <v>#DIV/0!</v>
      </c>
      <c r="U11" s="58" t="e">
        <f t="shared" si="3"/>
        <v>#DIV/0!</v>
      </c>
      <c r="V11" s="114" t="e">
        <f t="shared" si="4"/>
        <v>#DIV/0!</v>
      </c>
      <c r="W11" s="115" t="e">
        <f t="shared" si="5"/>
        <v>#DIV/0!</v>
      </c>
    </row>
    <row r="12" spans="1:25" x14ac:dyDescent="0.25">
      <c r="A12" s="58" t="s">
        <v>174</v>
      </c>
      <c r="B12" s="58" t="s">
        <v>185</v>
      </c>
      <c r="C12" s="58" t="s">
        <v>173</v>
      </c>
      <c r="D12" s="58"/>
      <c r="E12" s="58"/>
      <c r="F12" s="58" t="s">
        <v>25</v>
      </c>
      <c r="G12" s="58">
        <v>5.76</v>
      </c>
      <c r="H12" s="58">
        <v>1</v>
      </c>
      <c r="I12" s="58">
        <v>1</v>
      </c>
      <c r="J12" s="58">
        <f t="shared" si="0"/>
        <v>52</v>
      </c>
      <c r="K12" s="58"/>
      <c r="L12" s="58"/>
      <c r="M12" s="58"/>
      <c r="N12" s="58"/>
      <c r="O12" s="58"/>
      <c r="P12" s="58">
        <v>1</v>
      </c>
      <c r="Q12" s="58"/>
      <c r="R12" s="58">
        <v>0</v>
      </c>
      <c r="S12" s="58" t="e">
        <f t="shared" si="1"/>
        <v>#DIV/0!</v>
      </c>
      <c r="T12" s="58" t="e">
        <f t="shared" si="2"/>
        <v>#DIV/0!</v>
      </c>
      <c r="U12" s="58" t="e">
        <f t="shared" si="3"/>
        <v>#DIV/0!</v>
      </c>
      <c r="V12" s="114" t="e">
        <f t="shared" si="4"/>
        <v>#DIV/0!</v>
      </c>
      <c r="W12" s="115" t="e">
        <f t="shared" si="5"/>
        <v>#DIV/0!</v>
      </c>
    </row>
    <row r="13" spans="1:25" x14ac:dyDescent="0.25">
      <c r="A13" s="58" t="s">
        <v>146</v>
      </c>
      <c r="B13" s="58" t="s">
        <v>185</v>
      </c>
      <c r="C13" s="58" t="s">
        <v>145</v>
      </c>
      <c r="D13" s="58"/>
      <c r="E13" s="58"/>
      <c r="F13" s="58" t="s">
        <v>25</v>
      </c>
      <c r="G13" s="58">
        <v>24.29</v>
      </c>
      <c r="H13" s="58">
        <v>1</v>
      </c>
      <c r="I13" s="58">
        <v>5</v>
      </c>
      <c r="J13" s="58">
        <f t="shared" si="0"/>
        <v>260</v>
      </c>
      <c r="K13" s="58">
        <v>1</v>
      </c>
      <c r="L13" s="58">
        <v>1</v>
      </c>
      <c r="M13" s="58">
        <v>1</v>
      </c>
      <c r="N13" s="58">
        <v>1</v>
      </c>
      <c r="O13" s="58">
        <v>1</v>
      </c>
      <c r="P13" s="58"/>
      <c r="Q13" s="58"/>
      <c r="R13" s="58">
        <v>0</v>
      </c>
      <c r="S13" s="58" t="e">
        <f t="shared" si="1"/>
        <v>#DIV/0!</v>
      </c>
      <c r="T13" s="58" t="e">
        <f t="shared" si="2"/>
        <v>#DIV/0!</v>
      </c>
      <c r="U13" s="58" t="e">
        <f t="shared" si="3"/>
        <v>#DIV/0!</v>
      </c>
      <c r="V13" s="114" t="e">
        <f t="shared" si="4"/>
        <v>#DIV/0!</v>
      </c>
      <c r="W13" s="115" t="e">
        <f t="shared" si="5"/>
        <v>#DIV/0!</v>
      </c>
    </row>
    <row r="14" spans="1:25" x14ac:dyDescent="0.25">
      <c r="A14" s="58" t="s">
        <v>148</v>
      </c>
      <c r="B14" s="58" t="s">
        <v>185</v>
      </c>
      <c r="C14" s="58" t="s">
        <v>147</v>
      </c>
      <c r="D14" s="58"/>
      <c r="E14" s="58"/>
      <c r="F14" s="58" t="s">
        <v>25</v>
      </c>
      <c r="G14" s="58">
        <v>24.38</v>
      </c>
      <c r="H14" s="58">
        <v>1</v>
      </c>
      <c r="I14" s="58">
        <v>5</v>
      </c>
      <c r="J14" s="58">
        <f t="shared" si="0"/>
        <v>260</v>
      </c>
      <c r="K14" s="92">
        <v>1</v>
      </c>
      <c r="L14" s="93">
        <v>1</v>
      </c>
      <c r="M14" s="93">
        <v>1</v>
      </c>
      <c r="N14" s="93">
        <v>1</v>
      </c>
      <c r="O14" s="93">
        <v>1</v>
      </c>
      <c r="P14" s="58"/>
      <c r="Q14" s="58"/>
      <c r="R14" s="58">
        <v>0</v>
      </c>
      <c r="S14" s="58" t="e">
        <f t="shared" si="1"/>
        <v>#DIV/0!</v>
      </c>
      <c r="T14" s="58" t="e">
        <f t="shared" si="2"/>
        <v>#DIV/0!</v>
      </c>
      <c r="U14" s="58" t="e">
        <f t="shared" si="3"/>
        <v>#DIV/0!</v>
      </c>
      <c r="V14" s="114" t="e">
        <f t="shared" si="4"/>
        <v>#DIV/0!</v>
      </c>
      <c r="W14" s="115" t="e">
        <f t="shared" si="5"/>
        <v>#DIV/0!</v>
      </c>
    </row>
    <row r="15" spans="1:25" x14ac:dyDescent="0.25">
      <c r="A15" s="58" t="s">
        <v>150</v>
      </c>
      <c r="B15" s="58" t="s">
        <v>185</v>
      </c>
      <c r="C15" s="58" t="s">
        <v>149</v>
      </c>
      <c r="D15" s="58"/>
      <c r="E15" s="58"/>
      <c r="F15" s="58" t="s">
        <v>25</v>
      </c>
      <c r="G15" s="58">
        <v>25.08</v>
      </c>
      <c r="H15" s="58">
        <v>1</v>
      </c>
      <c r="I15" s="58">
        <v>7</v>
      </c>
      <c r="J15" s="58">
        <f t="shared" si="0"/>
        <v>364</v>
      </c>
      <c r="K15" s="92">
        <v>1</v>
      </c>
      <c r="L15" s="93">
        <v>1</v>
      </c>
      <c r="M15" s="93">
        <v>1</v>
      </c>
      <c r="N15" s="93">
        <v>1</v>
      </c>
      <c r="O15" s="93">
        <v>1</v>
      </c>
      <c r="P15" s="58">
        <v>1</v>
      </c>
      <c r="Q15" s="58">
        <v>1</v>
      </c>
      <c r="R15" s="58">
        <v>0</v>
      </c>
      <c r="S15" s="58" t="e">
        <f t="shared" si="1"/>
        <v>#DIV/0!</v>
      </c>
      <c r="T15" s="58" t="e">
        <f t="shared" si="2"/>
        <v>#DIV/0!</v>
      </c>
      <c r="U15" s="58" t="e">
        <f t="shared" si="3"/>
        <v>#DIV/0!</v>
      </c>
      <c r="V15" s="114" t="e">
        <f t="shared" si="4"/>
        <v>#DIV/0!</v>
      </c>
      <c r="W15" s="115" t="e">
        <f t="shared" si="5"/>
        <v>#DIV/0!</v>
      </c>
    </row>
    <row r="16" spans="1:25" x14ac:dyDescent="0.25">
      <c r="A16" s="58" t="s">
        <v>153</v>
      </c>
      <c r="B16" s="58" t="s">
        <v>185</v>
      </c>
      <c r="C16" s="58" t="s">
        <v>151</v>
      </c>
      <c r="D16" s="58"/>
      <c r="E16" s="58"/>
      <c r="F16" s="58" t="s">
        <v>25</v>
      </c>
      <c r="G16" s="58">
        <v>21.43</v>
      </c>
      <c r="H16" s="58">
        <v>1</v>
      </c>
      <c r="I16" s="58">
        <v>1</v>
      </c>
      <c r="J16" s="58">
        <f t="shared" si="0"/>
        <v>52</v>
      </c>
      <c r="K16" s="58"/>
      <c r="L16" s="58"/>
      <c r="M16" s="58"/>
      <c r="N16" s="58"/>
      <c r="O16" s="58"/>
      <c r="P16" s="58">
        <v>1</v>
      </c>
      <c r="Q16" s="58"/>
      <c r="R16" s="58">
        <v>0</v>
      </c>
      <c r="S16" s="58" t="e">
        <f t="shared" si="1"/>
        <v>#DIV/0!</v>
      </c>
      <c r="T16" s="58" t="e">
        <f t="shared" si="2"/>
        <v>#DIV/0!</v>
      </c>
      <c r="U16" s="58" t="e">
        <f t="shared" si="3"/>
        <v>#DIV/0!</v>
      </c>
      <c r="V16" s="114" t="e">
        <f t="shared" si="4"/>
        <v>#DIV/0!</v>
      </c>
      <c r="W16" s="115" t="e">
        <f t="shared" si="5"/>
        <v>#DIV/0!</v>
      </c>
    </row>
    <row r="17" spans="1:23" x14ac:dyDescent="0.25">
      <c r="A17" s="58" t="s">
        <v>153</v>
      </c>
      <c r="B17" s="58" t="s">
        <v>185</v>
      </c>
      <c r="C17" s="91" t="s">
        <v>261</v>
      </c>
      <c r="D17" s="58"/>
      <c r="E17" s="58"/>
      <c r="F17" s="58" t="s">
        <v>25</v>
      </c>
      <c r="G17" s="58">
        <v>10.56</v>
      </c>
      <c r="H17" s="58">
        <v>1</v>
      </c>
      <c r="I17" s="58">
        <v>2</v>
      </c>
      <c r="J17" s="58">
        <f t="shared" si="0"/>
        <v>104</v>
      </c>
      <c r="K17" s="58"/>
      <c r="L17" s="58">
        <v>1</v>
      </c>
      <c r="M17" s="58"/>
      <c r="N17" s="58"/>
      <c r="O17" s="58">
        <v>1</v>
      </c>
      <c r="P17" s="58"/>
      <c r="Q17" s="58"/>
      <c r="R17" s="58">
        <v>0</v>
      </c>
      <c r="S17" s="58" t="e">
        <f t="shared" si="1"/>
        <v>#DIV/0!</v>
      </c>
      <c r="T17" s="58" t="e">
        <f t="shared" si="2"/>
        <v>#DIV/0!</v>
      </c>
      <c r="U17" s="58" t="e">
        <f t="shared" si="3"/>
        <v>#DIV/0!</v>
      </c>
      <c r="V17" s="114" t="e">
        <f t="shared" si="4"/>
        <v>#DIV/0!</v>
      </c>
      <c r="W17" s="115" t="e">
        <f t="shared" si="5"/>
        <v>#DIV/0!</v>
      </c>
    </row>
    <row r="18" spans="1:23" x14ac:dyDescent="0.25">
      <c r="A18" s="58" t="s">
        <v>165</v>
      </c>
      <c r="B18" s="58" t="s">
        <v>185</v>
      </c>
      <c r="C18" s="58" t="s">
        <v>154</v>
      </c>
      <c r="D18" s="58"/>
      <c r="E18" s="58"/>
      <c r="F18" s="58" t="s">
        <v>25</v>
      </c>
      <c r="G18" s="58">
        <v>5.68</v>
      </c>
      <c r="H18" s="58">
        <v>1</v>
      </c>
      <c r="I18" s="58">
        <v>7</v>
      </c>
      <c r="J18" s="58">
        <f t="shared" si="0"/>
        <v>364</v>
      </c>
      <c r="K18" s="92">
        <v>1</v>
      </c>
      <c r="L18" s="93">
        <v>1</v>
      </c>
      <c r="M18" s="93">
        <v>1</v>
      </c>
      <c r="N18" s="93">
        <v>1</v>
      </c>
      <c r="O18" s="93">
        <v>1</v>
      </c>
      <c r="P18" s="93">
        <v>1</v>
      </c>
      <c r="Q18" s="93">
        <v>1</v>
      </c>
      <c r="R18" s="58">
        <v>0</v>
      </c>
      <c r="S18" s="58" t="e">
        <f t="shared" si="1"/>
        <v>#DIV/0!</v>
      </c>
      <c r="T18" s="58" t="e">
        <f t="shared" si="2"/>
        <v>#DIV/0!</v>
      </c>
      <c r="U18" s="58" t="e">
        <f t="shared" si="3"/>
        <v>#DIV/0!</v>
      </c>
      <c r="V18" s="114" t="e">
        <f t="shared" si="4"/>
        <v>#DIV/0!</v>
      </c>
      <c r="W18" s="115" t="e">
        <f t="shared" si="5"/>
        <v>#DIV/0!</v>
      </c>
    </row>
    <row r="19" spans="1:23" x14ac:dyDescent="0.25">
      <c r="A19" s="58" t="s">
        <v>155</v>
      </c>
      <c r="B19" s="58" t="s">
        <v>185</v>
      </c>
      <c r="C19" s="58" t="s">
        <v>154</v>
      </c>
      <c r="D19" s="58"/>
      <c r="E19" s="58"/>
      <c r="F19" s="58" t="s">
        <v>25</v>
      </c>
      <c r="G19" s="58">
        <v>4.84</v>
      </c>
      <c r="H19" s="58">
        <v>1</v>
      </c>
      <c r="I19" s="58">
        <v>7</v>
      </c>
      <c r="J19" s="58">
        <f t="shared" si="0"/>
        <v>364</v>
      </c>
      <c r="K19" s="92">
        <v>1</v>
      </c>
      <c r="L19" s="93">
        <v>1</v>
      </c>
      <c r="M19" s="93">
        <v>1</v>
      </c>
      <c r="N19" s="93">
        <v>1</v>
      </c>
      <c r="O19" s="93">
        <v>1</v>
      </c>
      <c r="P19" s="93">
        <v>1</v>
      </c>
      <c r="Q19" s="93">
        <v>1</v>
      </c>
      <c r="R19" s="58">
        <v>0</v>
      </c>
      <c r="S19" s="58" t="e">
        <f t="shared" si="1"/>
        <v>#DIV/0!</v>
      </c>
      <c r="T19" s="58" t="e">
        <f t="shared" si="2"/>
        <v>#DIV/0!</v>
      </c>
      <c r="U19" s="58" t="e">
        <f t="shared" si="3"/>
        <v>#DIV/0!</v>
      </c>
      <c r="V19" s="114" t="e">
        <f t="shared" si="4"/>
        <v>#DIV/0!</v>
      </c>
      <c r="W19" s="115" t="e">
        <f t="shared" si="5"/>
        <v>#DIV/0!</v>
      </c>
    </row>
    <row r="20" spans="1:23" x14ac:dyDescent="0.25">
      <c r="A20" s="58" t="s">
        <v>156</v>
      </c>
      <c r="B20" s="58" t="s">
        <v>185</v>
      </c>
      <c r="C20" s="58" t="s">
        <v>262</v>
      </c>
      <c r="D20" s="58"/>
      <c r="E20" s="58"/>
      <c r="F20" s="58" t="s">
        <v>25</v>
      </c>
      <c r="G20" s="58">
        <v>13.02</v>
      </c>
      <c r="H20" s="58">
        <v>1</v>
      </c>
      <c r="I20" s="58">
        <v>5</v>
      </c>
      <c r="J20" s="58">
        <f t="shared" si="0"/>
        <v>260</v>
      </c>
      <c r="K20" s="92">
        <v>1</v>
      </c>
      <c r="L20" s="93">
        <v>1</v>
      </c>
      <c r="M20" s="93">
        <v>1</v>
      </c>
      <c r="N20" s="93">
        <v>1</v>
      </c>
      <c r="O20" s="93">
        <v>1</v>
      </c>
      <c r="P20" s="58"/>
      <c r="Q20" s="58"/>
      <c r="R20" s="58">
        <v>0</v>
      </c>
      <c r="S20" s="58" t="e">
        <f t="shared" si="1"/>
        <v>#DIV/0!</v>
      </c>
      <c r="T20" s="58" t="e">
        <f t="shared" si="2"/>
        <v>#DIV/0!</v>
      </c>
      <c r="U20" s="58" t="e">
        <f t="shared" si="3"/>
        <v>#DIV/0!</v>
      </c>
      <c r="V20" s="114" t="e">
        <f t="shared" si="4"/>
        <v>#DIV/0!</v>
      </c>
      <c r="W20" s="115" t="e">
        <f t="shared" si="5"/>
        <v>#DIV/0!</v>
      </c>
    </row>
    <row r="21" spans="1:23" x14ac:dyDescent="0.25">
      <c r="A21" s="58" t="s">
        <v>167</v>
      </c>
      <c r="B21" s="58" t="s">
        <v>185</v>
      </c>
      <c r="C21" s="58" t="s">
        <v>166</v>
      </c>
      <c r="D21" s="58"/>
      <c r="E21" s="58"/>
      <c r="F21" s="58" t="s">
        <v>25</v>
      </c>
      <c r="G21" s="58">
        <v>11.23</v>
      </c>
      <c r="H21" s="58">
        <v>1</v>
      </c>
      <c r="I21" s="58">
        <v>7</v>
      </c>
      <c r="J21" s="58">
        <f t="shared" si="0"/>
        <v>364</v>
      </c>
      <c r="K21" s="92">
        <v>1</v>
      </c>
      <c r="L21" s="93">
        <v>1</v>
      </c>
      <c r="M21" s="93">
        <v>1</v>
      </c>
      <c r="N21" s="93">
        <v>1</v>
      </c>
      <c r="O21" s="93">
        <v>1</v>
      </c>
      <c r="P21" s="93">
        <v>1</v>
      </c>
      <c r="Q21" s="93">
        <v>1</v>
      </c>
      <c r="R21" s="58">
        <v>0</v>
      </c>
      <c r="S21" s="58" t="e">
        <f t="shared" si="1"/>
        <v>#DIV/0!</v>
      </c>
      <c r="T21" s="58" t="e">
        <f t="shared" si="2"/>
        <v>#DIV/0!</v>
      </c>
      <c r="U21" s="58" t="e">
        <f t="shared" si="3"/>
        <v>#DIV/0!</v>
      </c>
      <c r="V21" s="114" t="e">
        <f t="shared" si="4"/>
        <v>#DIV/0!</v>
      </c>
      <c r="W21" s="115" t="e">
        <f t="shared" si="5"/>
        <v>#DIV/0!</v>
      </c>
    </row>
    <row r="22" spans="1:23" x14ac:dyDescent="0.25">
      <c r="A22" s="58" t="s">
        <v>169</v>
      </c>
      <c r="B22" s="58" t="s">
        <v>185</v>
      </c>
      <c r="C22" s="58" t="s">
        <v>168</v>
      </c>
      <c r="D22" s="58"/>
      <c r="E22" s="58"/>
      <c r="F22" s="58" t="s">
        <v>25</v>
      </c>
      <c r="G22" s="58">
        <v>11.16</v>
      </c>
      <c r="H22" s="58">
        <v>1</v>
      </c>
      <c r="I22" s="58">
        <v>7</v>
      </c>
      <c r="J22" s="58">
        <f t="shared" si="0"/>
        <v>364</v>
      </c>
      <c r="K22" s="92">
        <v>1</v>
      </c>
      <c r="L22" s="93">
        <v>1</v>
      </c>
      <c r="M22" s="93">
        <v>1</v>
      </c>
      <c r="N22" s="93">
        <v>1</v>
      </c>
      <c r="O22" s="93">
        <v>1</v>
      </c>
      <c r="P22" s="93">
        <v>1</v>
      </c>
      <c r="Q22" s="93">
        <v>1</v>
      </c>
      <c r="R22" s="58">
        <v>0</v>
      </c>
      <c r="S22" s="58" t="e">
        <f t="shared" si="1"/>
        <v>#DIV/0!</v>
      </c>
      <c r="T22" s="58" t="e">
        <f t="shared" si="2"/>
        <v>#DIV/0!</v>
      </c>
      <c r="U22" s="58" t="e">
        <f t="shared" si="3"/>
        <v>#DIV/0!</v>
      </c>
      <c r="V22" s="114" t="e">
        <f t="shared" si="4"/>
        <v>#DIV/0!</v>
      </c>
      <c r="W22" s="115" t="e">
        <f t="shared" si="5"/>
        <v>#DIV/0!</v>
      </c>
    </row>
    <row r="23" spans="1:23" x14ac:dyDescent="0.25">
      <c r="A23" s="58" t="s">
        <v>170</v>
      </c>
      <c r="B23" s="58" t="s">
        <v>185</v>
      </c>
      <c r="C23" s="58" t="s">
        <v>154</v>
      </c>
      <c r="D23" s="58"/>
      <c r="E23" s="58"/>
      <c r="F23" s="58" t="s">
        <v>25</v>
      </c>
      <c r="G23" s="58">
        <v>2.61</v>
      </c>
      <c r="H23" s="58">
        <v>1</v>
      </c>
      <c r="I23" s="58">
        <v>7</v>
      </c>
      <c r="J23" s="58">
        <f t="shared" si="0"/>
        <v>364</v>
      </c>
      <c r="K23" s="92">
        <v>1</v>
      </c>
      <c r="L23" s="93">
        <v>1</v>
      </c>
      <c r="M23" s="93">
        <v>1</v>
      </c>
      <c r="N23" s="93">
        <v>1</v>
      </c>
      <c r="O23" s="93">
        <v>1</v>
      </c>
      <c r="P23" s="93">
        <v>1</v>
      </c>
      <c r="Q23" s="93">
        <v>1</v>
      </c>
      <c r="R23" s="58">
        <v>0</v>
      </c>
      <c r="S23" s="58" t="e">
        <f t="shared" si="1"/>
        <v>#DIV/0!</v>
      </c>
      <c r="T23" s="58" t="e">
        <f t="shared" si="2"/>
        <v>#DIV/0!</v>
      </c>
      <c r="U23" s="58" t="e">
        <f t="shared" si="3"/>
        <v>#DIV/0!</v>
      </c>
      <c r="V23" s="114" t="e">
        <f t="shared" si="4"/>
        <v>#DIV/0!</v>
      </c>
      <c r="W23" s="115" t="e">
        <f t="shared" si="5"/>
        <v>#DIV/0!</v>
      </c>
    </row>
    <row r="24" spans="1:23" x14ac:dyDescent="0.25">
      <c r="A24" s="58" t="s">
        <v>172</v>
      </c>
      <c r="B24" s="58" t="s">
        <v>185</v>
      </c>
      <c r="C24" s="58" t="s">
        <v>171</v>
      </c>
      <c r="D24" s="58"/>
      <c r="E24" s="58"/>
      <c r="F24" s="58" t="s">
        <v>25</v>
      </c>
      <c r="G24" s="58">
        <v>3.4</v>
      </c>
      <c r="H24" s="58">
        <v>1</v>
      </c>
      <c r="I24" s="58">
        <v>7</v>
      </c>
      <c r="J24" s="58">
        <f t="shared" si="0"/>
        <v>364</v>
      </c>
      <c r="K24" s="92">
        <v>1</v>
      </c>
      <c r="L24" s="93">
        <v>1</v>
      </c>
      <c r="M24" s="93">
        <v>1</v>
      </c>
      <c r="N24" s="93">
        <v>1</v>
      </c>
      <c r="O24" s="93">
        <v>1</v>
      </c>
      <c r="P24" s="93">
        <v>1</v>
      </c>
      <c r="Q24" s="93">
        <v>1</v>
      </c>
      <c r="R24" s="58">
        <v>0</v>
      </c>
      <c r="S24" s="58" t="e">
        <f t="shared" si="1"/>
        <v>#DIV/0!</v>
      </c>
      <c r="T24" s="58" t="e">
        <f t="shared" si="2"/>
        <v>#DIV/0!</v>
      </c>
      <c r="U24" s="58" t="e">
        <f t="shared" si="3"/>
        <v>#DIV/0!</v>
      </c>
      <c r="V24" s="114" t="e">
        <f t="shared" si="4"/>
        <v>#DIV/0!</v>
      </c>
      <c r="W24" s="115" t="e">
        <f t="shared" si="5"/>
        <v>#DIV/0!</v>
      </c>
    </row>
    <row r="25" spans="1:23" x14ac:dyDescent="0.25">
      <c r="A25" s="58" t="s">
        <v>175</v>
      </c>
      <c r="B25" s="58" t="s">
        <v>185</v>
      </c>
      <c r="C25" s="91" t="s">
        <v>263</v>
      </c>
      <c r="D25" s="58"/>
      <c r="E25" s="58"/>
      <c r="F25" s="58" t="s">
        <v>3</v>
      </c>
      <c r="G25" s="58">
        <v>29.8</v>
      </c>
      <c r="H25" s="58">
        <v>1</v>
      </c>
      <c r="I25" s="58">
        <v>5</v>
      </c>
      <c r="J25" s="58">
        <f t="shared" si="0"/>
        <v>260</v>
      </c>
      <c r="K25" s="92">
        <v>1</v>
      </c>
      <c r="L25" s="93">
        <v>1</v>
      </c>
      <c r="M25" s="93">
        <v>1</v>
      </c>
      <c r="N25" s="93">
        <v>1</v>
      </c>
      <c r="O25" s="93">
        <v>1</v>
      </c>
      <c r="P25" s="58"/>
      <c r="Q25" s="58"/>
      <c r="R25" s="58">
        <v>0</v>
      </c>
      <c r="S25" s="58" t="e">
        <f t="shared" si="1"/>
        <v>#DIV/0!</v>
      </c>
      <c r="T25" s="58" t="e">
        <f t="shared" si="2"/>
        <v>#DIV/0!</v>
      </c>
      <c r="U25" s="58" t="e">
        <f t="shared" si="3"/>
        <v>#DIV/0!</v>
      </c>
      <c r="V25" s="114" t="e">
        <f t="shared" si="4"/>
        <v>#DIV/0!</v>
      </c>
      <c r="W25" s="115" t="e">
        <f t="shared" si="5"/>
        <v>#DIV/0!</v>
      </c>
    </row>
    <row r="26" spans="1:23" x14ac:dyDescent="0.25">
      <c r="A26" s="58" t="s">
        <v>152</v>
      </c>
      <c r="B26" s="58" t="s">
        <v>185</v>
      </c>
      <c r="C26" s="58" t="s">
        <v>264</v>
      </c>
      <c r="D26" s="58"/>
      <c r="E26" s="58"/>
      <c r="F26" s="58" t="s">
        <v>25</v>
      </c>
      <c r="G26" s="58">
        <v>21.77</v>
      </c>
      <c r="H26" s="58">
        <v>1</v>
      </c>
      <c r="I26" s="58">
        <v>7</v>
      </c>
      <c r="J26" s="58">
        <f t="shared" si="0"/>
        <v>364</v>
      </c>
      <c r="K26" s="58">
        <v>1</v>
      </c>
      <c r="L26" s="58">
        <v>1</v>
      </c>
      <c r="M26" s="58">
        <v>1</v>
      </c>
      <c r="N26" s="58">
        <v>1</v>
      </c>
      <c r="O26" s="58">
        <v>1</v>
      </c>
      <c r="P26" s="58">
        <v>1</v>
      </c>
      <c r="Q26" s="58">
        <v>1</v>
      </c>
      <c r="R26" s="58">
        <v>0</v>
      </c>
      <c r="S26" s="58" t="e">
        <f t="shared" si="1"/>
        <v>#DIV/0!</v>
      </c>
      <c r="T26" s="58" t="e">
        <f t="shared" si="2"/>
        <v>#DIV/0!</v>
      </c>
      <c r="U26" s="58" t="e">
        <f t="shared" si="3"/>
        <v>#DIV/0!</v>
      </c>
      <c r="V26" s="114" t="e">
        <f t="shared" si="4"/>
        <v>#DIV/0!</v>
      </c>
      <c r="W26" s="115" t="e">
        <f t="shared" si="5"/>
        <v>#DIV/0!</v>
      </c>
    </row>
    <row r="27" spans="1:23" x14ac:dyDescent="0.25">
      <c r="A27" s="58" t="s">
        <v>183</v>
      </c>
      <c r="B27" s="58" t="s">
        <v>185</v>
      </c>
      <c r="C27" s="58" t="s">
        <v>154</v>
      </c>
      <c r="D27" s="58"/>
      <c r="E27" s="58"/>
      <c r="F27" s="58" t="s">
        <v>25</v>
      </c>
      <c r="G27" s="58">
        <v>3.91</v>
      </c>
      <c r="H27" s="58">
        <v>1</v>
      </c>
      <c r="I27" s="58">
        <v>7</v>
      </c>
      <c r="J27" s="58">
        <f t="shared" si="0"/>
        <v>364</v>
      </c>
      <c r="K27" s="92">
        <v>1</v>
      </c>
      <c r="L27" s="93">
        <v>1</v>
      </c>
      <c r="M27" s="93">
        <v>1</v>
      </c>
      <c r="N27" s="93">
        <v>1</v>
      </c>
      <c r="O27" s="93">
        <v>1</v>
      </c>
      <c r="P27" s="93">
        <v>1</v>
      </c>
      <c r="Q27" s="93">
        <v>1</v>
      </c>
      <c r="R27" s="58">
        <v>0</v>
      </c>
      <c r="S27" s="58" t="e">
        <f t="shared" si="1"/>
        <v>#DIV/0!</v>
      </c>
      <c r="T27" s="58" t="e">
        <f t="shared" si="2"/>
        <v>#DIV/0!</v>
      </c>
      <c r="U27" s="58" t="e">
        <f t="shared" si="3"/>
        <v>#DIV/0!</v>
      </c>
      <c r="V27" s="114" t="e">
        <f t="shared" si="4"/>
        <v>#DIV/0!</v>
      </c>
      <c r="W27" s="115" t="e">
        <f t="shared" si="5"/>
        <v>#DIV/0!</v>
      </c>
    </row>
    <row r="28" spans="1:23" x14ac:dyDescent="0.25">
      <c r="A28" s="58" t="s">
        <v>184</v>
      </c>
      <c r="B28" s="58" t="s">
        <v>185</v>
      </c>
      <c r="C28" s="58" t="s">
        <v>154</v>
      </c>
      <c r="D28" s="58"/>
      <c r="E28" s="58"/>
      <c r="F28" s="58" t="s">
        <v>25</v>
      </c>
      <c r="G28" s="58">
        <v>3.92</v>
      </c>
      <c r="H28" s="58">
        <v>1</v>
      </c>
      <c r="I28" s="58">
        <v>7</v>
      </c>
      <c r="J28" s="58">
        <f t="shared" si="0"/>
        <v>364</v>
      </c>
      <c r="K28" s="92">
        <v>1</v>
      </c>
      <c r="L28" s="93">
        <v>1</v>
      </c>
      <c r="M28" s="93">
        <v>1</v>
      </c>
      <c r="N28" s="93">
        <v>1</v>
      </c>
      <c r="O28" s="93">
        <v>1</v>
      </c>
      <c r="P28" s="93">
        <v>1</v>
      </c>
      <c r="Q28" s="93">
        <v>1</v>
      </c>
      <c r="R28" s="58">
        <v>0</v>
      </c>
      <c r="S28" s="58" t="e">
        <f t="shared" si="1"/>
        <v>#DIV/0!</v>
      </c>
      <c r="T28" s="58" t="e">
        <f t="shared" si="2"/>
        <v>#DIV/0!</v>
      </c>
      <c r="U28" s="58" t="e">
        <f t="shared" si="3"/>
        <v>#DIV/0!</v>
      </c>
      <c r="V28" s="114" t="e">
        <f t="shared" si="4"/>
        <v>#DIV/0!</v>
      </c>
      <c r="W28" s="115" t="e">
        <f t="shared" si="5"/>
        <v>#DIV/0!</v>
      </c>
    </row>
    <row r="29" spans="1:23" x14ac:dyDescent="0.25">
      <c r="A29" s="58" t="s">
        <v>158</v>
      </c>
      <c r="B29" s="58" t="s">
        <v>185</v>
      </c>
      <c r="C29" s="58" t="s">
        <v>157</v>
      </c>
      <c r="D29" s="58"/>
      <c r="E29" s="58"/>
      <c r="F29" s="58" t="s">
        <v>25</v>
      </c>
      <c r="G29" s="58">
        <v>14.09</v>
      </c>
      <c r="H29" s="58">
        <v>1</v>
      </c>
      <c r="I29" s="58">
        <v>2</v>
      </c>
      <c r="J29" s="58">
        <f t="shared" si="0"/>
        <v>104</v>
      </c>
      <c r="K29" s="58">
        <v>1</v>
      </c>
      <c r="L29" s="58"/>
      <c r="M29" s="58">
        <v>1</v>
      </c>
      <c r="N29" s="58"/>
      <c r="O29" s="58"/>
      <c r="P29" s="58"/>
      <c r="Q29" s="58"/>
      <c r="R29" s="58">
        <v>0</v>
      </c>
      <c r="S29" s="58" t="e">
        <f t="shared" si="1"/>
        <v>#DIV/0!</v>
      </c>
      <c r="T29" s="58" t="e">
        <f t="shared" si="2"/>
        <v>#DIV/0!</v>
      </c>
      <c r="U29" s="58" t="e">
        <f t="shared" si="3"/>
        <v>#DIV/0!</v>
      </c>
      <c r="V29" s="114" t="e">
        <f t="shared" si="4"/>
        <v>#DIV/0!</v>
      </c>
      <c r="W29" s="115" t="e">
        <f t="shared" si="5"/>
        <v>#DIV/0!</v>
      </c>
    </row>
    <row r="30" spans="1:23" ht="14.25" customHeight="1" x14ac:dyDescent="0.25">
      <c r="A30" s="58" t="s">
        <v>159</v>
      </c>
      <c r="B30" s="58" t="s">
        <v>185</v>
      </c>
      <c r="C30" s="58" t="s">
        <v>265</v>
      </c>
      <c r="D30" s="58"/>
      <c r="E30" s="58"/>
      <c r="F30" s="58" t="s">
        <v>25</v>
      </c>
      <c r="G30" s="58">
        <v>13.25</v>
      </c>
      <c r="H30" s="58">
        <v>1</v>
      </c>
      <c r="I30" s="58">
        <v>2</v>
      </c>
      <c r="J30" s="58">
        <f t="shared" si="0"/>
        <v>104</v>
      </c>
      <c r="K30" s="58">
        <v>1</v>
      </c>
      <c r="L30" s="58"/>
      <c r="M30" s="58">
        <v>1</v>
      </c>
      <c r="N30" s="58"/>
      <c r="O30" s="58"/>
      <c r="P30" s="58"/>
      <c r="Q30" s="58"/>
      <c r="R30" s="58">
        <v>0</v>
      </c>
      <c r="S30" s="58" t="e">
        <f t="shared" si="1"/>
        <v>#DIV/0!</v>
      </c>
      <c r="T30" s="58" t="e">
        <f t="shared" si="2"/>
        <v>#DIV/0!</v>
      </c>
      <c r="U30" s="58" t="e">
        <f t="shared" si="3"/>
        <v>#DIV/0!</v>
      </c>
      <c r="V30" s="114" t="e">
        <f t="shared" si="4"/>
        <v>#DIV/0!</v>
      </c>
      <c r="W30" s="115" t="e">
        <f t="shared" si="5"/>
        <v>#DIV/0!</v>
      </c>
    </row>
    <row r="31" spans="1:23" x14ac:dyDescent="0.25">
      <c r="A31" s="58" t="s">
        <v>161</v>
      </c>
      <c r="B31" s="58" t="s">
        <v>185</v>
      </c>
      <c r="C31" s="58" t="s">
        <v>160</v>
      </c>
      <c r="D31" s="58"/>
      <c r="E31" s="58"/>
      <c r="F31" s="58" t="s">
        <v>25</v>
      </c>
      <c r="G31" s="58">
        <v>23.84</v>
      </c>
      <c r="H31" s="58">
        <v>1</v>
      </c>
      <c r="I31" s="58">
        <v>2</v>
      </c>
      <c r="J31" s="58">
        <f t="shared" si="0"/>
        <v>104</v>
      </c>
      <c r="K31" s="58"/>
      <c r="L31" s="58"/>
      <c r="M31" s="58">
        <v>1</v>
      </c>
      <c r="N31" s="58"/>
      <c r="O31" s="58">
        <v>1</v>
      </c>
      <c r="P31" s="58"/>
      <c r="Q31" s="58"/>
      <c r="R31" s="58">
        <v>0</v>
      </c>
      <c r="S31" s="58" t="e">
        <f t="shared" si="1"/>
        <v>#DIV/0!</v>
      </c>
      <c r="T31" s="58" t="e">
        <f t="shared" si="2"/>
        <v>#DIV/0!</v>
      </c>
      <c r="U31" s="58" t="e">
        <f t="shared" si="3"/>
        <v>#DIV/0!</v>
      </c>
      <c r="V31" s="114" t="e">
        <f t="shared" si="4"/>
        <v>#DIV/0!</v>
      </c>
      <c r="W31" s="115" t="e">
        <f t="shared" si="5"/>
        <v>#DIV/0!</v>
      </c>
    </row>
    <row r="32" spans="1:23" x14ac:dyDescent="0.25">
      <c r="A32" s="58" t="s">
        <v>162</v>
      </c>
      <c r="B32" s="58" t="s">
        <v>185</v>
      </c>
      <c r="C32" s="91" t="s">
        <v>266</v>
      </c>
      <c r="D32" s="58"/>
      <c r="E32" s="58"/>
      <c r="F32" s="58" t="s">
        <v>25</v>
      </c>
      <c r="G32" s="58">
        <v>13.71</v>
      </c>
      <c r="H32" s="58">
        <v>1</v>
      </c>
      <c r="I32" s="58">
        <v>2</v>
      </c>
      <c r="J32" s="58">
        <f t="shared" si="0"/>
        <v>104</v>
      </c>
      <c r="K32" s="58"/>
      <c r="L32" s="58">
        <v>1</v>
      </c>
      <c r="M32" s="58"/>
      <c r="N32" s="58"/>
      <c r="O32" s="58">
        <v>1</v>
      </c>
      <c r="P32" s="58"/>
      <c r="Q32" s="58"/>
      <c r="R32" s="58">
        <v>0</v>
      </c>
      <c r="S32" s="58" t="e">
        <f t="shared" si="1"/>
        <v>#DIV/0!</v>
      </c>
      <c r="T32" s="58" t="e">
        <f t="shared" si="2"/>
        <v>#DIV/0!</v>
      </c>
      <c r="U32" s="58" t="e">
        <f t="shared" si="3"/>
        <v>#DIV/0!</v>
      </c>
      <c r="V32" s="114" t="e">
        <f t="shared" si="4"/>
        <v>#DIV/0!</v>
      </c>
      <c r="W32" s="115" t="e">
        <f t="shared" si="5"/>
        <v>#DIV/0!</v>
      </c>
    </row>
    <row r="33" spans="1:23" x14ac:dyDescent="0.25">
      <c r="A33" s="58" t="s">
        <v>164</v>
      </c>
      <c r="B33" s="58" t="s">
        <v>185</v>
      </c>
      <c r="C33" s="58" t="s">
        <v>163</v>
      </c>
      <c r="D33" s="58"/>
      <c r="E33" s="58"/>
      <c r="F33" s="58" t="s">
        <v>25</v>
      </c>
      <c r="G33" s="58">
        <v>14.75</v>
      </c>
      <c r="H33" s="58">
        <v>1</v>
      </c>
      <c r="I33" s="58">
        <v>2</v>
      </c>
      <c r="J33" s="58">
        <f t="shared" si="0"/>
        <v>104</v>
      </c>
      <c r="K33" s="58">
        <v>1</v>
      </c>
      <c r="L33" s="58"/>
      <c r="M33" s="58">
        <v>1</v>
      </c>
      <c r="N33" s="58"/>
      <c r="O33" s="58"/>
      <c r="P33" s="58"/>
      <c r="Q33" s="58"/>
      <c r="R33" s="58">
        <v>0</v>
      </c>
      <c r="S33" s="58" t="e">
        <f t="shared" si="1"/>
        <v>#DIV/0!</v>
      </c>
      <c r="T33" s="58" t="e">
        <f t="shared" si="2"/>
        <v>#DIV/0!</v>
      </c>
      <c r="U33" s="58" t="e">
        <f t="shared" si="3"/>
        <v>#DIV/0!</v>
      </c>
      <c r="V33" s="114" t="e">
        <f t="shared" si="4"/>
        <v>#DIV/0!</v>
      </c>
      <c r="W33" s="115" t="e">
        <f t="shared" si="5"/>
        <v>#DIV/0!</v>
      </c>
    </row>
    <row r="34" spans="1:23" x14ac:dyDescent="0.25">
      <c r="A34" s="58" t="s">
        <v>86</v>
      </c>
      <c r="B34" s="58" t="s">
        <v>185</v>
      </c>
      <c r="C34" s="58" t="s">
        <v>85</v>
      </c>
      <c r="D34" s="58"/>
      <c r="E34" s="58" t="s">
        <v>267</v>
      </c>
      <c r="F34" s="58" t="s">
        <v>3</v>
      </c>
      <c r="G34" s="58">
        <v>52.36</v>
      </c>
      <c r="H34" s="58">
        <v>1</v>
      </c>
      <c r="I34" s="58">
        <v>7</v>
      </c>
      <c r="J34" s="58">
        <f t="shared" si="0"/>
        <v>364</v>
      </c>
      <c r="K34" s="92">
        <v>1</v>
      </c>
      <c r="L34" s="93">
        <v>1</v>
      </c>
      <c r="M34" s="93">
        <v>1</v>
      </c>
      <c r="N34" s="93">
        <v>1</v>
      </c>
      <c r="O34" s="93">
        <v>1</v>
      </c>
      <c r="P34" s="93">
        <v>1</v>
      </c>
      <c r="Q34" s="93">
        <v>1</v>
      </c>
      <c r="R34" s="58">
        <v>0</v>
      </c>
      <c r="S34" s="58" t="e">
        <f t="shared" si="1"/>
        <v>#DIV/0!</v>
      </c>
      <c r="T34" s="58" t="e">
        <f t="shared" si="2"/>
        <v>#DIV/0!</v>
      </c>
      <c r="U34" s="58" t="e">
        <f t="shared" si="3"/>
        <v>#DIV/0!</v>
      </c>
      <c r="V34" s="114" t="e">
        <f t="shared" si="4"/>
        <v>#DIV/0!</v>
      </c>
      <c r="W34" s="115" t="e">
        <f t="shared" si="5"/>
        <v>#DIV/0!</v>
      </c>
    </row>
    <row r="35" spans="1:23" x14ac:dyDescent="0.25">
      <c r="A35" s="58" t="s">
        <v>181</v>
      </c>
      <c r="B35" s="58" t="s">
        <v>185</v>
      </c>
      <c r="C35" s="58" t="s">
        <v>85</v>
      </c>
      <c r="D35" s="58"/>
      <c r="E35" s="58" t="s">
        <v>267</v>
      </c>
      <c r="F35" s="58" t="s">
        <v>3</v>
      </c>
      <c r="G35" s="58">
        <v>34.619999999999997</v>
      </c>
      <c r="H35" s="58">
        <v>1</v>
      </c>
      <c r="I35" s="58">
        <v>7</v>
      </c>
      <c r="J35" s="58">
        <f t="shared" si="0"/>
        <v>364</v>
      </c>
      <c r="K35" s="92">
        <v>1</v>
      </c>
      <c r="L35" s="93">
        <v>1</v>
      </c>
      <c r="M35" s="93">
        <v>1</v>
      </c>
      <c r="N35" s="93">
        <v>1</v>
      </c>
      <c r="O35" s="93">
        <v>1</v>
      </c>
      <c r="P35" s="93">
        <v>1</v>
      </c>
      <c r="Q35" s="93">
        <v>1</v>
      </c>
      <c r="R35" s="58">
        <v>0</v>
      </c>
      <c r="S35" s="58" t="e">
        <f t="shared" si="1"/>
        <v>#DIV/0!</v>
      </c>
      <c r="T35" s="58" t="e">
        <f t="shared" si="2"/>
        <v>#DIV/0!</v>
      </c>
      <c r="U35" s="58" t="e">
        <f t="shared" si="3"/>
        <v>#DIV/0!</v>
      </c>
      <c r="V35" s="114" t="e">
        <f t="shared" si="4"/>
        <v>#DIV/0!</v>
      </c>
      <c r="W35" s="115" t="e">
        <f t="shared" si="5"/>
        <v>#DIV/0!</v>
      </c>
    </row>
    <row r="36" spans="1:23" x14ac:dyDescent="0.25">
      <c r="A36" s="58" t="s">
        <v>142</v>
      </c>
      <c r="B36" s="58" t="s">
        <v>185</v>
      </c>
      <c r="C36" s="58" t="s">
        <v>141</v>
      </c>
      <c r="D36" s="58"/>
      <c r="E36" s="58" t="s">
        <v>267</v>
      </c>
      <c r="F36" s="58" t="s">
        <v>3</v>
      </c>
      <c r="G36" s="58">
        <v>27.02</v>
      </c>
      <c r="H36" s="58">
        <v>1</v>
      </c>
      <c r="I36" s="58">
        <v>7</v>
      </c>
      <c r="J36" s="58">
        <f t="shared" si="0"/>
        <v>364</v>
      </c>
      <c r="K36" s="92">
        <v>1</v>
      </c>
      <c r="L36" s="93">
        <v>1</v>
      </c>
      <c r="M36" s="93">
        <v>1</v>
      </c>
      <c r="N36" s="93">
        <v>1</v>
      </c>
      <c r="O36" s="93">
        <v>1</v>
      </c>
      <c r="P36" s="93">
        <v>1</v>
      </c>
      <c r="Q36" s="93">
        <v>1</v>
      </c>
      <c r="R36" s="58">
        <v>0</v>
      </c>
      <c r="S36" s="58" t="e">
        <f t="shared" si="1"/>
        <v>#DIV/0!</v>
      </c>
      <c r="T36" s="58" t="e">
        <f t="shared" si="2"/>
        <v>#DIV/0!</v>
      </c>
      <c r="U36" s="58" t="e">
        <f t="shared" si="3"/>
        <v>#DIV/0!</v>
      </c>
      <c r="V36" s="114" t="e">
        <f t="shared" si="4"/>
        <v>#DIV/0!</v>
      </c>
      <c r="W36" s="115" t="e">
        <f t="shared" si="5"/>
        <v>#DIV/0!</v>
      </c>
    </row>
    <row r="37" spans="1:23" x14ac:dyDescent="0.25">
      <c r="A37" s="58" t="s">
        <v>84</v>
      </c>
      <c r="B37" s="58" t="s">
        <v>185</v>
      </c>
      <c r="C37" s="58" t="s">
        <v>83</v>
      </c>
      <c r="D37" s="58"/>
      <c r="E37" s="58"/>
      <c r="F37" s="58" t="s">
        <v>3</v>
      </c>
      <c r="G37" s="58">
        <v>18.920000000000002</v>
      </c>
      <c r="H37" s="58">
        <v>1</v>
      </c>
      <c r="I37" s="58">
        <v>7</v>
      </c>
      <c r="J37" s="58">
        <f t="shared" si="0"/>
        <v>364</v>
      </c>
      <c r="K37" s="92">
        <v>1</v>
      </c>
      <c r="L37" s="93">
        <v>1</v>
      </c>
      <c r="M37" s="93">
        <v>1</v>
      </c>
      <c r="N37" s="93">
        <v>1</v>
      </c>
      <c r="O37" s="93">
        <v>1</v>
      </c>
      <c r="P37" s="93">
        <v>1</v>
      </c>
      <c r="Q37" s="93">
        <v>1</v>
      </c>
      <c r="R37" s="58">
        <v>0</v>
      </c>
      <c r="S37" s="58" t="e">
        <f t="shared" si="1"/>
        <v>#DIV/0!</v>
      </c>
      <c r="T37" s="58" t="e">
        <f t="shared" si="2"/>
        <v>#DIV/0!</v>
      </c>
      <c r="U37" s="58" t="e">
        <f t="shared" si="3"/>
        <v>#DIV/0!</v>
      </c>
      <c r="V37" s="114" t="e">
        <f t="shared" si="4"/>
        <v>#DIV/0!</v>
      </c>
      <c r="W37" s="115" t="e">
        <f t="shared" si="5"/>
        <v>#DIV/0!</v>
      </c>
    </row>
    <row r="38" spans="1:23" x14ac:dyDescent="0.25">
      <c r="A38" s="58" t="s">
        <v>87</v>
      </c>
      <c r="B38" s="58" t="s">
        <v>185</v>
      </c>
      <c r="C38" s="58" t="s">
        <v>268</v>
      </c>
      <c r="D38" s="58"/>
      <c r="E38" s="58"/>
      <c r="F38" s="58" t="s">
        <v>3</v>
      </c>
      <c r="G38" s="58">
        <v>40.200000000000003</v>
      </c>
      <c r="H38" s="58">
        <v>1</v>
      </c>
      <c r="I38" s="58">
        <v>5</v>
      </c>
      <c r="J38" s="58">
        <f t="shared" si="0"/>
        <v>260</v>
      </c>
      <c r="K38" s="58">
        <v>1</v>
      </c>
      <c r="L38" s="58">
        <v>1</v>
      </c>
      <c r="M38" s="58">
        <v>1</v>
      </c>
      <c r="N38" s="58">
        <v>1</v>
      </c>
      <c r="O38" s="58">
        <v>1</v>
      </c>
      <c r="P38" s="58"/>
      <c r="Q38" s="58"/>
      <c r="R38" s="58">
        <v>0</v>
      </c>
      <c r="S38" s="58" t="e">
        <f t="shared" si="1"/>
        <v>#DIV/0!</v>
      </c>
      <c r="T38" s="58" t="e">
        <f t="shared" si="2"/>
        <v>#DIV/0!</v>
      </c>
      <c r="U38" s="58" t="e">
        <f t="shared" si="3"/>
        <v>#DIV/0!</v>
      </c>
      <c r="V38" s="114" t="e">
        <f t="shared" si="4"/>
        <v>#DIV/0!</v>
      </c>
      <c r="W38" s="115" t="e">
        <f t="shared" si="5"/>
        <v>#DIV/0!</v>
      </c>
    </row>
    <row r="39" spans="1:23" x14ac:dyDescent="0.25">
      <c r="A39" s="58" t="s">
        <v>116</v>
      </c>
      <c r="B39" s="58" t="s">
        <v>185</v>
      </c>
      <c r="C39" s="58" t="s">
        <v>81</v>
      </c>
      <c r="D39" s="58"/>
      <c r="E39" s="58"/>
      <c r="F39" s="58" t="s">
        <v>3</v>
      </c>
      <c r="G39" s="58">
        <v>14.91</v>
      </c>
      <c r="H39" s="58">
        <v>1</v>
      </c>
      <c r="I39" s="58">
        <v>5</v>
      </c>
      <c r="J39" s="58">
        <f t="shared" si="0"/>
        <v>260</v>
      </c>
      <c r="K39" s="58">
        <v>1</v>
      </c>
      <c r="L39" s="58">
        <v>1</v>
      </c>
      <c r="M39" s="58">
        <v>1</v>
      </c>
      <c r="N39" s="58">
        <v>1</v>
      </c>
      <c r="O39" s="58">
        <v>1</v>
      </c>
      <c r="P39" s="58"/>
      <c r="Q39" s="58"/>
      <c r="R39" s="58">
        <v>0</v>
      </c>
      <c r="S39" s="58" t="e">
        <f t="shared" si="1"/>
        <v>#DIV/0!</v>
      </c>
      <c r="T39" s="58" t="e">
        <f t="shared" si="2"/>
        <v>#DIV/0!</v>
      </c>
      <c r="U39" s="58" t="e">
        <f t="shared" si="3"/>
        <v>#DIV/0!</v>
      </c>
      <c r="V39" s="114" t="e">
        <f t="shared" si="4"/>
        <v>#DIV/0!</v>
      </c>
      <c r="W39" s="115" t="e">
        <f t="shared" si="5"/>
        <v>#DIV/0!</v>
      </c>
    </row>
    <row r="40" spans="1:23" x14ac:dyDescent="0.25">
      <c r="A40" s="58" t="s">
        <v>82</v>
      </c>
      <c r="B40" s="58" t="s">
        <v>185</v>
      </c>
      <c r="C40" s="58" t="s">
        <v>81</v>
      </c>
      <c r="D40" s="58"/>
      <c r="E40" s="58"/>
      <c r="F40" s="58" t="s">
        <v>25</v>
      </c>
      <c r="G40" s="58">
        <v>9.59</v>
      </c>
      <c r="H40" s="58">
        <v>1</v>
      </c>
      <c r="I40" s="58">
        <v>5</v>
      </c>
      <c r="J40" s="58">
        <f t="shared" si="0"/>
        <v>260</v>
      </c>
      <c r="K40" s="92">
        <v>1</v>
      </c>
      <c r="L40" s="93">
        <v>1</v>
      </c>
      <c r="M40" s="93">
        <v>1</v>
      </c>
      <c r="N40" s="93">
        <v>1</v>
      </c>
      <c r="O40" s="93">
        <v>1</v>
      </c>
      <c r="P40" s="58"/>
      <c r="Q40" s="58"/>
      <c r="R40" s="58">
        <v>0</v>
      </c>
      <c r="S40" s="58" t="e">
        <f t="shared" si="1"/>
        <v>#DIV/0!</v>
      </c>
      <c r="T40" s="58" t="e">
        <f t="shared" si="2"/>
        <v>#DIV/0!</v>
      </c>
      <c r="U40" s="58" t="e">
        <f t="shared" si="3"/>
        <v>#DIV/0!</v>
      </c>
      <c r="V40" s="114" t="e">
        <f t="shared" si="4"/>
        <v>#DIV/0!</v>
      </c>
      <c r="W40" s="115" t="e">
        <f t="shared" si="5"/>
        <v>#DIV/0!</v>
      </c>
    </row>
    <row r="41" spans="1:23" x14ac:dyDescent="0.25">
      <c r="A41" s="58" t="s">
        <v>91</v>
      </c>
      <c r="B41" s="58" t="s">
        <v>185</v>
      </c>
      <c r="C41" s="58" t="s">
        <v>90</v>
      </c>
      <c r="D41" s="58"/>
      <c r="E41" s="58" t="s">
        <v>269</v>
      </c>
      <c r="F41" s="58" t="s">
        <v>3</v>
      </c>
      <c r="G41" s="58">
        <v>18.66</v>
      </c>
      <c r="H41" s="58">
        <v>1</v>
      </c>
      <c r="I41" s="58">
        <v>7</v>
      </c>
      <c r="J41" s="58">
        <f t="shared" si="0"/>
        <v>364</v>
      </c>
      <c r="K41" s="92">
        <v>1</v>
      </c>
      <c r="L41" s="93">
        <v>1</v>
      </c>
      <c r="M41" s="93">
        <v>1</v>
      </c>
      <c r="N41" s="93">
        <v>1</v>
      </c>
      <c r="O41" s="93">
        <v>1</v>
      </c>
      <c r="P41" s="93">
        <v>1</v>
      </c>
      <c r="Q41" s="93">
        <v>1</v>
      </c>
      <c r="R41" s="58">
        <v>0</v>
      </c>
      <c r="S41" s="58" t="e">
        <f t="shared" si="1"/>
        <v>#DIV/0!</v>
      </c>
      <c r="T41" s="58" t="e">
        <f t="shared" si="2"/>
        <v>#DIV/0!</v>
      </c>
      <c r="U41" s="58" t="e">
        <f t="shared" si="3"/>
        <v>#DIV/0!</v>
      </c>
      <c r="V41" s="114" t="e">
        <f t="shared" si="4"/>
        <v>#DIV/0!</v>
      </c>
      <c r="W41" s="115" t="e">
        <f t="shared" si="5"/>
        <v>#DIV/0!</v>
      </c>
    </row>
    <row r="42" spans="1:23" x14ac:dyDescent="0.25">
      <c r="A42" s="58" t="s">
        <v>92</v>
      </c>
      <c r="B42" s="58" t="s">
        <v>185</v>
      </c>
      <c r="C42" s="58" t="s">
        <v>56</v>
      </c>
      <c r="D42" s="58"/>
      <c r="E42" s="58" t="s">
        <v>269</v>
      </c>
      <c r="F42" s="58" t="s">
        <v>43</v>
      </c>
      <c r="G42" s="58">
        <v>3.86</v>
      </c>
      <c r="H42" s="58">
        <v>1</v>
      </c>
      <c r="I42" s="58">
        <v>7</v>
      </c>
      <c r="J42" s="58">
        <f t="shared" si="0"/>
        <v>364</v>
      </c>
      <c r="K42" s="92">
        <v>1</v>
      </c>
      <c r="L42" s="93">
        <v>1</v>
      </c>
      <c r="M42" s="93">
        <v>1</v>
      </c>
      <c r="N42" s="93">
        <v>1</v>
      </c>
      <c r="O42" s="93">
        <v>1</v>
      </c>
      <c r="P42" s="93">
        <v>1</v>
      </c>
      <c r="Q42" s="93">
        <v>1</v>
      </c>
      <c r="R42" s="58">
        <v>0</v>
      </c>
      <c r="S42" s="58" t="e">
        <f t="shared" si="1"/>
        <v>#DIV/0!</v>
      </c>
      <c r="T42" s="58" t="e">
        <f t="shared" si="2"/>
        <v>#DIV/0!</v>
      </c>
      <c r="U42" s="58" t="e">
        <f t="shared" si="3"/>
        <v>#DIV/0!</v>
      </c>
      <c r="V42" s="114" t="e">
        <f t="shared" si="4"/>
        <v>#DIV/0!</v>
      </c>
      <c r="W42" s="115" t="e">
        <f t="shared" si="5"/>
        <v>#DIV/0!</v>
      </c>
    </row>
    <row r="43" spans="1:23" x14ac:dyDescent="0.25">
      <c r="A43" s="58" t="s">
        <v>94</v>
      </c>
      <c r="B43" s="58" t="s">
        <v>185</v>
      </c>
      <c r="C43" s="58" t="s">
        <v>93</v>
      </c>
      <c r="D43" s="58"/>
      <c r="E43" s="58" t="s">
        <v>269</v>
      </c>
      <c r="F43" s="58" t="s">
        <v>3</v>
      </c>
      <c r="G43" s="58">
        <v>18.7</v>
      </c>
      <c r="H43" s="58">
        <v>1</v>
      </c>
      <c r="I43" s="58">
        <v>7</v>
      </c>
      <c r="J43" s="58">
        <f t="shared" si="0"/>
        <v>364</v>
      </c>
      <c r="K43" s="92">
        <v>1</v>
      </c>
      <c r="L43" s="93">
        <v>1</v>
      </c>
      <c r="M43" s="93">
        <v>1</v>
      </c>
      <c r="N43" s="93">
        <v>1</v>
      </c>
      <c r="O43" s="93">
        <v>1</v>
      </c>
      <c r="P43" s="93">
        <v>1</v>
      </c>
      <c r="Q43" s="93">
        <v>1</v>
      </c>
      <c r="R43" s="58">
        <v>0</v>
      </c>
      <c r="S43" s="58" t="e">
        <f t="shared" si="1"/>
        <v>#DIV/0!</v>
      </c>
      <c r="T43" s="58" t="e">
        <f t="shared" si="2"/>
        <v>#DIV/0!</v>
      </c>
      <c r="U43" s="58" t="e">
        <f t="shared" si="3"/>
        <v>#DIV/0!</v>
      </c>
      <c r="V43" s="114" t="e">
        <f t="shared" si="4"/>
        <v>#DIV/0!</v>
      </c>
      <c r="W43" s="115" t="e">
        <f t="shared" si="5"/>
        <v>#DIV/0!</v>
      </c>
    </row>
    <row r="44" spans="1:23" x14ac:dyDescent="0.25">
      <c r="A44" s="58" t="s">
        <v>95</v>
      </c>
      <c r="B44" s="58" t="s">
        <v>185</v>
      </c>
      <c r="C44" s="58" t="s">
        <v>56</v>
      </c>
      <c r="D44" s="58"/>
      <c r="E44" s="58" t="s">
        <v>269</v>
      </c>
      <c r="F44" s="58" t="s">
        <v>43</v>
      </c>
      <c r="G44" s="58">
        <v>3.83</v>
      </c>
      <c r="H44" s="58">
        <v>1</v>
      </c>
      <c r="I44" s="58">
        <v>7</v>
      </c>
      <c r="J44" s="58">
        <f t="shared" si="0"/>
        <v>364</v>
      </c>
      <c r="K44" s="92">
        <v>1</v>
      </c>
      <c r="L44" s="93">
        <v>1</v>
      </c>
      <c r="M44" s="93">
        <v>1</v>
      </c>
      <c r="N44" s="93">
        <v>1</v>
      </c>
      <c r="O44" s="93">
        <v>1</v>
      </c>
      <c r="P44" s="93">
        <v>1</v>
      </c>
      <c r="Q44" s="93">
        <v>1</v>
      </c>
      <c r="R44" s="58">
        <v>0</v>
      </c>
      <c r="S44" s="58" t="e">
        <f t="shared" si="1"/>
        <v>#DIV/0!</v>
      </c>
      <c r="T44" s="58" t="e">
        <f t="shared" si="2"/>
        <v>#DIV/0!</v>
      </c>
      <c r="U44" s="58" t="e">
        <f t="shared" si="3"/>
        <v>#DIV/0!</v>
      </c>
      <c r="V44" s="114" t="e">
        <f t="shared" si="4"/>
        <v>#DIV/0!</v>
      </c>
      <c r="W44" s="115" t="e">
        <f t="shared" si="5"/>
        <v>#DIV/0!</v>
      </c>
    </row>
    <row r="45" spans="1:23" x14ac:dyDescent="0.25">
      <c r="A45" s="58" t="s">
        <v>97</v>
      </c>
      <c r="B45" s="58" t="s">
        <v>185</v>
      </c>
      <c r="C45" s="58" t="s">
        <v>96</v>
      </c>
      <c r="D45" s="58"/>
      <c r="E45" s="58" t="s">
        <v>269</v>
      </c>
      <c r="F45" s="58" t="s">
        <v>3</v>
      </c>
      <c r="G45" s="58">
        <v>18.7</v>
      </c>
      <c r="H45" s="58">
        <v>1</v>
      </c>
      <c r="I45" s="58">
        <v>7</v>
      </c>
      <c r="J45" s="58">
        <f t="shared" si="0"/>
        <v>364</v>
      </c>
      <c r="K45" s="92">
        <v>1</v>
      </c>
      <c r="L45" s="93">
        <v>1</v>
      </c>
      <c r="M45" s="93">
        <v>1</v>
      </c>
      <c r="N45" s="93">
        <v>1</v>
      </c>
      <c r="O45" s="93">
        <v>1</v>
      </c>
      <c r="P45" s="93">
        <v>1</v>
      </c>
      <c r="Q45" s="93">
        <v>1</v>
      </c>
      <c r="R45" s="58">
        <v>0</v>
      </c>
      <c r="S45" s="58" t="e">
        <f t="shared" si="1"/>
        <v>#DIV/0!</v>
      </c>
      <c r="T45" s="58" t="e">
        <f t="shared" si="2"/>
        <v>#DIV/0!</v>
      </c>
      <c r="U45" s="58" t="e">
        <f t="shared" si="3"/>
        <v>#DIV/0!</v>
      </c>
      <c r="V45" s="114" t="e">
        <f t="shared" si="4"/>
        <v>#DIV/0!</v>
      </c>
      <c r="W45" s="115" t="e">
        <f t="shared" si="5"/>
        <v>#DIV/0!</v>
      </c>
    </row>
    <row r="46" spans="1:23" x14ac:dyDescent="0.25">
      <c r="A46" s="58" t="s">
        <v>98</v>
      </c>
      <c r="B46" s="58" t="s">
        <v>185</v>
      </c>
      <c r="C46" s="58" t="s">
        <v>56</v>
      </c>
      <c r="D46" s="58"/>
      <c r="E46" s="58" t="s">
        <v>269</v>
      </c>
      <c r="F46" s="58" t="s">
        <v>43</v>
      </c>
      <c r="G46" s="58">
        <v>3.83</v>
      </c>
      <c r="H46" s="58">
        <v>1</v>
      </c>
      <c r="I46" s="58">
        <v>7</v>
      </c>
      <c r="J46" s="58">
        <f t="shared" si="0"/>
        <v>364</v>
      </c>
      <c r="K46" s="92">
        <v>1</v>
      </c>
      <c r="L46" s="93">
        <v>1</v>
      </c>
      <c r="M46" s="93">
        <v>1</v>
      </c>
      <c r="N46" s="93">
        <v>1</v>
      </c>
      <c r="O46" s="93">
        <v>1</v>
      </c>
      <c r="P46" s="93">
        <v>1</v>
      </c>
      <c r="Q46" s="93">
        <v>1</v>
      </c>
      <c r="R46" s="58">
        <v>0</v>
      </c>
      <c r="S46" s="58" t="e">
        <f t="shared" si="1"/>
        <v>#DIV/0!</v>
      </c>
      <c r="T46" s="58" t="e">
        <f t="shared" si="2"/>
        <v>#DIV/0!</v>
      </c>
      <c r="U46" s="58" t="e">
        <f t="shared" si="3"/>
        <v>#DIV/0!</v>
      </c>
      <c r="V46" s="114" t="e">
        <f t="shared" si="4"/>
        <v>#DIV/0!</v>
      </c>
      <c r="W46" s="115" t="e">
        <f t="shared" si="5"/>
        <v>#DIV/0!</v>
      </c>
    </row>
    <row r="47" spans="1:23" x14ac:dyDescent="0.25">
      <c r="A47" s="58" t="s">
        <v>100</v>
      </c>
      <c r="B47" s="58" t="s">
        <v>185</v>
      </c>
      <c r="C47" s="58" t="s">
        <v>99</v>
      </c>
      <c r="D47" s="58"/>
      <c r="E47" s="58" t="s">
        <v>269</v>
      </c>
      <c r="F47" s="58" t="s">
        <v>3</v>
      </c>
      <c r="G47" s="58">
        <v>18.7</v>
      </c>
      <c r="H47" s="58">
        <v>1</v>
      </c>
      <c r="I47" s="58">
        <v>7</v>
      </c>
      <c r="J47" s="58">
        <f t="shared" si="0"/>
        <v>364</v>
      </c>
      <c r="K47" s="92">
        <v>1</v>
      </c>
      <c r="L47" s="93">
        <v>1</v>
      </c>
      <c r="M47" s="93">
        <v>1</v>
      </c>
      <c r="N47" s="93">
        <v>1</v>
      </c>
      <c r="O47" s="93">
        <v>1</v>
      </c>
      <c r="P47" s="93">
        <v>1</v>
      </c>
      <c r="Q47" s="93">
        <v>1</v>
      </c>
      <c r="R47" s="58">
        <v>0</v>
      </c>
      <c r="S47" s="58" t="e">
        <f t="shared" si="1"/>
        <v>#DIV/0!</v>
      </c>
      <c r="T47" s="58" t="e">
        <f t="shared" si="2"/>
        <v>#DIV/0!</v>
      </c>
      <c r="U47" s="58" t="e">
        <f t="shared" si="3"/>
        <v>#DIV/0!</v>
      </c>
      <c r="V47" s="114" t="e">
        <f t="shared" si="4"/>
        <v>#DIV/0!</v>
      </c>
      <c r="W47" s="115" t="e">
        <f t="shared" si="5"/>
        <v>#DIV/0!</v>
      </c>
    </row>
    <row r="48" spans="1:23" x14ac:dyDescent="0.25">
      <c r="A48" s="58" t="s">
        <v>101</v>
      </c>
      <c r="B48" s="58" t="s">
        <v>185</v>
      </c>
      <c r="C48" s="58" t="s">
        <v>56</v>
      </c>
      <c r="D48" s="58"/>
      <c r="E48" s="58" t="s">
        <v>269</v>
      </c>
      <c r="F48" s="58" t="s">
        <v>43</v>
      </c>
      <c r="G48" s="58">
        <v>3.83</v>
      </c>
      <c r="H48" s="58">
        <v>1</v>
      </c>
      <c r="I48" s="58">
        <v>7</v>
      </c>
      <c r="J48" s="58">
        <f t="shared" si="0"/>
        <v>364</v>
      </c>
      <c r="K48" s="92">
        <v>1</v>
      </c>
      <c r="L48" s="93">
        <v>1</v>
      </c>
      <c r="M48" s="93">
        <v>1</v>
      </c>
      <c r="N48" s="93">
        <v>1</v>
      </c>
      <c r="O48" s="93">
        <v>1</v>
      </c>
      <c r="P48" s="93">
        <v>1</v>
      </c>
      <c r="Q48" s="93">
        <v>1</v>
      </c>
      <c r="R48" s="58">
        <v>0</v>
      </c>
      <c r="S48" s="58" t="e">
        <f t="shared" si="1"/>
        <v>#DIV/0!</v>
      </c>
      <c r="T48" s="58" t="e">
        <f t="shared" si="2"/>
        <v>#DIV/0!</v>
      </c>
      <c r="U48" s="58" t="e">
        <f t="shared" si="3"/>
        <v>#DIV/0!</v>
      </c>
      <c r="V48" s="114" t="e">
        <f t="shared" si="4"/>
        <v>#DIV/0!</v>
      </c>
      <c r="W48" s="115" t="e">
        <f t="shared" si="5"/>
        <v>#DIV/0!</v>
      </c>
    </row>
    <row r="49" spans="1:23" x14ac:dyDescent="0.25">
      <c r="A49" s="58" t="s">
        <v>103</v>
      </c>
      <c r="B49" s="58" t="s">
        <v>185</v>
      </c>
      <c r="C49" s="58" t="s">
        <v>102</v>
      </c>
      <c r="D49" s="58"/>
      <c r="E49" s="58" t="s">
        <v>269</v>
      </c>
      <c r="F49" s="58" t="s">
        <v>3</v>
      </c>
      <c r="G49" s="58">
        <v>18.7</v>
      </c>
      <c r="H49" s="58">
        <v>1</v>
      </c>
      <c r="I49" s="58">
        <v>7</v>
      </c>
      <c r="J49" s="58">
        <f t="shared" si="0"/>
        <v>364</v>
      </c>
      <c r="K49" s="92">
        <v>1</v>
      </c>
      <c r="L49" s="93">
        <v>1</v>
      </c>
      <c r="M49" s="93">
        <v>1</v>
      </c>
      <c r="N49" s="93">
        <v>1</v>
      </c>
      <c r="O49" s="93">
        <v>1</v>
      </c>
      <c r="P49" s="93">
        <v>1</v>
      </c>
      <c r="Q49" s="93">
        <v>1</v>
      </c>
      <c r="R49" s="58">
        <v>0</v>
      </c>
      <c r="S49" s="58" t="e">
        <f t="shared" si="1"/>
        <v>#DIV/0!</v>
      </c>
      <c r="T49" s="58" t="e">
        <f t="shared" si="2"/>
        <v>#DIV/0!</v>
      </c>
      <c r="U49" s="58" t="e">
        <f t="shared" si="3"/>
        <v>#DIV/0!</v>
      </c>
      <c r="V49" s="114" t="e">
        <f t="shared" si="4"/>
        <v>#DIV/0!</v>
      </c>
      <c r="W49" s="115" t="e">
        <f t="shared" si="5"/>
        <v>#DIV/0!</v>
      </c>
    </row>
    <row r="50" spans="1:23" x14ac:dyDescent="0.25">
      <c r="A50" s="58" t="s">
        <v>104</v>
      </c>
      <c r="B50" s="58" t="s">
        <v>185</v>
      </c>
      <c r="C50" s="58" t="s">
        <v>56</v>
      </c>
      <c r="D50" s="58"/>
      <c r="E50" s="58" t="s">
        <v>269</v>
      </c>
      <c r="F50" s="58" t="s">
        <v>43</v>
      </c>
      <c r="G50" s="58">
        <v>3.83</v>
      </c>
      <c r="H50" s="58">
        <v>1</v>
      </c>
      <c r="I50" s="58">
        <v>7</v>
      </c>
      <c r="J50" s="58">
        <f t="shared" si="0"/>
        <v>364</v>
      </c>
      <c r="K50" s="92">
        <v>1</v>
      </c>
      <c r="L50" s="93">
        <v>1</v>
      </c>
      <c r="M50" s="93">
        <v>1</v>
      </c>
      <c r="N50" s="93">
        <v>1</v>
      </c>
      <c r="O50" s="93">
        <v>1</v>
      </c>
      <c r="P50" s="93">
        <v>1</v>
      </c>
      <c r="Q50" s="93">
        <v>1</v>
      </c>
      <c r="R50" s="58">
        <v>0</v>
      </c>
      <c r="S50" s="58" t="e">
        <f t="shared" si="1"/>
        <v>#DIV/0!</v>
      </c>
      <c r="T50" s="58" t="e">
        <f t="shared" si="2"/>
        <v>#DIV/0!</v>
      </c>
      <c r="U50" s="58" t="e">
        <f t="shared" si="3"/>
        <v>#DIV/0!</v>
      </c>
      <c r="V50" s="114" t="e">
        <f t="shared" si="4"/>
        <v>#DIV/0!</v>
      </c>
      <c r="W50" s="115" t="e">
        <f t="shared" si="5"/>
        <v>#DIV/0!</v>
      </c>
    </row>
    <row r="51" spans="1:23" x14ac:dyDescent="0.25">
      <c r="A51" s="58" t="s">
        <v>106</v>
      </c>
      <c r="B51" s="58" t="s">
        <v>185</v>
      </c>
      <c r="C51" s="58" t="s">
        <v>108</v>
      </c>
      <c r="D51" s="58"/>
      <c r="E51" s="58" t="s">
        <v>269</v>
      </c>
      <c r="F51" s="58" t="s">
        <v>3</v>
      </c>
      <c r="G51" s="58">
        <v>18.579999999999998</v>
      </c>
      <c r="H51" s="58">
        <v>1</v>
      </c>
      <c r="I51" s="58">
        <v>7</v>
      </c>
      <c r="J51" s="58">
        <f t="shared" si="0"/>
        <v>364</v>
      </c>
      <c r="K51" s="92">
        <v>1</v>
      </c>
      <c r="L51" s="93">
        <v>1</v>
      </c>
      <c r="M51" s="93">
        <v>1</v>
      </c>
      <c r="N51" s="93">
        <v>1</v>
      </c>
      <c r="O51" s="93">
        <v>1</v>
      </c>
      <c r="P51" s="93">
        <v>1</v>
      </c>
      <c r="Q51" s="93">
        <v>1</v>
      </c>
      <c r="R51" s="58">
        <v>0</v>
      </c>
      <c r="S51" s="58" t="e">
        <f t="shared" si="1"/>
        <v>#DIV/0!</v>
      </c>
      <c r="T51" s="58" t="e">
        <f t="shared" si="2"/>
        <v>#DIV/0!</v>
      </c>
      <c r="U51" s="58" t="e">
        <f t="shared" si="3"/>
        <v>#DIV/0!</v>
      </c>
      <c r="V51" s="114" t="e">
        <f t="shared" si="4"/>
        <v>#DIV/0!</v>
      </c>
      <c r="W51" s="115" t="e">
        <f t="shared" si="5"/>
        <v>#DIV/0!</v>
      </c>
    </row>
    <row r="52" spans="1:23" x14ac:dyDescent="0.25">
      <c r="A52" s="58" t="s">
        <v>107</v>
      </c>
      <c r="B52" s="58" t="s">
        <v>185</v>
      </c>
      <c r="C52" s="58" t="s">
        <v>56</v>
      </c>
      <c r="D52" s="58"/>
      <c r="E52" s="58" t="s">
        <v>269</v>
      </c>
      <c r="F52" s="58" t="s">
        <v>43</v>
      </c>
      <c r="G52" s="58">
        <v>3.86</v>
      </c>
      <c r="H52" s="58">
        <v>1</v>
      </c>
      <c r="I52" s="58">
        <v>7</v>
      </c>
      <c r="J52" s="58">
        <f t="shared" si="0"/>
        <v>364</v>
      </c>
      <c r="K52" s="92">
        <v>1</v>
      </c>
      <c r="L52" s="93">
        <v>1</v>
      </c>
      <c r="M52" s="93">
        <v>1</v>
      </c>
      <c r="N52" s="93">
        <v>1</v>
      </c>
      <c r="O52" s="93">
        <v>1</v>
      </c>
      <c r="P52" s="93">
        <v>1</v>
      </c>
      <c r="Q52" s="93">
        <v>1</v>
      </c>
      <c r="R52" s="58">
        <v>0</v>
      </c>
      <c r="S52" s="58" t="e">
        <f t="shared" si="1"/>
        <v>#DIV/0!</v>
      </c>
      <c r="T52" s="58" t="e">
        <f t="shared" si="2"/>
        <v>#DIV/0!</v>
      </c>
      <c r="U52" s="58" t="e">
        <f t="shared" si="3"/>
        <v>#DIV/0!</v>
      </c>
      <c r="V52" s="114" t="e">
        <f t="shared" si="4"/>
        <v>#DIV/0!</v>
      </c>
      <c r="W52" s="115" t="e">
        <f t="shared" si="5"/>
        <v>#DIV/0!</v>
      </c>
    </row>
    <row r="53" spans="1:23" x14ac:dyDescent="0.25">
      <c r="A53" s="58" t="s">
        <v>109</v>
      </c>
      <c r="B53" s="58" t="s">
        <v>185</v>
      </c>
      <c r="C53" s="58" t="s">
        <v>111</v>
      </c>
      <c r="D53" s="58"/>
      <c r="E53" s="58" t="s">
        <v>269</v>
      </c>
      <c r="F53" s="58" t="s">
        <v>3</v>
      </c>
      <c r="G53" s="58">
        <v>18.66</v>
      </c>
      <c r="H53" s="58">
        <v>1</v>
      </c>
      <c r="I53" s="58">
        <v>7</v>
      </c>
      <c r="J53" s="58">
        <f t="shared" si="0"/>
        <v>364</v>
      </c>
      <c r="K53" s="92">
        <v>1</v>
      </c>
      <c r="L53" s="93">
        <v>1</v>
      </c>
      <c r="M53" s="93">
        <v>1</v>
      </c>
      <c r="N53" s="93">
        <v>1</v>
      </c>
      <c r="O53" s="93">
        <v>1</v>
      </c>
      <c r="P53" s="93">
        <v>1</v>
      </c>
      <c r="Q53" s="93">
        <v>1</v>
      </c>
      <c r="R53" s="58">
        <v>0</v>
      </c>
      <c r="S53" s="58" t="e">
        <f t="shared" si="1"/>
        <v>#DIV/0!</v>
      </c>
      <c r="T53" s="58" t="e">
        <f t="shared" si="2"/>
        <v>#DIV/0!</v>
      </c>
      <c r="U53" s="58" t="e">
        <f t="shared" si="3"/>
        <v>#DIV/0!</v>
      </c>
      <c r="V53" s="114" t="e">
        <f t="shared" si="4"/>
        <v>#DIV/0!</v>
      </c>
      <c r="W53" s="115" t="e">
        <f t="shared" si="5"/>
        <v>#DIV/0!</v>
      </c>
    </row>
    <row r="54" spans="1:23" x14ac:dyDescent="0.25">
      <c r="A54" s="58" t="s">
        <v>110</v>
      </c>
      <c r="B54" s="58" t="s">
        <v>185</v>
      </c>
      <c r="C54" s="58" t="s">
        <v>56</v>
      </c>
      <c r="D54" s="58"/>
      <c r="E54" s="58" t="s">
        <v>269</v>
      </c>
      <c r="F54" s="58" t="s">
        <v>43</v>
      </c>
      <c r="G54" s="58">
        <v>3.86</v>
      </c>
      <c r="H54" s="58">
        <v>1</v>
      </c>
      <c r="I54" s="58">
        <v>7</v>
      </c>
      <c r="J54" s="58">
        <f t="shared" si="0"/>
        <v>364</v>
      </c>
      <c r="K54" s="92">
        <v>1</v>
      </c>
      <c r="L54" s="93">
        <v>1</v>
      </c>
      <c r="M54" s="93">
        <v>1</v>
      </c>
      <c r="N54" s="93">
        <v>1</v>
      </c>
      <c r="O54" s="93">
        <v>1</v>
      </c>
      <c r="P54" s="93">
        <v>1</v>
      </c>
      <c r="Q54" s="93">
        <v>1</v>
      </c>
      <c r="R54" s="58">
        <v>0</v>
      </c>
      <c r="S54" s="58" t="e">
        <f t="shared" si="1"/>
        <v>#DIV/0!</v>
      </c>
      <c r="T54" s="58" t="e">
        <f t="shared" si="2"/>
        <v>#DIV/0!</v>
      </c>
      <c r="U54" s="58" t="e">
        <f t="shared" si="3"/>
        <v>#DIV/0!</v>
      </c>
      <c r="V54" s="114" t="e">
        <f t="shared" si="4"/>
        <v>#DIV/0!</v>
      </c>
      <c r="W54" s="115" t="e">
        <f t="shared" si="5"/>
        <v>#DIV/0!</v>
      </c>
    </row>
    <row r="55" spans="1:23" x14ac:dyDescent="0.25">
      <c r="A55" s="58" t="s">
        <v>112</v>
      </c>
      <c r="B55" s="58" t="s">
        <v>185</v>
      </c>
      <c r="C55" s="58" t="s">
        <v>117</v>
      </c>
      <c r="D55" s="58"/>
      <c r="E55" s="58" t="s">
        <v>269</v>
      </c>
      <c r="F55" s="58" t="s">
        <v>3</v>
      </c>
      <c r="G55" s="58">
        <v>18.649999999999999</v>
      </c>
      <c r="H55" s="58">
        <v>1</v>
      </c>
      <c r="I55" s="58">
        <v>7</v>
      </c>
      <c r="J55" s="58">
        <f t="shared" si="0"/>
        <v>364</v>
      </c>
      <c r="K55" s="92">
        <v>1</v>
      </c>
      <c r="L55" s="93">
        <v>1</v>
      </c>
      <c r="M55" s="93">
        <v>1</v>
      </c>
      <c r="N55" s="93">
        <v>1</v>
      </c>
      <c r="O55" s="93">
        <v>1</v>
      </c>
      <c r="P55" s="93">
        <v>1</v>
      </c>
      <c r="Q55" s="93">
        <v>1</v>
      </c>
      <c r="R55" s="58">
        <v>0</v>
      </c>
      <c r="S55" s="58" t="e">
        <f t="shared" si="1"/>
        <v>#DIV/0!</v>
      </c>
      <c r="T55" s="58" t="e">
        <f t="shared" si="2"/>
        <v>#DIV/0!</v>
      </c>
      <c r="U55" s="58" t="e">
        <f t="shared" si="3"/>
        <v>#DIV/0!</v>
      </c>
      <c r="V55" s="114" t="e">
        <f t="shared" si="4"/>
        <v>#DIV/0!</v>
      </c>
      <c r="W55" s="115" t="e">
        <f t="shared" si="5"/>
        <v>#DIV/0!</v>
      </c>
    </row>
    <row r="56" spans="1:23" x14ac:dyDescent="0.25">
      <c r="A56" s="58" t="s">
        <v>113</v>
      </c>
      <c r="B56" s="58" t="s">
        <v>185</v>
      </c>
      <c r="C56" s="58" t="s">
        <v>56</v>
      </c>
      <c r="D56" s="58"/>
      <c r="E56" s="58" t="s">
        <v>269</v>
      </c>
      <c r="F56" s="58" t="s">
        <v>43</v>
      </c>
      <c r="G56" s="58">
        <v>3.88</v>
      </c>
      <c r="H56" s="58">
        <v>1</v>
      </c>
      <c r="I56" s="58">
        <v>7</v>
      </c>
      <c r="J56" s="58">
        <f t="shared" si="0"/>
        <v>364</v>
      </c>
      <c r="K56" s="92">
        <v>1</v>
      </c>
      <c r="L56" s="93">
        <v>1</v>
      </c>
      <c r="M56" s="93">
        <v>1</v>
      </c>
      <c r="N56" s="93">
        <v>1</v>
      </c>
      <c r="O56" s="93">
        <v>1</v>
      </c>
      <c r="P56" s="93">
        <v>1</v>
      </c>
      <c r="Q56" s="93">
        <v>1</v>
      </c>
      <c r="R56" s="58">
        <v>0</v>
      </c>
      <c r="S56" s="58" t="e">
        <f t="shared" si="1"/>
        <v>#DIV/0!</v>
      </c>
      <c r="T56" s="58" t="e">
        <f t="shared" si="2"/>
        <v>#DIV/0!</v>
      </c>
      <c r="U56" s="58" t="e">
        <f t="shared" si="3"/>
        <v>#DIV/0!</v>
      </c>
      <c r="V56" s="114" t="e">
        <f t="shared" si="4"/>
        <v>#DIV/0!</v>
      </c>
      <c r="W56" s="115" t="e">
        <f t="shared" si="5"/>
        <v>#DIV/0!</v>
      </c>
    </row>
    <row r="57" spans="1:23" x14ac:dyDescent="0.25">
      <c r="A57" s="58" t="s">
        <v>118</v>
      </c>
      <c r="B57" s="58" t="s">
        <v>185</v>
      </c>
      <c r="C57" s="58" t="s">
        <v>120</v>
      </c>
      <c r="D57" s="58"/>
      <c r="E57" s="58" t="s">
        <v>269</v>
      </c>
      <c r="F57" s="58" t="s">
        <v>3</v>
      </c>
      <c r="G57" s="58">
        <v>18.649999999999999</v>
      </c>
      <c r="H57" s="58">
        <v>1</v>
      </c>
      <c r="I57" s="58">
        <v>7</v>
      </c>
      <c r="J57" s="58">
        <f t="shared" si="0"/>
        <v>364</v>
      </c>
      <c r="K57" s="92">
        <v>1</v>
      </c>
      <c r="L57" s="93">
        <v>1</v>
      </c>
      <c r="M57" s="93">
        <v>1</v>
      </c>
      <c r="N57" s="93">
        <v>1</v>
      </c>
      <c r="O57" s="93">
        <v>1</v>
      </c>
      <c r="P57" s="93">
        <v>1</v>
      </c>
      <c r="Q57" s="93">
        <v>1</v>
      </c>
      <c r="R57" s="58">
        <v>0</v>
      </c>
      <c r="S57" s="58" t="e">
        <f t="shared" si="1"/>
        <v>#DIV/0!</v>
      </c>
      <c r="T57" s="58" t="e">
        <f t="shared" si="2"/>
        <v>#DIV/0!</v>
      </c>
      <c r="U57" s="58" t="e">
        <f t="shared" si="3"/>
        <v>#DIV/0!</v>
      </c>
      <c r="V57" s="114" t="e">
        <f t="shared" si="4"/>
        <v>#DIV/0!</v>
      </c>
      <c r="W57" s="115" t="e">
        <f t="shared" si="5"/>
        <v>#DIV/0!</v>
      </c>
    </row>
    <row r="58" spans="1:23" x14ac:dyDescent="0.25">
      <c r="A58" s="58" t="s">
        <v>119</v>
      </c>
      <c r="B58" s="58" t="s">
        <v>185</v>
      </c>
      <c r="C58" s="58" t="s">
        <v>56</v>
      </c>
      <c r="D58" s="58"/>
      <c r="E58" s="58" t="s">
        <v>269</v>
      </c>
      <c r="F58" s="58" t="s">
        <v>43</v>
      </c>
      <c r="G58" s="58">
        <v>3.86</v>
      </c>
      <c r="H58" s="58">
        <v>1</v>
      </c>
      <c r="I58" s="58">
        <v>7</v>
      </c>
      <c r="J58" s="58">
        <f t="shared" si="0"/>
        <v>364</v>
      </c>
      <c r="K58" s="92">
        <v>1</v>
      </c>
      <c r="L58" s="93">
        <v>1</v>
      </c>
      <c r="M58" s="93">
        <v>1</v>
      </c>
      <c r="N58" s="93">
        <v>1</v>
      </c>
      <c r="O58" s="93">
        <v>1</v>
      </c>
      <c r="P58" s="93">
        <v>1</v>
      </c>
      <c r="Q58" s="93">
        <v>1</v>
      </c>
      <c r="R58" s="58">
        <v>0</v>
      </c>
      <c r="S58" s="58" t="e">
        <f t="shared" si="1"/>
        <v>#DIV/0!</v>
      </c>
      <c r="T58" s="58" t="e">
        <f t="shared" si="2"/>
        <v>#DIV/0!</v>
      </c>
      <c r="U58" s="58" t="e">
        <f t="shared" si="3"/>
        <v>#DIV/0!</v>
      </c>
      <c r="V58" s="114" t="e">
        <f t="shared" si="4"/>
        <v>#DIV/0!</v>
      </c>
      <c r="W58" s="115" t="e">
        <f t="shared" si="5"/>
        <v>#DIV/0!</v>
      </c>
    </row>
    <row r="59" spans="1:23" x14ac:dyDescent="0.25">
      <c r="A59" s="58" t="s">
        <v>92</v>
      </c>
      <c r="B59" s="58" t="s">
        <v>185</v>
      </c>
      <c r="C59" s="58" t="s">
        <v>121</v>
      </c>
      <c r="D59" s="58"/>
      <c r="E59" s="58" t="s">
        <v>269</v>
      </c>
      <c r="F59" s="58" t="s">
        <v>3</v>
      </c>
      <c r="G59" s="58">
        <v>18.649999999999999</v>
      </c>
      <c r="H59" s="58">
        <v>1</v>
      </c>
      <c r="I59" s="58">
        <v>7</v>
      </c>
      <c r="J59" s="58">
        <f t="shared" si="0"/>
        <v>364</v>
      </c>
      <c r="K59" s="92">
        <v>1</v>
      </c>
      <c r="L59" s="93">
        <v>1</v>
      </c>
      <c r="M59" s="93">
        <v>1</v>
      </c>
      <c r="N59" s="93">
        <v>1</v>
      </c>
      <c r="O59" s="93">
        <v>1</v>
      </c>
      <c r="P59" s="93">
        <v>1</v>
      </c>
      <c r="Q59" s="93">
        <v>1</v>
      </c>
      <c r="R59" s="58">
        <v>0</v>
      </c>
      <c r="S59" s="58" t="e">
        <f t="shared" si="1"/>
        <v>#DIV/0!</v>
      </c>
      <c r="T59" s="58" t="e">
        <f t="shared" si="2"/>
        <v>#DIV/0!</v>
      </c>
      <c r="U59" s="58" t="e">
        <f t="shared" si="3"/>
        <v>#DIV/0!</v>
      </c>
      <c r="V59" s="114" t="e">
        <f t="shared" si="4"/>
        <v>#DIV/0!</v>
      </c>
      <c r="W59" s="115" t="e">
        <f t="shared" si="5"/>
        <v>#DIV/0!</v>
      </c>
    </row>
    <row r="60" spans="1:23" x14ac:dyDescent="0.25">
      <c r="A60" s="58" t="s">
        <v>122</v>
      </c>
      <c r="B60" s="58" t="s">
        <v>185</v>
      </c>
      <c r="C60" s="58" t="s">
        <v>56</v>
      </c>
      <c r="D60" s="58"/>
      <c r="E60" s="58" t="s">
        <v>269</v>
      </c>
      <c r="F60" s="58" t="s">
        <v>43</v>
      </c>
      <c r="G60" s="58">
        <v>3.86</v>
      </c>
      <c r="H60" s="58">
        <v>1</v>
      </c>
      <c r="I60" s="58">
        <v>7</v>
      </c>
      <c r="J60" s="58">
        <f t="shared" si="0"/>
        <v>364</v>
      </c>
      <c r="K60" s="92">
        <v>1</v>
      </c>
      <c r="L60" s="93">
        <v>1</v>
      </c>
      <c r="M60" s="93">
        <v>1</v>
      </c>
      <c r="N60" s="93">
        <v>1</v>
      </c>
      <c r="O60" s="93">
        <v>1</v>
      </c>
      <c r="P60" s="93">
        <v>1</v>
      </c>
      <c r="Q60" s="93">
        <v>1</v>
      </c>
      <c r="R60" s="58">
        <v>0</v>
      </c>
      <c r="S60" s="58" t="e">
        <f t="shared" si="1"/>
        <v>#DIV/0!</v>
      </c>
      <c r="T60" s="58" t="e">
        <f t="shared" si="2"/>
        <v>#DIV/0!</v>
      </c>
      <c r="U60" s="58" t="e">
        <f t="shared" si="3"/>
        <v>#DIV/0!</v>
      </c>
      <c r="V60" s="114" t="e">
        <f t="shared" si="4"/>
        <v>#DIV/0!</v>
      </c>
      <c r="W60" s="115" t="e">
        <f t="shared" si="5"/>
        <v>#DIV/0!</v>
      </c>
    </row>
    <row r="61" spans="1:23" x14ac:dyDescent="0.25">
      <c r="A61" s="58" t="s">
        <v>124</v>
      </c>
      <c r="B61" s="58" t="s">
        <v>185</v>
      </c>
      <c r="C61" s="58" t="s">
        <v>123</v>
      </c>
      <c r="D61" s="58"/>
      <c r="E61" s="58" t="s">
        <v>269</v>
      </c>
      <c r="F61" s="58" t="s">
        <v>3</v>
      </c>
      <c r="G61" s="58">
        <v>18.579999999999998</v>
      </c>
      <c r="H61" s="58">
        <v>1</v>
      </c>
      <c r="I61" s="58">
        <v>7</v>
      </c>
      <c r="J61" s="58">
        <f t="shared" si="0"/>
        <v>364</v>
      </c>
      <c r="K61" s="92">
        <v>1</v>
      </c>
      <c r="L61" s="93">
        <v>1</v>
      </c>
      <c r="M61" s="93">
        <v>1</v>
      </c>
      <c r="N61" s="93">
        <v>1</v>
      </c>
      <c r="O61" s="93">
        <v>1</v>
      </c>
      <c r="P61" s="93">
        <v>1</v>
      </c>
      <c r="Q61" s="93">
        <v>1</v>
      </c>
      <c r="R61" s="58">
        <v>0</v>
      </c>
      <c r="S61" s="58" t="e">
        <f t="shared" si="1"/>
        <v>#DIV/0!</v>
      </c>
      <c r="T61" s="58" t="e">
        <f t="shared" si="2"/>
        <v>#DIV/0!</v>
      </c>
      <c r="U61" s="58" t="e">
        <f t="shared" si="3"/>
        <v>#DIV/0!</v>
      </c>
      <c r="V61" s="114" t="e">
        <f t="shared" si="4"/>
        <v>#DIV/0!</v>
      </c>
      <c r="W61" s="115" t="e">
        <f t="shared" si="5"/>
        <v>#DIV/0!</v>
      </c>
    </row>
    <row r="62" spans="1:23" x14ac:dyDescent="0.25">
      <c r="A62" s="58" t="s">
        <v>125</v>
      </c>
      <c r="B62" s="58" t="s">
        <v>185</v>
      </c>
      <c r="C62" s="58" t="s">
        <v>56</v>
      </c>
      <c r="D62" s="58"/>
      <c r="E62" s="58" t="s">
        <v>269</v>
      </c>
      <c r="F62" s="58" t="s">
        <v>43</v>
      </c>
      <c r="G62" s="58">
        <v>3.86</v>
      </c>
      <c r="H62" s="58">
        <v>1</v>
      </c>
      <c r="I62" s="58">
        <v>7</v>
      </c>
      <c r="J62" s="58">
        <f t="shared" si="0"/>
        <v>364</v>
      </c>
      <c r="K62" s="92">
        <v>1</v>
      </c>
      <c r="L62" s="93">
        <v>1</v>
      </c>
      <c r="M62" s="93">
        <v>1</v>
      </c>
      <c r="N62" s="93">
        <v>1</v>
      </c>
      <c r="O62" s="93">
        <v>1</v>
      </c>
      <c r="P62" s="93">
        <v>1</v>
      </c>
      <c r="Q62" s="93">
        <v>1</v>
      </c>
      <c r="R62" s="58">
        <v>0</v>
      </c>
      <c r="S62" s="58" t="e">
        <f t="shared" si="1"/>
        <v>#DIV/0!</v>
      </c>
      <c r="T62" s="58" t="e">
        <f t="shared" si="2"/>
        <v>#DIV/0!</v>
      </c>
      <c r="U62" s="58" t="e">
        <f t="shared" si="3"/>
        <v>#DIV/0!</v>
      </c>
      <c r="V62" s="114" t="e">
        <f t="shared" si="4"/>
        <v>#DIV/0!</v>
      </c>
      <c r="W62" s="115" t="e">
        <f t="shared" si="5"/>
        <v>#DIV/0!</v>
      </c>
    </row>
    <row r="63" spans="1:23" x14ac:dyDescent="0.25">
      <c r="A63" s="58" t="s">
        <v>127</v>
      </c>
      <c r="B63" s="58" t="s">
        <v>185</v>
      </c>
      <c r="C63" s="58" t="s">
        <v>126</v>
      </c>
      <c r="D63" s="58"/>
      <c r="E63" s="58" t="s">
        <v>269</v>
      </c>
      <c r="F63" s="58" t="s">
        <v>3</v>
      </c>
      <c r="G63" s="58">
        <v>18.600000000000001</v>
      </c>
      <c r="H63" s="58">
        <v>1</v>
      </c>
      <c r="I63" s="58">
        <v>7</v>
      </c>
      <c r="J63" s="58">
        <f t="shared" si="0"/>
        <v>364</v>
      </c>
      <c r="K63" s="92">
        <v>1</v>
      </c>
      <c r="L63" s="93">
        <v>1</v>
      </c>
      <c r="M63" s="93">
        <v>1</v>
      </c>
      <c r="N63" s="93">
        <v>1</v>
      </c>
      <c r="O63" s="93">
        <v>1</v>
      </c>
      <c r="P63" s="93">
        <v>1</v>
      </c>
      <c r="Q63" s="93">
        <v>1</v>
      </c>
      <c r="R63" s="58">
        <v>0</v>
      </c>
      <c r="S63" s="58" t="e">
        <f t="shared" si="1"/>
        <v>#DIV/0!</v>
      </c>
      <c r="T63" s="58" t="e">
        <f t="shared" si="2"/>
        <v>#DIV/0!</v>
      </c>
      <c r="U63" s="58" t="e">
        <f t="shared" si="3"/>
        <v>#DIV/0!</v>
      </c>
      <c r="V63" s="114" t="e">
        <f t="shared" si="4"/>
        <v>#DIV/0!</v>
      </c>
      <c r="W63" s="115" t="e">
        <f t="shared" si="5"/>
        <v>#DIV/0!</v>
      </c>
    </row>
    <row r="64" spans="1:23" x14ac:dyDescent="0.25">
      <c r="A64" s="58" t="s">
        <v>128</v>
      </c>
      <c r="B64" s="58" t="s">
        <v>185</v>
      </c>
      <c r="C64" s="58" t="s">
        <v>56</v>
      </c>
      <c r="D64" s="58"/>
      <c r="E64" s="58" t="s">
        <v>269</v>
      </c>
      <c r="F64" s="58" t="s">
        <v>43</v>
      </c>
      <c r="G64" s="58">
        <v>3.84</v>
      </c>
      <c r="H64" s="58">
        <v>1</v>
      </c>
      <c r="I64" s="58">
        <v>7</v>
      </c>
      <c r="J64" s="58">
        <f t="shared" si="0"/>
        <v>364</v>
      </c>
      <c r="K64" s="92">
        <v>1</v>
      </c>
      <c r="L64" s="93">
        <v>1</v>
      </c>
      <c r="M64" s="93">
        <v>1</v>
      </c>
      <c r="N64" s="93">
        <v>1</v>
      </c>
      <c r="O64" s="93">
        <v>1</v>
      </c>
      <c r="P64" s="93">
        <v>1</v>
      </c>
      <c r="Q64" s="93">
        <v>1</v>
      </c>
      <c r="R64" s="58">
        <v>0</v>
      </c>
      <c r="S64" s="58" t="e">
        <f t="shared" si="1"/>
        <v>#DIV/0!</v>
      </c>
      <c r="T64" s="58" t="e">
        <f t="shared" si="2"/>
        <v>#DIV/0!</v>
      </c>
      <c r="U64" s="58" t="e">
        <f t="shared" si="3"/>
        <v>#DIV/0!</v>
      </c>
      <c r="V64" s="114" t="e">
        <f t="shared" si="4"/>
        <v>#DIV/0!</v>
      </c>
      <c r="W64" s="115" t="e">
        <f t="shared" si="5"/>
        <v>#DIV/0!</v>
      </c>
    </row>
    <row r="65" spans="1:23" x14ac:dyDescent="0.25">
      <c r="A65" s="58" t="s">
        <v>130</v>
      </c>
      <c r="B65" s="58" t="s">
        <v>185</v>
      </c>
      <c r="C65" s="58" t="s">
        <v>129</v>
      </c>
      <c r="D65" s="58"/>
      <c r="E65" s="58" t="s">
        <v>269</v>
      </c>
      <c r="F65" s="58" t="s">
        <v>3</v>
      </c>
      <c r="G65" s="58">
        <v>18.649999999999999</v>
      </c>
      <c r="H65" s="58">
        <v>1</v>
      </c>
      <c r="I65" s="58">
        <v>7</v>
      </c>
      <c r="J65" s="58">
        <f t="shared" si="0"/>
        <v>364</v>
      </c>
      <c r="K65" s="92">
        <v>1</v>
      </c>
      <c r="L65" s="93">
        <v>1</v>
      </c>
      <c r="M65" s="93">
        <v>1</v>
      </c>
      <c r="N65" s="93">
        <v>1</v>
      </c>
      <c r="O65" s="93">
        <v>1</v>
      </c>
      <c r="P65" s="93">
        <v>1</v>
      </c>
      <c r="Q65" s="93">
        <v>1</v>
      </c>
      <c r="R65" s="58">
        <v>0</v>
      </c>
      <c r="S65" s="58" t="e">
        <f t="shared" si="1"/>
        <v>#DIV/0!</v>
      </c>
      <c r="T65" s="58" t="e">
        <f t="shared" si="2"/>
        <v>#DIV/0!</v>
      </c>
      <c r="U65" s="58" t="e">
        <f t="shared" si="3"/>
        <v>#DIV/0!</v>
      </c>
      <c r="V65" s="114" t="e">
        <f t="shared" si="4"/>
        <v>#DIV/0!</v>
      </c>
      <c r="W65" s="115" t="e">
        <f t="shared" si="5"/>
        <v>#DIV/0!</v>
      </c>
    </row>
    <row r="66" spans="1:23" x14ac:dyDescent="0.25">
      <c r="A66" s="58" t="s">
        <v>131</v>
      </c>
      <c r="B66" s="58" t="s">
        <v>185</v>
      </c>
      <c r="C66" s="58" t="s">
        <v>56</v>
      </c>
      <c r="D66" s="58"/>
      <c r="E66" s="58" t="s">
        <v>269</v>
      </c>
      <c r="F66" s="58" t="s">
        <v>43</v>
      </c>
      <c r="G66" s="58">
        <v>3.86</v>
      </c>
      <c r="H66" s="58">
        <v>1</v>
      </c>
      <c r="I66" s="58">
        <v>7</v>
      </c>
      <c r="J66" s="58">
        <f t="shared" si="0"/>
        <v>364</v>
      </c>
      <c r="K66" s="92">
        <v>1</v>
      </c>
      <c r="L66" s="93">
        <v>1</v>
      </c>
      <c r="M66" s="93">
        <v>1</v>
      </c>
      <c r="N66" s="93">
        <v>1</v>
      </c>
      <c r="O66" s="93">
        <v>1</v>
      </c>
      <c r="P66" s="93">
        <v>1</v>
      </c>
      <c r="Q66" s="93">
        <v>1</v>
      </c>
      <c r="R66" s="58">
        <v>0</v>
      </c>
      <c r="S66" s="58" t="e">
        <f t="shared" si="1"/>
        <v>#DIV/0!</v>
      </c>
      <c r="T66" s="58" t="e">
        <f t="shared" si="2"/>
        <v>#DIV/0!</v>
      </c>
      <c r="U66" s="58" t="e">
        <f t="shared" si="3"/>
        <v>#DIV/0!</v>
      </c>
      <c r="V66" s="114" t="e">
        <f t="shared" si="4"/>
        <v>#DIV/0!</v>
      </c>
      <c r="W66" s="115" t="e">
        <f t="shared" si="5"/>
        <v>#DIV/0!</v>
      </c>
    </row>
    <row r="67" spans="1:23" x14ac:dyDescent="0.25">
      <c r="A67" s="58" t="s">
        <v>133</v>
      </c>
      <c r="B67" s="58" t="s">
        <v>185</v>
      </c>
      <c r="C67" s="58" t="s">
        <v>132</v>
      </c>
      <c r="D67" s="58"/>
      <c r="E67" s="58" t="s">
        <v>269</v>
      </c>
      <c r="F67" s="58" t="s">
        <v>3</v>
      </c>
      <c r="G67" s="58">
        <v>18.649999999999999</v>
      </c>
      <c r="H67" s="58">
        <v>1</v>
      </c>
      <c r="I67" s="58">
        <v>7</v>
      </c>
      <c r="J67" s="58">
        <f t="shared" si="0"/>
        <v>364</v>
      </c>
      <c r="K67" s="92">
        <v>1</v>
      </c>
      <c r="L67" s="93">
        <v>1</v>
      </c>
      <c r="M67" s="93">
        <v>1</v>
      </c>
      <c r="N67" s="93">
        <v>1</v>
      </c>
      <c r="O67" s="93">
        <v>1</v>
      </c>
      <c r="P67" s="93">
        <v>1</v>
      </c>
      <c r="Q67" s="93">
        <v>1</v>
      </c>
      <c r="R67" s="58">
        <v>0</v>
      </c>
      <c r="S67" s="58" t="e">
        <f t="shared" si="1"/>
        <v>#DIV/0!</v>
      </c>
      <c r="T67" s="58" t="e">
        <f t="shared" si="2"/>
        <v>#DIV/0!</v>
      </c>
      <c r="U67" s="58" t="e">
        <f t="shared" si="3"/>
        <v>#DIV/0!</v>
      </c>
      <c r="V67" s="114" t="e">
        <f t="shared" si="4"/>
        <v>#DIV/0!</v>
      </c>
      <c r="W67" s="115" t="e">
        <f t="shared" si="5"/>
        <v>#DIV/0!</v>
      </c>
    </row>
    <row r="68" spans="1:23" x14ac:dyDescent="0.25">
      <c r="A68" s="58" t="s">
        <v>134</v>
      </c>
      <c r="B68" s="58" t="s">
        <v>185</v>
      </c>
      <c r="C68" s="58" t="s">
        <v>56</v>
      </c>
      <c r="D68" s="58"/>
      <c r="E68" s="58" t="s">
        <v>269</v>
      </c>
      <c r="F68" s="58" t="s">
        <v>43</v>
      </c>
      <c r="G68" s="58">
        <v>3.86</v>
      </c>
      <c r="H68" s="58">
        <v>1</v>
      </c>
      <c r="I68" s="58">
        <v>7</v>
      </c>
      <c r="J68" s="58">
        <f t="shared" si="0"/>
        <v>364</v>
      </c>
      <c r="K68" s="92">
        <v>1</v>
      </c>
      <c r="L68" s="93">
        <v>1</v>
      </c>
      <c r="M68" s="93">
        <v>1</v>
      </c>
      <c r="N68" s="93">
        <v>1</v>
      </c>
      <c r="O68" s="93">
        <v>1</v>
      </c>
      <c r="P68" s="93">
        <v>1</v>
      </c>
      <c r="Q68" s="93">
        <v>1</v>
      </c>
      <c r="R68" s="58">
        <v>0</v>
      </c>
      <c r="S68" s="58" t="e">
        <f t="shared" si="1"/>
        <v>#DIV/0!</v>
      </c>
      <c r="T68" s="58" t="e">
        <f t="shared" si="2"/>
        <v>#DIV/0!</v>
      </c>
      <c r="U68" s="58" t="e">
        <f t="shared" si="3"/>
        <v>#DIV/0!</v>
      </c>
      <c r="V68" s="114" t="e">
        <f t="shared" si="4"/>
        <v>#DIV/0!</v>
      </c>
      <c r="W68" s="115" t="e">
        <f t="shared" si="5"/>
        <v>#DIV/0!</v>
      </c>
    </row>
    <row r="69" spans="1:23" x14ac:dyDescent="0.25">
      <c r="A69" s="58" t="s">
        <v>136</v>
      </c>
      <c r="B69" s="58" t="s">
        <v>185</v>
      </c>
      <c r="C69" s="58" t="s">
        <v>135</v>
      </c>
      <c r="D69" s="58"/>
      <c r="E69" s="58" t="s">
        <v>269</v>
      </c>
      <c r="F69" s="58" t="s">
        <v>3</v>
      </c>
      <c r="G69" s="58">
        <v>18.649999999999999</v>
      </c>
      <c r="H69" s="58">
        <v>1</v>
      </c>
      <c r="I69" s="58">
        <v>7</v>
      </c>
      <c r="J69" s="58">
        <f t="shared" si="0"/>
        <v>364</v>
      </c>
      <c r="K69" s="92">
        <v>1</v>
      </c>
      <c r="L69" s="93">
        <v>1</v>
      </c>
      <c r="M69" s="93">
        <v>1</v>
      </c>
      <c r="N69" s="93">
        <v>1</v>
      </c>
      <c r="O69" s="93">
        <v>1</v>
      </c>
      <c r="P69" s="93">
        <v>1</v>
      </c>
      <c r="Q69" s="93">
        <v>1</v>
      </c>
      <c r="R69" s="58">
        <v>0</v>
      </c>
      <c r="S69" s="58" t="e">
        <f t="shared" si="1"/>
        <v>#DIV/0!</v>
      </c>
      <c r="T69" s="58" t="e">
        <f t="shared" si="2"/>
        <v>#DIV/0!</v>
      </c>
      <c r="U69" s="58" t="e">
        <f t="shared" si="3"/>
        <v>#DIV/0!</v>
      </c>
      <c r="V69" s="114" t="e">
        <f t="shared" si="4"/>
        <v>#DIV/0!</v>
      </c>
      <c r="W69" s="115" t="e">
        <f t="shared" si="5"/>
        <v>#DIV/0!</v>
      </c>
    </row>
    <row r="70" spans="1:23" x14ac:dyDescent="0.25">
      <c r="A70" s="58" t="s">
        <v>137</v>
      </c>
      <c r="B70" s="58" t="s">
        <v>185</v>
      </c>
      <c r="C70" s="58" t="s">
        <v>56</v>
      </c>
      <c r="D70" s="58"/>
      <c r="E70" s="58" t="s">
        <v>269</v>
      </c>
      <c r="F70" s="58" t="s">
        <v>43</v>
      </c>
      <c r="G70" s="58">
        <v>3.89</v>
      </c>
      <c r="H70" s="58">
        <v>1</v>
      </c>
      <c r="I70" s="58">
        <v>7</v>
      </c>
      <c r="J70" s="58">
        <f t="shared" si="0"/>
        <v>364</v>
      </c>
      <c r="K70" s="92">
        <v>1</v>
      </c>
      <c r="L70" s="93">
        <v>1</v>
      </c>
      <c r="M70" s="93">
        <v>1</v>
      </c>
      <c r="N70" s="93">
        <v>1</v>
      </c>
      <c r="O70" s="93">
        <v>1</v>
      </c>
      <c r="P70" s="93">
        <v>1</v>
      </c>
      <c r="Q70" s="93">
        <v>1</v>
      </c>
      <c r="R70" s="58">
        <v>0</v>
      </c>
      <c r="S70" s="58" t="e">
        <f t="shared" si="1"/>
        <v>#DIV/0!</v>
      </c>
      <c r="T70" s="58" t="e">
        <f t="shared" si="2"/>
        <v>#DIV/0!</v>
      </c>
      <c r="U70" s="58" t="e">
        <f t="shared" si="3"/>
        <v>#DIV/0!</v>
      </c>
      <c r="V70" s="114" t="e">
        <f t="shared" si="4"/>
        <v>#DIV/0!</v>
      </c>
      <c r="W70" s="115" t="e">
        <f t="shared" si="5"/>
        <v>#DIV/0!</v>
      </c>
    </row>
    <row r="71" spans="1:23" x14ac:dyDescent="0.25">
      <c r="A71" s="58" t="s">
        <v>139</v>
      </c>
      <c r="B71" s="58" t="s">
        <v>185</v>
      </c>
      <c r="C71" s="58" t="s">
        <v>138</v>
      </c>
      <c r="D71" s="58"/>
      <c r="E71" s="58" t="s">
        <v>269</v>
      </c>
      <c r="F71" s="58" t="s">
        <v>3</v>
      </c>
      <c r="G71" s="58">
        <v>18.649999999999999</v>
      </c>
      <c r="H71" s="58">
        <v>1</v>
      </c>
      <c r="I71" s="58">
        <v>7</v>
      </c>
      <c r="J71" s="58">
        <f t="shared" si="0"/>
        <v>364</v>
      </c>
      <c r="K71" s="92">
        <v>1</v>
      </c>
      <c r="L71" s="93">
        <v>1</v>
      </c>
      <c r="M71" s="93">
        <v>1</v>
      </c>
      <c r="N71" s="93">
        <v>1</v>
      </c>
      <c r="O71" s="93">
        <v>1</v>
      </c>
      <c r="P71" s="93">
        <v>1</v>
      </c>
      <c r="Q71" s="93">
        <v>1</v>
      </c>
      <c r="R71" s="58">
        <v>0</v>
      </c>
      <c r="S71" s="58" t="e">
        <f t="shared" si="1"/>
        <v>#DIV/0!</v>
      </c>
      <c r="T71" s="58" t="e">
        <f t="shared" si="2"/>
        <v>#DIV/0!</v>
      </c>
      <c r="U71" s="58" t="e">
        <f t="shared" si="3"/>
        <v>#DIV/0!</v>
      </c>
      <c r="V71" s="114" t="e">
        <f t="shared" si="4"/>
        <v>#DIV/0!</v>
      </c>
      <c r="W71" s="115" t="e">
        <f t="shared" si="5"/>
        <v>#DIV/0!</v>
      </c>
    </row>
    <row r="72" spans="1:23" x14ac:dyDescent="0.25">
      <c r="A72" s="58" t="s">
        <v>140</v>
      </c>
      <c r="B72" s="58" t="s">
        <v>185</v>
      </c>
      <c r="C72" s="58" t="s">
        <v>56</v>
      </c>
      <c r="D72" s="58"/>
      <c r="E72" s="58" t="s">
        <v>269</v>
      </c>
      <c r="F72" s="58" t="s">
        <v>43</v>
      </c>
      <c r="G72" s="58">
        <v>3.86</v>
      </c>
      <c r="H72" s="58">
        <v>1</v>
      </c>
      <c r="I72" s="58">
        <v>7</v>
      </c>
      <c r="J72" s="58">
        <f t="shared" si="0"/>
        <v>364</v>
      </c>
      <c r="K72" s="92">
        <v>1</v>
      </c>
      <c r="L72" s="93">
        <v>1</v>
      </c>
      <c r="M72" s="93">
        <v>1</v>
      </c>
      <c r="N72" s="93">
        <v>1</v>
      </c>
      <c r="O72" s="93">
        <v>1</v>
      </c>
      <c r="P72" s="93">
        <v>1</v>
      </c>
      <c r="Q72" s="93">
        <v>1</v>
      </c>
      <c r="R72" s="58">
        <v>0</v>
      </c>
      <c r="S72" s="58" t="e">
        <f t="shared" si="1"/>
        <v>#DIV/0!</v>
      </c>
      <c r="T72" s="58" t="e">
        <f t="shared" si="2"/>
        <v>#DIV/0!</v>
      </c>
      <c r="U72" s="58" t="e">
        <f t="shared" si="3"/>
        <v>#DIV/0!</v>
      </c>
      <c r="V72" s="114" t="e">
        <f t="shared" si="4"/>
        <v>#DIV/0!</v>
      </c>
      <c r="W72" s="115" t="e">
        <f t="shared" si="5"/>
        <v>#DIV/0!</v>
      </c>
    </row>
    <row r="73" spans="1:23" x14ac:dyDescent="0.25">
      <c r="A73" s="58" t="s">
        <v>114</v>
      </c>
      <c r="B73" s="58" t="s">
        <v>185</v>
      </c>
      <c r="C73" s="58" t="s">
        <v>105</v>
      </c>
      <c r="D73" s="58"/>
      <c r="E73" s="58" t="s">
        <v>269</v>
      </c>
      <c r="F73" s="58" t="s">
        <v>3</v>
      </c>
      <c r="G73" s="58">
        <v>34.44</v>
      </c>
      <c r="H73" s="58">
        <v>1</v>
      </c>
      <c r="I73" s="58">
        <v>7</v>
      </c>
      <c r="J73" s="58">
        <f t="shared" ref="J73:J111" si="6">IF(I73&lt;&gt;0,H73*I73*52,"")</f>
        <v>364</v>
      </c>
      <c r="K73" s="92">
        <v>1</v>
      </c>
      <c r="L73" s="93">
        <v>1</v>
      </c>
      <c r="M73" s="93">
        <v>1</v>
      </c>
      <c r="N73" s="93">
        <v>1</v>
      </c>
      <c r="O73" s="93">
        <v>1</v>
      </c>
      <c r="P73" s="93">
        <v>1</v>
      </c>
      <c r="Q73" s="93">
        <v>1</v>
      </c>
      <c r="R73" s="58">
        <v>0</v>
      </c>
      <c r="S73" s="58" t="e">
        <f t="shared" ref="S73:S111" si="7">IF(R73="","",G73/R73)</f>
        <v>#DIV/0!</v>
      </c>
      <c r="T73" s="58" t="e">
        <f t="shared" ref="T73:T111" si="8">IF(S73="","",H73*I73*S73)</f>
        <v>#DIV/0!</v>
      </c>
      <c r="U73" s="58" t="e">
        <f t="shared" ref="U73:U111" si="9">IF(T73="","",J73*S73)</f>
        <v>#DIV/0!</v>
      </c>
      <c r="V73" s="114" t="e">
        <f t="shared" ref="V73:V111" si="10">U73*$V$4</f>
        <v>#DIV/0!</v>
      </c>
      <c r="W73" s="115" t="e">
        <f t="shared" ref="W73:W111" si="11">V73*1.2</f>
        <v>#DIV/0!</v>
      </c>
    </row>
    <row r="74" spans="1:23" x14ac:dyDescent="0.25">
      <c r="A74" s="58" t="s">
        <v>115</v>
      </c>
      <c r="B74" s="58" t="s">
        <v>185</v>
      </c>
      <c r="C74" s="58" t="s">
        <v>56</v>
      </c>
      <c r="D74" s="58"/>
      <c r="E74" s="58" t="s">
        <v>269</v>
      </c>
      <c r="F74" s="58" t="s">
        <v>43</v>
      </c>
      <c r="G74" s="58">
        <v>3.86</v>
      </c>
      <c r="H74" s="58">
        <v>1</v>
      </c>
      <c r="I74" s="58">
        <v>7</v>
      </c>
      <c r="J74" s="58">
        <f t="shared" si="6"/>
        <v>364</v>
      </c>
      <c r="K74" s="92">
        <v>1</v>
      </c>
      <c r="L74" s="93">
        <v>1</v>
      </c>
      <c r="M74" s="93">
        <v>1</v>
      </c>
      <c r="N74" s="93">
        <v>1</v>
      </c>
      <c r="O74" s="93">
        <v>1</v>
      </c>
      <c r="P74" s="93">
        <v>1</v>
      </c>
      <c r="Q74" s="93">
        <v>1</v>
      </c>
      <c r="R74" s="58">
        <v>0</v>
      </c>
      <c r="S74" s="58" t="e">
        <f t="shared" si="7"/>
        <v>#DIV/0!</v>
      </c>
      <c r="T74" s="58" t="e">
        <f t="shared" si="8"/>
        <v>#DIV/0!</v>
      </c>
      <c r="U74" s="58" t="e">
        <f t="shared" si="9"/>
        <v>#DIV/0!</v>
      </c>
      <c r="V74" s="114" t="e">
        <f t="shared" si="10"/>
        <v>#DIV/0!</v>
      </c>
      <c r="W74" s="115" t="e">
        <f t="shared" si="11"/>
        <v>#DIV/0!</v>
      </c>
    </row>
    <row r="75" spans="1:23" x14ac:dyDescent="0.25">
      <c r="A75" s="58" t="s">
        <v>55</v>
      </c>
      <c r="B75" s="58" t="s">
        <v>185</v>
      </c>
      <c r="C75" s="58" t="s">
        <v>54</v>
      </c>
      <c r="D75" s="58"/>
      <c r="E75" s="58" t="s">
        <v>269</v>
      </c>
      <c r="F75" s="58" t="s">
        <v>3</v>
      </c>
      <c r="G75" s="58">
        <v>18.600000000000001</v>
      </c>
      <c r="H75" s="58">
        <v>1</v>
      </c>
      <c r="I75" s="58">
        <v>7</v>
      </c>
      <c r="J75" s="58">
        <f t="shared" si="6"/>
        <v>364</v>
      </c>
      <c r="K75" s="92">
        <v>1</v>
      </c>
      <c r="L75" s="93">
        <v>1</v>
      </c>
      <c r="M75" s="93">
        <v>1</v>
      </c>
      <c r="N75" s="93">
        <v>1</v>
      </c>
      <c r="O75" s="93">
        <v>1</v>
      </c>
      <c r="P75" s="93">
        <v>1</v>
      </c>
      <c r="Q75" s="93">
        <v>1</v>
      </c>
      <c r="R75" s="58">
        <v>0</v>
      </c>
      <c r="S75" s="58" t="e">
        <f t="shared" si="7"/>
        <v>#DIV/0!</v>
      </c>
      <c r="T75" s="58" t="e">
        <f t="shared" si="8"/>
        <v>#DIV/0!</v>
      </c>
      <c r="U75" s="58" t="e">
        <f t="shared" si="9"/>
        <v>#DIV/0!</v>
      </c>
      <c r="V75" s="114" t="e">
        <f t="shared" si="10"/>
        <v>#DIV/0!</v>
      </c>
      <c r="W75" s="115" t="e">
        <f t="shared" si="11"/>
        <v>#DIV/0!</v>
      </c>
    </row>
    <row r="76" spans="1:23" x14ac:dyDescent="0.25">
      <c r="A76" s="58" t="s">
        <v>57</v>
      </c>
      <c r="B76" s="58" t="s">
        <v>185</v>
      </c>
      <c r="C76" s="58" t="s">
        <v>56</v>
      </c>
      <c r="D76" s="58"/>
      <c r="E76" s="58" t="s">
        <v>269</v>
      </c>
      <c r="F76" s="58" t="s">
        <v>43</v>
      </c>
      <c r="G76" s="58">
        <v>3.84</v>
      </c>
      <c r="H76" s="58">
        <v>1</v>
      </c>
      <c r="I76" s="58">
        <v>7</v>
      </c>
      <c r="J76" s="58">
        <f t="shared" si="6"/>
        <v>364</v>
      </c>
      <c r="K76" s="92">
        <v>1</v>
      </c>
      <c r="L76" s="93">
        <v>1</v>
      </c>
      <c r="M76" s="93">
        <v>1</v>
      </c>
      <c r="N76" s="93">
        <v>1</v>
      </c>
      <c r="O76" s="93">
        <v>1</v>
      </c>
      <c r="P76" s="93">
        <v>1</v>
      </c>
      <c r="Q76" s="93">
        <v>1</v>
      </c>
      <c r="R76" s="58">
        <v>0</v>
      </c>
      <c r="S76" s="58" t="e">
        <f t="shared" si="7"/>
        <v>#DIV/0!</v>
      </c>
      <c r="T76" s="58" t="e">
        <f t="shared" si="8"/>
        <v>#DIV/0!</v>
      </c>
      <c r="U76" s="58" t="e">
        <f t="shared" si="9"/>
        <v>#DIV/0!</v>
      </c>
      <c r="V76" s="114" t="e">
        <f t="shared" si="10"/>
        <v>#DIV/0!</v>
      </c>
      <c r="W76" s="115" t="e">
        <f t="shared" si="11"/>
        <v>#DIV/0!</v>
      </c>
    </row>
    <row r="77" spans="1:23" x14ac:dyDescent="0.25">
      <c r="A77" s="58" t="s">
        <v>59</v>
      </c>
      <c r="B77" s="58" t="s">
        <v>185</v>
      </c>
      <c r="C77" s="58" t="s">
        <v>58</v>
      </c>
      <c r="D77" s="58"/>
      <c r="E77" s="58" t="s">
        <v>269</v>
      </c>
      <c r="F77" s="58" t="s">
        <v>3</v>
      </c>
      <c r="G77" s="58">
        <v>18.66</v>
      </c>
      <c r="H77" s="58">
        <v>1</v>
      </c>
      <c r="I77" s="58">
        <v>7</v>
      </c>
      <c r="J77" s="58">
        <f t="shared" si="6"/>
        <v>364</v>
      </c>
      <c r="K77" s="92">
        <v>1</v>
      </c>
      <c r="L77" s="93">
        <v>1</v>
      </c>
      <c r="M77" s="93">
        <v>1</v>
      </c>
      <c r="N77" s="93">
        <v>1</v>
      </c>
      <c r="O77" s="93">
        <v>1</v>
      </c>
      <c r="P77" s="93">
        <v>1</v>
      </c>
      <c r="Q77" s="93">
        <v>1</v>
      </c>
      <c r="R77" s="58">
        <v>0</v>
      </c>
      <c r="S77" s="58" t="e">
        <f t="shared" si="7"/>
        <v>#DIV/0!</v>
      </c>
      <c r="T77" s="58" t="e">
        <f t="shared" si="8"/>
        <v>#DIV/0!</v>
      </c>
      <c r="U77" s="58" t="e">
        <f t="shared" si="9"/>
        <v>#DIV/0!</v>
      </c>
      <c r="V77" s="114" t="e">
        <f t="shared" si="10"/>
        <v>#DIV/0!</v>
      </c>
      <c r="W77" s="115" t="e">
        <f t="shared" si="11"/>
        <v>#DIV/0!</v>
      </c>
    </row>
    <row r="78" spans="1:23" x14ac:dyDescent="0.25">
      <c r="A78" s="58" t="s">
        <v>60</v>
      </c>
      <c r="B78" s="58" t="s">
        <v>185</v>
      </c>
      <c r="C78" s="58" t="s">
        <v>56</v>
      </c>
      <c r="D78" s="58"/>
      <c r="E78" s="58" t="s">
        <v>269</v>
      </c>
      <c r="F78" s="58" t="s">
        <v>43</v>
      </c>
      <c r="G78" s="58">
        <v>3.86</v>
      </c>
      <c r="H78" s="58">
        <v>1</v>
      </c>
      <c r="I78" s="58">
        <v>7</v>
      </c>
      <c r="J78" s="58">
        <f t="shared" si="6"/>
        <v>364</v>
      </c>
      <c r="K78" s="92">
        <v>1</v>
      </c>
      <c r="L78" s="93">
        <v>1</v>
      </c>
      <c r="M78" s="93">
        <v>1</v>
      </c>
      <c r="N78" s="93">
        <v>1</v>
      </c>
      <c r="O78" s="93">
        <v>1</v>
      </c>
      <c r="P78" s="93">
        <v>1</v>
      </c>
      <c r="Q78" s="93">
        <v>1</v>
      </c>
      <c r="R78" s="58">
        <v>0</v>
      </c>
      <c r="S78" s="58" t="e">
        <f t="shared" si="7"/>
        <v>#DIV/0!</v>
      </c>
      <c r="T78" s="58" t="e">
        <f t="shared" si="8"/>
        <v>#DIV/0!</v>
      </c>
      <c r="U78" s="58" t="e">
        <f t="shared" si="9"/>
        <v>#DIV/0!</v>
      </c>
      <c r="V78" s="114" t="e">
        <f t="shared" si="10"/>
        <v>#DIV/0!</v>
      </c>
      <c r="W78" s="115" t="e">
        <f t="shared" si="11"/>
        <v>#DIV/0!</v>
      </c>
    </row>
    <row r="79" spans="1:23" x14ac:dyDescent="0.25">
      <c r="A79" s="58" t="s">
        <v>62</v>
      </c>
      <c r="B79" s="58" t="s">
        <v>185</v>
      </c>
      <c r="C79" s="58" t="s">
        <v>61</v>
      </c>
      <c r="D79" s="58"/>
      <c r="E79" s="58" t="s">
        <v>269</v>
      </c>
      <c r="F79" s="58" t="s">
        <v>3</v>
      </c>
      <c r="G79" s="58">
        <v>18.66</v>
      </c>
      <c r="H79" s="58">
        <v>1</v>
      </c>
      <c r="I79" s="58">
        <v>7</v>
      </c>
      <c r="J79" s="58">
        <f t="shared" si="6"/>
        <v>364</v>
      </c>
      <c r="K79" s="92">
        <v>1</v>
      </c>
      <c r="L79" s="93">
        <v>1</v>
      </c>
      <c r="M79" s="93">
        <v>1</v>
      </c>
      <c r="N79" s="93">
        <v>1</v>
      </c>
      <c r="O79" s="93">
        <v>1</v>
      </c>
      <c r="P79" s="93">
        <v>1</v>
      </c>
      <c r="Q79" s="93">
        <v>1</v>
      </c>
      <c r="R79" s="58">
        <v>0</v>
      </c>
      <c r="S79" s="58" t="e">
        <f t="shared" si="7"/>
        <v>#DIV/0!</v>
      </c>
      <c r="T79" s="58" t="e">
        <f t="shared" si="8"/>
        <v>#DIV/0!</v>
      </c>
      <c r="U79" s="58" t="e">
        <f t="shared" si="9"/>
        <v>#DIV/0!</v>
      </c>
      <c r="V79" s="114" t="e">
        <f t="shared" si="10"/>
        <v>#DIV/0!</v>
      </c>
      <c r="W79" s="115" t="e">
        <f t="shared" si="11"/>
        <v>#DIV/0!</v>
      </c>
    </row>
    <row r="80" spans="1:23" x14ac:dyDescent="0.25">
      <c r="A80" s="58" t="s">
        <v>63</v>
      </c>
      <c r="B80" s="58" t="s">
        <v>185</v>
      </c>
      <c r="C80" s="58" t="s">
        <v>56</v>
      </c>
      <c r="D80" s="58"/>
      <c r="E80" s="58" t="s">
        <v>269</v>
      </c>
      <c r="F80" s="58" t="s">
        <v>43</v>
      </c>
      <c r="G80" s="58">
        <v>3.79</v>
      </c>
      <c r="H80" s="58">
        <v>1</v>
      </c>
      <c r="I80" s="58">
        <v>7</v>
      </c>
      <c r="J80" s="58">
        <f t="shared" si="6"/>
        <v>364</v>
      </c>
      <c r="K80" s="92">
        <v>1</v>
      </c>
      <c r="L80" s="93">
        <v>1</v>
      </c>
      <c r="M80" s="93">
        <v>1</v>
      </c>
      <c r="N80" s="93">
        <v>1</v>
      </c>
      <c r="O80" s="93">
        <v>1</v>
      </c>
      <c r="P80" s="93">
        <v>1</v>
      </c>
      <c r="Q80" s="93">
        <v>1</v>
      </c>
      <c r="R80" s="58">
        <v>0</v>
      </c>
      <c r="S80" s="58" t="e">
        <f t="shared" si="7"/>
        <v>#DIV/0!</v>
      </c>
      <c r="T80" s="58" t="e">
        <f t="shared" si="8"/>
        <v>#DIV/0!</v>
      </c>
      <c r="U80" s="58" t="e">
        <f t="shared" si="9"/>
        <v>#DIV/0!</v>
      </c>
      <c r="V80" s="114" t="e">
        <f t="shared" si="10"/>
        <v>#DIV/0!</v>
      </c>
      <c r="W80" s="115" t="e">
        <f t="shared" si="11"/>
        <v>#DIV/0!</v>
      </c>
    </row>
    <row r="81" spans="1:23" x14ac:dyDescent="0.25">
      <c r="A81" s="58" t="s">
        <v>65</v>
      </c>
      <c r="B81" s="58" t="s">
        <v>185</v>
      </c>
      <c r="C81" s="58" t="s">
        <v>64</v>
      </c>
      <c r="D81" s="58"/>
      <c r="E81" s="58" t="s">
        <v>269</v>
      </c>
      <c r="F81" s="58" t="s">
        <v>3</v>
      </c>
      <c r="G81" s="58">
        <v>18.66</v>
      </c>
      <c r="H81" s="58">
        <v>1</v>
      </c>
      <c r="I81" s="58">
        <v>7</v>
      </c>
      <c r="J81" s="58">
        <f t="shared" si="6"/>
        <v>364</v>
      </c>
      <c r="K81" s="92">
        <v>1</v>
      </c>
      <c r="L81" s="93">
        <v>1</v>
      </c>
      <c r="M81" s="93">
        <v>1</v>
      </c>
      <c r="N81" s="93">
        <v>1</v>
      </c>
      <c r="O81" s="93">
        <v>1</v>
      </c>
      <c r="P81" s="93">
        <v>1</v>
      </c>
      <c r="Q81" s="93">
        <v>1</v>
      </c>
      <c r="R81" s="58">
        <v>0</v>
      </c>
      <c r="S81" s="58" t="e">
        <f t="shared" si="7"/>
        <v>#DIV/0!</v>
      </c>
      <c r="T81" s="58" t="e">
        <f t="shared" si="8"/>
        <v>#DIV/0!</v>
      </c>
      <c r="U81" s="58" t="e">
        <f t="shared" si="9"/>
        <v>#DIV/0!</v>
      </c>
      <c r="V81" s="114" t="e">
        <f t="shared" si="10"/>
        <v>#DIV/0!</v>
      </c>
      <c r="W81" s="115" t="e">
        <f t="shared" si="11"/>
        <v>#DIV/0!</v>
      </c>
    </row>
    <row r="82" spans="1:23" x14ac:dyDescent="0.25">
      <c r="A82" s="58" t="s">
        <v>66</v>
      </c>
      <c r="B82" s="58" t="s">
        <v>185</v>
      </c>
      <c r="C82" s="58" t="s">
        <v>56</v>
      </c>
      <c r="D82" s="58"/>
      <c r="E82" s="58" t="s">
        <v>269</v>
      </c>
      <c r="F82" s="58" t="s">
        <v>43</v>
      </c>
      <c r="G82" s="58">
        <v>3.86</v>
      </c>
      <c r="H82" s="58">
        <v>1</v>
      </c>
      <c r="I82" s="58">
        <v>7</v>
      </c>
      <c r="J82" s="58">
        <f t="shared" si="6"/>
        <v>364</v>
      </c>
      <c r="K82" s="92">
        <v>1</v>
      </c>
      <c r="L82" s="93">
        <v>1</v>
      </c>
      <c r="M82" s="93">
        <v>1</v>
      </c>
      <c r="N82" s="93">
        <v>1</v>
      </c>
      <c r="O82" s="93">
        <v>1</v>
      </c>
      <c r="P82" s="93">
        <v>1</v>
      </c>
      <c r="Q82" s="93">
        <v>1</v>
      </c>
      <c r="R82" s="58">
        <v>0</v>
      </c>
      <c r="S82" s="58" t="e">
        <f t="shared" si="7"/>
        <v>#DIV/0!</v>
      </c>
      <c r="T82" s="58" t="e">
        <f t="shared" si="8"/>
        <v>#DIV/0!</v>
      </c>
      <c r="U82" s="58" t="e">
        <f t="shared" si="9"/>
        <v>#DIV/0!</v>
      </c>
      <c r="V82" s="114" t="e">
        <f t="shared" si="10"/>
        <v>#DIV/0!</v>
      </c>
      <c r="W82" s="115" t="e">
        <f t="shared" si="11"/>
        <v>#DIV/0!</v>
      </c>
    </row>
    <row r="83" spans="1:23" x14ac:dyDescent="0.25">
      <c r="A83" s="58" t="s">
        <v>68</v>
      </c>
      <c r="B83" s="58" t="s">
        <v>185</v>
      </c>
      <c r="C83" s="58" t="s">
        <v>67</v>
      </c>
      <c r="D83" s="58"/>
      <c r="E83" s="58" t="s">
        <v>269</v>
      </c>
      <c r="F83" s="58" t="s">
        <v>3</v>
      </c>
      <c r="G83" s="58">
        <v>18.66</v>
      </c>
      <c r="H83" s="58">
        <v>1</v>
      </c>
      <c r="I83" s="58">
        <v>7</v>
      </c>
      <c r="J83" s="58">
        <f t="shared" si="6"/>
        <v>364</v>
      </c>
      <c r="K83" s="92">
        <v>1</v>
      </c>
      <c r="L83" s="93">
        <v>1</v>
      </c>
      <c r="M83" s="93">
        <v>1</v>
      </c>
      <c r="N83" s="93">
        <v>1</v>
      </c>
      <c r="O83" s="93">
        <v>1</v>
      </c>
      <c r="P83" s="93">
        <v>1</v>
      </c>
      <c r="Q83" s="93">
        <v>1</v>
      </c>
      <c r="R83" s="58">
        <v>0</v>
      </c>
      <c r="S83" s="58" t="e">
        <f t="shared" si="7"/>
        <v>#DIV/0!</v>
      </c>
      <c r="T83" s="58" t="e">
        <f t="shared" si="8"/>
        <v>#DIV/0!</v>
      </c>
      <c r="U83" s="58" t="e">
        <f t="shared" si="9"/>
        <v>#DIV/0!</v>
      </c>
      <c r="V83" s="114" t="e">
        <f t="shared" si="10"/>
        <v>#DIV/0!</v>
      </c>
      <c r="W83" s="115" t="e">
        <f t="shared" si="11"/>
        <v>#DIV/0!</v>
      </c>
    </row>
    <row r="84" spans="1:23" x14ac:dyDescent="0.25">
      <c r="A84" s="58" t="s">
        <v>69</v>
      </c>
      <c r="B84" s="58" t="s">
        <v>185</v>
      </c>
      <c r="C84" s="58" t="s">
        <v>56</v>
      </c>
      <c r="D84" s="58"/>
      <c r="E84" s="58" t="s">
        <v>269</v>
      </c>
      <c r="F84" s="58" t="s">
        <v>43</v>
      </c>
      <c r="G84" s="58">
        <v>3.86</v>
      </c>
      <c r="H84" s="58">
        <v>1</v>
      </c>
      <c r="I84" s="58">
        <v>7</v>
      </c>
      <c r="J84" s="58">
        <f t="shared" si="6"/>
        <v>364</v>
      </c>
      <c r="K84" s="92">
        <v>1</v>
      </c>
      <c r="L84" s="93">
        <v>1</v>
      </c>
      <c r="M84" s="93">
        <v>1</v>
      </c>
      <c r="N84" s="93">
        <v>1</v>
      </c>
      <c r="O84" s="93">
        <v>1</v>
      </c>
      <c r="P84" s="93">
        <v>1</v>
      </c>
      <c r="Q84" s="93">
        <v>1</v>
      </c>
      <c r="R84" s="58">
        <v>0</v>
      </c>
      <c r="S84" s="58" t="e">
        <f t="shared" si="7"/>
        <v>#DIV/0!</v>
      </c>
      <c r="T84" s="58" t="e">
        <f t="shared" si="8"/>
        <v>#DIV/0!</v>
      </c>
      <c r="U84" s="58" t="e">
        <f t="shared" si="9"/>
        <v>#DIV/0!</v>
      </c>
      <c r="V84" s="114" t="e">
        <f t="shared" si="10"/>
        <v>#DIV/0!</v>
      </c>
      <c r="W84" s="115" t="e">
        <f t="shared" si="11"/>
        <v>#DIV/0!</v>
      </c>
    </row>
    <row r="85" spans="1:23" x14ac:dyDescent="0.25">
      <c r="A85" s="58" t="s">
        <v>71</v>
      </c>
      <c r="B85" s="58" t="s">
        <v>185</v>
      </c>
      <c r="C85" s="58" t="s">
        <v>70</v>
      </c>
      <c r="D85" s="58"/>
      <c r="E85" s="58" t="s">
        <v>269</v>
      </c>
      <c r="F85" s="58" t="s">
        <v>3</v>
      </c>
      <c r="G85" s="58">
        <v>18.600000000000001</v>
      </c>
      <c r="H85" s="58">
        <v>1</v>
      </c>
      <c r="I85" s="58">
        <v>7</v>
      </c>
      <c r="J85" s="58">
        <f t="shared" si="6"/>
        <v>364</v>
      </c>
      <c r="K85" s="92">
        <v>1</v>
      </c>
      <c r="L85" s="93">
        <v>1</v>
      </c>
      <c r="M85" s="93">
        <v>1</v>
      </c>
      <c r="N85" s="93">
        <v>1</v>
      </c>
      <c r="O85" s="93">
        <v>1</v>
      </c>
      <c r="P85" s="93">
        <v>1</v>
      </c>
      <c r="Q85" s="93">
        <v>1</v>
      </c>
      <c r="R85" s="58">
        <v>0</v>
      </c>
      <c r="S85" s="58" t="e">
        <f t="shared" si="7"/>
        <v>#DIV/0!</v>
      </c>
      <c r="T85" s="58" t="e">
        <f t="shared" si="8"/>
        <v>#DIV/0!</v>
      </c>
      <c r="U85" s="58" t="e">
        <f t="shared" si="9"/>
        <v>#DIV/0!</v>
      </c>
      <c r="V85" s="114" t="e">
        <f t="shared" si="10"/>
        <v>#DIV/0!</v>
      </c>
      <c r="W85" s="115" t="e">
        <f t="shared" si="11"/>
        <v>#DIV/0!</v>
      </c>
    </row>
    <row r="86" spans="1:23" x14ac:dyDescent="0.25">
      <c r="A86" s="58" t="s">
        <v>72</v>
      </c>
      <c r="B86" s="58" t="s">
        <v>185</v>
      </c>
      <c r="C86" s="58" t="s">
        <v>56</v>
      </c>
      <c r="D86" s="58"/>
      <c r="E86" s="58" t="s">
        <v>269</v>
      </c>
      <c r="F86" s="58" t="s">
        <v>43</v>
      </c>
      <c r="G86" s="58">
        <v>3.84</v>
      </c>
      <c r="H86" s="58">
        <v>1</v>
      </c>
      <c r="I86" s="58">
        <v>7</v>
      </c>
      <c r="J86" s="58">
        <f t="shared" si="6"/>
        <v>364</v>
      </c>
      <c r="K86" s="92">
        <v>1</v>
      </c>
      <c r="L86" s="93">
        <v>1</v>
      </c>
      <c r="M86" s="93">
        <v>1</v>
      </c>
      <c r="N86" s="93">
        <v>1</v>
      </c>
      <c r="O86" s="93">
        <v>1</v>
      </c>
      <c r="P86" s="93">
        <v>1</v>
      </c>
      <c r="Q86" s="93">
        <v>1</v>
      </c>
      <c r="R86" s="58">
        <v>0</v>
      </c>
      <c r="S86" s="58" t="e">
        <f t="shared" si="7"/>
        <v>#DIV/0!</v>
      </c>
      <c r="T86" s="58" t="e">
        <f t="shared" si="8"/>
        <v>#DIV/0!</v>
      </c>
      <c r="U86" s="58" t="e">
        <f t="shared" si="9"/>
        <v>#DIV/0!</v>
      </c>
      <c r="V86" s="114" t="e">
        <f t="shared" si="10"/>
        <v>#DIV/0!</v>
      </c>
      <c r="W86" s="115" t="e">
        <f t="shared" si="11"/>
        <v>#DIV/0!</v>
      </c>
    </row>
    <row r="87" spans="1:23" x14ac:dyDescent="0.25">
      <c r="A87" s="58" t="s">
        <v>74</v>
      </c>
      <c r="B87" s="58" t="s">
        <v>185</v>
      </c>
      <c r="C87" s="58" t="s">
        <v>73</v>
      </c>
      <c r="D87" s="58"/>
      <c r="E87" s="58" t="s">
        <v>269</v>
      </c>
      <c r="F87" s="58" t="s">
        <v>3</v>
      </c>
      <c r="G87" s="58">
        <v>18.66</v>
      </c>
      <c r="H87" s="58">
        <v>1</v>
      </c>
      <c r="I87" s="58">
        <v>7</v>
      </c>
      <c r="J87" s="58">
        <f t="shared" si="6"/>
        <v>364</v>
      </c>
      <c r="K87" s="92">
        <v>1</v>
      </c>
      <c r="L87" s="93">
        <v>1</v>
      </c>
      <c r="M87" s="93">
        <v>1</v>
      </c>
      <c r="N87" s="93">
        <v>1</v>
      </c>
      <c r="O87" s="93">
        <v>1</v>
      </c>
      <c r="P87" s="93">
        <v>1</v>
      </c>
      <c r="Q87" s="93">
        <v>1</v>
      </c>
      <c r="R87" s="58">
        <v>0</v>
      </c>
      <c r="S87" s="58" t="e">
        <f t="shared" si="7"/>
        <v>#DIV/0!</v>
      </c>
      <c r="T87" s="58" t="e">
        <f t="shared" si="8"/>
        <v>#DIV/0!</v>
      </c>
      <c r="U87" s="58" t="e">
        <f t="shared" si="9"/>
        <v>#DIV/0!</v>
      </c>
      <c r="V87" s="114" t="e">
        <f t="shared" si="10"/>
        <v>#DIV/0!</v>
      </c>
      <c r="W87" s="115" t="e">
        <f t="shared" si="11"/>
        <v>#DIV/0!</v>
      </c>
    </row>
    <row r="88" spans="1:23" x14ac:dyDescent="0.25">
      <c r="A88" s="58" t="s">
        <v>75</v>
      </c>
      <c r="B88" s="58" t="s">
        <v>185</v>
      </c>
      <c r="C88" s="58" t="s">
        <v>56</v>
      </c>
      <c r="D88" s="58"/>
      <c r="E88" s="58" t="s">
        <v>269</v>
      </c>
      <c r="F88" s="58" t="s">
        <v>43</v>
      </c>
      <c r="G88" s="58">
        <v>3.86</v>
      </c>
      <c r="H88" s="58">
        <v>1</v>
      </c>
      <c r="I88" s="58">
        <v>7</v>
      </c>
      <c r="J88" s="58">
        <f t="shared" si="6"/>
        <v>364</v>
      </c>
      <c r="K88" s="92">
        <v>1</v>
      </c>
      <c r="L88" s="93">
        <v>1</v>
      </c>
      <c r="M88" s="93">
        <v>1</v>
      </c>
      <c r="N88" s="93">
        <v>1</v>
      </c>
      <c r="O88" s="93">
        <v>1</v>
      </c>
      <c r="P88" s="93">
        <v>1</v>
      </c>
      <c r="Q88" s="93">
        <v>1</v>
      </c>
      <c r="R88" s="58">
        <v>0</v>
      </c>
      <c r="S88" s="58" t="e">
        <f t="shared" si="7"/>
        <v>#DIV/0!</v>
      </c>
      <c r="T88" s="58" t="e">
        <f t="shared" si="8"/>
        <v>#DIV/0!</v>
      </c>
      <c r="U88" s="58" t="e">
        <f t="shared" si="9"/>
        <v>#DIV/0!</v>
      </c>
      <c r="V88" s="114" t="e">
        <f t="shared" si="10"/>
        <v>#DIV/0!</v>
      </c>
      <c r="W88" s="115" t="e">
        <f t="shared" si="11"/>
        <v>#DIV/0!</v>
      </c>
    </row>
    <row r="89" spans="1:23" x14ac:dyDescent="0.25">
      <c r="A89" s="58" t="s">
        <v>77</v>
      </c>
      <c r="B89" s="58" t="s">
        <v>185</v>
      </c>
      <c r="C89" s="58" t="s">
        <v>76</v>
      </c>
      <c r="D89" s="58"/>
      <c r="E89" s="58" t="s">
        <v>269</v>
      </c>
      <c r="F89" s="58" t="s">
        <v>3</v>
      </c>
      <c r="G89" s="58">
        <v>18.66</v>
      </c>
      <c r="H89" s="58">
        <v>1</v>
      </c>
      <c r="I89" s="58">
        <v>7</v>
      </c>
      <c r="J89" s="58">
        <f t="shared" si="6"/>
        <v>364</v>
      </c>
      <c r="K89" s="92">
        <v>1</v>
      </c>
      <c r="L89" s="93">
        <v>1</v>
      </c>
      <c r="M89" s="93">
        <v>1</v>
      </c>
      <c r="N89" s="93">
        <v>1</v>
      </c>
      <c r="O89" s="93">
        <v>1</v>
      </c>
      <c r="P89" s="93">
        <v>1</v>
      </c>
      <c r="Q89" s="93">
        <v>1</v>
      </c>
      <c r="R89" s="58">
        <v>0</v>
      </c>
      <c r="S89" s="58" t="e">
        <f t="shared" si="7"/>
        <v>#DIV/0!</v>
      </c>
      <c r="T89" s="58" t="e">
        <f t="shared" si="8"/>
        <v>#DIV/0!</v>
      </c>
      <c r="U89" s="58" t="e">
        <f t="shared" si="9"/>
        <v>#DIV/0!</v>
      </c>
      <c r="V89" s="114" t="e">
        <f t="shared" si="10"/>
        <v>#DIV/0!</v>
      </c>
      <c r="W89" s="115" t="e">
        <f t="shared" si="11"/>
        <v>#DIV/0!</v>
      </c>
    </row>
    <row r="90" spans="1:23" x14ac:dyDescent="0.25">
      <c r="A90" s="58" t="s">
        <v>78</v>
      </c>
      <c r="B90" s="58" t="s">
        <v>185</v>
      </c>
      <c r="C90" s="58" t="s">
        <v>56</v>
      </c>
      <c r="D90" s="58"/>
      <c r="E90" s="58" t="s">
        <v>269</v>
      </c>
      <c r="F90" s="58" t="s">
        <v>43</v>
      </c>
      <c r="G90" s="58">
        <v>3.86</v>
      </c>
      <c r="H90" s="58">
        <v>1</v>
      </c>
      <c r="I90" s="58">
        <v>7</v>
      </c>
      <c r="J90" s="58">
        <f t="shared" si="6"/>
        <v>364</v>
      </c>
      <c r="K90" s="92">
        <v>1</v>
      </c>
      <c r="L90" s="93">
        <v>1</v>
      </c>
      <c r="M90" s="93">
        <v>1</v>
      </c>
      <c r="N90" s="93">
        <v>1</v>
      </c>
      <c r="O90" s="93">
        <v>1</v>
      </c>
      <c r="P90" s="93">
        <v>1</v>
      </c>
      <c r="Q90" s="93">
        <v>1</v>
      </c>
      <c r="R90" s="58">
        <v>0</v>
      </c>
      <c r="S90" s="58" t="e">
        <f t="shared" si="7"/>
        <v>#DIV/0!</v>
      </c>
      <c r="T90" s="58" t="e">
        <f t="shared" si="8"/>
        <v>#DIV/0!</v>
      </c>
      <c r="U90" s="58" t="e">
        <f t="shared" si="9"/>
        <v>#DIV/0!</v>
      </c>
      <c r="V90" s="114" t="e">
        <f t="shared" si="10"/>
        <v>#DIV/0!</v>
      </c>
      <c r="W90" s="115" t="e">
        <f t="shared" si="11"/>
        <v>#DIV/0!</v>
      </c>
    </row>
    <row r="91" spans="1:23" x14ac:dyDescent="0.25">
      <c r="A91" s="58" t="s">
        <v>37</v>
      </c>
      <c r="B91" s="58" t="s">
        <v>185</v>
      </c>
      <c r="C91" s="58" t="s">
        <v>36</v>
      </c>
      <c r="D91" s="58"/>
      <c r="E91" s="58"/>
      <c r="F91" s="58" t="s">
        <v>25</v>
      </c>
      <c r="G91" s="58">
        <v>15.79</v>
      </c>
      <c r="H91" s="58">
        <v>1</v>
      </c>
      <c r="I91" s="58">
        <v>7</v>
      </c>
      <c r="J91" s="58">
        <f t="shared" si="6"/>
        <v>364</v>
      </c>
      <c r="K91" s="92">
        <v>1</v>
      </c>
      <c r="L91" s="93">
        <v>1</v>
      </c>
      <c r="M91" s="93">
        <v>1</v>
      </c>
      <c r="N91" s="93">
        <v>1</v>
      </c>
      <c r="O91" s="93">
        <v>1</v>
      </c>
      <c r="P91" s="93">
        <v>1</v>
      </c>
      <c r="Q91" s="93">
        <v>1</v>
      </c>
      <c r="R91" s="58">
        <v>0</v>
      </c>
      <c r="S91" s="58" t="e">
        <f t="shared" si="7"/>
        <v>#DIV/0!</v>
      </c>
      <c r="T91" s="58" t="e">
        <f t="shared" si="8"/>
        <v>#DIV/0!</v>
      </c>
      <c r="U91" s="58" t="e">
        <f t="shared" si="9"/>
        <v>#DIV/0!</v>
      </c>
      <c r="V91" s="114" t="e">
        <f t="shared" si="10"/>
        <v>#DIV/0!</v>
      </c>
      <c r="W91" s="115" t="e">
        <f t="shared" si="11"/>
        <v>#DIV/0!</v>
      </c>
    </row>
    <row r="92" spans="1:23" x14ac:dyDescent="0.25">
      <c r="A92" s="58" t="s">
        <v>89</v>
      </c>
      <c r="B92" s="58" t="s">
        <v>185</v>
      </c>
      <c r="C92" s="58" t="s">
        <v>88</v>
      </c>
      <c r="D92" s="58"/>
      <c r="E92" s="58"/>
      <c r="F92" s="58" t="s">
        <v>43</v>
      </c>
      <c r="G92" s="58">
        <v>20.69</v>
      </c>
      <c r="H92" s="58">
        <v>1</v>
      </c>
      <c r="I92" s="58">
        <v>7</v>
      </c>
      <c r="J92" s="58">
        <f t="shared" si="6"/>
        <v>364</v>
      </c>
      <c r="K92" s="58">
        <v>1</v>
      </c>
      <c r="L92" s="58">
        <v>1</v>
      </c>
      <c r="M92" s="58">
        <v>1</v>
      </c>
      <c r="N92" s="58">
        <v>1</v>
      </c>
      <c r="O92" s="58">
        <v>1</v>
      </c>
      <c r="P92" s="58">
        <v>1</v>
      </c>
      <c r="Q92" s="58">
        <v>1</v>
      </c>
      <c r="R92" s="58">
        <v>0</v>
      </c>
      <c r="S92" s="58" t="e">
        <f t="shared" si="7"/>
        <v>#DIV/0!</v>
      </c>
      <c r="T92" s="58" t="e">
        <f t="shared" si="8"/>
        <v>#DIV/0!</v>
      </c>
      <c r="U92" s="58" t="e">
        <f t="shared" si="9"/>
        <v>#DIV/0!</v>
      </c>
      <c r="V92" s="114" t="e">
        <f t="shared" si="10"/>
        <v>#DIV/0!</v>
      </c>
      <c r="W92" s="115" t="e">
        <f t="shared" si="11"/>
        <v>#DIV/0!</v>
      </c>
    </row>
    <row r="93" spans="1:23" x14ac:dyDescent="0.25">
      <c r="A93" s="58" t="s">
        <v>80</v>
      </c>
      <c r="B93" s="58" t="s">
        <v>185</v>
      </c>
      <c r="C93" s="58" t="s">
        <v>79</v>
      </c>
      <c r="D93" s="58"/>
      <c r="E93" s="58"/>
      <c r="F93" s="58" t="s">
        <v>43</v>
      </c>
      <c r="G93" s="58">
        <v>13.91</v>
      </c>
      <c r="H93" s="58">
        <v>1</v>
      </c>
      <c r="I93" s="92">
        <v>7</v>
      </c>
      <c r="J93" s="58">
        <f t="shared" si="6"/>
        <v>364</v>
      </c>
      <c r="K93" s="93">
        <v>1</v>
      </c>
      <c r="L93" s="93">
        <v>1</v>
      </c>
      <c r="M93" s="93">
        <v>1</v>
      </c>
      <c r="N93" s="93">
        <v>1</v>
      </c>
      <c r="O93" s="93">
        <v>1</v>
      </c>
      <c r="P93" s="93">
        <v>1</v>
      </c>
      <c r="Q93" s="93">
        <v>1</v>
      </c>
      <c r="R93" s="58">
        <v>0</v>
      </c>
      <c r="S93" s="58" t="e">
        <f t="shared" si="7"/>
        <v>#DIV/0!</v>
      </c>
      <c r="T93" s="58" t="e">
        <f t="shared" si="8"/>
        <v>#DIV/0!</v>
      </c>
      <c r="U93" s="58" t="e">
        <f t="shared" si="9"/>
        <v>#DIV/0!</v>
      </c>
      <c r="V93" s="114" t="e">
        <f t="shared" si="10"/>
        <v>#DIV/0!</v>
      </c>
      <c r="W93" s="115" t="e">
        <f t="shared" si="11"/>
        <v>#DIV/0!</v>
      </c>
    </row>
    <row r="94" spans="1:23" x14ac:dyDescent="0.25">
      <c r="A94" s="58" t="s">
        <v>42</v>
      </c>
      <c r="B94" s="58" t="s">
        <v>185</v>
      </c>
      <c r="C94" s="58" t="s">
        <v>41</v>
      </c>
      <c r="D94" s="58"/>
      <c r="E94" s="58"/>
      <c r="F94" s="58" t="s">
        <v>43</v>
      </c>
      <c r="G94" s="58">
        <v>4.54</v>
      </c>
      <c r="H94" s="58">
        <v>1</v>
      </c>
      <c r="I94" s="92">
        <v>7</v>
      </c>
      <c r="J94" s="58">
        <f t="shared" si="6"/>
        <v>364</v>
      </c>
      <c r="K94" s="93">
        <v>1</v>
      </c>
      <c r="L94" s="93">
        <v>1</v>
      </c>
      <c r="M94" s="93">
        <v>1</v>
      </c>
      <c r="N94" s="93">
        <v>1</v>
      </c>
      <c r="O94" s="93">
        <v>1</v>
      </c>
      <c r="P94" s="93">
        <v>1</v>
      </c>
      <c r="Q94" s="93">
        <v>1</v>
      </c>
      <c r="R94" s="58">
        <v>0</v>
      </c>
      <c r="S94" s="58" t="e">
        <f t="shared" si="7"/>
        <v>#DIV/0!</v>
      </c>
      <c r="T94" s="58" t="e">
        <f t="shared" si="8"/>
        <v>#DIV/0!</v>
      </c>
      <c r="U94" s="58" t="e">
        <f t="shared" si="9"/>
        <v>#DIV/0!</v>
      </c>
      <c r="V94" s="114" t="e">
        <f t="shared" si="10"/>
        <v>#DIV/0!</v>
      </c>
      <c r="W94" s="115" t="e">
        <f t="shared" si="11"/>
        <v>#DIV/0!</v>
      </c>
    </row>
    <row r="95" spans="1:23" x14ac:dyDescent="0.25">
      <c r="A95" s="58" t="s">
        <v>45</v>
      </c>
      <c r="B95" s="58" t="s">
        <v>185</v>
      </c>
      <c r="C95" s="58" t="s">
        <v>44</v>
      </c>
      <c r="D95" s="58"/>
      <c r="E95" s="58"/>
      <c r="F95" s="58" t="s">
        <v>43</v>
      </c>
      <c r="G95" s="58">
        <v>11.52</v>
      </c>
      <c r="H95" s="58">
        <v>1</v>
      </c>
      <c r="I95" s="92">
        <v>7</v>
      </c>
      <c r="J95" s="58">
        <f t="shared" si="6"/>
        <v>364</v>
      </c>
      <c r="K95" s="93">
        <v>1</v>
      </c>
      <c r="L95" s="93">
        <v>1</v>
      </c>
      <c r="M95" s="93">
        <v>1</v>
      </c>
      <c r="N95" s="93">
        <v>1</v>
      </c>
      <c r="O95" s="93">
        <v>1</v>
      </c>
      <c r="P95" s="93">
        <v>1</v>
      </c>
      <c r="Q95" s="93">
        <v>1</v>
      </c>
      <c r="R95" s="58">
        <v>0</v>
      </c>
      <c r="S95" s="58" t="e">
        <f t="shared" si="7"/>
        <v>#DIV/0!</v>
      </c>
      <c r="T95" s="58" t="e">
        <f t="shared" si="8"/>
        <v>#DIV/0!</v>
      </c>
      <c r="U95" s="58" t="e">
        <f t="shared" si="9"/>
        <v>#DIV/0!</v>
      </c>
      <c r="V95" s="114" t="e">
        <f t="shared" si="10"/>
        <v>#DIV/0!</v>
      </c>
      <c r="W95" s="115" t="e">
        <f t="shared" si="11"/>
        <v>#DIV/0!</v>
      </c>
    </row>
    <row r="96" spans="1:23" x14ac:dyDescent="0.25">
      <c r="A96" s="58" t="s">
        <v>47</v>
      </c>
      <c r="B96" s="58" t="s">
        <v>185</v>
      </c>
      <c r="C96" s="58" t="s">
        <v>46</v>
      </c>
      <c r="D96" s="58"/>
      <c r="E96" s="58"/>
      <c r="F96" s="58" t="s">
        <v>43</v>
      </c>
      <c r="G96" s="58">
        <v>6.54</v>
      </c>
      <c r="H96" s="58">
        <v>1</v>
      </c>
      <c r="I96" s="92">
        <v>7</v>
      </c>
      <c r="J96" s="58">
        <f t="shared" si="6"/>
        <v>364</v>
      </c>
      <c r="K96" s="93">
        <v>1</v>
      </c>
      <c r="L96" s="93">
        <v>1</v>
      </c>
      <c r="M96" s="93">
        <v>1</v>
      </c>
      <c r="N96" s="93">
        <v>1</v>
      </c>
      <c r="O96" s="93">
        <v>1</v>
      </c>
      <c r="P96" s="93">
        <v>1</v>
      </c>
      <c r="Q96" s="93">
        <v>1</v>
      </c>
      <c r="R96" s="58">
        <v>0</v>
      </c>
      <c r="S96" s="58" t="e">
        <f t="shared" si="7"/>
        <v>#DIV/0!</v>
      </c>
      <c r="T96" s="58" t="e">
        <f t="shared" si="8"/>
        <v>#DIV/0!</v>
      </c>
      <c r="U96" s="58" t="e">
        <f t="shared" si="9"/>
        <v>#DIV/0!</v>
      </c>
      <c r="V96" s="114" t="e">
        <f t="shared" si="10"/>
        <v>#DIV/0!</v>
      </c>
      <c r="W96" s="115" t="e">
        <f t="shared" si="11"/>
        <v>#DIV/0!</v>
      </c>
    </row>
    <row r="97" spans="1:23" x14ac:dyDescent="0.25">
      <c r="A97" s="58" t="s">
        <v>27</v>
      </c>
      <c r="B97" s="58" t="s">
        <v>185</v>
      </c>
      <c r="C97" s="58" t="s">
        <v>26</v>
      </c>
      <c r="D97" s="58"/>
      <c r="E97" s="58"/>
      <c r="F97" s="58" t="s">
        <v>25</v>
      </c>
      <c r="G97" s="58">
        <v>15.55</v>
      </c>
      <c r="H97" s="58">
        <v>1</v>
      </c>
      <c r="I97" s="58">
        <v>3</v>
      </c>
      <c r="J97" s="58">
        <f t="shared" si="6"/>
        <v>156</v>
      </c>
      <c r="K97" s="58">
        <v>1</v>
      </c>
      <c r="L97" s="58"/>
      <c r="M97" s="58"/>
      <c r="N97" s="58">
        <v>1</v>
      </c>
      <c r="O97" s="58"/>
      <c r="P97" s="58">
        <v>1</v>
      </c>
      <c r="Q97" s="58"/>
      <c r="R97" s="58">
        <v>0</v>
      </c>
      <c r="S97" s="58" t="e">
        <f t="shared" si="7"/>
        <v>#DIV/0!</v>
      </c>
      <c r="T97" s="58" t="e">
        <f t="shared" si="8"/>
        <v>#DIV/0!</v>
      </c>
      <c r="U97" s="58" t="e">
        <f t="shared" si="9"/>
        <v>#DIV/0!</v>
      </c>
      <c r="V97" s="114" t="e">
        <f t="shared" si="10"/>
        <v>#DIV/0!</v>
      </c>
      <c r="W97" s="115" t="e">
        <f t="shared" si="11"/>
        <v>#DIV/0!</v>
      </c>
    </row>
    <row r="98" spans="1:23" x14ac:dyDescent="0.25">
      <c r="A98" s="58" t="s">
        <v>29</v>
      </c>
      <c r="B98" s="58" t="s">
        <v>185</v>
      </c>
      <c r="C98" s="58" t="s">
        <v>28</v>
      </c>
      <c r="D98" s="58"/>
      <c r="E98" s="58"/>
      <c r="F98" s="58" t="s">
        <v>25</v>
      </c>
      <c r="G98" s="58">
        <v>15.61</v>
      </c>
      <c r="H98" s="58">
        <v>1</v>
      </c>
      <c r="I98" s="58">
        <v>3</v>
      </c>
      <c r="J98" s="58">
        <f t="shared" si="6"/>
        <v>156</v>
      </c>
      <c r="K98" s="58">
        <v>1</v>
      </c>
      <c r="L98" s="58"/>
      <c r="M98" s="58"/>
      <c r="N98" s="58">
        <v>1</v>
      </c>
      <c r="O98" s="58"/>
      <c r="P98" s="58">
        <v>1</v>
      </c>
      <c r="Q98" s="58"/>
      <c r="R98" s="58">
        <v>0</v>
      </c>
      <c r="S98" s="58" t="e">
        <f t="shared" si="7"/>
        <v>#DIV/0!</v>
      </c>
      <c r="T98" s="58" t="e">
        <f t="shared" si="8"/>
        <v>#DIV/0!</v>
      </c>
      <c r="U98" s="58" t="e">
        <f t="shared" si="9"/>
        <v>#DIV/0!</v>
      </c>
      <c r="V98" s="114" t="e">
        <f t="shared" si="10"/>
        <v>#DIV/0!</v>
      </c>
      <c r="W98" s="115" t="e">
        <f t="shared" si="11"/>
        <v>#DIV/0!</v>
      </c>
    </row>
    <row r="99" spans="1:23" x14ac:dyDescent="0.25">
      <c r="A99" s="58" t="s">
        <v>33</v>
      </c>
      <c r="B99" s="58" t="s">
        <v>185</v>
      </c>
      <c r="C99" s="58" t="s">
        <v>32</v>
      </c>
      <c r="D99" s="58"/>
      <c r="E99" s="58" t="s">
        <v>270</v>
      </c>
      <c r="F99" s="58" t="s">
        <v>25</v>
      </c>
      <c r="G99" s="58">
        <v>30.95</v>
      </c>
      <c r="H99" s="58">
        <v>1</v>
      </c>
      <c r="I99" s="58">
        <v>1</v>
      </c>
      <c r="J99" s="58">
        <f t="shared" si="6"/>
        <v>52</v>
      </c>
      <c r="K99" s="58"/>
      <c r="L99" s="58"/>
      <c r="M99" s="58">
        <v>1</v>
      </c>
      <c r="N99" s="58"/>
      <c r="O99" s="58"/>
      <c r="P99" s="58"/>
      <c r="Q99" s="58"/>
      <c r="R99" s="58">
        <v>0</v>
      </c>
      <c r="S99" s="58" t="e">
        <f t="shared" si="7"/>
        <v>#DIV/0!</v>
      </c>
      <c r="T99" s="58" t="e">
        <f t="shared" si="8"/>
        <v>#DIV/0!</v>
      </c>
      <c r="U99" s="58" t="e">
        <f t="shared" si="9"/>
        <v>#DIV/0!</v>
      </c>
      <c r="V99" s="114" t="e">
        <f t="shared" si="10"/>
        <v>#DIV/0!</v>
      </c>
      <c r="W99" s="115" t="e">
        <f t="shared" si="11"/>
        <v>#DIV/0!</v>
      </c>
    </row>
    <row r="100" spans="1:23" x14ac:dyDescent="0.25">
      <c r="A100" s="58" t="s">
        <v>31</v>
      </c>
      <c r="B100" s="58" t="s">
        <v>185</v>
      </c>
      <c r="C100" s="58" t="s">
        <v>30</v>
      </c>
      <c r="D100" s="58"/>
      <c r="E100" s="58"/>
      <c r="F100" s="58" t="s">
        <v>25</v>
      </c>
      <c r="G100" s="58">
        <v>5.17</v>
      </c>
      <c r="H100" s="58">
        <v>1</v>
      </c>
      <c r="I100" s="58">
        <v>5</v>
      </c>
      <c r="J100" s="58">
        <f t="shared" si="6"/>
        <v>260</v>
      </c>
      <c r="K100" s="92">
        <v>1</v>
      </c>
      <c r="L100" s="93">
        <v>1</v>
      </c>
      <c r="M100" s="93">
        <v>1</v>
      </c>
      <c r="N100" s="93">
        <v>1</v>
      </c>
      <c r="O100" s="93">
        <v>1</v>
      </c>
      <c r="P100" s="58"/>
      <c r="Q100" s="58"/>
      <c r="R100" s="58">
        <v>0</v>
      </c>
      <c r="S100" s="58" t="e">
        <f t="shared" si="7"/>
        <v>#DIV/0!</v>
      </c>
      <c r="T100" s="58" t="e">
        <f t="shared" si="8"/>
        <v>#DIV/0!</v>
      </c>
      <c r="U100" s="58" t="e">
        <f t="shared" si="9"/>
        <v>#DIV/0!</v>
      </c>
      <c r="V100" s="114" t="e">
        <f t="shared" si="10"/>
        <v>#DIV/0!</v>
      </c>
      <c r="W100" s="115" t="e">
        <f t="shared" si="11"/>
        <v>#DIV/0!</v>
      </c>
    </row>
    <row r="101" spans="1:23" x14ac:dyDescent="0.25">
      <c r="A101" s="58" t="s">
        <v>49</v>
      </c>
      <c r="B101" s="58" t="s">
        <v>185</v>
      </c>
      <c r="C101" s="58" t="s">
        <v>48</v>
      </c>
      <c r="D101" s="58"/>
      <c r="E101" s="58"/>
      <c r="F101" s="58" t="s">
        <v>43</v>
      </c>
      <c r="G101" s="58">
        <v>4.55</v>
      </c>
      <c r="H101" s="58">
        <v>1</v>
      </c>
      <c r="I101" s="58">
        <v>7</v>
      </c>
      <c r="J101" s="58">
        <f t="shared" si="6"/>
        <v>364</v>
      </c>
      <c r="K101" s="58">
        <v>7</v>
      </c>
      <c r="L101" s="58"/>
      <c r="M101" s="58">
        <v>1</v>
      </c>
      <c r="N101" s="58">
        <v>1</v>
      </c>
      <c r="O101" s="58">
        <v>1</v>
      </c>
      <c r="P101" s="58">
        <v>1</v>
      </c>
      <c r="Q101" s="58">
        <v>1</v>
      </c>
      <c r="R101" s="58">
        <v>0</v>
      </c>
      <c r="S101" s="58" t="e">
        <f t="shared" si="7"/>
        <v>#DIV/0!</v>
      </c>
      <c r="T101" s="58" t="e">
        <f t="shared" si="8"/>
        <v>#DIV/0!</v>
      </c>
      <c r="U101" s="58" t="e">
        <f t="shared" si="9"/>
        <v>#DIV/0!</v>
      </c>
      <c r="V101" s="114" t="e">
        <f t="shared" si="10"/>
        <v>#DIV/0!</v>
      </c>
      <c r="W101" s="115" t="e">
        <f t="shared" si="11"/>
        <v>#DIV/0!</v>
      </c>
    </row>
    <row r="102" spans="1:23" ht="45" x14ac:dyDescent="0.25">
      <c r="A102" s="58" t="s">
        <v>39</v>
      </c>
      <c r="B102" s="58" t="s">
        <v>185</v>
      </c>
      <c r="C102" s="58" t="s">
        <v>38</v>
      </c>
      <c r="D102" s="58"/>
      <c r="E102" s="94" t="s">
        <v>271</v>
      </c>
      <c r="F102" s="58" t="s">
        <v>25</v>
      </c>
      <c r="G102" s="58">
        <v>5.16</v>
      </c>
      <c r="H102" s="58">
        <v>1</v>
      </c>
      <c r="I102" s="58"/>
      <c r="J102" s="58" t="str">
        <f t="shared" si="6"/>
        <v/>
      </c>
      <c r="K102" s="58"/>
      <c r="L102" s="58"/>
      <c r="M102" s="58"/>
      <c r="N102" s="58"/>
      <c r="O102" s="58"/>
      <c r="P102" s="58"/>
      <c r="Q102" s="58"/>
      <c r="R102" s="58">
        <v>0</v>
      </c>
      <c r="S102" s="58" t="e">
        <f t="shared" si="7"/>
        <v>#DIV/0!</v>
      </c>
      <c r="T102" s="58" t="e">
        <f t="shared" si="8"/>
        <v>#DIV/0!</v>
      </c>
      <c r="U102" s="58" t="e">
        <f t="shared" si="9"/>
        <v>#DIV/0!</v>
      </c>
      <c r="V102" s="114" t="e">
        <f t="shared" si="10"/>
        <v>#DIV/0!</v>
      </c>
      <c r="W102" s="115" t="e">
        <f t="shared" si="11"/>
        <v>#DIV/0!</v>
      </c>
    </row>
    <row r="103" spans="1:23" ht="45" x14ac:dyDescent="0.25">
      <c r="A103" s="58" t="s">
        <v>24</v>
      </c>
      <c r="B103" s="58" t="s">
        <v>185</v>
      </c>
      <c r="C103" s="58" t="s">
        <v>40</v>
      </c>
      <c r="D103" s="58"/>
      <c r="E103" s="94" t="s">
        <v>271</v>
      </c>
      <c r="F103" s="58" t="s">
        <v>25</v>
      </c>
      <c r="G103" s="58">
        <v>23.68</v>
      </c>
      <c r="H103" s="58">
        <v>1</v>
      </c>
      <c r="I103" s="58"/>
      <c r="J103" s="58" t="str">
        <f t="shared" si="6"/>
        <v/>
      </c>
      <c r="K103" s="58"/>
      <c r="L103" s="58"/>
      <c r="M103" s="58"/>
      <c r="N103" s="58"/>
      <c r="O103" s="58"/>
      <c r="P103" s="58"/>
      <c r="Q103" s="58"/>
      <c r="R103" s="58">
        <v>0</v>
      </c>
      <c r="S103" s="58" t="e">
        <f t="shared" si="7"/>
        <v>#DIV/0!</v>
      </c>
      <c r="T103" s="58" t="e">
        <f t="shared" si="8"/>
        <v>#DIV/0!</v>
      </c>
      <c r="U103" s="58" t="e">
        <f t="shared" si="9"/>
        <v>#DIV/0!</v>
      </c>
      <c r="V103" s="114" t="e">
        <f t="shared" si="10"/>
        <v>#DIV/0!</v>
      </c>
      <c r="W103" s="115" t="e">
        <f t="shared" si="11"/>
        <v>#DIV/0!</v>
      </c>
    </row>
    <row r="104" spans="1:23" ht="45" x14ac:dyDescent="0.25">
      <c r="A104" s="58" t="s">
        <v>35</v>
      </c>
      <c r="B104" s="58" t="s">
        <v>185</v>
      </c>
      <c r="C104" s="58" t="s">
        <v>34</v>
      </c>
      <c r="D104" s="58"/>
      <c r="E104" s="94" t="s">
        <v>271</v>
      </c>
      <c r="F104" s="58" t="s">
        <v>25</v>
      </c>
      <c r="G104" s="58">
        <v>6.42</v>
      </c>
      <c r="H104" s="58">
        <v>1</v>
      </c>
      <c r="I104" s="58"/>
      <c r="J104" s="58" t="str">
        <f t="shared" si="6"/>
        <v/>
      </c>
      <c r="K104" s="58"/>
      <c r="L104" s="58"/>
      <c r="M104" s="58"/>
      <c r="N104" s="58"/>
      <c r="O104" s="58"/>
      <c r="P104" s="58"/>
      <c r="Q104" s="58"/>
      <c r="R104" s="58">
        <v>0</v>
      </c>
      <c r="S104" s="58" t="e">
        <f t="shared" si="7"/>
        <v>#DIV/0!</v>
      </c>
      <c r="T104" s="58" t="e">
        <f t="shared" si="8"/>
        <v>#DIV/0!</v>
      </c>
      <c r="U104" s="58" t="e">
        <f t="shared" si="9"/>
        <v>#DIV/0!</v>
      </c>
      <c r="V104" s="114" t="e">
        <f t="shared" si="10"/>
        <v>#DIV/0!</v>
      </c>
      <c r="W104" s="115" t="e">
        <f t="shared" si="11"/>
        <v>#DIV/0!</v>
      </c>
    </row>
    <row r="105" spans="1:23" x14ac:dyDescent="0.25">
      <c r="A105" s="58" t="s">
        <v>51</v>
      </c>
      <c r="B105" s="58" t="s">
        <v>185</v>
      </c>
      <c r="C105" s="58" t="s">
        <v>50</v>
      </c>
      <c r="D105" s="58"/>
      <c r="E105" s="58" t="s">
        <v>272</v>
      </c>
      <c r="F105" s="58" t="s">
        <v>25</v>
      </c>
      <c r="G105" s="58">
        <v>12.03</v>
      </c>
      <c r="H105" s="58">
        <v>1</v>
      </c>
      <c r="I105" s="58"/>
      <c r="J105" s="58" t="str">
        <f t="shared" si="6"/>
        <v/>
      </c>
      <c r="K105" s="58"/>
      <c r="L105" s="58"/>
      <c r="M105" s="58"/>
      <c r="N105" s="58"/>
      <c r="O105" s="58"/>
      <c r="P105" s="58"/>
      <c r="Q105" s="58"/>
      <c r="R105" s="58">
        <v>0</v>
      </c>
      <c r="S105" s="58" t="e">
        <f t="shared" si="7"/>
        <v>#DIV/0!</v>
      </c>
      <c r="T105" s="58" t="e">
        <f t="shared" si="8"/>
        <v>#DIV/0!</v>
      </c>
      <c r="U105" s="58" t="e">
        <f t="shared" si="9"/>
        <v>#DIV/0!</v>
      </c>
      <c r="V105" s="114" t="e">
        <f t="shared" si="10"/>
        <v>#DIV/0!</v>
      </c>
      <c r="W105" s="115" t="e">
        <f t="shared" si="11"/>
        <v>#DIV/0!</v>
      </c>
    </row>
    <row r="106" spans="1:23" x14ac:dyDescent="0.25">
      <c r="A106" s="58" t="s">
        <v>53</v>
      </c>
      <c r="B106" s="58" t="s">
        <v>185</v>
      </c>
      <c r="C106" s="58" t="s">
        <v>52</v>
      </c>
      <c r="D106" s="58"/>
      <c r="E106" s="58" t="s">
        <v>272</v>
      </c>
      <c r="F106" s="58" t="s">
        <v>25</v>
      </c>
      <c r="G106" s="58">
        <v>1.75</v>
      </c>
      <c r="H106" s="58">
        <v>1</v>
      </c>
      <c r="I106" s="58"/>
      <c r="J106" s="58" t="str">
        <f t="shared" si="6"/>
        <v/>
      </c>
      <c r="K106" s="58"/>
      <c r="L106" s="58"/>
      <c r="M106" s="58"/>
      <c r="N106" s="58"/>
      <c r="O106" s="58"/>
      <c r="P106" s="58"/>
      <c r="Q106" s="58"/>
      <c r="R106" s="58">
        <v>0</v>
      </c>
      <c r="S106" s="58" t="e">
        <f t="shared" si="7"/>
        <v>#DIV/0!</v>
      </c>
      <c r="T106" s="58" t="e">
        <f t="shared" si="8"/>
        <v>#DIV/0!</v>
      </c>
      <c r="U106" s="58" t="e">
        <f t="shared" si="9"/>
        <v>#DIV/0!</v>
      </c>
      <c r="V106" s="114" t="e">
        <f t="shared" si="10"/>
        <v>#DIV/0!</v>
      </c>
      <c r="W106" s="115" t="e">
        <f t="shared" si="11"/>
        <v>#DIV/0!</v>
      </c>
    </row>
    <row r="107" spans="1:23" x14ac:dyDescent="0.25">
      <c r="A107" s="58"/>
      <c r="B107" s="58" t="s">
        <v>185</v>
      </c>
      <c r="C107" s="97" t="s">
        <v>182</v>
      </c>
      <c r="D107" s="58"/>
      <c r="E107" s="58"/>
      <c r="F107" s="58" t="s">
        <v>3</v>
      </c>
      <c r="G107" s="58">
        <v>118.01</v>
      </c>
      <c r="H107" s="58">
        <v>1</v>
      </c>
      <c r="I107" s="92">
        <v>7</v>
      </c>
      <c r="J107" s="58">
        <f t="shared" si="6"/>
        <v>364</v>
      </c>
      <c r="K107" s="93">
        <v>1</v>
      </c>
      <c r="L107" s="93">
        <v>1</v>
      </c>
      <c r="M107" s="93">
        <v>1</v>
      </c>
      <c r="N107" s="93">
        <v>1</v>
      </c>
      <c r="O107" s="93">
        <v>1</v>
      </c>
      <c r="P107" s="93">
        <v>1</v>
      </c>
      <c r="Q107" s="93">
        <v>1</v>
      </c>
      <c r="R107" s="58">
        <v>0</v>
      </c>
      <c r="S107" s="58" t="e">
        <f t="shared" si="7"/>
        <v>#DIV/0!</v>
      </c>
      <c r="T107" s="58" t="e">
        <f t="shared" si="8"/>
        <v>#DIV/0!</v>
      </c>
      <c r="U107" s="58" t="e">
        <f t="shared" si="9"/>
        <v>#DIV/0!</v>
      </c>
      <c r="V107" s="114" t="e">
        <f t="shared" si="10"/>
        <v>#DIV/0!</v>
      </c>
      <c r="W107" s="115" t="e">
        <f t="shared" si="11"/>
        <v>#DIV/0!</v>
      </c>
    </row>
    <row r="108" spans="1:23" x14ac:dyDescent="0.25">
      <c r="A108" s="58"/>
      <c r="B108" s="58" t="s">
        <v>185</v>
      </c>
      <c r="C108" s="97" t="s">
        <v>182</v>
      </c>
      <c r="D108" s="58"/>
      <c r="E108" s="58"/>
      <c r="F108" s="58" t="s">
        <v>25</v>
      </c>
      <c r="G108" s="58">
        <v>35.700000000000003</v>
      </c>
      <c r="H108" s="58">
        <v>1</v>
      </c>
      <c r="I108" s="92">
        <v>7</v>
      </c>
      <c r="J108" s="58">
        <f t="shared" si="6"/>
        <v>364</v>
      </c>
      <c r="K108" s="93">
        <v>1</v>
      </c>
      <c r="L108" s="93">
        <v>1</v>
      </c>
      <c r="M108" s="93">
        <v>1</v>
      </c>
      <c r="N108" s="93">
        <v>1</v>
      </c>
      <c r="O108" s="93">
        <v>1</v>
      </c>
      <c r="P108" s="93">
        <v>1</v>
      </c>
      <c r="Q108" s="93">
        <v>1</v>
      </c>
      <c r="R108" s="58">
        <v>0</v>
      </c>
      <c r="S108" s="58" t="e">
        <f t="shared" si="7"/>
        <v>#DIV/0!</v>
      </c>
      <c r="T108" s="58" t="e">
        <f t="shared" si="8"/>
        <v>#DIV/0!</v>
      </c>
      <c r="U108" s="58" t="e">
        <f t="shared" si="9"/>
        <v>#DIV/0!</v>
      </c>
      <c r="V108" s="114" t="e">
        <f t="shared" si="10"/>
        <v>#DIV/0!</v>
      </c>
      <c r="W108" s="115" t="e">
        <f t="shared" si="11"/>
        <v>#DIV/0!</v>
      </c>
    </row>
    <row r="109" spans="1:23" x14ac:dyDescent="0.25">
      <c r="A109" s="58"/>
      <c r="B109" s="58" t="s">
        <v>185</v>
      </c>
      <c r="C109" s="97" t="s">
        <v>182</v>
      </c>
      <c r="D109" s="58"/>
      <c r="E109" s="58"/>
      <c r="F109" s="58" t="s">
        <v>25</v>
      </c>
      <c r="G109" s="58">
        <v>32.85</v>
      </c>
      <c r="H109" s="58">
        <v>1</v>
      </c>
      <c r="I109" s="92">
        <v>7</v>
      </c>
      <c r="J109" s="58">
        <f t="shared" si="6"/>
        <v>364</v>
      </c>
      <c r="K109" s="93">
        <v>1</v>
      </c>
      <c r="L109" s="93">
        <v>1</v>
      </c>
      <c r="M109" s="93">
        <v>1</v>
      </c>
      <c r="N109" s="93">
        <v>1</v>
      </c>
      <c r="O109" s="93">
        <v>1</v>
      </c>
      <c r="P109" s="93">
        <v>1</v>
      </c>
      <c r="Q109" s="93">
        <v>1</v>
      </c>
      <c r="R109" s="58">
        <v>0</v>
      </c>
      <c r="S109" s="58" t="e">
        <f t="shared" si="7"/>
        <v>#DIV/0!</v>
      </c>
      <c r="T109" s="58" t="e">
        <f t="shared" si="8"/>
        <v>#DIV/0!</v>
      </c>
      <c r="U109" s="58" t="e">
        <f t="shared" si="9"/>
        <v>#DIV/0!</v>
      </c>
      <c r="V109" s="114" t="e">
        <f t="shared" si="10"/>
        <v>#DIV/0!</v>
      </c>
      <c r="W109" s="115" t="e">
        <f t="shared" si="11"/>
        <v>#DIV/0!</v>
      </c>
    </row>
    <row r="110" spans="1:23" ht="15.75" thickBot="1" x14ac:dyDescent="0.3">
      <c r="A110" s="98"/>
      <c r="B110" s="98" t="s">
        <v>185</v>
      </c>
      <c r="C110" s="99" t="s">
        <v>182</v>
      </c>
      <c r="D110" s="98"/>
      <c r="E110" s="98"/>
      <c r="F110" s="98" t="s">
        <v>25</v>
      </c>
      <c r="G110" s="98">
        <v>82.76</v>
      </c>
      <c r="H110" s="98">
        <v>1</v>
      </c>
      <c r="I110" s="100">
        <v>7</v>
      </c>
      <c r="J110" s="98">
        <f t="shared" si="6"/>
        <v>364</v>
      </c>
      <c r="K110" s="101">
        <v>1</v>
      </c>
      <c r="L110" s="101">
        <v>1</v>
      </c>
      <c r="M110" s="101">
        <v>1</v>
      </c>
      <c r="N110" s="101">
        <v>1</v>
      </c>
      <c r="O110" s="101">
        <v>1</v>
      </c>
      <c r="P110" s="101">
        <v>1</v>
      </c>
      <c r="Q110" s="101">
        <v>1</v>
      </c>
      <c r="R110" s="58">
        <v>0</v>
      </c>
      <c r="S110" s="58" t="e">
        <f t="shared" si="7"/>
        <v>#DIV/0!</v>
      </c>
      <c r="T110" s="58" t="e">
        <f t="shared" si="8"/>
        <v>#DIV/0!</v>
      </c>
      <c r="U110" s="58" t="e">
        <f t="shared" si="9"/>
        <v>#DIV/0!</v>
      </c>
      <c r="V110" s="114" t="e">
        <f t="shared" si="10"/>
        <v>#DIV/0!</v>
      </c>
      <c r="W110" s="115" t="e">
        <f t="shared" si="11"/>
        <v>#DIV/0!</v>
      </c>
    </row>
    <row r="111" spans="1:23" ht="15.75" thickBot="1" x14ac:dyDescent="0.3">
      <c r="A111" s="125"/>
      <c r="B111" s="126" t="s">
        <v>185</v>
      </c>
      <c r="C111" s="127" t="s">
        <v>182</v>
      </c>
      <c r="D111" s="126"/>
      <c r="E111" s="126"/>
      <c r="F111" s="126" t="s">
        <v>3</v>
      </c>
      <c r="G111" s="126">
        <v>33.200000000000003</v>
      </c>
      <c r="H111" s="128">
        <v>1</v>
      </c>
      <c r="I111" s="129">
        <v>7</v>
      </c>
      <c r="J111" s="128">
        <f t="shared" si="6"/>
        <v>364</v>
      </c>
      <c r="K111" s="130">
        <v>1</v>
      </c>
      <c r="L111" s="130">
        <v>1</v>
      </c>
      <c r="M111" s="130">
        <v>1</v>
      </c>
      <c r="N111" s="130">
        <v>1</v>
      </c>
      <c r="O111" s="130">
        <v>1</v>
      </c>
      <c r="P111" s="130">
        <v>1</v>
      </c>
      <c r="Q111" s="131">
        <v>1</v>
      </c>
      <c r="R111" s="124">
        <v>0</v>
      </c>
      <c r="S111" s="58" t="e">
        <f t="shared" si="7"/>
        <v>#DIV/0!</v>
      </c>
      <c r="T111" s="58" t="e">
        <f t="shared" si="8"/>
        <v>#DIV/0!</v>
      </c>
      <c r="U111" s="58" t="e">
        <f t="shared" si="9"/>
        <v>#DIV/0!</v>
      </c>
      <c r="V111" s="114" t="e">
        <f t="shared" si="10"/>
        <v>#DIV/0!</v>
      </c>
      <c r="W111" s="115" t="e">
        <f t="shared" si="11"/>
        <v>#DIV/0!</v>
      </c>
    </row>
    <row r="112" spans="1:23" ht="15.75" thickBot="1" x14ac:dyDescent="0.3">
      <c r="A112" s="134" t="s">
        <v>316</v>
      </c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6"/>
      <c r="R112" s="135">
        <f t="shared" ref="R112:W112" si="12">+SUM(R8:R111)</f>
        <v>0</v>
      </c>
      <c r="S112" s="134" t="e">
        <f t="shared" si="12"/>
        <v>#DIV/0!</v>
      </c>
      <c r="T112" s="134" t="e">
        <f t="shared" si="12"/>
        <v>#DIV/0!</v>
      </c>
      <c r="U112" s="137" t="e">
        <f t="shared" si="12"/>
        <v>#DIV/0!</v>
      </c>
      <c r="V112" s="136" t="e">
        <f t="shared" si="12"/>
        <v>#DIV/0!</v>
      </c>
      <c r="W112" s="136" t="e">
        <f t="shared" si="12"/>
        <v>#DIV/0!</v>
      </c>
    </row>
    <row r="113" spans="1:25" ht="15.75" thickBot="1" x14ac:dyDescent="0.3">
      <c r="A113" s="119"/>
      <c r="B113" s="119"/>
      <c r="C113" s="116" t="s">
        <v>315</v>
      </c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32"/>
      <c r="V113" s="133">
        <f>U113*V5</f>
        <v>0</v>
      </c>
      <c r="W113" s="133">
        <f>V113*1.2</f>
        <v>0</v>
      </c>
    </row>
    <row r="114" spans="1:25" ht="15.75" thickBot="1" x14ac:dyDescent="0.3">
      <c r="A114" s="138" t="s">
        <v>201</v>
      </c>
      <c r="B114" s="139"/>
      <c r="C114" s="139"/>
      <c r="D114" s="139"/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 t="e">
        <f>+S112</f>
        <v>#DIV/0!</v>
      </c>
      <c r="T114" s="139" t="e">
        <f>+T112</f>
        <v>#DIV/0!</v>
      </c>
      <c r="U114" s="140" t="e">
        <f>+U112+U113</f>
        <v>#DIV/0!</v>
      </c>
      <c r="V114" s="141" t="e">
        <f>+V112+V113</f>
        <v>#DIV/0!</v>
      </c>
      <c r="W114" s="142" t="e">
        <f>+W112+W113</f>
        <v>#DIV/0!</v>
      </c>
    </row>
    <row r="116" spans="1:25" ht="46.5" customHeight="1" thickBot="1" x14ac:dyDescent="0.3">
      <c r="A116" s="221" t="s">
        <v>299</v>
      </c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10"/>
      <c r="S116" s="240" t="s">
        <v>344</v>
      </c>
      <c r="T116" s="240"/>
      <c r="U116" s="240"/>
      <c r="V116" s="240"/>
      <c r="W116" s="240"/>
      <c r="X116" s="11"/>
      <c r="Y116" s="11"/>
    </row>
    <row r="117" spans="1:25" s="2" customFormat="1" ht="39" customHeight="1" thickTop="1" x14ac:dyDescent="0.25">
      <c r="A117" s="185" t="s">
        <v>297</v>
      </c>
      <c r="B117" s="187" t="s">
        <v>16</v>
      </c>
      <c r="C117" s="189" t="s">
        <v>1</v>
      </c>
      <c r="D117" s="191" t="s">
        <v>9</v>
      </c>
      <c r="E117" s="191" t="s">
        <v>10</v>
      </c>
      <c r="F117" s="193" t="s">
        <v>14</v>
      </c>
      <c r="G117" s="183" t="s">
        <v>15</v>
      </c>
      <c r="H117" s="195" t="s">
        <v>0</v>
      </c>
      <c r="I117" s="196"/>
      <c r="J117" s="196"/>
      <c r="K117" s="196"/>
      <c r="L117" s="196"/>
      <c r="M117" s="196"/>
      <c r="N117" s="197"/>
      <c r="O117" s="225" t="s">
        <v>20</v>
      </c>
      <c r="P117" s="241" t="s">
        <v>21</v>
      </c>
      <c r="Q117" s="179" t="s">
        <v>22</v>
      </c>
      <c r="R117" s="181" t="s">
        <v>23</v>
      </c>
      <c r="S117" s="1"/>
      <c r="T117" s="1"/>
    </row>
    <row r="118" spans="1:25" s="2" customFormat="1" ht="33.75" customHeight="1" x14ac:dyDescent="0.25">
      <c r="A118" s="186"/>
      <c r="B118" s="188"/>
      <c r="C118" s="190"/>
      <c r="D118" s="192"/>
      <c r="E118" s="192"/>
      <c r="F118" s="194"/>
      <c r="G118" s="184"/>
      <c r="H118" s="90" t="s">
        <v>2</v>
      </c>
      <c r="I118" s="90" t="s">
        <v>3</v>
      </c>
      <c r="J118" s="90" t="s">
        <v>4</v>
      </c>
      <c r="K118" s="90" t="s">
        <v>5</v>
      </c>
      <c r="L118" s="90" t="s">
        <v>6</v>
      </c>
      <c r="M118" s="90" t="s">
        <v>7</v>
      </c>
      <c r="N118" s="90" t="s">
        <v>8</v>
      </c>
      <c r="O118" s="208"/>
      <c r="P118" s="207"/>
      <c r="Q118" s="180"/>
      <c r="R118" s="182"/>
      <c r="S118" s="1"/>
      <c r="T118" s="1"/>
    </row>
    <row r="119" spans="1:25" ht="30" x14ac:dyDescent="0.25">
      <c r="A119" s="58"/>
      <c r="B119" s="58" t="s">
        <v>185</v>
      </c>
      <c r="C119" s="58" t="s">
        <v>273</v>
      </c>
      <c r="D119" s="58"/>
      <c r="E119" s="94" t="s">
        <v>275</v>
      </c>
      <c r="F119" s="58">
        <v>1</v>
      </c>
      <c r="G119" s="58">
        <f>+F119*52</f>
        <v>52</v>
      </c>
      <c r="H119" s="58">
        <v>1</v>
      </c>
      <c r="I119" s="58"/>
      <c r="J119" s="58"/>
      <c r="K119" s="58"/>
      <c r="L119" s="58"/>
      <c r="M119" s="58"/>
      <c r="N119" s="58"/>
      <c r="O119" s="58"/>
      <c r="P119" s="58">
        <f>G119*O119</f>
        <v>0</v>
      </c>
      <c r="Q119" s="114">
        <f>P119*$V$4</f>
        <v>0</v>
      </c>
      <c r="R119" s="114">
        <f>Q119*1.2</f>
        <v>0</v>
      </c>
    </row>
    <row r="120" spans="1:25" x14ac:dyDescent="0.25">
      <c r="A120" s="58"/>
      <c r="B120" s="58" t="s">
        <v>185</v>
      </c>
      <c r="C120" s="58" t="s">
        <v>274</v>
      </c>
      <c r="D120" s="58"/>
      <c r="E120" s="58" t="s">
        <v>276</v>
      </c>
      <c r="F120" s="58">
        <v>1</v>
      </c>
      <c r="G120" s="58">
        <f t="shared" ref="G120:G126" si="13">+F120*52</f>
        <v>52</v>
      </c>
      <c r="H120" s="58">
        <v>1</v>
      </c>
      <c r="I120" s="58"/>
      <c r="J120" s="58"/>
      <c r="K120" s="58"/>
      <c r="L120" s="58"/>
      <c r="M120" s="58"/>
      <c r="N120" s="58"/>
      <c r="O120" s="58"/>
      <c r="P120" s="58">
        <f t="shared" ref="P120:P126" si="14">G120*O120</f>
        <v>0</v>
      </c>
      <c r="Q120" s="114">
        <f t="shared" ref="Q120:Q126" si="15">P120*$V$4</f>
        <v>0</v>
      </c>
      <c r="R120" s="114">
        <f t="shared" ref="R120:R126" si="16">Q120*1.2</f>
        <v>0</v>
      </c>
    </row>
    <row r="121" spans="1:25" x14ac:dyDescent="0.25">
      <c r="A121" s="58"/>
      <c r="B121" s="95" t="s">
        <v>185</v>
      </c>
      <c r="C121" s="95" t="s">
        <v>282</v>
      </c>
      <c r="D121" s="58"/>
      <c r="E121" s="95" t="s">
        <v>280</v>
      </c>
      <c r="F121" s="58">
        <v>0.25</v>
      </c>
      <c r="G121" s="58">
        <f t="shared" si="13"/>
        <v>13</v>
      </c>
      <c r="H121" s="58">
        <v>0.25</v>
      </c>
      <c r="I121" s="58"/>
      <c r="J121" s="58"/>
      <c r="K121" s="58"/>
      <c r="L121" s="58"/>
      <c r="M121" s="58"/>
      <c r="N121" s="58"/>
      <c r="O121" s="58"/>
      <c r="P121" s="58">
        <f t="shared" si="14"/>
        <v>0</v>
      </c>
      <c r="Q121" s="114">
        <f t="shared" si="15"/>
        <v>0</v>
      </c>
      <c r="R121" s="114">
        <f t="shared" si="16"/>
        <v>0</v>
      </c>
    </row>
    <row r="122" spans="1:25" x14ac:dyDescent="0.25">
      <c r="A122" s="58"/>
      <c r="B122" s="95" t="s">
        <v>185</v>
      </c>
      <c r="C122" s="95" t="s">
        <v>283</v>
      </c>
      <c r="D122" s="58"/>
      <c r="E122" s="58" t="s">
        <v>280</v>
      </c>
      <c r="F122" s="58">
        <v>0.25</v>
      </c>
      <c r="G122" s="58">
        <f t="shared" si="13"/>
        <v>13</v>
      </c>
      <c r="H122" s="58">
        <v>0.25</v>
      </c>
      <c r="I122" s="58"/>
      <c r="J122" s="58"/>
      <c r="K122" s="58"/>
      <c r="L122" s="58"/>
      <c r="M122" s="58"/>
      <c r="N122" s="58"/>
      <c r="O122" s="58"/>
      <c r="P122" s="58">
        <f t="shared" si="14"/>
        <v>0</v>
      </c>
      <c r="Q122" s="114">
        <f t="shared" si="15"/>
        <v>0</v>
      </c>
      <c r="R122" s="114">
        <f t="shared" si="16"/>
        <v>0</v>
      </c>
    </row>
    <row r="123" spans="1:25" x14ac:dyDescent="0.25">
      <c r="A123" s="58"/>
      <c r="B123" s="95" t="s">
        <v>185</v>
      </c>
      <c r="C123" s="95" t="s">
        <v>284</v>
      </c>
      <c r="D123" s="58"/>
      <c r="E123" s="58" t="s">
        <v>281</v>
      </c>
      <c r="F123" s="58">
        <v>1</v>
      </c>
      <c r="G123" s="58">
        <f t="shared" si="13"/>
        <v>52</v>
      </c>
      <c r="H123" s="58">
        <v>1</v>
      </c>
      <c r="I123" s="58"/>
      <c r="J123" s="58"/>
      <c r="K123" s="58"/>
      <c r="L123" s="58"/>
      <c r="M123" s="58"/>
      <c r="N123" s="58"/>
      <c r="O123" s="58"/>
      <c r="P123" s="58">
        <f t="shared" si="14"/>
        <v>0</v>
      </c>
      <c r="Q123" s="114">
        <f t="shared" si="15"/>
        <v>0</v>
      </c>
      <c r="R123" s="114">
        <f t="shared" si="16"/>
        <v>0</v>
      </c>
    </row>
    <row r="124" spans="1:25" x14ac:dyDescent="0.25">
      <c r="A124" s="58"/>
      <c r="B124" s="95" t="s">
        <v>185</v>
      </c>
      <c r="C124" s="95" t="s">
        <v>285</v>
      </c>
      <c r="D124" s="58"/>
      <c r="E124" s="58" t="s">
        <v>281</v>
      </c>
      <c r="F124" s="58">
        <v>1</v>
      </c>
      <c r="G124" s="58">
        <f t="shared" si="13"/>
        <v>52</v>
      </c>
      <c r="H124" s="58">
        <v>1</v>
      </c>
      <c r="I124" s="58"/>
      <c r="J124" s="58"/>
      <c r="K124" s="58"/>
      <c r="L124" s="58"/>
      <c r="M124" s="58"/>
      <c r="N124" s="58"/>
      <c r="O124" s="58"/>
      <c r="P124" s="58">
        <f t="shared" si="14"/>
        <v>0</v>
      </c>
      <c r="Q124" s="114">
        <f t="shared" si="15"/>
        <v>0</v>
      </c>
      <c r="R124" s="114">
        <f t="shared" si="16"/>
        <v>0</v>
      </c>
    </row>
    <row r="125" spans="1:25" x14ac:dyDescent="0.25">
      <c r="A125" s="58"/>
      <c r="B125" s="95" t="s">
        <v>185</v>
      </c>
      <c r="C125" s="95" t="s">
        <v>286</v>
      </c>
      <c r="D125" s="58"/>
      <c r="E125" s="58" t="s">
        <v>279</v>
      </c>
      <c r="F125" s="58">
        <v>7</v>
      </c>
      <c r="G125" s="58">
        <f t="shared" si="13"/>
        <v>364</v>
      </c>
      <c r="H125" s="58">
        <v>1</v>
      </c>
      <c r="I125" s="58">
        <v>1</v>
      </c>
      <c r="J125" s="58">
        <v>1</v>
      </c>
      <c r="K125" s="58">
        <v>1</v>
      </c>
      <c r="L125" s="58">
        <v>1</v>
      </c>
      <c r="M125" s="58">
        <v>1</v>
      </c>
      <c r="N125" s="58">
        <v>1</v>
      </c>
      <c r="O125" s="58"/>
      <c r="P125" s="58">
        <f t="shared" si="14"/>
        <v>0</v>
      </c>
      <c r="Q125" s="114">
        <f t="shared" si="15"/>
        <v>0</v>
      </c>
      <c r="R125" s="114">
        <f t="shared" si="16"/>
        <v>0</v>
      </c>
    </row>
    <row r="126" spans="1:25" ht="15.75" thickBot="1" x14ac:dyDescent="0.3">
      <c r="A126" s="98"/>
      <c r="B126" s="102" t="s">
        <v>185</v>
      </c>
      <c r="C126" s="102" t="s">
        <v>287</v>
      </c>
      <c r="D126" s="98"/>
      <c r="E126" s="98" t="s">
        <v>279</v>
      </c>
      <c r="F126" s="98">
        <v>7</v>
      </c>
      <c r="G126" s="58">
        <f t="shared" si="13"/>
        <v>364</v>
      </c>
      <c r="H126" s="98">
        <v>1</v>
      </c>
      <c r="I126" s="98">
        <v>1</v>
      </c>
      <c r="J126" s="98">
        <v>1</v>
      </c>
      <c r="K126" s="98">
        <v>1</v>
      </c>
      <c r="L126" s="98">
        <v>1</v>
      </c>
      <c r="M126" s="98">
        <v>1</v>
      </c>
      <c r="N126" s="98">
        <v>1</v>
      </c>
      <c r="O126" s="98"/>
      <c r="P126" s="58">
        <f t="shared" si="14"/>
        <v>0</v>
      </c>
      <c r="Q126" s="114">
        <f t="shared" si="15"/>
        <v>0</v>
      </c>
      <c r="R126" s="114">
        <f t="shared" si="16"/>
        <v>0</v>
      </c>
    </row>
    <row r="127" spans="1:25" ht="15.75" thickBot="1" x14ac:dyDescent="0.3">
      <c r="A127" s="134" t="s">
        <v>300</v>
      </c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4"/>
      <c r="P127" s="134"/>
      <c r="Q127" s="242">
        <f>SUM(Q119:Q126)</f>
        <v>0</v>
      </c>
      <c r="R127" s="243">
        <f>SUM(R119:R126)</f>
        <v>0</v>
      </c>
      <c r="S127" s="15"/>
      <c r="T127" s="15"/>
      <c r="U127" s="15"/>
      <c r="V127" s="15"/>
      <c r="W127" s="15"/>
      <c r="X127" s="15"/>
    </row>
    <row r="129" spans="1:9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</row>
    <row r="130" spans="1:9" ht="20.25" customHeight="1" thickBot="1" x14ac:dyDescent="0.3"/>
    <row r="131" spans="1:9" ht="27.75" customHeight="1" x14ac:dyDescent="0.25">
      <c r="C131" s="153" t="s">
        <v>326</v>
      </c>
      <c r="D131" s="154" t="s">
        <v>325</v>
      </c>
    </row>
    <row r="132" spans="1:9" x14ac:dyDescent="0.25">
      <c r="C132" s="143" t="s">
        <v>321</v>
      </c>
      <c r="D132" s="144" t="e">
        <f>D133+D134</f>
        <v>#DIV/0!</v>
      </c>
    </row>
    <row r="133" spans="1:9" x14ac:dyDescent="0.25">
      <c r="C133" s="145" t="s">
        <v>320</v>
      </c>
      <c r="D133" s="146" t="e">
        <f>V112</f>
        <v>#DIV/0!</v>
      </c>
    </row>
    <row r="134" spans="1:9" x14ac:dyDescent="0.25">
      <c r="C134" s="145" t="s">
        <v>299</v>
      </c>
      <c r="D134" s="244">
        <f>Q127</f>
        <v>0</v>
      </c>
    </row>
    <row r="135" spans="1:9" x14ac:dyDescent="0.25">
      <c r="C135" s="147" t="s">
        <v>322</v>
      </c>
      <c r="D135" s="150">
        <f>V113</f>
        <v>0</v>
      </c>
    </row>
    <row r="136" spans="1:9" x14ac:dyDescent="0.25">
      <c r="C136" s="148" t="s">
        <v>323</v>
      </c>
      <c r="D136" s="151" t="e">
        <f>D132+D135</f>
        <v>#DIV/0!</v>
      </c>
    </row>
    <row r="137" spans="1:9" ht="15.75" thickBot="1" x14ac:dyDescent="0.3">
      <c r="C137" s="149" t="s">
        <v>324</v>
      </c>
      <c r="D137" s="152" t="e">
        <f>D136*1.2</f>
        <v>#DIV/0!</v>
      </c>
    </row>
    <row r="138" spans="1:9" ht="15.75" thickBot="1" x14ac:dyDescent="0.3"/>
    <row r="139" spans="1:9" ht="15.75" thickBot="1" x14ac:dyDescent="0.3">
      <c r="A139" s="157" t="s">
        <v>306</v>
      </c>
      <c r="B139" s="158"/>
      <c r="C139" s="158"/>
      <c r="D139" s="158"/>
      <c r="E139" s="158"/>
      <c r="F139" s="158"/>
      <c r="G139" s="158"/>
      <c r="H139" s="158"/>
      <c r="I139" s="159"/>
    </row>
    <row r="140" spans="1:9" x14ac:dyDescent="0.25">
      <c r="A140" s="160" t="s">
        <v>308</v>
      </c>
      <c r="B140" s="161"/>
      <c r="C140" s="161"/>
      <c r="D140" s="161"/>
      <c r="E140" s="161"/>
      <c r="F140" s="161"/>
      <c r="G140" s="161"/>
      <c r="H140" s="161"/>
      <c r="I140" s="162"/>
    </row>
    <row r="141" spans="1:9" x14ac:dyDescent="0.25">
      <c r="A141" s="163"/>
      <c r="B141" s="164"/>
      <c r="C141" s="164"/>
      <c r="D141" s="164"/>
      <c r="E141" s="164"/>
      <c r="F141" s="164"/>
      <c r="G141" s="164"/>
      <c r="H141" s="164"/>
      <c r="I141" s="165"/>
    </row>
    <row r="142" spans="1:9" x14ac:dyDescent="0.25">
      <c r="A142" s="163"/>
      <c r="B142" s="164"/>
      <c r="C142" s="164"/>
      <c r="D142" s="164"/>
      <c r="E142" s="164"/>
      <c r="F142" s="164"/>
      <c r="G142" s="164"/>
      <c r="H142" s="164"/>
      <c r="I142" s="165"/>
    </row>
    <row r="143" spans="1:9" x14ac:dyDescent="0.25">
      <c r="A143" s="163"/>
      <c r="B143" s="164"/>
      <c r="C143" s="164"/>
      <c r="D143" s="164"/>
      <c r="E143" s="164"/>
      <c r="F143" s="164"/>
      <c r="G143" s="164"/>
      <c r="H143" s="164"/>
      <c r="I143" s="165"/>
    </row>
    <row r="144" spans="1:9" ht="15.75" thickBot="1" x14ac:dyDescent="0.3">
      <c r="A144" s="166"/>
      <c r="B144" s="167"/>
      <c r="C144" s="167"/>
      <c r="D144" s="167"/>
      <c r="E144" s="167"/>
      <c r="F144" s="167"/>
      <c r="G144" s="167"/>
      <c r="H144" s="167"/>
      <c r="I144" s="168"/>
    </row>
    <row r="145" spans="1:9" ht="15.75" thickBot="1" x14ac:dyDescent="0.3"/>
    <row r="146" spans="1:9" ht="15.75" thickBot="1" x14ac:dyDescent="0.3">
      <c r="A146" s="169" t="s">
        <v>307</v>
      </c>
      <c r="B146" s="170"/>
      <c r="C146" s="170"/>
      <c r="D146" s="170"/>
      <c r="E146" s="170"/>
      <c r="F146" s="170"/>
      <c r="G146" s="170"/>
      <c r="H146" s="170"/>
      <c r="I146" s="171"/>
    </row>
    <row r="147" spans="1:9" x14ac:dyDescent="0.25">
      <c r="A147" s="172"/>
      <c r="B147" s="173"/>
      <c r="C147" s="173"/>
      <c r="D147" s="173"/>
      <c r="E147" s="173"/>
      <c r="F147" s="173"/>
      <c r="G147" s="173"/>
      <c r="H147" s="173"/>
      <c r="I147" s="174"/>
    </row>
    <row r="148" spans="1:9" x14ac:dyDescent="0.25">
      <c r="A148" s="172"/>
      <c r="B148" s="173"/>
      <c r="C148" s="173"/>
      <c r="D148" s="173"/>
      <c r="E148" s="173"/>
      <c r="F148" s="173"/>
      <c r="G148" s="173"/>
      <c r="H148" s="173"/>
      <c r="I148" s="174"/>
    </row>
    <row r="149" spans="1:9" x14ac:dyDescent="0.25">
      <c r="A149" s="172"/>
      <c r="B149" s="173"/>
      <c r="C149" s="173"/>
      <c r="D149" s="173"/>
      <c r="E149" s="173"/>
      <c r="F149" s="173"/>
      <c r="G149" s="173"/>
      <c r="H149" s="173"/>
      <c r="I149" s="174"/>
    </row>
    <row r="150" spans="1:9" ht="15.75" thickBot="1" x14ac:dyDescent="0.3">
      <c r="A150" s="175"/>
      <c r="B150" s="176"/>
      <c r="C150" s="176"/>
      <c r="D150" s="176"/>
      <c r="E150" s="176"/>
      <c r="F150" s="176"/>
      <c r="G150" s="176"/>
      <c r="H150" s="176"/>
      <c r="I150" s="177"/>
    </row>
  </sheetData>
  <mergeCells count="42">
    <mergeCell ref="S116:W116"/>
    <mergeCell ref="P117:P118"/>
    <mergeCell ref="R3:X3"/>
    <mergeCell ref="A116:Q116"/>
    <mergeCell ref="U6:U7"/>
    <mergeCell ref="V6:V7"/>
    <mergeCell ref="W6:W7"/>
    <mergeCell ref="B6:B7"/>
    <mergeCell ref="A6:A7"/>
    <mergeCell ref="C6:C7"/>
    <mergeCell ref="A117:A118"/>
    <mergeCell ref="B117:B118"/>
    <mergeCell ref="C117:C118"/>
    <mergeCell ref="I4:O4"/>
    <mergeCell ref="O117:O118"/>
    <mergeCell ref="Q117:Q118"/>
    <mergeCell ref="R117:R118"/>
    <mergeCell ref="D2:O2"/>
    <mergeCell ref="Q2:T2"/>
    <mergeCell ref="R6:R7"/>
    <mergeCell ref="S6:S7"/>
    <mergeCell ref="T6:T7"/>
    <mergeCell ref="K6:Q6"/>
    <mergeCell ref="D6:D7"/>
    <mergeCell ref="E6:E7"/>
    <mergeCell ref="F6:F7"/>
    <mergeCell ref="G6:G7"/>
    <mergeCell ref="H6:H7"/>
    <mergeCell ref="I6:I7"/>
    <mergeCell ref="J6:J7"/>
    <mergeCell ref="S4:U4"/>
    <mergeCell ref="S5:U5"/>
    <mergeCell ref="A5:R5"/>
    <mergeCell ref="F117:F118"/>
    <mergeCell ref="G117:G118"/>
    <mergeCell ref="H117:N117"/>
    <mergeCell ref="D117:D118"/>
    <mergeCell ref="E117:E118"/>
    <mergeCell ref="A139:I139"/>
    <mergeCell ref="A140:I144"/>
    <mergeCell ref="A146:I146"/>
    <mergeCell ref="A147:I150"/>
  </mergeCells>
  <conditionalFormatting sqref="V4:V5">
    <cfRule type="cellIs" dxfId="1" priority="5" stopIfTrue="1" operator="equal">
      <formula>""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opLeftCell="A7" workbookViewId="0">
      <selection activeCell="F8" sqref="F8"/>
    </sheetView>
  </sheetViews>
  <sheetFormatPr baseColWidth="10" defaultRowHeight="15" x14ac:dyDescent="0.25"/>
  <cols>
    <col min="1" max="1" width="60.28515625" customWidth="1"/>
    <col min="2" max="2" width="16.85546875" customWidth="1"/>
    <col min="3" max="3" width="23.28515625" customWidth="1"/>
  </cols>
  <sheetData>
    <row r="1" spans="1:4" ht="48" customHeight="1" x14ac:dyDescent="0.25">
      <c r="A1" s="226" t="s">
        <v>342</v>
      </c>
      <c r="B1" s="226"/>
      <c r="C1" s="226"/>
    </row>
    <row r="2" spans="1:4" s="56" customFormat="1" ht="18.75" customHeight="1" x14ac:dyDescent="0.2"/>
    <row r="3" spans="1:4" s="2" customFormat="1" ht="48" customHeight="1" x14ac:dyDescent="0.25">
      <c r="A3" s="229" t="s">
        <v>289</v>
      </c>
      <c r="B3" s="230"/>
      <c r="C3" s="230"/>
    </row>
    <row r="4" spans="1:4" s="2" customFormat="1" ht="74.45" customHeight="1" x14ac:dyDescent="0.25">
      <c r="A4" s="66" t="s">
        <v>239</v>
      </c>
      <c r="B4" s="57" t="s">
        <v>329</v>
      </c>
      <c r="C4" s="96" t="s">
        <v>278</v>
      </c>
    </row>
    <row r="5" spans="1:4" s="2" customFormat="1" ht="48" customHeight="1" x14ac:dyDescent="0.25">
      <c r="A5" s="67" t="s">
        <v>293</v>
      </c>
      <c r="B5" s="68" t="s">
        <v>292</v>
      </c>
      <c r="C5" s="69"/>
    </row>
    <row r="6" spans="1:4" s="2" customFormat="1" ht="48" customHeight="1" x14ac:dyDescent="0.25">
      <c r="A6" s="67" t="s">
        <v>296</v>
      </c>
      <c r="B6" s="70" t="s">
        <v>330</v>
      </c>
      <c r="C6" s="69"/>
    </row>
    <row r="7" spans="1:4" s="2" customFormat="1" ht="48" customHeight="1" x14ac:dyDescent="0.25">
      <c r="A7" s="67" t="s">
        <v>290</v>
      </c>
      <c r="B7" s="70" t="s">
        <v>330</v>
      </c>
      <c r="C7" s="69"/>
    </row>
    <row r="8" spans="1:4" s="2" customFormat="1" ht="48" customHeight="1" x14ac:dyDescent="0.25">
      <c r="A8" s="67" t="s">
        <v>294</v>
      </c>
      <c r="B8" s="70" t="s">
        <v>330</v>
      </c>
      <c r="C8" s="69"/>
    </row>
    <row r="9" spans="1:4" s="2" customFormat="1" ht="48" customHeight="1" x14ac:dyDescent="0.25">
      <c r="A9" s="67" t="s">
        <v>295</v>
      </c>
      <c r="B9" s="70" t="s">
        <v>330</v>
      </c>
      <c r="C9" s="69"/>
    </row>
    <row r="10" spans="1:4" s="2" customFormat="1" ht="48" customHeight="1" x14ac:dyDescent="0.25">
      <c r="A10" s="67" t="s">
        <v>291</v>
      </c>
      <c r="B10" s="70" t="s">
        <v>330</v>
      </c>
      <c r="C10" s="69"/>
    </row>
    <row r="11" spans="1:4" s="2" customFormat="1" ht="48" customHeight="1" x14ac:dyDescent="0.25">
      <c r="A11" s="67" t="s">
        <v>331</v>
      </c>
      <c r="B11" s="70" t="s">
        <v>330</v>
      </c>
      <c r="C11" s="69"/>
    </row>
    <row r="12" spans="1:4" s="2" customFormat="1" ht="48" customHeight="1" x14ac:dyDescent="0.25">
      <c r="A12" s="67" t="s">
        <v>332</v>
      </c>
      <c r="B12" s="70" t="s">
        <v>330</v>
      </c>
      <c r="C12" s="69"/>
    </row>
    <row r="13" spans="1:4" s="2" customFormat="1" ht="48" customHeight="1" x14ac:dyDescent="0.25">
      <c r="A13" s="67" t="s">
        <v>333</v>
      </c>
      <c r="B13" s="70" t="s">
        <v>330</v>
      </c>
      <c r="C13" s="69"/>
    </row>
    <row r="14" spans="1:4" s="59" customFormat="1" ht="48" customHeight="1" x14ac:dyDescent="0.25">
      <c r="A14" s="60" t="s">
        <v>302</v>
      </c>
      <c r="B14" s="70" t="s">
        <v>330</v>
      </c>
      <c r="C14" s="61"/>
      <c r="D14" s="62"/>
    </row>
    <row r="15" spans="1:4" s="2" customFormat="1" ht="48" customHeight="1" x14ac:dyDescent="0.25">
      <c r="A15" s="60" t="s">
        <v>305</v>
      </c>
      <c r="B15" s="70" t="s">
        <v>330</v>
      </c>
      <c r="C15" s="61"/>
      <c r="D15" s="63"/>
    </row>
    <row r="16" spans="1:4" s="2" customFormat="1" ht="48" customHeight="1" x14ac:dyDescent="0.25">
      <c r="A16" s="60" t="s">
        <v>304</v>
      </c>
      <c r="B16" s="70" t="s">
        <v>330</v>
      </c>
      <c r="C16" s="61"/>
      <c r="D16" s="63"/>
    </row>
    <row r="17" spans="1:4" s="2" customFormat="1" ht="48" customHeight="1" x14ac:dyDescent="0.25">
      <c r="A17" s="60" t="s">
        <v>303</v>
      </c>
      <c r="B17" s="70" t="s">
        <v>330</v>
      </c>
      <c r="C17" s="61"/>
      <c r="D17" s="63"/>
    </row>
    <row r="18" spans="1:4" s="2" customFormat="1" ht="48" customHeight="1" x14ac:dyDescent="0.25">
      <c r="A18" s="67" t="s">
        <v>334</v>
      </c>
      <c r="B18" s="70" t="s">
        <v>292</v>
      </c>
      <c r="C18" s="69"/>
    </row>
    <row r="19" spans="1:4" s="2" customFormat="1" ht="48" customHeight="1" x14ac:dyDescent="0.25">
      <c r="A19" s="67" t="s">
        <v>335</v>
      </c>
      <c r="B19" s="70" t="s">
        <v>292</v>
      </c>
      <c r="C19" s="69"/>
    </row>
    <row r="20" spans="1:4" s="2" customFormat="1" ht="48" customHeight="1" x14ac:dyDescent="0.25">
      <c r="A20" s="67" t="s">
        <v>240</v>
      </c>
      <c r="B20" s="68" t="s">
        <v>330</v>
      </c>
      <c r="C20" s="69"/>
    </row>
    <row r="21" spans="1:4" s="2" customFormat="1" ht="48" customHeight="1" x14ac:dyDescent="0.25">
      <c r="A21" s="67" t="s">
        <v>241</v>
      </c>
      <c r="B21" s="70" t="s">
        <v>330</v>
      </c>
      <c r="C21" s="69"/>
    </row>
    <row r="22" spans="1:4" s="2" customFormat="1" ht="48" customHeight="1" x14ac:dyDescent="0.25">
      <c r="A22" s="67" t="s">
        <v>242</v>
      </c>
      <c r="B22" s="70" t="s">
        <v>330</v>
      </c>
      <c r="C22" s="69"/>
    </row>
    <row r="23" spans="1:4" s="2" customFormat="1" ht="48" customHeight="1" x14ac:dyDescent="0.25">
      <c r="A23" s="72" t="s">
        <v>277</v>
      </c>
      <c r="B23" s="65"/>
      <c r="C23" s="64"/>
    </row>
    <row r="24" spans="1:4" s="2" customFormat="1" ht="48" customHeight="1" x14ac:dyDescent="0.25">
      <c r="A24" s="71" t="s">
        <v>239</v>
      </c>
      <c r="B24" s="57" t="s">
        <v>243</v>
      </c>
      <c r="C24" s="64"/>
    </row>
    <row r="25" spans="1:4" s="2" customFormat="1" ht="48" customHeight="1" x14ac:dyDescent="0.25">
      <c r="A25" s="67" t="s">
        <v>336</v>
      </c>
      <c r="B25" s="73"/>
      <c r="C25" s="64"/>
    </row>
    <row r="26" spans="1:4" s="2" customFormat="1" ht="48" customHeight="1" x14ac:dyDescent="0.25">
      <c r="A26" s="67" t="s">
        <v>337</v>
      </c>
      <c r="B26" s="73"/>
      <c r="C26" s="64"/>
    </row>
    <row r="27" spans="1:4" s="2" customFormat="1" ht="48" customHeight="1" x14ac:dyDescent="0.25">
      <c r="A27" s="67" t="s">
        <v>338</v>
      </c>
      <c r="B27" s="73"/>
      <c r="C27" s="64"/>
    </row>
    <row r="28" spans="1:4" s="2" customFormat="1" ht="48" customHeight="1" x14ac:dyDescent="0.25">
      <c r="A28" s="67" t="s">
        <v>339</v>
      </c>
      <c r="B28" s="73"/>
      <c r="C28" s="64"/>
    </row>
    <row r="29" spans="1:4" s="2" customFormat="1" ht="48" customHeight="1" x14ac:dyDescent="0.25">
      <c r="A29" s="67" t="s">
        <v>340</v>
      </c>
      <c r="B29" s="73"/>
      <c r="C29" s="64"/>
    </row>
    <row r="30" spans="1:4" s="2" customFormat="1" ht="48" customHeight="1" x14ac:dyDescent="0.25">
      <c r="A30" s="67" t="s">
        <v>341</v>
      </c>
      <c r="B30" s="73"/>
      <c r="C30" s="64"/>
    </row>
    <row r="31" spans="1:4" s="2" customFormat="1" ht="48" customHeight="1" x14ac:dyDescent="0.25">
      <c r="A31" s="72" t="s">
        <v>288</v>
      </c>
      <c r="B31" s="103"/>
      <c r="C31" s="64"/>
    </row>
    <row r="32" spans="1:4" s="2" customFormat="1" ht="48" customHeight="1" x14ac:dyDescent="0.25">
      <c r="A32" s="71" t="s">
        <v>239</v>
      </c>
      <c r="B32" s="57" t="s">
        <v>243</v>
      </c>
      <c r="C32" s="64"/>
    </row>
    <row r="33" spans="1:3" s="2" customFormat="1" ht="48" customHeight="1" x14ac:dyDescent="0.25">
      <c r="A33" s="67" t="s">
        <v>336</v>
      </c>
      <c r="B33" s="73"/>
      <c r="C33" s="64"/>
    </row>
    <row r="34" spans="1:3" s="2" customFormat="1" ht="48" customHeight="1" x14ac:dyDescent="0.25">
      <c r="A34" s="67" t="s">
        <v>337</v>
      </c>
      <c r="B34" s="73"/>
      <c r="C34" s="64"/>
    </row>
    <row r="35" spans="1:3" s="2" customFormat="1" ht="48" customHeight="1" x14ac:dyDescent="0.25">
      <c r="A35" s="67" t="s">
        <v>338</v>
      </c>
      <c r="B35" s="73"/>
      <c r="C35" s="64"/>
    </row>
    <row r="36" spans="1:3" s="2" customFormat="1" ht="48" customHeight="1" x14ac:dyDescent="0.25">
      <c r="A36" s="67" t="s">
        <v>339</v>
      </c>
      <c r="B36" s="73"/>
      <c r="C36" s="64"/>
    </row>
    <row r="37" spans="1:3" s="2" customFormat="1" ht="48" customHeight="1" x14ac:dyDescent="0.25">
      <c r="A37" s="67" t="s">
        <v>340</v>
      </c>
      <c r="B37" s="73"/>
      <c r="C37" s="64"/>
    </row>
    <row r="38" spans="1:3" s="2" customFormat="1" ht="48" customHeight="1" x14ac:dyDescent="0.25">
      <c r="A38" s="67" t="s">
        <v>341</v>
      </c>
      <c r="B38" s="73"/>
      <c r="C38" s="64"/>
    </row>
    <row r="39" spans="1:3" s="2" customFormat="1" ht="48" customHeight="1" x14ac:dyDescent="0.25">
      <c r="A39" s="74" t="s">
        <v>301</v>
      </c>
      <c r="B39" s="75"/>
      <c r="C39" s="64"/>
    </row>
    <row r="40" spans="1:3" s="2" customFormat="1" ht="48" customHeight="1" x14ac:dyDescent="0.25">
      <c r="A40" s="76" t="s">
        <v>239</v>
      </c>
      <c r="B40" s="104" t="s">
        <v>244</v>
      </c>
      <c r="C40" s="64"/>
    </row>
    <row r="41" spans="1:3" s="2" customFormat="1" ht="48" customHeight="1" x14ac:dyDescent="0.25">
      <c r="A41" s="77" t="s">
        <v>245</v>
      </c>
      <c r="B41" s="78"/>
      <c r="C41" s="64"/>
    </row>
    <row r="42" spans="1:3" ht="48" customHeight="1" x14ac:dyDescent="0.25"/>
    <row r="43" spans="1:3" ht="48" customHeight="1" x14ac:dyDescent="0.25"/>
    <row r="44" spans="1:3" s="20" customFormat="1" ht="48" customHeight="1" x14ac:dyDescent="0.25">
      <c r="A44" s="18" t="s">
        <v>246</v>
      </c>
    </row>
    <row r="45" spans="1:3" s="20" customFormat="1" ht="48" customHeight="1" thickBot="1" x14ac:dyDescent="0.3">
      <c r="A45" s="18"/>
    </row>
    <row r="46" spans="1:3" s="79" customFormat="1" ht="48" customHeight="1" x14ac:dyDescent="0.25">
      <c r="A46" s="2"/>
      <c r="B46" s="227" t="s">
        <v>247</v>
      </c>
      <c r="C46" s="228"/>
    </row>
    <row r="47" spans="1:3" s="79" customFormat="1" ht="48" customHeight="1" thickBot="1" x14ac:dyDescent="0.3">
      <c r="A47" s="80" t="s">
        <v>248</v>
      </c>
      <c r="B47" s="81" t="s">
        <v>249</v>
      </c>
      <c r="C47" s="82" t="s">
        <v>250</v>
      </c>
    </row>
    <row r="48" spans="1:3" s="2" customFormat="1" ht="48" customHeight="1" x14ac:dyDescent="0.25">
      <c r="A48" s="83" t="s">
        <v>251</v>
      </c>
      <c r="B48" s="84"/>
      <c r="C48" s="85"/>
    </row>
    <row r="49" spans="1:5" s="2" customFormat="1" ht="48" customHeight="1" x14ac:dyDescent="0.25">
      <c r="A49" s="83" t="s">
        <v>252</v>
      </c>
      <c r="B49" s="86"/>
      <c r="C49" s="87"/>
    </row>
    <row r="50" spans="1:5" s="2" customFormat="1" ht="48" customHeight="1" x14ac:dyDescent="0.25">
      <c r="A50" s="83" t="s">
        <v>253</v>
      </c>
      <c r="B50" s="86"/>
      <c r="C50" s="87"/>
    </row>
    <row r="51" spans="1:5" s="2" customFormat="1" ht="48" customHeight="1" x14ac:dyDescent="0.25">
      <c r="A51" s="83" t="s">
        <v>254</v>
      </c>
      <c r="B51" s="86"/>
      <c r="C51" s="87"/>
    </row>
    <row r="52" spans="1:5" s="2" customFormat="1" ht="48" customHeight="1" x14ac:dyDescent="0.25">
      <c r="A52" s="83" t="s">
        <v>255</v>
      </c>
      <c r="B52" s="86"/>
      <c r="C52" s="87"/>
    </row>
    <row r="53" spans="1:5" s="2" customFormat="1" ht="48" customHeight="1" x14ac:dyDescent="0.25">
      <c r="A53" s="83" t="s">
        <v>256</v>
      </c>
      <c r="B53" s="86"/>
      <c r="C53" s="87"/>
    </row>
    <row r="54" spans="1:5" s="2" customFormat="1" ht="48" customHeight="1" thickBot="1" x14ac:dyDescent="0.3">
      <c r="A54" s="83" t="s">
        <v>257</v>
      </c>
      <c r="B54" s="88"/>
      <c r="C54" s="89"/>
    </row>
    <row r="56" spans="1:5" ht="15.75" thickBot="1" x14ac:dyDescent="0.3"/>
    <row r="57" spans="1:5" ht="15.75" thickBot="1" x14ac:dyDescent="0.3">
      <c r="A57" s="169" t="s">
        <v>307</v>
      </c>
      <c r="B57" s="170"/>
      <c r="C57" s="170"/>
      <c r="D57" s="170"/>
      <c r="E57" s="171"/>
    </row>
    <row r="58" spans="1:5" x14ac:dyDescent="0.25">
      <c r="A58" s="172"/>
      <c r="B58" s="173"/>
      <c r="C58" s="173"/>
      <c r="D58" s="173"/>
      <c r="E58" s="174"/>
    </row>
    <row r="59" spans="1:5" x14ac:dyDescent="0.25">
      <c r="A59" s="172"/>
      <c r="B59" s="173"/>
      <c r="C59" s="173"/>
      <c r="D59" s="173"/>
      <c r="E59" s="174"/>
    </row>
    <row r="60" spans="1:5" x14ac:dyDescent="0.25">
      <c r="A60" s="172"/>
      <c r="B60" s="173"/>
      <c r="C60" s="173"/>
      <c r="D60" s="173"/>
      <c r="E60" s="174"/>
    </row>
    <row r="61" spans="1:5" ht="15.75" thickBot="1" x14ac:dyDescent="0.3">
      <c r="A61" s="175"/>
      <c r="B61" s="176"/>
      <c r="C61" s="176"/>
      <c r="D61" s="176"/>
      <c r="E61" s="177"/>
    </row>
  </sheetData>
  <mergeCells count="5">
    <mergeCell ref="A1:C1"/>
    <mergeCell ref="A3:C3"/>
    <mergeCell ref="B46:C46"/>
    <mergeCell ref="A57:E57"/>
    <mergeCell ref="A58:E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/>
  </sheetViews>
  <sheetFormatPr baseColWidth="10" defaultRowHeight="15" x14ac:dyDescent="0.25"/>
  <cols>
    <col min="1" max="1" width="81" customWidth="1"/>
    <col min="3" max="3" width="23.28515625" customWidth="1"/>
  </cols>
  <sheetData>
    <row r="1" spans="1:8" ht="21" thickBot="1" x14ac:dyDescent="0.35">
      <c r="A1" s="21" t="s">
        <v>343</v>
      </c>
    </row>
    <row r="2" spans="1:8" ht="43.5" customHeight="1" thickTop="1" thickBot="1" x14ac:dyDescent="0.3">
      <c r="A2" s="231" t="str">
        <f>[1]listes!B2</f>
        <v>Nom du candidat</v>
      </c>
      <c r="B2" s="232"/>
    </row>
    <row r="3" spans="1:8" ht="16.5" thickTop="1" thickBot="1" x14ac:dyDescent="0.3"/>
    <row r="4" spans="1:8" ht="73.5" customHeight="1" thickTop="1" thickBot="1" x14ac:dyDescent="0.4">
      <c r="A4" s="233" t="s">
        <v>311</v>
      </c>
      <c r="B4" s="234"/>
      <c r="C4" s="235"/>
    </row>
    <row r="5" spans="1:8" ht="12.75" customHeight="1" thickTop="1" thickBot="1" x14ac:dyDescent="0.35">
      <c r="A5" s="22"/>
      <c r="B5" s="22"/>
      <c r="C5" s="22"/>
      <c r="D5" s="22"/>
      <c r="E5" s="22"/>
      <c r="F5" s="22"/>
      <c r="G5" s="22"/>
      <c r="H5" s="22"/>
    </row>
    <row r="6" spans="1:8" s="2" customFormat="1" ht="24.95" customHeight="1" thickTop="1" x14ac:dyDescent="0.25">
      <c r="A6" s="23" t="s">
        <v>202</v>
      </c>
      <c r="C6" s="24" t="s">
        <v>203</v>
      </c>
    </row>
    <row r="7" spans="1:8" s="26" customFormat="1" ht="24.95" customHeight="1" x14ac:dyDescent="0.25">
      <c r="A7" s="25"/>
      <c r="C7" s="27"/>
    </row>
    <row r="8" spans="1:8" s="26" customFormat="1" ht="24.95" customHeight="1" x14ac:dyDescent="0.25">
      <c r="A8" s="25"/>
      <c r="C8" s="27"/>
    </row>
    <row r="9" spans="1:8" s="26" customFormat="1" ht="24.95" customHeight="1" x14ac:dyDescent="0.25">
      <c r="A9" s="25"/>
      <c r="C9" s="27"/>
    </row>
    <row r="10" spans="1:8" s="26" customFormat="1" ht="24.95" customHeight="1" x14ac:dyDescent="0.25">
      <c r="A10" s="25"/>
      <c r="C10" s="27"/>
    </row>
    <row r="11" spans="1:8" s="26" customFormat="1" ht="24.95" customHeight="1" x14ac:dyDescent="0.25">
      <c r="A11" s="25"/>
      <c r="C11" s="27"/>
    </row>
    <row r="12" spans="1:8" s="26" customFormat="1" ht="24.95" customHeight="1" thickBot="1" x14ac:dyDescent="0.3">
      <c r="A12" s="25"/>
      <c r="C12" s="27"/>
    </row>
    <row r="13" spans="1:8" s="2" customFormat="1" ht="24.95" customHeight="1" thickTop="1" x14ac:dyDescent="0.25">
      <c r="A13" s="23" t="s">
        <v>204</v>
      </c>
      <c r="C13" s="24" t="s">
        <v>203</v>
      </c>
    </row>
    <row r="14" spans="1:8" s="26" customFormat="1" ht="24.95" customHeight="1" x14ac:dyDescent="0.25">
      <c r="A14" s="25"/>
      <c r="C14" s="28"/>
    </row>
    <row r="15" spans="1:8" s="26" customFormat="1" ht="24.95" customHeight="1" x14ac:dyDescent="0.25">
      <c r="A15" s="25"/>
      <c r="C15" s="28"/>
    </row>
    <row r="16" spans="1:8" s="26" customFormat="1" ht="24.95" customHeight="1" x14ac:dyDescent="0.25">
      <c r="A16" s="25"/>
      <c r="C16" s="28"/>
    </row>
    <row r="17" spans="1:3" s="26" customFormat="1" ht="24.95" customHeight="1" x14ac:dyDescent="0.25">
      <c r="A17" s="25"/>
      <c r="C17" s="28"/>
    </row>
    <row r="18" spans="1:3" s="26" customFormat="1" ht="24.95" customHeight="1" x14ac:dyDescent="0.25">
      <c r="A18" s="25"/>
      <c r="C18" s="28"/>
    </row>
  </sheetData>
  <mergeCells count="2">
    <mergeCell ref="A2:B2"/>
    <mergeCell ref="A4:C4"/>
  </mergeCells>
  <conditionalFormatting sqref="C7:C12 C14:C18">
    <cfRule type="cellIs" dxfId="0" priority="1" stopIfTrue="1" operator="equal">
      <formula>""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RowHeight="15" x14ac:dyDescent="0.25"/>
  <cols>
    <col min="3" max="3" width="23.5703125" customWidth="1"/>
  </cols>
  <sheetData>
    <row r="1" spans="1:6" s="19" customFormat="1" ht="21" thickBot="1" x14ac:dyDescent="0.35">
      <c r="A1" s="21" t="s">
        <v>343</v>
      </c>
    </row>
    <row r="2" spans="1:6" s="19" customFormat="1" ht="51.75" customHeight="1" thickTop="1" thickBot="1" x14ac:dyDescent="0.25">
      <c r="A2" s="29" t="str">
        <f>[1]listes!B2</f>
        <v>Nom du candidat</v>
      </c>
      <c r="B2" s="30"/>
      <c r="C2" s="236" t="s">
        <v>309</v>
      </c>
      <c r="D2" s="237"/>
    </row>
    <row r="3" spans="1:6" s="19" customFormat="1" ht="12.75" thickTop="1" thickBot="1" x14ac:dyDescent="0.25"/>
    <row r="4" spans="1:6" s="34" customFormat="1" ht="89.25" customHeight="1" thickBot="1" x14ac:dyDescent="0.3">
      <c r="A4" s="31" t="s">
        <v>205</v>
      </c>
      <c r="B4" s="32" t="s">
        <v>206</v>
      </c>
      <c r="C4" s="32" t="s">
        <v>207</v>
      </c>
      <c r="D4" s="32" t="s">
        <v>208</v>
      </c>
      <c r="E4" s="33" t="s">
        <v>209</v>
      </c>
      <c r="F4" s="33" t="s">
        <v>210</v>
      </c>
    </row>
    <row r="5" spans="1:6" s="3" customFormat="1" ht="24.95" customHeight="1" x14ac:dyDescent="0.25">
      <c r="A5" s="35"/>
      <c r="B5" s="36"/>
      <c r="C5" s="37"/>
      <c r="D5" s="38"/>
      <c r="E5" s="38"/>
      <c r="F5" s="38"/>
    </row>
    <row r="6" spans="1:6" s="3" customFormat="1" ht="24.95" customHeight="1" x14ac:dyDescent="0.25">
      <c r="A6" s="39"/>
      <c r="B6" s="40"/>
      <c r="C6" s="41"/>
      <c r="D6" s="42"/>
      <c r="E6" s="42"/>
      <c r="F6" s="42"/>
    </row>
    <row r="7" spans="1:6" s="3" customFormat="1" ht="24.95" customHeight="1" x14ac:dyDescent="0.25">
      <c r="A7" s="39"/>
      <c r="B7" s="40"/>
      <c r="C7" s="41"/>
      <c r="D7" s="42"/>
      <c r="E7" s="42"/>
      <c r="F7" s="42"/>
    </row>
    <row r="8" spans="1:6" s="3" customFormat="1" ht="24.95" customHeight="1" x14ac:dyDescent="0.25">
      <c r="A8" s="39"/>
      <c r="B8" s="40"/>
      <c r="C8" s="41"/>
      <c r="D8" s="42"/>
      <c r="E8" s="42"/>
      <c r="F8" s="42"/>
    </row>
    <row r="9" spans="1:6" s="3" customFormat="1" ht="24.95" customHeight="1" x14ac:dyDescent="0.25">
      <c r="A9" s="39"/>
      <c r="B9" s="40"/>
      <c r="C9" s="41"/>
      <c r="D9" s="42"/>
      <c r="E9" s="42"/>
      <c r="F9" s="42"/>
    </row>
    <row r="10" spans="1:6" s="3" customFormat="1" ht="24.95" customHeight="1" x14ac:dyDescent="0.25">
      <c r="A10" s="39"/>
      <c r="B10" s="40"/>
      <c r="C10" s="41"/>
      <c r="D10" s="42"/>
      <c r="E10" s="42"/>
      <c r="F10" s="42"/>
    </row>
    <row r="11" spans="1:6" s="3" customFormat="1" ht="24.95" customHeight="1" x14ac:dyDescent="0.25">
      <c r="A11" s="39"/>
      <c r="B11" s="40"/>
      <c r="C11" s="41"/>
      <c r="D11" s="42"/>
      <c r="E11" s="42"/>
      <c r="F11" s="42"/>
    </row>
    <row r="12" spans="1:6" s="3" customFormat="1" ht="24.95" customHeight="1" x14ac:dyDescent="0.25">
      <c r="A12" s="39"/>
      <c r="B12" s="40"/>
      <c r="C12" s="41"/>
      <c r="D12" s="42"/>
      <c r="E12" s="42"/>
      <c r="F12" s="42"/>
    </row>
    <row r="13" spans="1:6" s="3" customFormat="1" ht="24.95" customHeight="1" x14ac:dyDescent="0.25">
      <c r="A13" s="39"/>
      <c r="B13" s="40"/>
      <c r="C13" s="41"/>
      <c r="D13" s="42"/>
      <c r="E13" s="42"/>
      <c r="F13" s="42"/>
    </row>
    <row r="14" spans="1:6" s="3" customFormat="1" ht="24.95" customHeight="1" x14ac:dyDescent="0.25">
      <c r="A14" s="39"/>
      <c r="B14" s="40"/>
      <c r="C14" s="42"/>
      <c r="D14" s="42"/>
      <c r="E14" s="42"/>
      <c r="F14" s="42"/>
    </row>
    <row r="15" spans="1:6" s="3" customFormat="1" ht="24.95" customHeight="1" x14ac:dyDescent="0.25">
      <c r="A15" s="39"/>
      <c r="B15" s="40"/>
      <c r="C15" s="42"/>
      <c r="D15" s="42"/>
      <c r="E15" s="42"/>
      <c r="F15" s="42"/>
    </row>
    <row r="16" spans="1:6" s="3" customFormat="1" ht="24.95" customHeight="1" x14ac:dyDescent="0.25">
      <c r="A16" s="39"/>
      <c r="B16" s="40"/>
      <c r="C16" s="42"/>
      <c r="D16" s="42"/>
      <c r="E16" s="42"/>
      <c r="F16" s="42"/>
    </row>
    <row r="17" spans="1:6" s="3" customFormat="1" ht="24.95" customHeight="1" x14ac:dyDescent="0.25">
      <c r="A17" s="39"/>
      <c r="B17" s="40"/>
      <c r="C17" s="42"/>
      <c r="D17" s="42"/>
      <c r="E17" s="42"/>
      <c r="F17" s="42"/>
    </row>
    <row r="18" spans="1:6" s="3" customFormat="1" ht="24.95" customHeight="1" x14ac:dyDescent="0.25">
      <c r="A18" s="39"/>
      <c r="B18" s="40"/>
      <c r="C18" s="42"/>
      <c r="D18" s="42"/>
      <c r="E18" s="42"/>
      <c r="F18" s="42"/>
    </row>
    <row r="19" spans="1:6" s="3" customFormat="1" ht="24.95" customHeight="1" x14ac:dyDescent="0.25">
      <c r="A19" s="39"/>
      <c r="B19" s="40"/>
      <c r="C19" s="42"/>
      <c r="D19" s="42"/>
      <c r="E19" s="42"/>
      <c r="F19" s="42"/>
    </row>
    <row r="20" spans="1:6" s="3" customFormat="1" ht="24.95" customHeight="1" x14ac:dyDescent="0.25">
      <c r="A20" s="39"/>
      <c r="B20" s="40"/>
      <c r="C20" s="42"/>
      <c r="D20" s="42"/>
      <c r="E20" s="42"/>
      <c r="F20" s="42"/>
    </row>
    <row r="21" spans="1:6" s="3" customFormat="1" ht="24.95" customHeight="1" x14ac:dyDescent="0.25">
      <c r="A21" s="39"/>
      <c r="B21" s="40"/>
      <c r="C21" s="42"/>
      <c r="D21" s="42"/>
      <c r="E21" s="42"/>
      <c r="F21" s="42"/>
    </row>
    <row r="22" spans="1:6" s="3" customFormat="1" ht="24.95" customHeight="1" x14ac:dyDescent="0.25">
      <c r="A22" s="39"/>
      <c r="B22" s="40"/>
      <c r="C22" s="42"/>
      <c r="D22" s="42"/>
      <c r="E22" s="42"/>
      <c r="F22" s="42"/>
    </row>
    <row r="23" spans="1:6" s="3" customFormat="1" ht="24.95" customHeight="1" x14ac:dyDescent="0.25">
      <c r="A23" s="39"/>
      <c r="B23" s="40"/>
      <c r="C23" s="42"/>
      <c r="D23" s="42"/>
      <c r="E23" s="42"/>
      <c r="F23" s="42"/>
    </row>
    <row r="24" spans="1:6" s="19" customFormat="1" ht="11.25" x14ac:dyDescent="0.2"/>
    <row r="25" spans="1:6" s="44" customFormat="1" ht="21" customHeight="1" x14ac:dyDescent="0.25">
      <c r="A25" s="43" t="s">
        <v>211</v>
      </c>
    </row>
    <row r="26" spans="1:6" s="19" customFormat="1" ht="11.25" x14ac:dyDescent="0.2"/>
    <row r="27" spans="1:6" s="44" customFormat="1" x14ac:dyDescent="0.25">
      <c r="A27" s="44" t="s">
        <v>212</v>
      </c>
    </row>
    <row r="28" spans="1:6" s="44" customFormat="1" x14ac:dyDescent="0.25">
      <c r="A28" s="44" t="s">
        <v>213</v>
      </c>
    </row>
  </sheetData>
  <mergeCells count="1">
    <mergeCell ref="C2:D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O11" sqref="O11"/>
    </sheetView>
  </sheetViews>
  <sheetFormatPr baseColWidth="10" defaultRowHeight="15" x14ac:dyDescent="0.25"/>
  <cols>
    <col min="1" max="1" width="22" customWidth="1"/>
  </cols>
  <sheetData>
    <row r="1" spans="1:10" s="44" customFormat="1" ht="20.25" x14ac:dyDescent="0.3">
      <c r="A1" s="45" t="s">
        <v>343</v>
      </c>
    </row>
    <row r="2" spans="1:10" s="44" customFormat="1" ht="15.75" thickBot="1" x14ac:dyDescent="0.3"/>
    <row r="3" spans="1:10" s="44" customFormat="1" ht="33.75" customHeight="1" thickTop="1" thickBot="1" x14ac:dyDescent="0.3">
      <c r="B3" s="46" t="str">
        <f>[1]listes!B2</f>
        <v>Nom du candidat</v>
      </c>
      <c r="C3" s="238" t="s">
        <v>214</v>
      </c>
      <c r="D3" s="239"/>
      <c r="E3" s="239"/>
      <c r="F3" s="239"/>
      <c r="G3" s="239"/>
      <c r="H3" s="239"/>
      <c r="I3" s="239"/>
      <c r="J3" s="47"/>
    </row>
    <row r="4" spans="1:10" s="44" customFormat="1" ht="15.75" thickTop="1" x14ac:dyDescent="0.25"/>
    <row r="5" spans="1:10" s="44" customFormat="1" ht="12" customHeight="1" x14ac:dyDescent="0.25"/>
    <row r="6" spans="1:10" s="44" customFormat="1" hidden="1" x14ac:dyDescent="0.25"/>
    <row r="7" spans="1:10" s="44" customFormat="1" hidden="1" x14ac:dyDescent="0.25"/>
    <row r="8" spans="1:10" s="44" customFormat="1" ht="51" x14ac:dyDescent="0.25">
      <c r="A8" s="48" t="s">
        <v>215</v>
      </c>
      <c r="B8" s="49" t="s">
        <v>216</v>
      </c>
      <c r="C8" s="49" t="s">
        <v>217</v>
      </c>
      <c r="D8" s="49" t="s">
        <v>218</v>
      </c>
      <c r="E8" s="48" t="s">
        <v>219</v>
      </c>
      <c r="F8" s="48" t="s">
        <v>220</v>
      </c>
      <c r="G8" s="48" t="s">
        <v>221</v>
      </c>
      <c r="H8" s="48" t="s">
        <v>222</v>
      </c>
      <c r="I8" s="48" t="s">
        <v>223</v>
      </c>
    </row>
    <row r="9" spans="1:10" s="53" customFormat="1" ht="24.95" customHeight="1" x14ac:dyDescent="0.25">
      <c r="A9" s="50" t="s">
        <v>224</v>
      </c>
      <c r="B9" s="51"/>
      <c r="C9" s="51"/>
      <c r="D9" s="51"/>
      <c r="E9" s="52"/>
      <c r="G9" s="52"/>
      <c r="H9" s="52"/>
      <c r="I9" s="52"/>
    </row>
    <row r="10" spans="1:10" s="53" customFormat="1" ht="24.95" customHeight="1" x14ac:dyDescent="0.25">
      <c r="A10" s="50" t="s">
        <v>225</v>
      </c>
      <c r="B10" s="51"/>
      <c r="C10" s="51"/>
      <c r="D10" s="51"/>
      <c r="E10" s="52"/>
      <c r="F10" s="52"/>
      <c r="G10" s="52"/>
      <c r="H10" s="52"/>
      <c r="I10" s="52"/>
    </row>
    <row r="11" spans="1:10" s="53" customFormat="1" ht="24.95" customHeight="1" x14ac:dyDescent="0.25">
      <c r="A11" s="50" t="s">
        <v>226</v>
      </c>
      <c r="B11" s="51"/>
      <c r="C11" s="51"/>
      <c r="D11" s="51"/>
      <c r="E11" s="52"/>
      <c r="F11" s="52"/>
      <c r="G11" s="52"/>
      <c r="H11" s="52"/>
      <c r="I11" s="52"/>
    </row>
    <row r="12" spans="1:10" s="53" customFormat="1" ht="24.95" customHeight="1" x14ac:dyDescent="0.25">
      <c r="A12" s="50" t="s">
        <v>227</v>
      </c>
      <c r="B12" s="51"/>
      <c r="C12" s="51"/>
      <c r="D12" s="51"/>
      <c r="E12" s="52"/>
      <c r="F12" s="52"/>
      <c r="G12" s="52"/>
      <c r="H12" s="52"/>
      <c r="I12" s="52"/>
    </row>
    <row r="13" spans="1:10" s="53" customFormat="1" ht="24.95" customHeight="1" x14ac:dyDescent="0.25">
      <c r="A13" s="50" t="s">
        <v>228</v>
      </c>
      <c r="B13" s="51"/>
      <c r="C13" s="51"/>
      <c r="D13" s="51"/>
      <c r="E13" s="52"/>
      <c r="F13" s="52"/>
      <c r="G13" s="52"/>
      <c r="H13" s="52"/>
      <c r="I13" s="52"/>
    </row>
    <row r="14" spans="1:10" s="53" customFormat="1" ht="24.95" customHeight="1" x14ac:dyDescent="0.25">
      <c r="A14" s="50" t="s">
        <v>229</v>
      </c>
      <c r="B14" s="51"/>
      <c r="C14" s="51"/>
      <c r="D14" s="51"/>
      <c r="E14" s="52"/>
      <c r="F14" s="52"/>
      <c r="G14" s="52"/>
      <c r="H14" s="52"/>
      <c r="I14" s="52"/>
    </row>
    <row r="15" spans="1:10" s="53" customFormat="1" ht="24.95" customHeight="1" x14ac:dyDescent="0.25">
      <c r="A15" s="50" t="s">
        <v>230</v>
      </c>
      <c r="B15" s="54"/>
      <c r="C15" s="54"/>
      <c r="D15" s="54"/>
      <c r="E15" s="55"/>
      <c r="F15" s="55"/>
      <c r="G15" s="55"/>
      <c r="H15" s="55"/>
      <c r="I15" s="52"/>
    </row>
    <row r="16" spans="1:10" s="53" customFormat="1" ht="24.95" customHeight="1" x14ac:dyDescent="0.25">
      <c r="A16" s="50" t="s">
        <v>231</v>
      </c>
      <c r="B16" s="51"/>
      <c r="C16" s="51"/>
      <c r="D16" s="51"/>
      <c r="E16" s="52"/>
      <c r="F16" s="52"/>
      <c r="G16" s="52"/>
      <c r="H16" s="52"/>
      <c r="I16" s="52"/>
    </row>
    <row r="17" spans="1:9" s="53" customFormat="1" ht="24.95" customHeight="1" x14ac:dyDescent="0.25">
      <c r="A17" s="50" t="s">
        <v>232</v>
      </c>
      <c r="B17" s="52"/>
      <c r="C17" s="52"/>
      <c r="D17" s="52"/>
      <c r="E17" s="52"/>
      <c r="F17" s="52"/>
      <c r="G17" s="52"/>
      <c r="H17" s="52"/>
      <c r="I17" s="52"/>
    </row>
    <row r="18" spans="1:9" s="53" customFormat="1" ht="24.95" customHeight="1" x14ac:dyDescent="0.25">
      <c r="A18" s="50" t="s">
        <v>233</v>
      </c>
      <c r="B18" s="52"/>
      <c r="C18" s="52"/>
      <c r="D18" s="52"/>
      <c r="E18" s="52"/>
      <c r="F18" s="52"/>
      <c r="G18" s="52"/>
      <c r="H18" s="52"/>
      <c r="I18" s="52"/>
    </row>
    <row r="19" spans="1:9" s="53" customFormat="1" ht="24.95" customHeight="1" x14ac:dyDescent="0.25">
      <c r="A19" s="50" t="s">
        <v>234</v>
      </c>
      <c r="B19" s="52"/>
      <c r="C19" s="52"/>
      <c r="D19" s="52"/>
      <c r="E19" s="52"/>
      <c r="F19" s="52"/>
      <c r="G19" s="52"/>
      <c r="H19" s="52"/>
      <c r="I19" s="52"/>
    </row>
    <row r="20" spans="1:9" s="53" customFormat="1" ht="24.95" customHeight="1" x14ac:dyDescent="0.25">
      <c r="A20" s="50" t="s">
        <v>235</v>
      </c>
      <c r="B20" s="52"/>
      <c r="C20" s="52"/>
      <c r="D20" s="52"/>
      <c r="E20" s="52"/>
      <c r="F20" s="52"/>
      <c r="G20" s="52"/>
      <c r="H20" s="52"/>
      <c r="I20" s="52"/>
    </row>
    <row r="21" spans="1:9" s="53" customFormat="1" ht="24.95" customHeight="1" x14ac:dyDescent="0.25">
      <c r="A21" s="50" t="s">
        <v>236</v>
      </c>
      <c r="B21" s="52"/>
      <c r="C21" s="52"/>
      <c r="D21" s="52"/>
      <c r="E21" s="52"/>
      <c r="F21" s="52"/>
      <c r="G21" s="52"/>
      <c r="H21" s="52"/>
      <c r="I21" s="52"/>
    </row>
    <row r="22" spans="1:9" s="53" customFormat="1" ht="24.95" customHeight="1" x14ac:dyDescent="0.25">
      <c r="A22" s="50" t="s">
        <v>237</v>
      </c>
      <c r="B22" s="52"/>
      <c r="C22" s="52"/>
      <c r="D22" s="52"/>
      <c r="E22" s="52"/>
      <c r="F22" s="52"/>
      <c r="G22" s="52"/>
      <c r="H22" s="52"/>
      <c r="I22" s="52"/>
    </row>
    <row r="23" spans="1:9" s="53" customFormat="1" ht="24.95" customHeight="1" x14ac:dyDescent="0.25">
      <c r="A23" s="50" t="s">
        <v>238</v>
      </c>
      <c r="B23" s="52"/>
      <c r="C23" s="52"/>
      <c r="D23" s="52"/>
      <c r="E23" s="52"/>
      <c r="F23" s="52"/>
      <c r="G23" s="52"/>
      <c r="H23" s="52"/>
      <c r="I23" s="52"/>
    </row>
  </sheetData>
  <mergeCells count="1">
    <mergeCell ref="C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Explication</vt:lpstr>
      <vt:lpstr>Détail de prix Bastia</vt:lpstr>
      <vt:lpstr>BPU</vt:lpstr>
      <vt:lpstr>Hrs Encadrement</vt:lpstr>
      <vt:lpstr>Matériel</vt:lpstr>
      <vt:lpstr>Produits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BOUZON GUILLAUME (UGECAM PACAC)</dc:creator>
  <cp:lastModifiedBy>GACHET ELISE (UGECAM PACAC)</cp:lastModifiedBy>
  <dcterms:created xsi:type="dcterms:W3CDTF">2023-07-03T15:57:35Z</dcterms:created>
  <dcterms:modified xsi:type="dcterms:W3CDTF">2025-08-29T15:03:41Z</dcterms:modified>
</cp:coreProperties>
</file>