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\\pef\da-partage\ACHETEURS\DOSSIERS-ACHATS\1. EN_CONSULTATION\2025-SAFA-Numérisation-Documents\1. CONSULTATION\DCE\RPAO\"/>
    </mc:Choice>
  </mc:AlternateContent>
  <xr:revisionPtr revIDLastSave="0" documentId="13_ncr:1_{E939299A-D049-4997-B8E5-BDE9DC035C6C}" xr6:coauthVersionLast="36" xr6:coauthVersionMax="36" xr10:uidLastSave="{00000000-0000-0000-0000-000000000000}"/>
  <bookViews>
    <workbookView xWindow="0" yWindow="0" windowWidth="27405" windowHeight="8115" activeTab="1" xr2:uid="{34940BE4-CF94-4249-9B0D-ED3ECFC7B716}"/>
  </bookViews>
  <sheets>
    <sheet name="Lot 1" sheetId="8" r:id="rId1"/>
    <sheet name="Lot 2" sheetId="12" r:id="rId2"/>
    <sheet name="Lot 3" sheetId="10" r:id="rId3"/>
    <sheet name="Lot 4" sheetId="11" r:id="rId4"/>
  </sheets>
  <definedNames>
    <definedName name="_xlnm.Print_Area" localSheetId="1">'Lot 2'!$A$1:$O$161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2" i="12" l="1"/>
  <c r="K42" i="12"/>
  <c r="H42" i="12"/>
  <c r="E42" i="12"/>
  <c r="C43" i="12" s="1"/>
  <c r="C13" i="12"/>
  <c r="N43" i="11" l="1"/>
  <c r="K43" i="11"/>
  <c r="H43" i="11"/>
  <c r="Q60" i="10"/>
  <c r="E43" i="11"/>
  <c r="C44" i="11" l="1"/>
  <c r="N60" i="10"/>
  <c r="K60" i="10"/>
  <c r="H60" i="10"/>
  <c r="E60" i="10"/>
  <c r="C61" i="10" s="1"/>
  <c r="E29" i="10"/>
  <c r="E28" i="10"/>
  <c r="D37" i="8"/>
  <c r="D36" i="8"/>
  <c r="D35" i="8"/>
  <c r="D34" i="8"/>
  <c r="D33" i="8"/>
  <c r="D32" i="8"/>
  <c r="D31" i="8"/>
  <c r="D30" i="8"/>
  <c r="D27" i="8"/>
  <c r="D26" i="8"/>
  <c r="E23" i="10"/>
  <c r="E22" i="10"/>
  <c r="E21" i="10"/>
  <c r="C69" i="8" l="1"/>
  <c r="N68" i="8"/>
  <c r="K68" i="8"/>
  <c r="H68" i="8"/>
  <c r="E68" i="8"/>
  <c r="D19" i="8"/>
  <c r="C19" i="8"/>
  <c r="E10" i="8" l="1"/>
  <c r="E11" i="8"/>
  <c r="E12" i="8"/>
  <c r="E13" i="8"/>
  <c r="E14" i="8"/>
  <c r="E15" i="8"/>
  <c r="E16" i="8"/>
  <c r="E17" i="8"/>
  <c r="E18" i="8"/>
  <c r="E19" i="8" l="1"/>
  <c r="C12" i="11" l="1"/>
  <c r="E16" i="10"/>
  <c r="D16" i="10"/>
  <c r="F15" i="10"/>
  <c r="F14" i="10"/>
  <c r="F13" i="10"/>
  <c r="F12" i="10"/>
  <c r="F11" i="10"/>
  <c r="F10" i="10"/>
  <c r="F9" i="10"/>
  <c r="F16" i="10" l="1"/>
</calcChain>
</file>

<file path=xl/sharedStrings.xml><?xml version="1.0" encoding="utf-8"?>
<sst xmlns="http://schemas.openxmlformats.org/spreadsheetml/2006/main" count="405" uniqueCount="128">
  <si>
    <t>Localisation</t>
  </si>
  <si>
    <t>Type de document</t>
  </si>
  <si>
    <t>nombre de pages</t>
  </si>
  <si>
    <t>Toulouse</t>
  </si>
  <si>
    <t>Nombre de documents</t>
  </si>
  <si>
    <t>Caractéristiques</t>
  </si>
  <si>
    <t xml:space="preserve">Thèse/Mémoire/HDR/Rapport de stage </t>
  </si>
  <si>
    <t>Châtillon</t>
  </si>
  <si>
    <t xml:space="preserve">Note Technique </t>
  </si>
  <si>
    <t>Chapitre d'ouvrage</t>
  </si>
  <si>
    <t>Numéro de revues</t>
  </si>
  <si>
    <t>Tirés à part</t>
  </si>
  <si>
    <t>Nombre de page moyen par document</t>
  </si>
  <si>
    <t>Rapports techniques</t>
  </si>
  <si>
    <t>Modane/toulouse</t>
  </si>
  <si>
    <t>Procès verbaux</t>
  </si>
  <si>
    <t>Plans</t>
  </si>
  <si>
    <t>Somme</t>
  </si>
  <si>
    <t>Lille</t>
  </si>
  <si>
    <t>forfait</t>
  </si>
  <si>
    <t>6-Organisation et création des répertoires</t>
  </si>
  <si>
    <t>Par champ</t>
  </si>
  <si>
    <t>Alimentation automatique d’un champ par extraction du fichier de recollement</t>
  </si>
  <si>
    <t>Saisie manuelle d’un champ de 1 à 100 caractères</t>
  </si>
  <si>
    <t>Saisie manuelle d’un champ de 1 à 50 caractères</t>
  </si>
  <si>
    <t>5-Indexation</t>
  </si>
  <si>
    <t>par film</t>
  </si>
  <si>
    <t>Bobines de film (super 8/8MM/9,5MM/ 16MM)</t>
  </si>
  <si>
    <t>Cassettes vidéo / DVD  (VHS, S-VHS/ DVD, Laser Disc…)</t>
  </si>
  <si>
    <t>Par objet</t>
  </si>
  <si>
    <t>Par document</t>
  </si>
  <si>
    <t>Par page</t>
  </si>
  <si>
    <t>4-Production des fichiers numériques (numérisation et nommage)</t>
  </si>
  <si>
    <t>Etalonnage/calage</t>
  </si>
  <si>
    <t>3- Tests</t>
  </si>
  <si>
    <t>Reconditionnement</t>
  </si>
  <si>
    <t>Manutention</t>
  </si>
  <si>
    <t>Massicotage ou de-reliure manutention</t>
  </si>
  <si>
    <t>Sécurisation</t>
  </si>
  <si>
    <t>Aller/retour</t>
  </si>
  <si>
    <t>Transport dédié par une société spécialisé dans le convoyage d’archives ou par le prestataire lui même</t>
  </si>
  <si>
    <t>Assurance</t>
  </si>
  <si>
    <t>Transport classique par transporteur non spécialisé dans le convoyage d’archives</t>
  </si>
  <si>
    <t>Chez le prestataire</t>
  </si>
  <si>
    <t>1-Gestion de projet</t>
  </si>
  <si>
    <t>Rabais en fonction des quantités</t>
  </si>
  <si>
    <t>Prix unitaire HT</t>
  </si>
  <si>
    <t>Unité</t>
  </si>
  <si>
    <t>Désignation</t>
  </si>
  <si>
    <t>apports techniques</t>
  </si>
  <si>
    <t>Films 16 MM</t>
  </si>
  <si>
    <t>Films 35 MM</t>
  </si>
  <si>
    <t>Cassettes Beta</t>
  </si>
  <si>
    <t>par cassette</t>
  </si>
  <si>
    <t>Document type A4 A3-A5 simple (feuille à feuille)</t>
  </si>
  <si>
    <t>Documents spécifiques (plans, calques, plaques de verre…)</t>
  </si>
  <si>
    <t>Numérisation 3D (maquettes)</t>
  </si>
  <si>
    <t>Document classifiés type A4 A3-A5 simple (feuille à feuille)</t>
  </si>
  <si>
    <t xml:space="preserve"> - Feuilles de papier calque,
 - Le papier calque est froissé, gondolé,
 - Le papier du rapport technique a jauni,
 - Le format non standard supérieur au A4 et au A3,
 - Le rapport technique est relié par une longue agrafe (tige métallique),
 - Le rapport technique est relié par des spirales.</t>
  </si>
  <si>
    <t>A - SCÉNARIO DE CONSOMMATION (informations fournies par l’ONERA)</t>
  </si>
  <si>
    <t>Ce tableau est à compléter par le candidat.
Les prix doivent inclure l’ensemble des frais liés à l’exécution de la prestation (main-d’œuvre, fournitures, matériel, déplacements, assurances, etc.).
Merci de vous référer aux volumes estimés dans le scénario de consommation ci-dessus.</t>
  </si>
  <si>
    <t>Ce tableau est à compléter par le candidat.
Les prix doivent inclure l’ensemble des frais liés à l’exécution de la prestation (main-d’œuvre, fournitures, matériel, déplacements, assurances, etc.).
Merci de vous référer aux volumes estimés dans le scénario de consommation ci-avant.</t>
  </si>
  <si>
    <t>SCENARIO DE CONSOMMATION  -  LOT 2  -  Maquettes numérisation 3D</t>
  </si>
  <si>
    <t>SCENARIO DE CONSOMMATION  -  LOT 4  -  Numérisation de films (bobines + cassettes vidéo magnétiques)</t>
  </si>
  <si>
    <t>SCENARIO DE CONSOMMATION -  LOT 3  -  Numérisation de documents classifiés (type A4 A3-A5 simple (feuille à feuille) et documents spécifiques (plans, calques, plaques de verre...)</t>
  </si>
  <si>
    <t>SCENARIO DE CONSOMMATION  -  LOT 1  -  Document type A4 A3-A5 simple (feuille à feuille) + document spécifique (photographies, microformes, diapositives, plans, calques, plaques de verre...)</t>
  </si>
  <si>
    <t>Type de maquette</t>
  </si>
  <si>
    <t>Nombre de maquette(s)</t>
  </si>
  <si>
    <t>Format</t>
  </si>
  <si>
    <t>Dimensions (cm)</t>
  </si>
  <si>
    <t>2- Préparation</t>
  </si>
  <si>
    <r>
      <t xml:space="preserve">→ ………………………... (détail 1 </t>
    </r>
    <r>
      <rPr>
        <i/>
        <u/>
        <sz val="11"/>
        <rFont val="Calibri"/>
        <family val="2"/>
        <scheme val="minor"/>
      </rPr>
      <t>le cas échéant, pointillé à remplacer</t>
    </r>
    <r>
      <rPr>
        <i/>
        <sz val="11"/>
        <rFont val="Calibri"/>
        <family val="2"/>
        <scheme val="minor"/>
      </rPr>
      <t>)</t>
    </r>
  </si>
  <si>
    <t>Transports &amp; installation matériels banc de numérisation sur site</t>
  </si>
  <si>
    <t>Sous-marin</t>
  </si>
  <si>
    <t>Multi-matériaux</t>
  </si>
  <si>
    <t>Longueur : 2m Hauteur : 30 cm</t>
  </si>
  <si>
    <t>Pale d'hélicoptère</t>
  </si>
  <si>
    <t>Composites</t>
  </si>
  <si>
    <t>Longueur : 0,68 cm</t>
  </si>
  <si>
    <t>Avion militaire</t>
  </si>
  <si>
    <t>Contrecollé de noyer, caisson balsa</t>
  </si>
  <si>
    <t>Longueur : 67 cm, Envergure : 42 cm</t>
  </si>
  <si>
    <t>Bateau</t>
  </si>
  <si>
    <t>Bois</t>
  </si>
  <si>
    <t>Longueur 2,92 cm</t>
  </si>
  <si>
    <t>Nombre de pages</t>
  </si>
  <si>
    <t>Quantité</t>
  </si>
  <si>
    <t>Centre de Châtillon</t>
  </si>
  <si>
    <t>Centre de Lille</t>
  </si>
  <si>
    <r>
      <t xml:space="preserve">Ce tableau présente à titre indicatif les volumes estimés de documents à numériser pour permettre au prestataire de compléter le DQE (Détail Quantitatif Estimatif) </t>
    </r>
    <r>
      <rPr>
        <b/>
        <sz val="11"/>
        <rFont val="Calibri"/>
        <family val="2"/>
        <scheme val="minor"/>
      </rPr>
      <t>(partie B ci-dessous)</t>
    </r>
    <r>
      <rPr>
        <sz val="11"/>
        <rFont val="Calibri"/>
        <family val="2"/>
        <scheme val="minor"/>
      </rPr>
      <t>.</t>
    </r>
  </si>
  <si>
    <t>B - CHIFFRAGE DQE (à remplir par le candidat)</t>
  </si>
  <si>
    <t>BDC</t>
  </si>
  <si>
    <t>Nombre moyen de pages/document</t>
  </si>
  <si>
    <t>Total pages</t>
  </si>
  <si>
    <t>BDC 1</t>
  </si>
  <si>
    <t>Thèses / Mémoires / HDR / Rapports de stage</t>
  </si>
  <si>
    <t>BDC 2</t>
  </si>
  <si>
    <t>Notes techniques</t>
  </si>
  <si>
    <t>BDC 3</t>
  </si>
  <si>
    <t>Chapitres d’ouvrage</t>
  </si>
  <si>
    <t>BDC 4</t>
  </si>
  <si>
    <t>BDC 5</t>
  </si>
  <si>
    <t>BDC 6</t>
  </si>
  <si>
    <t>Numéros de revues</t>
  </si>
  <si>
    <t>BDC 7</t>
  </si>
  <si>
    <t>BDC 8</t>
  </si>
  <si>
    <t>BDC 9</t>
  </si>
  <si>
    <t>BDC 10</t>
  </si>
  <si>
    <t>BDC 11</t>
  </si>
  <si>
    <t>BDC 12</t>
  </si>
  <si>
    <t>BDC 13</t>
  </si>
  <si>
    <t>BDC 14</t>
  </si>
  <si>
    <t>BDC 15</t>
  </si>
  <si>
    <t>Répartition des documents par localisation et type pour la numérisation</t>
  </si>
  <si>
    <t>Scénariot de bon de commande</t>
  </si>
  <si>
    <t>Total par centres</t>
  </si>
  <si>
    <t>Total pour tous les centres</t>
  </si>
  <si>
    <r>
      <t xml:space="preserve">Ce tableau présente les volumes estimés de supports à numériser. Ces données sont fournies à titre indicatif pour permettre aux candidats de compéter le DQE (Détail Quantitatif Estimatif) </t>
    </r>
    <r>
      <rPr>
        <b/>
        <sz val="11"/>
        <rFont val="Calibri"/>
        <family val="2"/>
        <scheme val="minor"/>
      </rPr>
      <t>(partie B ci-dessous)</t>
    </r>
    <r>
      <rPr>
        <sz val="11"/>
        <rFont val="Calibri"/>
        <family val="2"/>
        <scheme val="minor"/>
      </rPr>
      <t>.</t>
    </r>
  </si>
  <si>
    <t>Ce lot fera l’objet de 4 commandes distinctes.</t>
  </si>
  <si>
    <t xml:space="preserve"> </t>
  </si>
  <si>
    <r>
      <t xml:space="preserve">Ce tableau présente les volumes estimés de supports à numériser. Ces données sont fournies à titre indicatif pour permettre aux candidats de compéter le DQE (Détail Quantitatif Estimatif) </t>
    </r>
    <r>
      <rPr>
        <b/>
        <sz val="11"/>
        <rFont val="Calibri"/>
        <family val="2"/>
        <scheme val="minor"/>
      </rPr>
      <t>(partie B ci-dessous).</t>
    </r>
  </si>
  <si>
    <t>Chez le prestataire)</t>
  </si>
  <si>
    <t>Centre de Palaiseau</t>
  </si>
  <si>
    <t>Centre de Toulouse</t>
  </si>
  <si>
    <t>Centre de Modane</t>
  </si>
  <si>
    <t>Total € HT</t>
  </si>
  <si>
    <t>Ce lot fera l’objet de 3 commandes distinctes.</t>
  </si>
  <si>
    <t>Sur site ONERA (Lot 3 documents classifiés /mention de protection)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</si>
</sst>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€_-;\-* #,##0.00\ _€_-;_-* &quot;-&quot;??\ _€_-;_-@_-"/>
    <numFmt numFmtId="164" formatCode="_-* #,##0\ _€_-;\-* #,##0\ _€_-;_-* &quot;-&quot;??\ _€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u/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C00000"/>
        <bgColor indexed="64"/>
      </patternFill>
    </fill>
    <fill>
      <patternFill patternType="lightHorizontal">
        <bgColor theme="2"/>
      </patternFill>
    </fill>
  </fills>
  <borders count="47">
    <border>
      <left/>
      <right/>
      <top/>
      <bottom/>
      <diagonal/>
    </border>
    <border>
      <left style="thin">
        <color theme="0" tint="-4.9989318521683403E-2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1">
    <xf numFmtId="0" fontId="0" fillId="0" borderId="0" xfId="0"/>
    <xf numFmtId="164" fontId="0" fillId="0" borderId="0" xfId="1" applyNumberFormat="1" applyFont="1"/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 indent="7"/>
    </xf>
    <xf numFmtId="0" fontId="5" fillId="0" borderId="0" xfId="0" applyFont="1"/>
    <xf numFmtId="0" fontId="0" fillId="0" borderId="2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0" xfId="0" applyBorder="1"/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0" borderId="2" xfId="0" applyBorder="1" applyAlignment="1">
      <alignment horizontal="center" wrapText="1"/>
    </xf>
    <xf numFmtId="164" fontId="0" fillId="0" borderId="2" xfId="1" applyNumberFormat="1" applyFont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164" fontId="2" fillId="2" borderId="2" xfId="1" applyNumberFormat="1" applyFont="1" applyFill="1" applyBorder="1" applyAlignment="1">
      <alignment horizontal="center" wrapText="1"/>
    </xf>
    <xf numFmtId="0" fontId="0" fillId="0" borderId="2" xfId="0" applyBorder="1" applyAlignment="1">
      <alignment horizontal="left" vertical="center" wrapText="1"/>
    </xf>
    <xf numFmtId="0" fontId="2" fillId="0" borderId="0" xfId="0" applyFont="1" applyFill="1"/>
    <xf numFmtId="164" fontId="2" fillId="0" borderId="0" xfId="1" applyNumberFormat="1" applyFont="1" applyFill="1"/>
    <xf numFmtId="0" fontId="0" fillId="0" borderId="0" xfId="0" applyFill="1"/>
    <xf numFmtId="0" fontId="0" fillId="0" borderId="0" xfId="0" applyAlignment="1">
      <alignment vertical="center"/>
    </xf>
    <xf numFmtId="164" fontId="0" fillId="0" borderId="2" xfId="1" applyNumberFormat="1" applyFont="1" applyBorder="1" applyAlignment="1">
      <alignment horizontal="right" vertical="center" wrapText="1"/>
    </xf>
    <xf numFmtId="164" fontId="0" fillId="0" borderId="2" xfId="1" applyNumberFormat="1" applyFont="1" applyBorder="1" applyAlignment="1">
      <alignment horizontal="left" vertical="center" wrapText="1"/>
    </xf>
    <xf numFmtId="0" fontId="0" fillId="0" borderId="2" xfId="0" applyBorder="1" applyAlignment="1">
      <alignment horizontal="right" vertical="center" wrapText="1"/>
    </xf>
    <xf numFmtId="0" fontId="2" fillId="2" borderId="2" xfId="0" applyFont="1" applyFill="1" applyBorder="1" applyAlignment="1">
      <alignment horizontal="left" vertical="center"/>
    </xf>
    <xf numFmtId="164" fontId="2" fillId="2" borderId="2" xfId="1" applyNumberFormat="1" applyFont="1" applyFill="1" applyBorder="1" applyAlignment="1">
      <alignment horizontal="left" vertical="center"/>
    </xf>
    <xf numFmtId="0" fontId="0" fillId="0" borderId="0" xfId="0" applyFill="1" applyAlignment="1">
      <alignment wrapText="1"/>
    </xf>
    <xf numFmtId="0" fontId="0" fillId="0" borderId="0" xfId="0" applyFill="1" applyAlignment="1">
      <alignment vertical="center" wrapText="1"/>
    </xf>
    <xf numFmtId="164" fontId="0" fillId="0" borderId="2" xfId="1" applyNumberFormat="1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164" fontId="2" fillId="2" borderId="2" xfId="1" applyNumberFormat="1" applyFont="1" applyFill="1" applyBorder="1" applyAlignment="1">
      <alignment vertical="center" wrapText="1"/>
    </xf>
    <xf numFmtId="0" fontId="0" fillId="0" borderId="0" xfId="0" applyFont="1" applyFill="1" applyAlignment="1">
      <alignment horizontal="left" vertical="center" wrapText="1"/>
    </xf>
    <xf numFmtId="0" fontId="2" fillId="0" borderId="0" xfId="0" applyFont="1" applyFill="1" applyBorder="1" applyAlignment="1">
      <alignment horizontal="center" wrapText="1"/>
    </xf>
    <xf numFmtId="164" fontId="2" fillId="0" borderId="0" xfId="1" applyNumberFormat="1" applyFont="1" applyFill="1" applyBorder="1" applyAlignment="1">
      <alignment horizontal="center" wrapText="1"/>
    </xf>
    <xf numFmtId="0" fontId="2" fillId="7" borderId="2" xfId="0" applyFont="1" applyFill="1" applyBorder="1" applyAlignment="1">
      <alignment horizontal="left" vertical="center" wrapText="1"/>
    </xf>
    <xf numFmtId="0" fontId="2" fillId="7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11" fillId="0" borderId="0" xfId="0" applyFont="1"/>
    <xf numFmtId="0" fontId="0" fillId="5" borderId="2" xfId="0" applyFill="1" applyBorder="1" applyAlignment="1">
      <alignment vertical="center" wrapText="1"/>
    </xf>
    <xf numFmtId="0" fontId="11" fillId="0" borderId="0" xfId="0" applyFont="1" applyAlignment="1">
      <alignment vertical="center" wrapText="1"/>
    </xf>
    <xf numFmtId="0" fontId="11" fillId="0" borderId="0" xfId="0" applyFont="1" applyAlignment="1">
      <alignment wrapText="1"/>
    </xf>
    <xf numFmtId="0" fontId="11" fillId="0" borderId="0" xfId="0" applyFont="1" applyFill="1" applyAlignment="1">
      <alignment wrapText="1"/>
    </xf>
    <xf numFmtId="0" fontId="11" fillId="0" borderId="0" xfId="0" applyFont="1" applyFill="1" applyAlignment="1">
      <alignment vertical="center" wrapText="1"/>
    </xf>
    <xf numFmtId="0" fontId="0" fillId="5" borderId="8" xfId="0" applyFill="1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4" fillId="6" borderId="14" xfId="0" applyFont="1" applyFill="1" applyBorder="1" applyAlignment="1">
      <alignment vertical="center" wrapText="1"/>
    </xf>
    <xf numFmtId="0" fontId="4" fillId="6" borderId="15" xfId="0" applyFont="1" applyFill="1" applyBorder="1" applyAlignment="1">
      <alignment vertical="center" wrapText="1"/>
    </xf>
    <xf numFmtId="0" fontId="0" fillId="5" borderId="14" xfId="0" applyFill="1" applyBorder="1" applyAlignment="1">
      <alignment vertical="center" wrapText="1"/>
    </xf>
    <xf numFmtId="0" fontId="0" fillId="5" borderId="15" xfId="0" applyFill="1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8" fillId="6" borderId="14" xfId="0" applyFont="1" applyFill="1" applyBorder="1" applyAlignment="1">
      <alignment vertical="center" wrapText="1"/>
    </xf>
    <xf numFmtId="0" fontId="8" fillId="6" borderId="15" xfId="0" applyFont="1" applyFill="1" applyBorder="1" applyAlignment="1">
      <alignment vertical="center" wrapText="1"/>
    </xf>
    <xf numFmtId="0" fontId="7" fillId="0" borderId="14" xfId="0" applyFont="1" applyBorder="1" applyAlignment="1">
      <alignment vertical="center" wrapText="1"/>
    </xf>
    <xf numFmtId="0" fontId="7" fillId="0" borderId="15" xfId="0" applyFont="1" applyBorder="1" applyAlignment="1">
      <alignment vertical="center" wrapText="1"/>
    </xf>
    <xf numFmtId="0" fontId="7" fillId="6" borderId="15" xfId="0" applyFont="1" applyFill="1" applyBorder="1" applyAlignment="1">
      <alignment vertical="center" wrapText="1"/>
    </xf>
    <xf numFmtId="0" fontId="7" fillId="0" borderId="16" xfId="0" applyFont="1" applyBorder="1" applyAlignment="1">
      <alignment vertical="center" wrapText="1"/>
    </xf>
    <xf numFmtId="0" fontId="7" fillId="0" borderId="17" xfId="0" applyFont="1" applyBorder="1" applyAlignment="1">
      <alignment vertical="center" wrapText="1"/>
    </xf>
    <xf numFmtId="0" fontId="7" fillId="0" borderId="18" xfId="0" applyFont="1" applyBorder="1" applyAlignment="1">
      <alignment vertical="center" wrapText="1"/>
    </xf>
    <xf numFmtId="0" fontId="4" fillId="6" borderId="7" xfId="0" applyFont="1" applyFill="1" applyBorder="1" applyAlignment="1">
      <alignment vertical="center" wrapText="1"/>
    </xf>
    <xf numFmtId="0" fontId="0" fillId="5" borderId="7" xfId="0" applyFill="1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8" fillId="6" borderId="7" xfId="0" applyFont="1" applyFill="1" applyBorder="1" applyAlignment="1">
      <alignment vertical="center" wrapText="1"/>
    </xf>
    <xf numFmtId="0" fontId="7" fillId="6" borderId="7" xfId="0" applyFont="1" applyFill="1" applyBorder="1" applyAlignment="1">
      <alignment vertical="center" wrapText="1"/>
    </xf>
    <xf numFmtId="0" fontId="4" fillId="6" borderId="19" xfId="0" applyFont="1" applyFill="1" applyBorder="1" applyAlignment="1">
      <alignment vertical="center" wrapText="1"/>
    </xf>
    <xf numFmtId="0" fontId="4" fillId="6" borderId="20" xfId="0" applyFont="1" applyFill="1" applyBorder="1" applyAlignment="1">
      <alignment vertical="center" wrapText="1"/>
    </xf>
    <xf numFmtId="0" fontId="0" fillId="5" borderId="19" xfId="0" applyFill="1" applyBorder="1" applyAlignment="1">
      <alignment vertical="center" wrapText="1"/>
    </xf>
    <xf numFmtId="0" fontId="0" fillId="5" borderId="20" xfId="0" applyFill="1" applyBorder="1" applyAlignment="1">
      <alignment vertical="center" wrapText="1"/>
    </xf>
    <xf numFmtId="0" fontId="0" fillId="0" borderId="19" xfId="0" applyBorder="1" applyAlignment="1">
      <alignment vertical="center" wrapText="1"/>
    </xf>
    <xf numFmtId="0" fontId="0" fillId="0" borderId="20" xfId="0" applyBorder="1" applyAlignment="1">
      <alignment vertical="center" wrapText="1"/>
    </xf>
    <xf numFmtId="0" fontId="8" fillId="6" borderId="19" xfId="0" applyFont="1" applyFill="1" applyBorder="1" applyAlignment="1">
      <alignment vertical="center" wrapText="1"/>
    </xf>
    <xf numFmtId="0" fontId="8" fillId="6" borderId="20" xfId="0" applyFont="1" applyFill="1" applyBorder="1" applyAlignment="1">
      <alignment vertical="center" wrapText="1"/>
    </xf>
    <xf numFmtId="0" fontId="7" fillId="0" borderId="19" xfId="0" applyFont="1" applyBorder="1" applyAlignment="1">
      <alignment vertical="center" wrapText="1"/>
    </xf>
    <xf numFmtId="0" fontId="7" fillId="0" borderId="20" xfId="0" applyFont="1" applyBorder="1" applyAlignment="1">
      <alignment vertical="center" wrapText="1"/>
    </xf>
    <xf numFmtId="0" fontId="7" fillId="6" borderId="19" xfId="0" applyFont="1" applyFill="1" applyBorder="1" applyAlignment="1">
      <alignment vertical="center" wrapText="1"/>
    </xf>
    <xf numFmtId="0" fontId="7" fillId="6" borderId="20" xfId="0" applyFont="1" applyFill="1" applyBorder="1" applyAlignment="1">
      <alignment vertical="center" wrapText="1"/>
    </xf>
    <xf numFmtId="0" fontId="7" fillId="0" borderId="21" xfId="0" applyFont="1" applyBorder="1" applyAlignment="1">
      <alignment vertical="center" wrapText="1"/>
    </xf>
    <xf numFmtId="0" fontId="7" fillId="0" borderId="22" xfId="0" applyFont="1" applyBorder="1" applyAlignment="1">
      <alignment vertical="center" wrapText="1"/>
    </xf>
    <xf numFmtId="0" fontId="7" fillId="0" borderId="23" xfId="0" applyFont="1" applyBorder="1" applyAlignment="1">
      <alignment vertical="center" wrapText="1"/>
    </xf>
    <xf numFmtId="0" fontId="4" fillId="6" borderId="24" xfId="0" applyFont="1" applyFill="1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8" fillId="6" borderId="24" xfId="0" applyFont="1" applyFill="1" applyBorder="1" applyAlignment="1">
      <alignment vertical="center" wrapText="1"/>
    </xf>
    <xf numFmtId="0" fontId="7" fillId="0" borderId="24" xfId="0" applyFont="1" applyBorder="1" applyAlignment="1">
      <alignment vertical="center" wrapText="1"/>
    </xf>
    <xf numFmtId="0" fontId="7" fillId="6" borderId="24" xfId="0" applyFont="1" applyFill="1" applyBorder="1" applyAlignment="1">
      <alignment vertical="center" wrapText="1"/>
    </xf>
    <xf numFmtId="0" fontId="7" fillId="0" borderId="25" xfId="0" applyFont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4" fillId="6" borderId="10" xfId="0" applyFont="1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7" fillId="0" borderId="5" xfId="0" applyFont="1" applyBorder="1" applyAlignment="1">
      <alignment vertical="center" wrapText="1"/>
    </xf>
    <xf numFmtId="0" fontId="7" fillId="0" borderId="26" xfId="0" applyFont="1" applyBorder="1" applyAlignment="1">
      <alignment vertical="center" wrapText="1"/>
    </xf>
    <xf numFmtId="0" fontId="8" fillId="6" borderId="10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vertical="center" wrapText="1"/>
    </xf>
    <xf numFmtId="0" fontId="9" fillId="0" borderId="16" xfId="0" applyFont="1" applyBorder="1" applyAlignment="1">
      <alignment horizontal="left" vertical="center" wrapText="1"/>
    </xf>
    <xf numFmtId="0" fontId="8" fillId="0" borderId="8" xfId="0" applyFont="1" applyFill="1" applyBorder="1" applyAlignment="1">
      <alignment vertical="center" wrapText="1"/>
    </xf>
    <xf numFmtId="0" fontId="8" fillId="0" borderId="7" xfId="0" applyFont="1" applyFill="1" applyBorder="1" applyAlignment="1">
      <alignment vertical="center" wrapText="1"/>
    </xf>
    <xf numFmtId="0" fontId="8" fillId="0" borderId="14" xfId="0" applyFont="1" applyFill="1" applyBorder="1" applyAlignment="1">
      <alignment vertical="center" wrapText="1"/>
    </xf>
    <xf numFmtId="0" fontId="8" fillId="0" borderId="20" xfId="0" applyFont="1" applyFill="1" applyBorder="1" applyAlignment="1">
      <alignment vertical="center" wrapText="1"/>
    </xf>
    <xf numFmtId="0" fontId="4" fillId="7" borderId="11" xfId="0" applyFont="1" applyFill="1" applyBorder="1" applyAlignment="1">
      <alignment vertical="center" wrapText="1"/>
    </xf>
    <xf numFmtId="0" fontId="4" fillId="7" borderId="13" xfId="0" applyFont="1" applyFill="1" applyBorder="1" applyAlignment="1">
      <alignment horizontal="center" vertical="center" wrapText="1"/>
    </xf>
    <xf numFmtId="0" fontId="0" fillId="8" borderId="8" xfId="0" applyFill="1" applyBorder="1" applyAlignment="1">
      <alignment vertical="center" wrapText="1"/>
    </xf>
    <xf numFmtId="0" fontId="0" fillId="8" borderId="2" xfId="0" applyFill="1" applyBorder="1" applyAlignment="1">
      <alignment vertical="center" wrapText="1"/>
    </xf>
    <xf numFmtId="0" fontId="0" fillId="8" borderId="15" xfId="0" applyFill="1" applyBorder="1" applyAlignment="1">
      <alignment vertical="center" wrapText="1"/>
    </xf>
    <xf numFmtId="0" fontId="0" fillId="8" borderId="14" xfId="0" applyFill="1" applyBorder="1" applyAlignment="1">
      <alignment vertical="center" wrapText="1"/>
    </xf>
    <xf numFmtId="0" fontId="0" fillId="8" borderId="19" xfId="0" applyFill="1" applyBorder="1" applyAlignment="1">
      <alignment vertical="center" wrapText="1"/>
    </xf>
    <xf numFmtId="0" fontId="0" fillId="8" borderId="7" xfId="0" applyFill="1" applyBorder="1" applyAlignment="1">
      <alignment vertical="center" wrapText="1"/>
    </xf>
    <xf numFmtId="0" fontId="0" fillId="8" borderId="20" xfId="0" applyFill="1" applyBorder="1" applyAlignment="1">
      <alignment vertical="center" wrapText="1"/>
    </xf>
    <xf numFmtId="0" fontId="0" fillId="8" borderId="24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0" borderId="2" xfId="0" applyBorder="1" applyAlignment="1">
      <alignment vertical="center"/>
    </xf>
    <xf numFmtId="164" fontId="11" fillId="0" borderId="0" xfId="0" applyNumberFormat="1" applyFont="1" applyAlignment="1">
      <alignment wrapText="1"/>
    </xf>
    <xf numFmtId="164" fontId="0" fillId="0" borderId="0" xfId="0" applyNumberFormat="1"/>
    <xf numFmtId="164" fontId="0" fillId="0" borderId="0" xfId="0" applyNumberFormat="1" applyAlignment="1">
      <alignment wrapText="1"/>
    </xf>
    <xf numFmtId="0" fontId="8" fillId="7" borderId="14" xfId="0" applyFont="1" applyFill="1" applyBorder="1" applyAlignment="1">
      <alignment horizontal="center" vertical="center" wrapText="1"/>
    </xf>
    <xf numFmtId="0" fontId="8" fillId="7" borderId="3" xfId="0" applyFont="1" applyFill="1" applyBorder="1" applyAlignment="1">
      <alignment horizontal="center" vertical="center" wrapText="1"/>
    </xf>
    <xf numFmtId="0" fontId="8" fillId="7" borderId="15" xfId="0" applyFont="1" applyFill="1" applyBorder="1" applyAlignment="1">
      <alignment horizontal="center" vertical="center" wrapText="1"/>
    </xf>
    <xf numFmtId="0" fontId="8" fillId="7" borderId="2" xfId="0" applyFont="1" applyFill="1" applyBorder="1" applyAlignment="1">
      <alignment horizontal="center" vertical="center" wrapText="1"/>
    </xf>
    <xf numFmtId="0" fontId="8" fillId="7" borderId="8" xfId="0" applyFont="1" applyFill="1" applyBorder="1" applyAlignment="1">
      <alignment horizontal="center" vertical="center" wrapText="1"/>
    </xf>
    <xf numFmtId="0" fontId="8" fillId="0" borderId="31" xfId="0" applyFont="1" applyFill="1" applyBorder="1" applyAlignment="1">
      <alignment vertical="center" wrapText="1"/>
    </xf>
    <xf numFmtId="0" fontId="8" fillId="0" borderId="24" xfId="0" applyFont="1" applyFill="1" applyBorder="1" applyAlignment="1">
      <alignment vertical="center" wrapText="1"/>
    </xf>
    <xf numFmtId="0" fontId="7" fillId="0" borderId="32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33" xfId="0" applyFont="1" applyBorder="1" applyAlignment="1">
      <alignment vertical="center" wrapText="1"/>
    </xf>
    <xf numFmtId="0" fontId="7" fillId="0" borderId="34" xfId="0" applyFont="1" applyBorder="1" applyAlignment="1">
      <alignment vertical="center" wrapText="1"/>
    </xf>
    <xf numFmtId="0" fontId="7" fillId="0" borderId="35" xfId="0" applyFont="1" applyBorder="1" applyAlignment="1">
      <alignment vertical="center" wrapText="1"/>
    </xf>
    <xf numFmtId="0" fontId="7" fillId="0" borderId="40" xfId="0" applyFont="1" applyBorder="1" applyAlignment="1">
      <alignment vertical="center" wrapText="1"/>
    </xf>
    <xf numFmtId="0" fontId="12" fillId="9" borderId="36" xfId="0" applyFont="1" applyFill="1" applyBorder="1" applyAlignment="1">
      <alignment vertical="center" wrapText="1"/>
    </xf>
    <xf numFmtId="0" fontId="12" fillId="9" borderId="37" xfId="0" applyFont="1" applyFill="1" applyBorder="1"/>
    <xf numFmtId="0" fontId="12" fillId="9" borderId="39" xfId="0" applyFont="1" applyFill="1" applyBorder="1"/>
    <xf numFmtId="0" fontId="12" fillId="9" borderId="38" xfId="0" applyFont="1" applyFill="1" applyBorder="1"/>
    <xf numFmtId="0" fontId="7" fillId="0" borderId="14" xfId="0" applyFont="1" applyFill="1" applyBorder="1" applyAlignment="1">
      <alignment vertical="center" wrapText="1"/>
    </xf>
    <xf numFmtId="0" fontId="7" fillId="0" borderId="20" xfId="0" applyFont="1" applyFill="1" applyBorder="1" applyAlignment="1">
      <alignment vertical="center" wrapText="1"/>
    </xf>
    <xf numFmtId="0" fontId="7" fillId="0" borderId="14" xfId="0" applyFont="1" applyBorder="1" applyAlignment="1">
      <alignment horizontal="justify" vertical="center" wrapText="1"/>
    </xf>
    <xf numFmtId="0" fontId="9" fillId="0" borderId="32" xfId="0" applyFont="1" applyBorder="1" applyAlignment="1">
      <alignment horizontal="left" vertical="center" wrapText="1"/>
    </xf>
    <xf numFmtId="0" fontId="12" fillId="10" borderId="39" xfId="0" applyFont="1" applyFill="1" applyBorder="1"/>
    <xf numFmtId="0" fontId="12" fillId="10" borderId="38" xfId="0" applyFont="1" applyFill="1" applyBorder="1"/>
    <xf numFmtId="0" fontId="0" fillId="5" borderId="24" xfId="0" applyFill="1" applyBorder="1" applyAlignment="1">
      <alignment vertical="center" wrapText="1"/>
    </xf>
    <xf numFmtId="0" fontId="12" fillId="9" borderId="43" xfId="0" applyFont="1" applyFill="1" applyBorder="1"/>
    <xf numFmtId="0" fontId="8" fillId="7" borderId="11" xfId="0" applyFont="1" applyFill="1" applyBorder="1" applyAlignment="1">
      <alignment horizontal="center" vertical="center" wrapText="1"/>
    </xf>
    <xf numFmtId="0" fontId="8" fillId="7" borderId="29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left" vertical="center" wrapText="1"/>
    </xf>
    <xf numFmtId="0" fontId="8" fillId="4" borderId="0" xfId="0" applyFont="1" applyFill="1" applyAlignment="1">
      <alignment horizontal="left" vertical="center" wrapText="1"/>
    </xf>
    <xf numFmtId="0" fontId="4" fillId="0" borderId="0" xfId="0" applyFont="1"/>
    <xf numFmtId="1" fontId="0" fillId="0" borderId="2" xfId="0" applyNumberFormat="1" applyBorder="1" applyAlignment="1">
      <alignment vertical="center"/>
    </xf>
    <xf numFmtId="0" fontId="0" fillId="0" borderId="0" xfId="0" applyFont="1" applyFill="1" applyAlignment="1">
      <alignment horizontal="left" vertical="center" wrapText="1"/>
    </xf>
    <xf numFmtId="0" fontId="4" fillId="6" borderId="46" xfId="0" applyFont="1" applyFill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11" borderId="19" xfId="0" applyFill="1" applyBorder="1" applyAlignment="1">
      <alignment vertical="center" wrapText="1"/>
    </xf>
    <xf numFmtId="0" fontId="0" fillId="11" borderId="7" xfId="0" applyFill="1" applyBorder="1" applyAlignment="1">
      <alignment vertical="center" wrapText="1"/>
    </xf>
    <xf numFmtId="0" fontId="0" fillId="11" borderId="20" xfId="0" applyFill="1" applyBorder="1" applyAlignment="1">
      <alignment vertical="center" wrapText="1"/>
    </xf>
    <xf numFmtId="0" fontId="0" fillId="11" borderId="14" xfId="0" applyFill="1" applyBorder="1" applyAlignment="1">
      <alignment vertical="center" wrapText="1"/>
    </xf>
    <xf numFmtId="0" fontId="0" fillId="11" borderId="5" xfId="0" applyFill="1" applyBorder="1" applyAlignment="1">
      <alignment vertical="center" wrapText="1"/>
    </xf>
    <xf numFmtId="0" fontId="0" fillId="11" borderId="15" xfId="0" applyFill="1" applyBorder="1" applyAlignment="1">
      <alignment vertical="center" wrapText="1"/>
    </xf>
    <xf numFmtId="0" fontId="0" fillId="11" borderId="8" xfId="0" applyFill="1" applyBorder="1" applyAlignment="1">
      <alignment vertical="center" wrapText="1"/>
    </xf>
    <xf numFmtId="0" fontId="0" fillId="11" borderId="6" xfId="0" applyFill="1" applyBorder="1" applyAlignment="1">
      <alignment vertical="center" wrapText="1"/>
    </xf>
    <xf numFmtId="0" fontId="0" fillId="11" borderId="2" xfId="0" applyFill="1" applyBorder="1" applyAlignment="1">
      <alignment vertical="center" wrapText="1"/>
    </xf>
    <xf numFmtId="0" fontId="0" fillId="11" borderId="3" xfId="0" applyFill="1" applyBorder="1" applyAlignment="1">
      <alignment vertical="center" wrapText="1"/>
    </xf>
    <xf numFmtId="0" fontId="4" fillId="11" borderId="19" xfId="0" applyFont="1" applyFill="1" applyBorder="1" applyAlignment="1">
      <alignment vertical="center" wrapText="1"/>
    </xf>
    <xf numFmtId="0" fontId="4" fillId="11" borderId="7" xfId="0" applyFont="1" applyFill="1" applyBorder="1" applyAlignment="1">
      <alignment vertical="center" wrapText="1"/>
    </xf>
    <xf numFmtId="0" fontId="4" fillId="11" borderId="20" xfId="0" applyFont="1" applyFill="1" applyBorder="1" applyAlignment="1">
      <alignment vertical="center" wrapText="1"/>
    </xf>
    <xf numFmtId="0" fontId="8" fillId="11" borderId="14" xfId="0" applyFont="1" applyFill="1" applyBorder="1" applyAlignment="1">
      <alignment vertical="center" wrapText="1"/>
    </xf>
    <xf numFmtId="0" fontId="8" fillId="11" borderId="31" xfId="0" applyFont="1" applyFill="1" applyBorder="1" applyAlignment="1">
      <alignment vertical="center" wrapText="1"/>
    </xf>
    <xf numFmtId="0" fontId="8" fillId="11" borderId="20" xfId="0" applyFont="1" applyFill="1" applyBorder="1" applyAlignment="1">
      <alignment vertical="center" wrapText="1"/>
    </xf>
    <xf numFmtId="0" fontId="8" fillId="11" borderId="8" xfId="0" applyFont="1" applyFill="1" applyBorder="1" applyAlignment="1">
      <alignment vertical="center" wrapText="1"/>
    </xf>
    <xf numFmtId="0" fontId="8" fillId="11" borderId="7" xfId="0" applyFont="1" applyFill="1" applyBorder="1" applyAlignment="1">
      <alignment vertical="center" wrapText="1"/>
    </xf>
    <xf numFmtId="0" fontId="0" fillId="11" borderId="4" xfId="0" applyFill="1" applyBorder="1" applyAlignment="1">
      <alignment vertical="center" wrapText="1"/>
    </xf>
    <xf numFmtId="0" fontId="7" fillId="11" borderId="14" xfId="0" applyFont="1" applyFill="1" applyBorder="1" applyAlignment="1">
      <alignment vertical="center" wrapText="1"/>
    </xf>
    <xf numFmtId="0" fontId="7" fillId="11" borderId="5" xfId="0" applyFont="1" applyFill="1" applyBorder="1" applyAlignment="1">
      <alignment vertical="center" wrapText="1"/>
    </xf>
    <xf numFmtId="0" fontId="7" fillId="11" borderId="15" xfId="0" applyFont="1" applyFill="1" applyBorder="1" applyAlignment="1">
      <alignment vertical="center" wrapText="1"/>
    </xf>
    <xf numFmtId="0" fontId="7" fillId="11" borderId="8" xfId="0" applyFont="1" applyFill="1" applyBorder="1" applyAlignment="1">
      <alignment vertical="center" wrapText="1"/>
    </xf>
    <xf numFmtId="0" fontId="7" fillId="11" borderId="6" xfId="0" applyFont="1" applyFill="1" applyBorder="1" applyAlignment="1">
      <alignment vertical="center" wrapText="1"/>
    </xf>
    <xf numFmtId="0" fontId="8" fillId="11" borderId="19" xfId="0" applyFont="1" applyFill="1" applyBorder="1" applyAlignment="1">
      <alignment vertical="center" wrapText="1"/>
    </xf>
    <xf numFmtId="0" fontId="7" fillId="11" borderId="2" xfId="0" applyFont="1" applyFill="1" applyBorder="1" applyAlignment="1">
      <alignment vertical="center" wrapText="1"/>
    </xf>
    <xf numFmtId="0" fontId="7" fillId="11" borderId="3" xfId="0" applyFont="1" applyFill="1" applyBorder="1" applyAlignment="1">
      <alignment vertical="center" wrapText="1"/>
    </xf>
    <xf numFmtId="0" fontId="7" fillId="11" borderId="19" xfId="0" applyFont="1" applyFill="1" applyBorder="1" applyAlignment="1">
      <alignment vertical="center" wrapText="1"/>
    </xf>
    <xf numFmtId="0" fontId="7" fillId="11" borderId="7" xfId="0" applyFont="1" applyFill="1" applyBorder="1" applyAlignment="1">
      <alignment vertical="center" wrapText="1"/>
    </xf>
    <xf numFmtId="0" fontId="7" fillId="11" borderId="20" xfId="0" applyFont="1" applyFill="1" applyBorder="1" applyAlignment="1">
      <alignment vertical="center" wrapText="1"/>
    </xf>
    <xf numFmtId="0" fontId="7" fillId="11" borderId="16" xfId="0" applyFont="1" applyFill="1" applyBorder="1" applyAlignment="1">
      <alignment vertical="center" wrapText="1"/>
    </xf>
    <xf numFmtId="0" fontId="7" fillId="11" borderId="26" xfId="0" applyFont="1" applyFill="1" applyBorder="1" applyAlignment="1">
      <alignment vertical="center" wrapText="1"/>
    </xf>
    <xf numFmtId="0" fontId="7" fillId="11" borderId="18" xfId="0" applyFont="1" applyFill="1" applyBorder="1" applyAlignment="1">
      <alignment vertical="center" wrapText="1"/>
    </xf>
    <xf numFmtId="0" fontId="7" fillId="11" borderId="17" xfId="0" applyFont="1" applyFill="1" applyBorder="1" applyAlignment="1">
      <alignment vertical="center" wrapText="1"/>
    </xf>
    <xf numFmtId="0" fontId="7" fillId="11" borderId="22" xfId="0" applyFont="1" applyFill="1" applyBorder="1" applyAlignment="1">
      <alignment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4" fillId="4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  <xf numFmtId="0" fontId="12" fillId="10" borderId="39" xfId="0" applyFont="1" applyFill="1" applyBorder="1" applyAlignment="1">
      <alignment horizontal="center"/>
    </xf>
    <xf numFmtId="0" fontId="12" fillId="10" borderId="37" xfId="0" applyFont="1" applyFill="1" applyBorder="1" applyAlignment="1">
      <alignment horizontal="center"/>
    </xf>
    <xf numFmtId="0" fontId="12" fillId="10" borderId="38" xfId="0" applyFont="1" applyFill="1" applyBorder="1" applyAlignment="1">
      <alignment horizontal="center"/>
    </xf>
    <xf numFmtId="0" fontId="4" fillId="8" borderId="2" xfId="0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left" vertical="center"/>
    </xf>
    <xf numFmtId="0" fontId="4" fillId="7" borderId="41" xfId="0" applyFont="1" applyFill="1" applyBorder="1" applyAlignment="1">
      <alignment horizontal="center" vertical="center" wrapText="1"/>
    </xf>
    <xf numFmtId="0" fontId="4" fillId="7" borderId="42" xfId="0" applyFont="1" applyFill="1" applyBorder="1" applyAlignment="1">
      <alignment horizontal="center" vertical="center" wrapText="1"/>
    </xf>
    <xf numFmtId="164" fontId="6" fillId="3" borderId="28" xfId="1" applyNumberFormat="1" applyFont="1" applyFill="1" applyBorder="1" applyAlignment="1">
      <alignment horizontal="center" wrapText="1"/>
    </xf>
    <xf numFmtId="164" fontId="6" fillId="3" borderId="29" xfId="1" applyNumberFormat="1" applyFont="1" applyFill="1" applyBorder="1" applyAlignment="1">
      <alignment horizontal="center" wrapText="1"/>
    </xf>
    <xf numFmtId="164" fontId="6" fillId="3" borderId="30" xfId="1" applyNumberFormat="1" applyFont="1" applyFill="1" applyBorder="1" applyAlignment="1">
      <alignment horizontal="center" wrapText="1"/>
    </xf>
    <xf numFmtId="164" fontId="6" fillId="3" borderId="11" xfId="1" applyNumberFormat="1" applyFont="1" applyFill="1" applyBorder="1" applyAlignment="1">
      <alignment horizontal="center" wrapText="1"/>
    </xf>
    <xf numFmtId="164" fontId="6" fillId="3" borderId="12" xfId="1" applyNumberFormat="1" applyFont="1" applyFill="1" applyBorder="1" applyAlignment="1">
      <alignment horizontal="center" wrapText="1"/>
    </xf>
    <xf numFmtId="164" fontId="6" fillId="3" borderId="27" xfId="1" applyNumberFormat="1" applyFont="1" applyFill="1" applyBorder="1" applyAlignment="1">
      <alignment horizontal="center" wrapText="1"/>
    </xf>
    <xf numFmtId="164" fontId="6" fillId="3" borderId="13" xfId="1" applyNumberFormat="1" applyFont="1" applyFill="1" applyBorder="1" applyAlignment="1">
      <alignment horizontal="center" wrapText="1"/>
    </xf>
    <xf numFmtId="0" fontId="0" fillId="0" borderId="0" xfId="0" applyFont="1" applyFill="1" applyAlignment="1">
      <alignment horizontal="left" vertical="center" wrapText="1"/>
    </xf>
    <xf numFmtId="0" fontId="8" fillId="4" borderId="0" xfId="0" applyFont="1" applyFill="1" applyAlignment="1">
      <alignment horizontal="left" vertical="center" wrapText="1"/>
    </xf>
    <xf numFmtId="0" fontId="4" fillId="7" borderId="44" xfId="0" applyFont="1" applyFill="1" applyBorder="1" applyAlignment="1">
      <alignment horizontal="center" vertical="center" wrapText="1"/>
    </xf>
    <xf numFmtId="0" fontId="4" fillId="7" borderId="45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4" fillId="8" borderId="6" xfId="0" applyFont="1" applyFill="1" applyBorder="1" applyAlignment="1">
      <alignment horizontal="center" vertical="center" wrapText="1"/>
    </xf>
    <xf numFmtId="0" fontId="4" fillId="8" borderId="7" xfId="0" applyFont="1" applyFill="1" applyBorder="1" applyAlignment="1">
      <alignment horizontal="center" vertical="center" wrapText="1"/>
    </xf>
    <xf numFmtId="0" fontId="4" fillId="8" borderId="8" xfId="0" applyFont="1" applyFill="1" applyBorder="1" applyAlignment="1">
      <alignment horizontal="center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54007B-3928-44C8-B4C7-EADB0CE36C50}">
  <dimension ref="A1:W69"/>
  <sheetViews>
    <sheetView showGridLines="0" topLeftCell="A22" zoomScale="80" zoomScaleNormal="80" workbookViewId="0">
      <selection activeCell="E49" sqref="E49"/>
    </sheetView>
  </sheetViews>
  <sheetFormatPr baseColWidth="10" defaultRowHeight="15" x14ac:dyDescent="0.25"/>
  <cols>
    <col min="1" max="1" width="53.42578125" customWidth="1"/>
    <col min="2" max="2" width="25.28515625" customWidth="1"/>
    <col min="3" max="3" width="23.42578125" customWidth="1"/>
    <col min="4" max="4" width="19.42578125" customWidth="1"/>
    <col min="5" max="5" width="18.5703125" customWidth="1"/>
    <col min="6" max="6" width="17.5703125" style="36" customWidth="1"/>
    <col min="8" max="8" width="15.42578125" customWidth="1"/>
    <col min="9" max="9" width="17" customWidth="1"/>
    <col min="10" max="11" width="14.140625" customWidth="1"/>
    <col min="12" max="12" width="18" customWidth="1"/>
    <col min="13" max="14" width="14.42578125" customWidth="1"/>
    <col min="15" max="15" width="20.85546875" customWidth="1"/>
  </cols>
  <sheetData>
    <row r="1" spans="1:15" s="9" customFormat="1" ht="36" customHeight="1" x14ac:dyDescent="0.25">
      <c r="A1" s="183" t="s">
        <v>65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184"/>
    </row>
    <row r="2" spans="1:15" s="9" customFormat="1" x14ac:dyDescent="0.25">
      <c r="F2" s="38"/>
    </row>
    <row r="3" spans="1:15" s="9" customFormat="1" x14ac:dyDescent="0.25">
      <c r="F3" s="38"/>
    </row>
    <row r="4" spans="1:15" s="9" customFormat="1" x14ac:dyDescent="0.25">
      <c r="F4" s="38"/>
    </row>
    <row r="5" spans="1:15" s="9" customFormat="1" ht="15" customHeight="1" x14ac:dyDescent="0.25">
      <c r="A5" s="185" t="s">
        <v>59</v>
      </c>
      <c r="B5" s="185"/>
      <c r="C5" s="185"/>
      <c r="D5" s="185"/>
      <c r="E5" s="185"/>
      <c r="F5" s="185"/>
      <c r="G5" s="185"/>
      <c r="H5" s="185"/>
      <c r="I5" s="185"/>
      <c r="J5" s="185"/>
      <c r="K5" s="185"/>
      <c r="L5" s="185"/>
      <c r="M5" s="185"/>
      <c r="N5" s="185"/>
      <c r="O5" s="185"/>
    </row>
    <row r="6" spans="1:15" s="25" customFormat="1" ht="30" customHeight="1" x14ac:dyDescent="0.25">
      <c r="A6" s="186" t="s">
        <v>89</v>
      </c>
      <c r="B6" s="186"/>
      <c r="C6" s="186"/>
      <c r="D6" s="186"/>
      <c r="E6" s="186"/>
      <c r="F6" s="186"/>
      <c r="G6" s="186"/>
      <c r="H6" s="186"/>
      <c r="I6" s="186"/>
      <c r="J6" s="186"/>
      <c r="K6" s="186"/>
      <c r="L6" s="186"/>
      <c r="M6" s="186"/>
      <c r="N6" s="186"/>
      <c r="O6" s="186"/>
    </row>
    <row r="7" spans="1:15" ht="13.5" customHeight="1" x14ac:dyDescent="0.3">
      <c r="A7" s="4"/>
      <c r="F7" s="8"/>
      <c r="G7" s="8"/>
      <c r="H7" s="8"/>
      <c r="I7" s="8"/>
      <c r="J7" s="8"/>
      <c r="K7" s="8"/>
      <c r="L7" s="8"/>
      <c r="M7" s="8"/>
    </row>
    <row r="8" spans="1:15" ht="13.5" customHeight="1" x14ac:dyDescent="0.25">
      <c r="A8" s="190" t="s">
        <v>113</v>
      </c>
      <c r="B8" s="190"/>
      <c r="C8" s="190"/>
      <c r="D8" s="190"/>
      <c r="E8" s="190"/>
      <c r="F8" s="8"/>
      <c r="G8" s="8"/>
      <c r="H8" s="8"/>
      <c r="I8" s="8"/>
      <c r="J8" s="8"/>
      <c r="K8" s="8"/>
      <c r="L8" s="8"/>
      <c r="M8" s="8"/>
    </row>
    <row r="9" spans="1:15" s="9" customFormat="1" ht="47.25" x14ac:dyDescent="0.25">
      <c r="A9" s="34" t="s">
        <v>0</v>
      </c>
      <c r="B9" s="34" t="s">
        <v>1</v>
      </c>
      <c r="C9" s="34" t="s">
        <v>4</v>
      </c>
      <c r="D9" s="34" t="s">
        <v>12</v>
      </c>
      <c r="E9" s="34" t="s">
        <v>85</v>
      </c>
      <c r="F9" s="8"/>
      <c r="G9" s="8"/>
      <c r="H9" s="8"/>
      <c r="I9" s="8"/>
      <c r="J9" s="8"/>
      <c r="K9" s="8"/>
      <c r="L9" s="8"/>
      <c r="M9" s="8"/>
    </row>
    <row r="10" spans="1:15" s="8" customFormat="1" ht="30" x14ac:dyDescent="0.25">
      <c r="A10" s="14" t="s">
        <v>3</v>
      </c>
      <c r="B10" s="10" t="s">
        <v>6</v>
      </c>
      <c r="C10" s="11">
        <v>81</v>
      </c>
      <c r="D10" s="11">
        <v>300</v>
      </c>
      <c r="E10" s="11">
        <f t="shared" ref="E10:E16" si="0">C10*D10</f>
        <v>24300</v>
      </c>
    </row>
    <row r="11" spans="1:15" s="8" customFormat="1" x14ac:dyDescent="0.25">
      <c r="A11" s="14" t="s">
        <v>7</v>
      </c>
      <c r="B11" s="10" t="s">
        <v>8</v>
      </c>
      <c r="C11" s="11">
        <v>547</v>
      </c>
      <c r="D11" s="11">
        <v>300</v>
      </c>
      <c r="E11" s="11">
        <f t="shared" si="0"/>
        <v>164100</v>
      </c>
    </row>
    <row r="12" spans="1:15" s="8" customFormat="1" x14ac:dyDescent="0.25">
      <c r="A12" s="14" t="s">
        <v>7</v>
      </c>
      <c r="B12" s="10" t="s">
        <v>9</v>
      </c>
      <c r="C12" s="11">
        <v>25</v>
      </c>
      <c r="D12" s="11">
        <v>40</v>
      </c>
      <c r="E12" s="11">
        <f t="shared" si="0"/>
        <v>1000</v>
      </c>
    </row>
    <row r="13" spans="1:15" s="8" customFormat="1" ht="30" x14ac:dyDescent="0.25">
      <c r="A13" s="14" t="s">
        <v>7</v>
      </c>
      <c r="B13" s="10" t="s">
        <v>6</v>
      </c>
      <c r="C13" s="11">
        <v>1408</v>
      </c>
      <c r="D13" s="11">
        <v>300</v>
      </c>
      <c r="E13" s="11">
        <f t="shared" si="0"/>
        <v>422400</v>
      </c>
      <c r="F13" s="113"/>
    </row>
    <row r="14" spans="1:15" s="8" customFormat="1" x14ac:dyDescent="0.25">
      <c r="A14" s="14" t="s">
        <v>7</v>
      </c>
      <c r="B14" s="10" t="s">
        <v>10</v>
      </c>
      <c r="C14" s="11">
        <v>113</v>
      </c>
      <c r="D14" s="11">
        <v>100</v>
      </c>
      <c r="E14" s="11">
        <f t="shared" si="0"/>
        <v>11300</v>
      </c>
      <c r="F14"/>
      <c r="G14"/>
      <c r="H14"/>
      <c r="I14"/>
      <c r="J14"/>
      <c r="K14"/>
      <c r="L14" s="24"/>
      <c r="M14" s="24"/>
    </row>
    <row r="15" spans="1:15" s="8" customFormat="1" x14ac:dyDescent="0.25">
      <c r="A15" s="14" t="s">
        <v>7</v>
      </c>
      <c r="B15" s="10" t="s">
        <v>11</v>
      </c>
      <c r="C15" s="11">
        <v>482</v>
      </c>
      <c r="D15" s="11">
        <v>5</v>
      </c>
      <c r="E15" s="11">
        <f t="shared" si="0"/>
        <v>2410</v>
      </c>
      <c r="F15"/>
      <c r="G15"/>
      <c r="H15"/>
      <c r="I15"/>
      <c r="J15"/>
      <c r="K15"/>
      <c r="L15" s="24"/>
      <c r="M15" s="24"/>
    </row>
    <row r="16" spans="1:15" s="8" customFormat="1" x14ac:dyDescent="0.25">
      <c r="A16" s="14" t="s">
        <v>18</v>
      </c>
      <c r="B16" s="10" t="s">
        <v>13</v>
      </c>
      <c r="C16" s="11">
        <v>1643</v>
      </c>
      <c r="D16" s="11">
        <v>55</v>
      </c>
      <c r="E16" s="11">
        <f t="shared" si="0"/>
        <v>90365</v>
      </c>
      <c r="F16" s="112"/>
      <c r="G16"/>
      <c r="H16"/>
      <c r="I16"/>
      <c r="J16"/>
      <c r="K16"/>
      <c r="L16" s="9"/>
      <c r="M16" s="9"/>
    </row>
    <row r="17" spans="1:12" s="8" customFormat="1" x14ac:dyDescent="0.25">
      <c r="A17" s="14" t="s">
        <v>3</v>
      </c>
      <c r="B17" s="10" t="s">
        <v>13</v>
      </c>
      <c r="C17" s="11">
        <v>8056</v>
      </c>
      <c r="D17" s="11">
        <v>55</v>
      </c>
      <c r="E17" s="11">
        <f>C17*D17</f>
        <v>443080</v>
      </c>
      <c r="F17" s="111"/>
    </row>
    <row r="18" spans="1:12" s="8" customFormat="1" x14ac:dyDescent="0.25">
      <c r="A18" s="14" t="s">
        <v>7</v>
      </c>
      <c r="B18" s="10" t="s">
        <v>13</v>
      </c>
      <c r="C18" s="11">
        <v>21602</v>
      </c>
      <c r="D18" s="11">
        <v>55</v>
      </c>
      <c r="E18" s="11">
        <f>C18*D18</f>
        <v>1188110</v>
      </c>
      <c r="F18" s="111"/>
    </row>
    <row r="19" spans="1:12" s="8" customFormat="1" ht="15.75" x14ac:dyDescent="0.25">
      <c r="A19" s="12" t="s">
        <v>17</v>
      </c>
      <c r="B19" s="12"/>
      <c r="C19" s="13">
        <f>SUM(C10:C18)</f>
        <v>33957</v>
      </c>
      <c r="D19" s="13">
        <f t="shared" ref="D19:E19" si="1">SUM(D10:D18)</f>
        <v>1210</v>
      </c>
      <c r="E19" s="13">
        <f t="shared" si="1"/>
        <v>2347065</v>
      </c>
      <c r="F19" s="39"/>
    </row>
    <row r="20" spans="1:12" s="24" customFormat="1" ht="15.75" x14ac:dyDescent="0.25">
      <c r="A20" s="31"/>
      <c r="B20" s="31"/>
      <c r="C20" s="32"/>
      <c r="D20" s="32"/>
      <c r="E20" s="32"/>
      <c r="F20" s="40"/>
      <c r="G20"/>
      <c r="H20"/>
      <c r="I20"/>
      <c r="J20"/>
      <c r="K20"/>
      <c r="L20"/>
    </row>
    <row r="21" spans="1:12" s="24" customFormat="1" ht="15" customHeight="1" x14ac:dyDescent="0.25">
      <c r="A21" s="190" t="s">
        <v>114</v>
      </c>
      <c r="B21" s="190"/>
      <c r="C21" s="190"/>
      <c r="D21" s="190"/>
      <c r="E21" s="190"/>
      <c r="F21" s="190"/>
      <c r="G21"/>
      <c r="H21"/>
      <c r="I21"/>
      <c r="J21"/>
      <c r="K21"/>
      <c r="L21"/>
    </row>
    <row r="22" spans="1:12" s="24" customFormat="1" ht="47.25" x14ac:dyDescent="0.25">
      <c r="A22" s="34" t="s">
        <v>91</v>
      </c>
      <c r="B22" s="34" t="s">
        <v>0</v>
      </c>
      <c r="C22" s="34" t="s">
        <v>1</v>
      </c>
      <c r="D22" s="34" t="s">
        <v>4</v>
      </c>
      <c r="E22" s="34" t="s">
        <v>92</v>
      </c>
      <c r="F22" s="34" t="s">
        <v>93</v>
      </c>
      <c r="G22"/>
      <c r="H22"/>
      <c r="I22"/>
      <c r="J22"/>
      <c r="K22"/>
      <c r="L22"/>
    </row>
    <row r="23" spans="1:12" s="24" customFormat="1" ht="30" x14ac:dyDescent="0.25">
      <c r="A23" s="110" t="s">
        <v>94</v>
      </c>
      <c r="B23" s="110" t="s">
        <v>3</v>
      </c>
      <c r="C23" s="5" t="s">
        <v>95</v>
      </c>
      <c r="D23" s="110">
        <v>81</v>
      </c>
      <c r="E23" s="110">
        <v>300</v>
      </c>
      <c r="F23" s="110">
        <v>24300</v>
      </c>
      <c r="G23"/>
      <c r="H23"/>
      <c r="I23"/>
      <c r="J23"/>
      <c r="K23"/>
      <c r="L23"/>
    </row>
    <row r="24" spans="1:12" s="24" customFormat="1" x14ac:dyDescent="0.25">
      <c r="A24" s="110" t="s">
        <v>96</v>
      </c>
      <c r="B24" s="110" t="s">
        <v>7</v>
      </c>
      <c r="C24" s="5" t="s">
        <v>97</v>
      </c>
      <c r="D24" s="110">
        <v>547</v>
      </c>
      <c r="E24" s="110">
        <v>300</v>
      </c>
      <c r="F24" s="110">
        <v>164100</v>
      </c>
      <c r="G24"/>
      <c r="H24"/>
      <c r="I24"/>
      <c r="J24"/>
      <c r="K24"/>
      <c r="L24"/>
    </row>
    <row r="25" spans="1:12" s="24" customFormat="1" x14ac:dyDescent="0.25">
      <c r="A25" s="110" t="s">
        <v>98</v>
      </c>
      <c r="B25" s="110" t="s">
        <v>7</v>
      </c>
      <c r="C25" s="5" t="s">
        <v>99</v>
      </c>
      <c r="D25" s="110">
        <v>25</v>
      </c>
      <c r="E25" s="110">
        <v>40</v>
      </c>
      <c r="F25" s="110">
        <v>1000</v>
      </c>
      <c r="G25"/>
      <c r="H25"/>
      <c r="I25"/>
      <c r="J25"/>
      <c r="K25"/>
      <c r="L25"/>
    </row>
    <row r="26" spans="1:12" s="24" customFormat="1" ht="30" x14ac:dyDescent="0.25">
      <c r="A26" s="110" t="s">
        <v>100</v>
      </c>
      <c r="B26" s="110" t="s">
        <v>7</v>
      </c>
      <c r="C26" s="5" t="s">
        <v>95</v>
      </c>
      <c r="D26" s="110">
        <f>C13/2</f>
        <v>704</v>
      </c>
      <c r="E26" s="110">
        <v>300</v>
      </c>
      <c r="F26" s="110">
        <v>211200</v>
      </c>
      <c r="G26"/>
      <c r="H26"/>
      <c r="I26"/>
      <c r="J26"/>
      <c r="K26"/>
      <c r="L26"/>
    </row>
    <row r="27" spans="1:12" s="24" customFormat="1" ht="30" x14ac:dyDescent="0.25">
      <c r="A27" s="110" t="s">
        <v>101</v>
      </c>
      <c r="B27" s="110" t="s">
        <v>7</v>
      </c>
      <c r="C27" s="5" t="s">
        <v>95</v>
      </c>
      <c r="D27" s="110">
        <f>C13/2</f>
        <v>704</v>
      </c>
      <c r="E27" s="110">
        <v>300</v>
      </c>
      <c r="F27" s="110">
        <v>211200</v>
      </c>
      <c r="G27"/>
      <c r="H27"/>
      <c r="I27"/>
      <c r="J27"/>
      <c r="K27"/>
      <c r="L27"/>
    </row>
    <row r="28" spans="1:12" s="24" customFormat="1" x14ac:dyDescent="0.25">
      <c r="A28" s="110" t="s">
        <v>102</v>
      </c>
      <c r="B28" s="110" t="s">
        <v>7</v>
      </c>
      <c r="C28" s="5" t="s">
        <v>103</v>
      </c>
      <c r="D28" s="110">
        <v>113</v>
      </c>
      <c r="E28" s="110">
        <v>100</v>
      </c>
      <c r="F28" s="110">
        <v>11300</v>
      </c>
      <c r="G28"/>
      <c r="H28"/>
      <c r="I28"/>
      <c r="J28"/>
      <c r="K28"/>
      <c r="L28"/>
    </row>
    <row r="29" spans="1:12" s="24" customFormat="1" x14ac:dyDescent="0.25">
      <c r="A29" s="110" t="s">
        <v>104</v>
      </c>
      <c r="B29" s="110" t="s">
        <v>7</v>
      </c>
      <c r="C29" s="5" t="s">
        <v>11</v>
      </c>
      <c r="D29" s="110">
        <v>482</v>
      </c>
      <c r="E29" s="110">
        <v>5</v>
      </c>
      <c r="F29" s="110">
        <v>2410</v>
      </c>
      <c r="G29"/>
      <c r="H29"/>
      <c r="I29"/>
      <c r="J29"/>
      <c r="K29"/>
      <c r="L29"/>
    </row>
    <row r="30" spans="1:12" s="24" customFormat="1" x14ac:dyDescent="0.25">
      <c r="A30" s="110" t="s">
        <v>105</v>
      </c>
      <c r="B30" s="110" t="s">
        <v>18</v>
      </c>
      <c r="C30" s="5" t="s">
        <v>13</v>
      </c>
      <c r="D30" s="144">
        <f>C16/2</f>
        <v>821.5</v>
      </c>
      <c r="E30" s="110">
        <v>55</v>
      </c>
      <c r="F30" s="110">
        <v>45210</v>
      </c>
      <c r="G30"/>
      <c r="H30"/>
      <c r="I30"/>
      <c r="J30"/>
      <c r="K30"/>
      <c r="L30"/>
    </row>
    <row r="31" spans="1:12" s="24" customFormat="1" x14ac:dyDescent="0.25">
      <c r="A31" s="110" t="s">
        <v>106</v>
      </c>
      <c r="B31" s="110" t="s">
        <v>18</v>
      </c>
      <c r="C31" s="5" t="s">
        <v>13</v>
      </c>
      <c r="D31" s="144">
        <f>C16/2</f>
        <v>821.5</v>
      </c>
      <c r="E31" s="110">
        <v>55</v>
      </c>
      <c r="F31" s="110">
        <v>45155</v>
      </c>
      <c r="G31"/>
      <c r="H31"/>
      <c r="I31"/>
      <c r="J31"/>
      <c r="K31"/>
      <c r="L31"/>
    </row>
    <row r="32" spans="1:12" s="24" customFormat="1" x14ac:dyDescent="0.25">
      <c r="A32" s="110" t="s">
        <v>107</v>
      </c>
      <c r="B32" s="110" t="s">
        <v>3</v>
      </c>
      <c r="C32" s="5" t="s">
        <v>13</v>
      </c>
      <c r="D32" s="144">
        <f>C17/2</f>
        <v>4028</v>
      </c>
      <c r="E32" s="110">
        <v>55</v>
      </c>
      <c r="F32" s="110">
        <v>221540</v>
      </c>
      <c r="G32"/>
      <c r="H32"/>
      <c r="I32"/>
      <c r="J32"/>
      <c r="K32"/>
      <c r="L32"/>
    </row>
    <row r="33" spans="1:23" s="24" customFormat="1" x14ac:dyDescent="0.25">
      <c r="A33" s="110" t="s">
        <v>108</v>
      </c>
      <c r="B33" s="110" t="s">
        <v>3</v>
      </c>
      <c r="C33" s="5" t="s">
        <v>13</v>
      </c>
      <c r="D33" s="144">
        <f>C17/2</f>
        <v>4028</v>
      </c>
      <c r="E33" s="110">
        <v>55</v>
      </c>
      <c r="F33" s="110">
        <v>221540</v>
      </c>
      <c r="G33"/>
      <c r="H33"/>
      <c r="I33"/>
      <c r="J33"/>
      <c r="K33"/>
      <c r="L33"/>
    </row>
    <row r="34" spans="1:23" s="24" customFormat="1" x14ac:dyDescent="0.25">
      <c r="A34" s="110" t="s">
        <v>109</v>
      </c>
      <c r="B34" s="110" t="s">
        <v>7</v>
      </c>
      <c r="C34" s="5" t="s">
        <v>13</v>
      </c>
      <c r="D34" s="144">
        <f>C18/4</f>
        <v>5400.5</v>
      </c>
      <c r="E34" s="110">
        <v>55</v>
      </c>
      <c r="F34" s="110">
        <v>297028</v>
      </c>
      <c r="G34"/>
      <c r="H34"/>
      <c r="I34"/>
      <c r="J34"/>
      <c r="K34"/>
      <c r="L34"/>
    </row>
    <row r="35" spans="1:23" s="24" customFormat="1" x14ac:dyDescent="0.25">
      <c r="A35" s="110" t="s">
        <v>110</v>
      </c>
      <c r="B35" s="110" t="s">
        <v>7</v>
      </c>
      <c r="C35" s="5" t="s">
        <v>13</v>
      </c>
      <c r="D35" s="144">
        <f>C18/4</f>
        <v>5400.5</v>
      </c>
      <c r="E35" s="110">
        <v>55</v>
      </c>
      <c r="F35" s="110">
        <v>297000</v>
      </c>
      <c r="G35"/>
      <c r="H35"/>
      <c r="I35"/>
      <c r="J35"/>
      <c r="K35"/>
      <c r="L35"/>
    </row>
    <row r="36" spans="1:23" s="24" customFormat="1" x14ac:dyDescent="0.25">
      <c r="A36" s="110" t="s">
        <v>111</v>
      </c>
      <c r="B36" s="110" t="s">
        <v>7</v>
      </c>
      <c r="C36" s="5" t="s">
        <v>13</v>
      </c>
      <c r="D36" s="144">
        <f>C18/4</f>
        <v>5400.5</v>
      </c>
      <c r="E36" s="110">
        <v>55</v>
      </c>
      <c r="F36" s="110">
        <v>297000</v>
      </c>
      <c r="G36"/>
      <c r="H36"/>
      <c r="I36"/>
      <c r="J36"/>
      <c r="K36"/>
      <c r="L36"/>
    </row>
    <row r="37" spans="1:23" s="24" customFormat="1" x14ac:dyDescent="0.25">
      <c r="A37" s="110" t="s">
        <v>112</v>
      </c>
      <c r="B37" s="110" t="s">
        <v>7</v>
      </c>
      <c r="C37" s="5" t="s">
        <v>13</v>
      </c>
      <c r="D37" s="144">
        <f>C18/4</f>
        <v>5400.5</v>
      </c>
      <c r="E37" s="110">
        <v>55</v>
      </c>
      <c r="F37" s="110">
        <v>297082</v>
      </c>
      <c r="G37"/>
      <c r="H37"/>
      <c r="I37"/>
      <c r="J37"/>
      <c r="K37"/>
      <c r="L37"/>
    </row>
    <row r="38" spans="1:23" s="24" customFormat="1" ht="15.75" x14ac:dyDescent="0.25">
      <c r="A38" s="31"/>
      <c r="B38" s="31"/>
      <c r="C38" s="32"/>
      <c r="D38" s="32"/>
      <c r="E38" s="32"/>
      <c r="F38" s="40"/>
      <c r="G38"/>
      <c r="H38"/>
      <c r="I38"/>
      <c r="J38"/>
      <c r="K38"/>
      <c r="L38"/>
    </row>
    <row r="39" spans="1:23" s="24" customFormat="1" ht="15.75" x14ac:dyDescent="0.25">
      <c r="A39" s="31"/>
      <c r="B39" s="31"/>
      <c r="C39" s="32"/>
      <c r="D39" s="32"/>
      <c r="E39" s="32"/>
      <c r="F39" s="40"/>
      <c r="G39"/>
      <c r="H39"/>
      <c r="I39"/>
      <c r="J39"/>
      <c r="K39"/>
      <c r="L39"/>
    </row>
    <row r="40" spans="1:23" s="24" customFormat="1" ht="15.75" x14ac:dyDescent="0.25">
      <c r="A40" s="31"/>
      <c r="B40" s="31"/>
      <c r="C40" s="32"/>
      <c r="D40" s="32"/>
      <c r="E40" s="32"/>
      <c r="F40" s="40"/>
      <c r="G40"/>
      <c r="H40"/>
      <c r="I40"/>
      <c r="J40"/>
      <c r="K40"/>
      <c r="L40"/>
    </row>
    <row r="41" spans="1:23" s="9" customFormat="1" ht="15" customHeight="1" x14ac:dyDescent="0.25">
      <c r="A41" s="191" t="s">
        <v>90</v>
      </c>
      <c r="B41" s="191"/>
      <c r="C41" s="191"/>
      <c r="D41" s="191"/>
      <c r="E41" s="191"/>
      <c r="F41" s="191"/>
      <c r="G41" s="191"/>
      <c r="H41" s="191"/>
      <c r="I41" s="191"/>
      <c r="J41" s="191"/>
      <c r="K41" s="191"/>
      <c r="L41" s="191"/>
      <c r="M41" s="191"/>
      <c r="N41" s="191"/>
      <c r="O41" s="191"/>
    </row>
    <row r="42" spans="1:23" s="25" customFormat="1" ht="63" customHeight="1" x14ac:dyDescent="0.25">
      <c r="A42" s="201" t="s">
        <v>61</v>
      </c>
      <c r="B42" s="201"/>
      <c r="C42" s="201"/>
      <c r="D42" s="201"/>
      <c r="E42" s="201"/>
      <c r="F42" s="41"/>
      <c r="G42"/>
      <c r="H42"/>
      <c r="I42"/>
      <c r="J42"/>
      <c r="K42"/>
      <c r="L42"/>
    </row>
    <row r="43" spans="1:23" s="24" customFormat="1" ht="15.75" x14ac:dyDescent="0.25">
      <c r="A43" s="31"/>
      <c r="B43" s="31"/>
      <c r="C43" s="32"/>
      <c r="D43" s="32"/>
      <c r="E43" s="32"/>
      <c r="F43" s="40"/>
      <c r="G43"/>
      <c r="H43"/>
      <c r="I43"/>
      <c r="J43"/>
      <c r="K43"/>
      <c r="L43"/>
    </row>
    <row r="44" spans="1:23" s="24" customFormat="1" ht="16.5" thickBot="1" x14ac:dyDescent="0.3">
      <c r="A44" s="31"/>
      <c r="B44" s="31"/>
      <c r="C44" s="32"/>
      <c r="D44" s="32"/>
      <c r="E44" s="32"/>
      <c r="F44" s="40"/>
      <c r="G44"/>
      <c r="H44"/>
      <c r="I44"/>
      <c r="J44"/>
      <c r="K44"/>
      <c r="L44"/>
      <c r="Q44"/>
    </row>
    <row r="45" spans="1:23" s="24" customFormat="1" ht="16.5" customHeight="1" thickBot="1" x14ac:dyDescent="0.3">
      <c r="A45" s="31"/>
      <c r="B45" s="31"/>
      <c r="C45" s="194" t="s">
        <v>87</v>
      </c>
      <c r="D45" s="195"/>
      <c r="E45" s="196"/>
      <c r="F45" s="197" t="s">
        <v>122</v>
      </c>
      <c r="G45" s="198"/>
      <c r="H45" s="199"/>
      <c r="I45" s="197" t="s">
        <v>88</v>
      </c>
      <c r="J45" s="198"/>
      <c r="K45" s="200"/>
      <c r="L45" s="197" t="s">
        <v>123</v>
      </c>
      <c r="M45" s="198"/>
      <c r="N45" s="200"/>
      <c r="O45" s="192" t="s">
        <v>45</v>
      </c>
      <c r="P45"/>
      <c r="Q45"/>
      <c r="R45"/>
      <c r="S45"/>
      <c r="T45"/>
      <c r="U45"/>
    </row>
    <row r="46" spans="1:23" x14ac:dyDescent="0.25">
      <c r="A46" s="99" t="s">
        <v>48</v>
      </c>
      <c r="B46" s="100" t="s">
        <v>47</v>
      </c>
      <c r="C46" s="118" t="s">
        <v>46</v>
      </c>
      <c r="D46" s="115" t="s">
        <v>86</v>
      </c>
      <c r="E46" s="116" t="s">
        <v>125</v>
      </c>
      <c r="F46" s="114" t="s">
        <v>46</v>
      </c>
      <c r="G46" s="115" t="s">
        <v>86</v>
      </c>
      <c r="H46" s="116" t="s">
        <v>125</v>
      </c>
      <c r="I46" s="114" t="s">
        <v>46</v>
      </c>
      <c r="J46" s="115" t="s">
        <v>86</v>
      </c>
      <c r="K46" s="116" t="s">
        <v>125</v>
      </c>
      <c r="L46" s="114" t="s">
        <v>46</v>
      </c>
      <c r="M46" s="117" t="s">
        <v>86</v>
      </c>
      <c r="N46" s="116" t="s">
        <v>125</v>
      </c>
      <c r="O46" s="193"/>
    </row>
    <row r="47" spans="1:23" x14ac:dyDescent="0.25">
      <c r="A47" s="45" t="s">
        <v>44</v>
      </c>
      <c r="B47" s="46"/>
      <c r="C47" s="59"/>
      <c r="D47" s="59"/>
      <c r="E47" s="65"/>
      <c r="F47" s="64"/>
      <c r="G47" s="59"/>
      <c r="H47" s="65"/>
      <c r="I47" s="64"/>
      <c r="J47" s="59"/>
      <c r="K47" s="65"/>
      <c r="L47" s="64"/>
      <c r="M47" s="59"/>
      <c r="N47" s="65"/>
      <c r="O47" s="65"/>
      <c r="R47" s="7"/>
      <c r="S47" s="7"/>
      <c r="T47" s="7"/>
      <c r="U47" s="7"/>
      <c r="V47" s="7"/>
      <c r="W47" s="7"/>
    </row>
    <row r="48" spans="1:23" x14ac:dyDescent="0.25">
      <c r="A48" s="47" t="s">
        <v>43</v>
      </c>
      <c r="B48" s="48"/>
      <c r="C48" s="42"/>
      <c r="D48" s="85"/>
      <c r="E48" s="48"/>
      <c r="F48" s="47"/>
      <c r="G48" s="85"/>
      <c r="H48" s="48"/>
      <c r="I48" s="47"/>
      <c r="J48" s="85"/>
      <c r="K48" s="48"/>
      <c r="L48" s="66"/>
      <c r="M48" s="60"/>
      <c r="N48" s="67"/>
      <c r="O48" s="67"/>
    </row>
    <row r="49" spans="1:23" ht="30" x14ac:dyDescent="0.25">
      <c r="A49" s="49" t="s">
        <v>42</v>
      </c>
      <c r="B49" s="50" t="s">
        <v>39</v>
      </c>
      <c r="C49" s="43"/>
      <c r="D49" s="5"/>
      <c r="E49" s="50"/>
      <c r="F49" s="49"/>
      <c r="G49" s="5"/>
      <c r="H49" s="50"/>
      <c r="I49" s="49"/>
      <c r="J49" s="5"/>
      <c r="K49" s="50"/>
      <c r="L49" s="68"/>
      <c r="M49" s="5"/>
      <c r="N49" s="69"/>
      <c r="O49" s="69"/>
    </row>
    <row r="50" spans="1:23" x14ac:dyDescent="0.25">
      <c r="A50" s="49" t="s">
        <v>41</v>
      </c>
      <c r="B50" s="50"/>
      <c r="C50" s="43"/>
      <c r="D50" s="5"/>
      <c r="E50" s="50"/>
      <c r="F50" s="49"/>
      <c r="G50" s="5"/>
      <c r="H50" s="50"/>
      <c r="I50" s="49"/>
      <c r="J50" s="5"/>
      <c r="K50" s="50"/>
      <c r="L50" s="68"/>
      <c r="M50" s="5"/>
      <c r="N50" s="69"/>
      <c r="O50" s="69"/>
    </row>
    <row r="51" spans="1:23" ht="30" x14ac:dyDescent="0.25">
      <c r="A51" s="49" t="s">
        <v>40</v>
      </c>
      <c r="B51" s="50" t="s">
        <v>39</v>
      </c>
      <c r="C51" s="43"/>
      <c r="D51" s="87"/>
      <c r="E51" s="50"/>
      <c r="F51" s="49"/>
      <c r="G51" s="87"/>
      <c r="H51" s="50"/>
      <c r="I51" s="49"/>
      <c r="J51" s="87"/>
      <c r="K51" s="50"/>
      <c r="L51" s="68"/>
      <c r="M51" s="87"/>
      <c r="N51" s="69"/>
      <c r="O51" s="69"/>
      <c r="R51" s="7"/>
      <c r="S51" s="7"/>
      <c r="T51" s="7"/>
      <c r="U51" s="7"/>
      <c r="V51" s="7"/>
      <c r="W51" s="7"/>
    </row>
    <row r="52" spans="1:23" x14ac:dyDescent="0.25">
      <c r="A52" s="45" t="s">
        <v>70</v>
      </c>
      <c r="B52" s="71"/>
      <c r="C52" s="62"/>
      <c r="D52" s="62"/>
      <c r="E52" s="71"/>
      <c r="F52" s="70"/>
      <c r="G52" s="62"/>
      <c r="H52" s="71"/>
      <c r="I52" s="70"/>
      <c r="J52" s="62"/>
      <c r="K52" s="71"/>
      <c r="L52" s="70"/>
      <c r="M52" s="62"/>
      <c r="N52" s="71"/>
      <c r="O52" s="71"/>
    </row>
    <row r="53" spans="1:23" x14ac:dyDescent="0.25">
      <c r="A53" s="131" t="s">
        <v>37</v>
      </c>
      <c r="B53" s="132" t="s">
        <v>30</v>
      </c>
      <c r="C53" s="95"/>
      <c r="D53" s="119"/>
      <c r="E53" s="98"/>
      <c r="F53" s="97"/>
      <c r="G53" s="119"/>
      <c r="H53" s="98"/>
      <c r="I53" s="97"/>
      <c r="J53" s="119"/>
      <c r="K53" s="98"/>
      <c r="L53" s="97"/>
      <c r="M53" s="119"/>
      <c r="N53" s="98"/>
      <c r="O53" s="98"/>
    </row>
    <row r="54" spans="1:23" x14ac:dyDescent="0.25">
      <c r="A54" s="131" t="s">
        <v>35</v>
      </c>
      <c r="B54" s="132" t="s">
        <v>30</v>
      </c>
      <c r="C54" s="95"/>
      <c r="D54" s="95"/>
      <c r="E54" s="98"/>
      <c r="F54" s="97"/>
      <c r="G54" s="95"/>
      <c r="H54" s="98"/>
      <c r="I54" s="97"/>
      <c r="J54" s="95"/>
      <c r="K54" s="98"/>
      <c r="L54" s="97"/>
      <c r="M54" s="95"/>
      <c r="N54" s="98"/>
      <c r="O54" s="98"/>
    </row>
    <row r="55" spans="1:23" x14ac:dyDescent="0.25">
      <c r="A55" s="131" t="s">
        <v>36</v>
      </c>
      <c r="B55" s="132" t="s">
        <v>29</v>
      </c>
      <c r="C55" s="95"/>
      <c r="D55" s="95"/>
      <c r="E55" s="98"/>
      <c r="F55" s="97"/>
      <c r="G55" s="95"/>
      <c r="H55" s="98"/>
      <c r="I55" s="97"/>
      <c r="J55" s="95"/>
      <c r="K55" s="98"/>
      <c r="L55" s="97"/>
      <c r="M55" s="95"/>
      <c r="N55" s="98"/>
      <c r="O55" s="98"/>
      <c r="R55" s="7"/>
      <c r="S55" s="7"/>
      <c r="T55" s="7"/>
      <c r="U55" s="7"/>
      <c r="V55" s="7"/>
      <c r="W55" s="7"/>
    </row>
    <row r="56" spans="1:23" x14ac:dyDescent="0.25">
      <c r="A56" s="131" t="s">
        <v>35</v>
      </c>
      <c r="B56" s="132" t="s">
        <v>29</v>
      </c>
      <c r="C56" s="95"/>
      <c r="D56" s="95"/>
      <c r="E56" s="98"/>
      <c r="F56" s="97"/>
      <c r="G56" s="95"/>
      <c r="H56" s="98"/>
      <c r="I56" s="97"/>
      <c r="J56" s="95"/>
      <c r="K56" s="98"/>
      <c r="L56" s="97"/>
      <c r="M56" s="95"/>
      <c r="N56" s="98"/>
      <c r="O56" s="98"/>
    </row>
    <row r="57" spans="1:23" x14ac:dyDescent="0.25">
      <c r="A57" s="45" t="s">
        <v>34</v>
      </c>
      <c r="B57" s="46"/>
      <c r="C57" s="59"/>
      <c r="D57" s="59"/>
      <c r="E57" s="65"/>
      <c r="F57" s="64"/>
      <c r="G57" s="59"/>
      <c r="H57" s="65"/>
      <c r="I57" s="64"/>
      <c r="J57" s="59"/>
      <c r="K57" s="65"/>
      <c r="L57" s="64"/>
      <c r="M57" s="86"/>
      <c r="N57" s="65"/>
      <c r="O57" s="65"/>
    </row>
    <row r="58" spans="1:23" x14ac:dyDescent="0.25">
      <c r="A58" s="49" t="s">
        <v>33</v>
      </c>
      <c r="B58" s="50" t="s">
        <v>19</v>
      </c>
      <c r="C58" s="43"/>
      <c r="D58" s="89"/>
      <c r="E58" s="50"/>
      <c r="F58" s="49"/>
      <c r="G58" s="89"/>
      <c r="H58" s="50"/>
      <c r="I58" s="49"/>
      <c r="J58" s="89"/>
      <c r="K58" s="50"/>
      <c r="L58" s="68"/>
      <c r="M58" s="5"/>
      <c r="N58" s="69"/>
      <c r="O58" s="69"/>
    </row>
    <row r="59" spans="1:23" ht="15" customHeight="1" x14ac:dyDescent="0.25">
      <c r="A59" s="45" t="s">
        <v>32</v>
      </c>
      <c r="B59" s="46"/>
      <c r="C59" s="59"/>
      <c r="D59" s="59"/>
      <c r="E59" s="65"/>
      <c r="F59" s="64"/>
      <c r="G59" s="59"/>
      <c r="H59" s="65"/>
      <c r="I59" s="64"/>
      <c r="J59" s="59"/>
      <c r="K59" s="65"/>
      <c r="L59" s="64"/>
      <c r="M59" s="86"/>
      <c r="N59" s="65"/>
      <c r="O59" s="65"/>
    </row>
    <row r="60" spans="1:23" x14ac:dyDescent="0.25">
      <c r="A60" s="133" t="s">
        <v>54</v>
      </c>
      <c r="B60" s="54" t="s">
        <v>31</v>
      </c>
      <c r="C60" s="44"/>
      <c r="D60" s="90"/>
      <c r="E60" s="54"/>
      <c r="F60" s="53"/>
      <c r="G60" s="90"/>
      <c r="H60" s="54"/>
      <c r="I60" s="53"/>
      <c r="J60" s="90"/>
      <c r="K60" s="54"/>
      <c r="L60" s="72"/>
      <c r="M60" s="35"/>
      <c r="N60" s="73"/>
      <c r="O60" s="73"/>
    </row>
    <row r="61" spans="1:23" ht="28.5" customHeight="1" x14ac:dyDescent="0.25">
      <c r="A61" s="53" t="s">
        <v>55</v>
      </c>
      <c r="B61" s="54" t="s">
        <v>30</v>
      </c>
      <c r="C61" s="44"/>
      <c r="D61" s="88"/>
      <c r="E61" s="54"/>
      <c r="F61" s="53"/>
      <c r="G61" s="88"/>
      <c r="H61" s="54"/>
      <c r="I61" s="53"/>
      <c r="J61" s="88"/>
      <c r="K61" s="54"/>
      <c r="L61" s="72"/>
      <c r="M61" s="35"/>
      <c r="N61" s="73"/>
      <c r="O61" s="73"/>
    </row>
    <row r="62" spans="1:23" x14ac:dyDescent="0.25">
      <c r="A62" s="51" t="s">
        <v>25</v>
      </c>
      <c r="B62" s="52"/>
      <c r="C62" s="62"/>
      <c r="D62" s="62"/>
      <c r="E62" s="71"/>
      <c r="F62" s="70"/>
      <c r="G62" s="62"/>
      <c r="H62" s="71"/>
      <c r="I62" s="70"/>
      <c r="J62" s="62"/>
      <c r="K62" s="71"/>
      <c r="L62" s="70"/>
      <c r="M62" s="92"/>
      <c r="N62" s="71"/>
      <c r="O62" s="71"/>
    </row>
    <row r="63" spans="1:23" x14ac:dyDescent="0.25">
      <c r="A63" s="53" t="s">
        <v>24</v>
      </c>
      <c r="B63" s="54" t="s">
        <v>21</v>
      </c>
      <c r="C63" s="44"/>
      <c r="D63" s="90"/>
      <c r="E63" s="54"/>
      <c r="F63" s="53"/>
      <c r="G63" s="90"/>
      <c r="H63" s="54"/>
      <c r="I63" s="53"/>
      <c r="J63" s="90"/>
      <c r="K63" s="54"/>
      <c r="L63" s="72"/>
      <c r="M63" s="35"/>
      <c r="N63" s="73"/>
      <c r="O63" s="73"/>
    </row>
    <row r="64" spans="1:23" x14ac:dyDescent="0.25">
      <c r="A64" s="53" t="s">
        <v>23</v>
      </c>
      <c r="B64" s="54" t="s">
        <v>21</v>
      </c>
      <c r="C64" s="44"/>
      <c r="D64" s="35"/>
      <c r="E64" s="54"/>
      <c r="F64" s="53"/>
      <c r="G64" s="35"/>
      <c r="H64" s="54"/>
      <c r="I64" s="53"/>
      <c r="J64" s="35"/>
      <c r="K64" s="54"/>
      <c r="L64" s="72"/>
      <c r="M64" s="35"/>
      <c r="N64" s="73"/>
      <c r="O64" s="73"/>
    </row>
    <row r="65" spans="1:15" ht="30" x14ac:dyDescent="0.25">
      <c r="A65" s="53" t="s">
        <v>22</v>
      </c>
      <c r="B65" s="54" t="s">
        <v>21</v>
      </c>
      <c r="C65" s="44"/>
      <c r="D65" s="88"/>
      <c r="E65" s="54"/>
      <c r="F65" s="53"/>
      <c r="G65" s="88"/>
      <c r="H65" s="54"/>
      <c r="I65" s="53"/>
      <c r="J65" s="88"/>
      <c r="K65" s="54"/>
      <c r="L65" s="72"/>
      <c r="M65" s="35"/>
      <c r="N65" s="73"/>
      <c r="O65" s="73"/>
    </row>
    <row r="66" spans="1:15" x14ac:dyDescent="0.25">
      <c r="A66" s="51" t="s">
        <v>20</v>
      </c>
      <c r="B66" s="55" t="s">
        <v>19</v>
      </c>
      <c r="C66" s="63"/>
      <c r="D66" s="63"/>
      <c r="E66" s="75"/>
      <c r="F66" s="74"/>
      <c r="G66" s="63"/>
      <c r="H66" s="75"/>
      <c r="I66" s="74"/>
      <c r="J66" s="63"/>
      <c r="K66" s="75"/>
      <c r="L66" s="74"/>
      <c r="M66" s="93"/>
      <c r="N66" s="75"/>
      <c r="O66" s="75"/>
    </row>
    <row r="67" spans="1:15" ht="30.75" thickBot="1" x14ac:dyDescent="0.3">
      <c r="A67" s="134" t="s">
        <v>71</v>
      </c>
      <c r="B67" s="125"/>
      <c r="C67" s="126"/>
      <c r="D67" s="122"/>
      <c r="E67" s="125"/>
      <c r="F67" s="123"/>
      <c r="G67" s="88"/>
      <c r="H67" s="124"/>
      <c r="I67" s="121"/>
      <c r="J67" s="122"/>
      <c r="K67" s="125"/>
      <c r="L67" s="123"/>
      <c r="M67" s="88"/>
      <c r="N67" s="124"/>
      <c r="O67" s="124"/>
    </row>
    <row r="68" spans="1:15" ht="15.75" thickBot="1" x14ac:dyDescent="0.3">
      <c r="A68" s="127" t="s">
        <v>115</v>
      </c>
      <c r="B68" s="130"/>
      <c r="C68" s="128"/>
      <c r="D68" s="128"/>
      <c r="E68" s="130">
        <f>SUM(E49:E67)</f>
        <v>0</v>
      </c>
      <c r="F68" s="129"/>
      <c r="G68" s="128"/>
      <c r="H68" s="130">
        <f>SUM(H49:H67)</f>
        <v>0</v>
      </c>
      <c r="I68" s="129"/>
      <c r="J68" s="128"/>
      <c r="K68" s="130">
        <f>SUM(K49:K67)</f>
        <v>0</v>
      </c>
      <c r="L68" s="129"/>
      <c r="M68" s="128"/>
      <c r="N68" s="130">
        <f>SUM(N49:N67)</f>
        <v>0</v>
      </c>
      <c r="O68" s="130"/>
    </row>
    <row r="69" spans="1:15" ht="15.75" thickBot="1" x14ac:dyDescent="0.3">
      <c r="A69" s="135" t="s">
        <v>116</v>
      </c>
      <c r="B69" s="136"/>
      <c r="C69" s="187">
        <f>E68+H68+K68+N68</f>
        <v>0</v>
      </c>
      <c r="D69" s="188"/>
      <c r="E69" s="188"/>
      <c r="F69" s="188"/>
      <c r="G69" s="188"/>
      <c r="H69" s="188"/>
      <c r="I69" s="188"/>
      <c r="J69" s="188"/>
      <c r="K69" s="188"/>
      <c r="L69" s="188"/>
      <c r="M69" s="188"/>
      <c r="N69" s="188"/>
      <c r="O69" s="189"/>
    </row>
  </sheetData>
  <mergeCells count="13">
    <mergeCell ref="A1:O1"/>
    <mergeCell ref="A5:O5"/>
    <mergeCell ref="A6:O6"/>
    <mergeCell ref="C69:O69"/>
    <mergeCell ref="A8:E8"/>
    <mergeCell ref="A21:F21"/>
    <mergeCell ref="A41:O41"/>
    <mergeCell ref="O45:O46"/>
    <mergeCell ref="C45:E45"/>
    <mergeCell ref="F45:H45"/>
    <mergeCell ref="I45:K45"/>
    <mergeCell ref="L45:N45"/>
    <mergeCell ref="A42:E4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E6C5B1-40AF-46A6-9CB8-9403E5CFA197}">
  <sheetPr>
    <pageSetUpPr fitToPage="1"/>
  </sheetPr>
  <dimension ref="A1:T43"/>
  <sheetViews>
    <sheetView showGridLines="0" tabSelected="1" zoomScale="70" zoomScaleNormal="70" zoomScaleSheetLayoutView="50" workbookViewId="0">
      <selection sqref="A1:O1"/>
    </sheetView>
  </sheetViews>
  <sheetFormatPr baseColWidth="10" defaultRowHeight="15" x14ac:dyDescent="0.25"/>
  <cols>
    <col min="1" max="1" width="59" customWidth="1"/>
    <col min="2" max="3" width="17" customWidth="1"/>
    <col min="4" max="4" width="22.28515625" customWidth="1"/>
    <col min="5" max="5" width="24.28515625" customWidth="1"/>
    <col min="6" max="6" width="26.5703125" customWidth="1"/>
    <col min="7" max="14" width="18.42578125" customWidth="1"/>
    <col min="15" max="15" width="17.140625" customWidth="1"/>
  </cols>
  <sheetData>
    <row r="1" spans="1:15" s="9" customFormat="1" ht="15.75" customHeight="1" x14ac:dyDescent="0.25">
      <c r="A1" s="183" t="s">
        <v>62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184"/>
    </row>
    <row r="2" spans="1:15" s="9" customFormat="1" x14ac:dyDescent="0.25"/>
    <row r="3" spans="1:15" s="9" customFormat="1" x14ac:dyDescent="0.25"/>
    <row r="4" spans="1:15" s="9" customFormat="1" x14ac:dyDescent="0.25"/>
    <row r="5" spans="1:15" s="9" customFormat="1" ht="15" customHeight="1" x14ac:dyDescent="0.25">
      <c r="A5" s="185" t="s">
        <v>59</v>
      </c>
      <c r="B5" s="185"/>
      <c r="C5" s="185"/>
      <c r="D5" s="185"/>
      <c r="E5" s="185"/>
      <c r="F5" s="185"/>
      <c r="G5" s="185"/>
      <c r="H5" s="185"/>
      <c r="I5" s="185"/>
      <c r="J5" s="185"/>
      <c r="K5" s="185"/>
      <c r="L5" s="185"/>
      <c r="M5" s="185"/>
      <c r="N5" s="185"/>
      <c r="O5" s="185"/>
    </row>
    <row r="6" spans="1:15" s="141" customFormat="1" ht="33" customHeight="1" x14ac:dyDescent="0.25">
      <c r="A6" s="186" t="s">
        <v>117</v>
      </c>
      <c r="B6" s="186"/>
      <c r="C6" s="186"/>
      <c r="D6" s="186"/>
      <c r="E6" s="186"/>
      <c r="F6" s="186"/>
      <c r="G6" s="186"/>
      <c r="H6" s="186"/>
      <c r="I6" s="186"/>
      <c r="J6" s="186"/>
      <c r="K6" s="186"/>
      <c r="L6" s="186"/>
      <c r="M6" s="186"/>
      <c r="N6" s="186"/>
      <c r="O6" s="186"/>
    </row>
    <row r="8" spans="1:15" s="18" customFormat="1" ht="31.5" x14ac:dyDescent="0.25">
      <c r="A8" s="34" t="s">
        <v>0</v>
      </c>
      <c r="B8" s="34" t="s">
        <v>66</v>
      </c>
      <c r="C8" s="34" t="s">
        <v>67</v>
      </c>
      <c r="D8" s="34" t="s">
        <v>68</v>
      </c>
      <c r="E8" s="34" t="s">
        <v>69</v>
      </c>
      <c r="F8"/>
    </row>
    <row r="9" spans="1:15" ht="30" x14ac:dyDescent="0.25">
      <c r="A9" s="14" t="s">
        <v>18</v>
      </c>
      <c r="B9" s="5" t="s">
        <v>73</v>
      </c>
      <c r="C9" s="5">
        <v>1</v>
      </c>
      <c r="D9" s="5" t="s">
        <v>74</v>
      </c>
      <c r="E9" s="5" t="s">
        <v>75</v>
      </c>
      <c r="F9" s="18"/>
      <c r="G9" s="18"/>
      <c r="H9" s="18"/>
      <c r="I9" s="18"/>
    </row>
    <row r="10" spans="1:15" ht="30" x14ac:dyDescent="0.25">
      <c r="A10" s="5" t="s">
        <v>18</v>
      </c>
      <c r="B10" s="5" t="s">
        <v>76</v>
      </c>
      <c r="C10" s="5">
        <v>1</v>
      </c>
      <c r="D10" s="5" t="s">
        <v>77</v>
      </c>
      <c r="E10" s="5" t="s">
        <v>78</v>
      </c>
      <c r="F10" s="18"/>
      <c r="G10" s="9"/>
      <c r="H10" s="9"/>
      <c r="I10" s="9"/>
      <c r="J10" s="9"/>
      <c r="K10" s="9"/>
      <c r="L10" s="9"/>
      <c r="M10" s="9"/>
      <c r="N10" s="9"/>
      <c r="O10" s="9"/>
    </row>
    <row r="11" spans="1:15" ht="30" x14ac:dyDescent="0.25">
      <c r="A11" s="14" t="s">
        <v>18</v>
      </c>
      <c r="B11" s="5" t="s">
        <v>79</v>
      </c>
      <c r="C11" s="5">
        <v>1</v>
      </c>
      <c r="D11" s="5" t="s">
        <v>80</v>
      </c>
      <c r="E11" s="5" t="s">
        <v>81</v>
      </c>
      <c r="F11" s="9"/>
      <c r="G11" s="9"/>
      <c r="H11" s="9"/>
      <c r="I11" s="9"/>
      <c r="J11" s="9"/>
      <c r="K11" s="9"/>
      <c r="L11" s="9"/>
      <c r="M11" s="9"/>
      <c r="N11" s="9"/>
      <c r="O11" s="9"/>
    </row>
    <row r="12" spans="1:15" x14ac:dyDescent="0.25">
      <c r="A12" s="5" t="s">
        <v>18</v>
      </c>
      <c r="B12" s="5" t="s">
        <v>82</v>
      </c>
      <c r="C12" s="5">
        <v>1</v>
      </c>
      <c r="D12" s="5" t="s">
        <v>83</v>
      </c>
      <c r="E12" s="5" t="s">
        <v>84</v>
      </c>
      <c r="F12" s="9"/>
      <c r="G12" s="9"/>
      <c r="H12" s="9"/>
      <c r="I12" s="9"/>
      <c r="J12" s="9"/>
      <c r="K12" s="9"/>
      <c r="L12" s="9"/>
      <c r="M12" s="9"/>
      <c r="N12" s="9"/>
      <c r="O12" s="9"/>
    </row>
    <row r="13" spans="1:15" ht="15.75" x14ac:dyDescent="0.25">
      <c r="A13" s="28" t="s">
        <v>17</v>
      </c>
      <c r="B13" s="28"/>
      <c r="C13" s="28">
        <f>SUM(C9:C12)</f>
        <v>4</v>
      </c>
      <c r="D13" s="28"/>
      <c r="E13" s="28"/>
      <c r="F13" s="9"/>
      <c r="G13" s="9"/>
      <c r="H13" s="9"/>
      <c r="I13" s="9"/>
      <c r="J13" s="9"/>
      <c r="K13" s="9"/>
      <c r="L13" s="9"/>
      <c r="M13" s="9"/>
      <c r="N13" s="9"/>
      <c r="O13" s="9"/>
    </row>
    <row r="14" spans="1:15" x14ac:dyDescent="0.25">
      <c r="F14" s="9"/>
      <c r="G14" s="25"/>
      <c r="H14" s="25"/>
      <c r="I14" s="25"/>
      <c r="J14" s="25"/>
      <c r="K14" s="25"/>
      <c r="L14" s="25"/>
      <c r="M14" s="25"/>
      <c r="N14" s="25"/>
      <c r="O14" s="25"/>
    </row>
    <row r="15" spans="1:15" x14ac:dyDescent="0.25">
      <c r="A15" s="143" t="s">
        <v>118</v>
      </c>
      <c r="F15" s="25"/>
      <c r="G15" s="25"/>
      <c r="H15" s="25"/>
      <c r="I15" s="25"/>
      <c r="J15" s="25"/>
      <c r="K15" s="25"/>
      <c r="L15" s="25"/>
      <c r="M15" s="25"/>
      <c r="N15" s="25"/>
      <c r="O15" s="25"/>
    </row>
    <row r="16" spans="1:15" x14ac:dyDescent="0.25">
      <c r="G16" s="25"/>
      <c r="H16" s="25"/>
      <c r="I16" s="25"/>
      <c r="J16" s="25"/>
      <c r="K16" s="25"/>
      <c r="L16" s="25"/>
      <c r="M16" s="25"/>
      <c r="N16" s="25"/>
      <c r="O16" s="25"/>
    </row>
    <row r="17" spans="1:20" x14ac:dyDescent="0.25">
      <c r="G17" s="25"/>
      <c r="H17" s="25"/>
      <c r="I17" s="25"/>
      <c r="J17" s="25"/>
      <c r="K17" s="25"/>
      <c r="L17" s="25"/>
      <c r="M17" s="25"/>
      <c r="N17" s="25"/>
      <c r="O17" s="25"/>
    </row>
    <row r="19" spans="1:20" s="9" customFormat="1" x14ac:dyDescent="0.25">
      <c r="A19" s="202" t="s">
        <v>90</v>
      </c>
      <c r="B19" s="202"/>
      <c r="C19" s="202"/>
      <c r="D19" s="202"/>
      <c r="E19" s="202"/>
      <c r="F19" s="202"/>
      <c r="G19" s="202"/>
      <c r="H19" s="202"/>
      <c r="I19" s="202"/>
      <c r="J19" s="202"/>
      <c r="K19" s="202"/>
      <c r="L19" s="202"/>
      <c r="M19" s="202"/>
      <c r="N19" s="202"/>
      <c r="O19" s="202"/>
    </row>
    <row r="20" spans="1:20" s="25" customFormat="1" ht="50.25" customHeight="1" x14ac:dyDescent="0.25">
      <c r="A20" s="201" t="s">
        <v>60</v>
      </c>
      <c r="B20" s="201"/>
      <c r="C20" s="201"/>
      <c r="D20" s="201"/>
      <c r="E20" s="201"/>
      <c r="F20" s="201"/>
      <c r="G20" s="201"/>
    </row>
    <row r="21" spans="1:20" s="25" customFormat="1" ht="19.5" customHeight="1" thickBot="1" x14ac:dyDescent="0.3">
      <c r="A21" s="145"/>
      <c r="B21" s="145"/>
      <c r="C21" s="145"/>
      <c r="D21" s="145"/>
      <c r="E21" s="145"/>
      <c r="F21" s="145"/>
      <c r="G21" s="145"/>
    </row>
    <row r="22" spans="1:20" s="24" customFormat="1" ht="16.5" thickBot="1" x14ac:dyDescent="0.3">
      <c r="A22" s="31"/>
      <c r="B22" s="31"/>
      <c r="C22" s="194" t="s">
        <v>87</v>
      </c>
      <c r="D22" s="195"/>
      <c r="E22" s="196"/>
      <c r="F22" s="197" t="s">
        <v>122</v>
      </c>
      <c r="G22" s="198"/>
      <c r="H22" s="199"/>
      <c r="I22" s="197" t="s">
        <v>88</v>
      </c>
      <c r="J22" s="198"/>
      <c r="K22" s="200"/>
      <c r="L22" s="197" t="s">
        <v>123</v>
      </c>
      <c r="M22" s="198"/>
      <c r="N22" s="200"/>
      <c r="O22" s="203" t="s">
        <v>45</v>
      </c>
      <c r="P22"/>
      <c r="Q22"/>
      <c r="R22"/>
    </row>
    <row r="23" spans="1:20" ht="34.5" customHeight="1" x14ac:dyDescent="0.25">
      <c r="A23" s="99" t="s">
        <v>48</v>
      </c>
      <c r="B23" s="100" t="s">
        <v>47</v>
      </c>
      <c r="C23" s="139" t="s">
        <v>46</v>
      </c>
      <c r="D23" s="140" t="s">
        <v>86</v>
      </c>
      <c r="E23" s="116" t="s">
        <v>125</v>
      </c>
      <c r="F23" s="118" t="s">
        <v>46</v>
      </c>
      <c r="G23" s="115" t="s">
        <v>86</v>
      </c>
      <c r="H23" s="116" t="s">
        <v>125</v>
      </c>
      <c r="I23" s="114" t="s">
        <v>46</v>
      </c>
      <c r="J23" s="115" t="s">
        <v>86</v>
      </c>
      <c r="K23" s="116" t="s">
        <v>125</v>
      </c>
      <c r="L23" s="114" t="s">
        <v>46</v>
      </c>
      <c r="M23" s="117" t="s">
        <v>86</v>
      </c>
      <c r="N23" s="116" t="s">
        <v>125</v>
      </c>
      <c r="O23" s="204"/>
    </row>
    <row r="24" spans="1:20" x14ac:dyDescent="0.25">
      <c r="A24" s="45" t="s">
        <v>44</v>
      </c>
      <c r="B24" s="46"/>
      <c r="C24" s="64"/>
      <c r="D24" s="146"/>
      <c r="E24" s="65"/>
      <c r="F24" s="59"/>
      <c r="G24" s="146"/>
      <c r="H24" s="59"/>
      <c r="I24" s="64"/>
      <c r="J24" s="146"/>
      <c r="K24" s="65"/>
      <c r="L24" s="64"/>
      <c r="M24" s="146"/>
      <c r="N24" s="65"/>
      <c r="O24" s="79"/>
      <c r="P24" s="7"/>
      <c r="Q24" s="7"/>
      <c r="R24" s="7"/>
      <c r="S24" s="7"/>
      <c r="T24" s="7"/>
    </row>
    <row r="25" spans="1:20" x14ac:dyDescent="0.25">
      <c r="A25" s="47" t="s">
        <v>43</v>
      </c>
      <c r="B25" s="48"/>
      <c r="C25" s="148"/>
      <c r="D25" s="149"/>
      <c r="E25" s="150"/>
      <c r="F25" s="151"/>
      <c r="G25" s="149"/>
      <c r="H25" s="149"/>
      <c r="I25" s="66"/>
      <c r="J25" s="60"/>
      <c r="K25" s="67"/>
      <c r="L25" s="151"/>
      <c r="M25" s="149"/>
      <c r="N25" s="149"/>
      <c r="O25" s="137"/>
    </row>
    <row r="26" spans="1:20" ht="30" x14ac:dyDescent="0.25">
      <c r="A26" s="49" t="s">
        <v>42</v>
      </c>
      <c r="B26" s="50" t="s">
        <v>39</v>
      </c>
      <c r="C26" s="151"/>
      <c r="D26" s="152"/>
      <c r="E26" s="153"/>
      <c r="F26" s="154"/>
      <c r="G26" s="152"/>
      <c r="H26" s="155"/>
      <c r="I26" s="49"/>
      <c r="J26" s="147"/>
      <c r="K26" s="50"/>
      <c r="L26" s="154"/>
      <c r="M26" s="152"/>
      <c r="N26" s="155"/>
      <c r="O26" s="80"/>
    </row>
    <row r="27" spans="1:20" x14ac:dyDescent="0.25">
      <c r="A27" s="49" t="s">
        <v>41</v>
      </c>
      <c r="B27" s="50"/>
      <c r="C27" s="151"/>
      <c r="D27" s="156"/>
      <c r="E27" s="153"/>
      <c r="F27" s="154"/>
      <c r="G27" s="156"/>
      <c r="H27" s="155"/>
      <c r="I27" s="49"/>
      <c r="J27" s="5"/>
      <c r="K27" s="50"/>
      <c r="L27" s="154"/>
      <c r="M27" s="156"/>
      <c r="N27" s="155"/>
      <c r="O27" s="80"/>
    </row>
    <row r="28" spans="1:20" ht="30" x14ac:dyDescent="0.25">
      <c r="A28" s="49" t="s">
        <v>40</v>
      </c>
      <c r="B28" s="50" t="s">
        <v>39</v>
      </c>
      <c r="C28" s="151"/>
      <c r="D28" s="157"/>
      <c r="E28" s="153"/>
      <c r="F28" s="154"/>
      <c r="G28" s="157"/>
      <c r="H28" s="155"/>
      <c r="I28" s="49"/>
      <c r="J28" s="87"/>
      <c r="K28" s="50"/>
      <c r="L28" s="154"/>
      <c r="M28" s="157"/>
      <c r="N28" s="155"/>
      <c r="O28" s="80"/>
      <c r="P28" s="7"/>
      <c r="Q28" s="7"/>
      <c r="R28" s="7"/>
      <c r="S28" s="7"/>
      <c r="T28" s="7"/>
    </row>
    <row r="29" spans="1:20" x14ac:dyDescent="0.25">
      <c r="A29" s="45" t="s">
        <v>70</v>
      </c>
      <c r="B29" s="46"/>
      <c r="C29" s="158"/>
      <c r="D29" s="159"/>
      <c r="E29" s="160"/>
      <c r="F29" s="159"/>
      <c r="G29" s="159"/>
      <c r="H29" s="159"/>
      <c r="I29" s="64"/>
      <c r="J29" s="59"/>
      <c r="K29" s="65"/>
      <c r="L29" s="159"/>
      <c r="M29" s="159"/>
      <c r="N29" s="159"/>
      <c r="O29" s="79"/>
    </row>
    <row r="30" spans="1:20" x14ac:dyDescent="0.25">
      <c r="A30" s="53" t="s">
        <v>35</v>
      </c>
      <c r="B30" s="54" t="s">
        <v>30</v>
      </c>
      <c r="C30" s="161"/>
      <c r="D30" s="162"/>
      <c r="E30" s="163"/>
      <c r="F30" s="164"/>
      <c r="G30" s="162"/>
      <c r="H30" s="165"/>
      <c r="I30" s="97"/>
      <c r="J30" s="95"/>
      <c r="K30" s="98"/>
      <c r="L30" s="164"/>
      <c r="M30" s="162"/>
      <c r="N30" s="165"/>
      <c r="O30" s="120"/>
    </row>
    <row r="31" spans="1:20" x14ac:dyDescent="0.25">
      <c r="A31" s="53" t="s">
        <v>36</v>
      </c>
      <c r="B31" s="54" t="s">
        <v>29</v>
      </c>
      <c r="C31" s="161"/>
      <c r="D31" s="164"/>
      <c r="E31" s="163"/>
      <c r="F31" s="164"/>
      <c r="G31" s="164"/>
      <c r="H31" s="165"/>
      <c r="I31" s="97"/>
      <c r="J31" s="95"/>
      <c r="K31" s="98"/>
      <c r="L31" s="164"/>
      <c r="M31" s="164"/>
      <c r="N31" s="165"/>
      <c r="O31" s="120"/>
    </row>
    <row r="32" spans="1:20" x14ac:dyDescent="0.25">
      <c r="A32" s="45" t="s">
        <v>34</v>
      </c>
      <c r="B32" s="46"/>
      <c r="C32" s="158"/>
      <c r="D32" s="159"/>
      <c r="E32" s="160"/>
      <c r="F32" s="159"/>
      <c r="G32" s="159"/>
      <c r="H32" s="159"/>
      <c r="I32" s="64"/>
      <c r="J32" s="59"/>
      <c r="K32" s="65"/>
      <c r="L32" s="159"/>
      <c r="M32" s="159"/>
      <c r="N32" s="159"/>
      <c r="O32" s="79"/>
    </row>
    <row r="33" spans="1:15" x14ac:dyDescent="0.25">
      <c r="A33" s="49" t="s">
        <v>33</v>
      </c>
      <c r="B33" s="50" t="s">
        <v>19</v>
      </c>
      <c r="C33" s="151"/>
      <c r="D33" s="166"/>
      <c r="E33" s="153"/>
      <c r="F33" s="154"/>
      <c r="G33" s="166"/>
      <c r="H33" s="155"/>
      <c r="I33" s="49"/>
      <c r="J33" s="89"/>
      <c r="K33" s="50"/>
      <c r="L33" s="154"/>
      <c r="M33" s="166"/>
      <c r="N33" s="155"/>
      <c r="O33" s="80"/>
    </row>
    <row r="34" spans="1:15" ht="15" customHeight="1" x14ac:dyDescent="0.25">
      <c r="A34" s="45" t="s">
        <v>32</v>
      </c>
      <c r="B34" s="46"/>
      <c r="C34" s="158"/>
      <c r="D34" s="159"/>
      <c r="E34" s="160"/>
      <c r="F34" s="159"/>
      <c r="G34" s="159"/>
      <c r="H34" s="159"/>
      <c r="I34" s="64"/>
      <c r="J34" s="59"/>
      <c r="K34" s="65"/>
      <c r="L34" s="159"/>
      <c r="M34" s="159"/>
      <c r="N34" s="159"/>
      <c r="O34" s="79"/>
    </row>
    <row r="35" spans="1:15" x14ac:dyDescent="0.25">
      <c r="A35" s="53" t="s">
        <v>56</v>
      </c>
      <c r="B35" s="35" t="s">
        <v>29</v>
      </c>
      <c r="C35" s="167"/>
      <c r="D35" s="168"/>
      <c r="E35" s="169"/>
      <c r="F35" s="170"/>
      <c r="G35" s="168"/>
      <c r="H35" s="171"/>
      <c r="I35" s="53"/>
      <c r="J35" s="90"/>
      <c r="K35" s="54"/>
      <c r="L35" s="170"/>
      <c r="M35" s="168"/>
      <c r="N35" s="171"/>
      <c r="O35" s="82"/>
    </row>
    <row r="36" spans="1:15" x14ac:dyDescent="0.25">
      <c r="A36" s="51" t="s">
        <v>25</v>
      </c>
      <c r="B36" s="52"/>
      <c r="C36" s="172"/>
      <c r="D36" s="165"/>
      <c r="E36" s="163"/>
      <c r="F36" s="165"/>
      <c r="G36" s="165"/>
      <c r="H36" s="165"/>
      <c r="I36" s="70"/>
      <c r="J36" s="62"/>
      <c r="K36" s="71"/>
      <c r="L36" s="165"/>
      <c r="M36" s="165"/>
      <c r="N36" s="165"/>
      <c r="O36" s="81"/>
    </row>
    <row r="37" spans="1:15" x14ac:dyDescent="0.25">
      <c r="A37" s="49" t="s">
        <v>24</v>
      </c>
      <c r="B37" s="5" t="s">
        <v>21</v>
      </c>
      <c r="C37" s="167"/>
      <c r="D37" s="168"/>
      <c r="E37" s="169"/>
      <c r="F37" s="170"/>
      <c r="G37" s="168"/>
      <c r="H37" s="171"/>
      <c r="I37" s="53"/>
      <c r="J37" s="90"/>
      <c r="K37" s="54"/>
      <c r="L37" s="170"/>
      <c r="M37" s="168"/>
      <c r="N37" s="171"/>
      <c r="O37" s="82"/>
    </row>
    <row r="38" spans="1:15" x14ac:dyDescent="0.25">
      <c r="A38" s="49" t="s">
        <v>23</v>
      </c>
      <c r="B38" s="5" t="s">
        <v>21</v>
      </c>
      <c r="C38" s="167"/>
      <c r="D38" s="173"/>
      <c r="E38" s="169"/>
      <c r="F38" s="170"/>
      <c r="G38" s="173"/>
      <c r="H38" s="171"/>
      <c r="I38" s="53"/>
      <c r="J38" s="35"/>
      <c r="K38" s="54"/>
      <c r="L38" s="170"/>
      <c r="M38" s="173"/>
      <c r="N38" s="171"/>
      <c r="O38" s="82"/>
    </row>
    <row r="39" spans="1:15" ht="30" x14ac:dyDescent="0.25">
      <c r="A39" s="49" t="s">
        <v>22</v>
      </c>
      <c r="B39" s="5" t="s">
        <v>21</v>
      </c>
      <c r="C39" s="167"/>
      <c r="D39" s="174"/>
      <c r="E39" s="169"/>
      <c r="F39" s="170"/>
      <c r="G39" s="174"/>
      <c r="H39" s="171"/>
      <c r="I39" s="53"/>
      <c r="J39" s="88"/>
      <c r="K39" s="54"/>
      <c r="L39" s="170"/>
      <c r="M39" s="174"/>
      <c r="N39" s="171"/>
      <c r="O39" s="82"/>
    </row>
    <row r="40" spans="1:15" x14ac:dyDescent="0.25">
      <c r="A40" s="51" t="s">
        <v>20</v>
      </c>
      <c r="B40" s="55" t="s">
        <v>19</v>
      </c>
      <c r="C40" s="175"/>
      <c r="D40" s="176"/>
      <c r="E40" s="177"/>
      <c r="F40" s="176"/>
      <c r="G40" s="176"/>
      <c r="H40" s="176"/>
      <c r="I40" s="74"/>
      <c r="J40" s="63"/>
      <c r="K40" s="75"/>
      <c r="L40" s="176"/>
      <c r="M40" s="176"/>
      <c r="N40" s="176"/>
      <c r="O40" s="83"/>
    </row>
    <row r="41" spans="1:15" ht="30.75" thickBot="1" x14ac:dyDescent="0.3">
      <c r="A41" s="94" t="s">
        <v>71</v>
      </c>
      <c r="B41" s="58"/>
      <c r="C41" s="178"/>
      <c r="D41" s="179"/>
      <c r="E41" s="180"/>
      <c r="F41" s="178"/>
      <c r="G41" s="181"/>
      <c r="H41" s="182"/>
      <c r="I41" s="56"/>
      <c r="J41" s="91"/>
      <c r="K41" s="58"/>
      <c r="L41" s="178"/>
      <c r="M41" s="181"/>
      <c r="N41" s="182"/>
      <c r="O41" s="84"/>
    </row>
    <row r="42" spans="1:15" ht="15.75" thickBot="1" x14ac:dyDescent="0.3">
      <c r="A42" s="127" t="s">
        <v>115</v>
      </c>
      <c r="B42" s="130"/>
      <c r="C42" s="128"/>
      <c r="D42" s="128"/>
      <c r="E42" s="130">
        <f>SUM(E26:E41)</f>
        <v>0</v>
      </c>
      <c r="F42" s="129"/>
      <c r="G42" s="128"/>
      <c r="H42" s="130">
        <f>SUM(H26:H41)</f>
        <v>0</v>
      </c>
      <c r="I42" s="129"/>
      <c r="J42" s="128"/>
      <c r="K42" s="130">
        <f>SUM(K26:K41)</f>
        <v>0</v>
      </c>
      <c r="L42" s="129"/>
      <c r="M42" s="128"/>
      <c r="N42" s="130">
        <f>SUM(N26:N41)</f>
        <v>0</v>
      </c>
      <c r="O42" s="138"/>
    </row>
    <row r="43" spans="1:15" ht="15.75" thickBot="1" x14ac:dyDescent="0.3">
      <c r="A43" s="135" t="s">
        <v>116</v>
      </c>
      <c r="B43" s="136"/>
      <c r="C43" s="187">
        <f>E42+H42+K42+N42</f>
        <v>0</v>
      </c>
      <c r="D43" s="188"/>
      <c r="E43" s="188"/>
      <c r="F43" s="188"/>
      <c r="G43" s="188"/>
      <c r="H43" s="188"/>
      <c r="I43" s="188"/>
      <c r="J43" s="188"/>
      <c r="K43" s="188"/>
      <c r="L43" s="188"/>
      <c r="M43" s="188"/>
      <c r="N43" s="188"/>
      <c r="O43" s="189"/>
    </row>
  </sheetData>
  <mergeCells count="11">
    <mergeCell ref="C43:O43"/>
    <mergeCell ref="A1:O1"/>
    <mergeCell ref="A5:O5"/>
    <mergeCell ref="A6:O6"/>
    <mergeCell ref="A19:O19"/>
    <mergeCell ref="A20:G20"/>
    <mergeCell ref="C22:E22"/>
    <mergeCell ref="F22:H22"/>
    <mergeCell ref="I22:K22"/>
    <mergeCell ref="L22:N22"/>
    <mergeCell ref="O22:O23"/>
  </mergeCells>
  <pageMargins left="0.7" right="0.7" top="0.75" bottom="0.75" header="0.3" footer="0.3"/>
  <pageSetup paperSize="9" scale="2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3602D8-AF8A-4DA1-A765-6BAF8A7BE862}">
  <dimension ref="A1:X63"/>
  <sheetViews>
    <sheetView showGridLines="0" topLeftCell="A13" zoomScale="70" zoomScaleNormal="70" workbookViewId="0">
      <selection activeCell="A57" sqref="A57"/>
    </sheetView>
  </sheetViews>
  <sheetFormatPr baseColWidth="10" defaultRowHeight="15" x14ac:dyDescent="0.25"/>
  <cols>
    <col min="1" max="1" width="63" customWidth="1"/>
    <col min="2" max="2" width="32.140625" customWidth="1"/>
    <col min="3" max="3" width="29.7109375" customWidth="1"/>
    <col min="4" max="4" width="39.42578125" customWidth="1"/>
    <col min="5" max="5" width="17.7109375" customWidth="1"/>
    <col min="6" max="6" width="31.42578125" customWidth="1"/>
    <col min="7" max="8" width="15.85546875" customWidth="1"/>
    <col min="9" max="17" width="17.5703125" customWidth="1"/>
    <col min="18" max="18" width="18.140625" customWidth="1"/>
  </cols>
  <sheetData>
    <row r="1" spans="1:18" s="9" customFormat="1" ht="15.75" customHeight="1" x14ac:dyDescent="0.25">
      <c r="A1" s="183" t="s">
        <v>64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184"/>
      <c r="P1" s="184"/>
      <c r="Q1" s="184"/>
      <c r="R1" s="184"/>
    </row>
    <row r="2" spans="1:18" s="9" customFormat="1" x14ac:dyDescent="0.25"/>
    <row r="3" spans="1:18" s="9" customFormat="1" x14ac:dyDescent="0.25"/>
    <row r="4" spans="1:18" s="9" customFormat="1" x14ac:dyDescent="0.25"/>
    <row r="5" spans="1:18" s="9" customFormat="1" ht="15" customHeight="1" x14ac:dyDescent="0.25">
      <c r="A5" s="185" t="s">
        <v>59</v>
      </c>
      <c r="B5" s="185"/>
      <c r="C5" s="185"/>
      <c r="D5" s="185"/>
      <c r="E5" s="185"/>
      <c r="F5" s="185"/>
      <c r="G5" s="185"/>
      <c r="H5" s="185"/>
      <c r="I5" s="185"/>
      <c r="J5" s="185"/>
      <c r="K5" s="185"/>
      <c r="L5" s="185"/>
      <c r="M5" s="185"/>
      <c r="N5" s="185"/>
      <c r="O5" s="185"/>
      <c r="P5" s="185"/>
      <c r="Q5" s="185"/>
      <c r="R5" s="185"/>
    </row>
    <row r="6" spans="1:18" s="25" customFormat="1" x14ac:dyDescent="0.25">
      <c r="A6" s="186" t="s">
        <v>89</v>
      </c>
      <c r="B6" s="186"/>
      <c r="C6" s="186"/>
      <c r="D6" s="186"/>
      <c r="E6" s="186"/>
      <c r="F6" s="186"/>
      <c r="G6" s="186"/>
    </row>
    <row r="7" spans="1:18" s="25" customFormat="1" x14ac:dyDescent="0.25">
      <c r="A7" s="30"/>
      <c r="B7" s="30"/>
      <c r="C7" s="30"/>
      <c r="D7" s="30"/>
      <c r="E7" s="30"/>
      <c r="F7" s="30"/>
      <c r="G7" s="30"/>
    </row>
    <row r="8" spans="1:18" ht="47.25" x14ac:dyDescent="0.25">
      <c r="A8" s="33" t="s">
        <v>0</v>
      </c>
      <c r="B8" s="33" t="s">
        <v>1</v>
      </c>
      <c r="C8" s="34" t="s">
        <v>5</v>
      </c>
      <c r="D8" s="34" t="s">
        <v>4</v>
      </c>
      <c r="E8" s="33" t="s">
        <v>12</v>
      </c>
      <c r="F8" s="33" t="s">
        <v>2</v>
      </c>
      <c r="H8" s="2"/>
    </row>
    <row r="9" spans="1:18" ht="27" customHeight="1" x14ac:dyDescent="0.25">
      <c r="A9" s="14" t="s">
        <v>7</v>
      </c>
      <c r="B9" s="14" t="s">
        <v>13</v>
      </c>
      <c r="C9" s="205" t="s">
        <v>58</v>
      </c>
      <c r="D9" s="19">
        <v>25680</v>
      </c>
      <c r="E9" s="20">
        <v>55</v>
      </c>
      <c r="F9" s="20">
        <f>D9*E9</f>
        <v>1412400</v>
      </c>
      <c r="G9" s="112"/>
      <c r="H9" s="3"/>
    </row>
    <row r="10" spans="1:18" ht="27" customHeight="1" x14ac:dyDescent="0.25">
      <c r="A10" s="14" t="s">
        <v>18</v>
      </c>
      <c r="B10" s="14" t="s">
        <v>13</v>
      </c>
      <c r="C10" s="206"/>
      <c r="D10" s="19">
        <v>295</v>
      </c>
      <c r="E10" s="20">
        <v>55</v>
      </c>
      <c r="F10" s="20">
        <f t="shared" ref="F10:F15" si="0">D10*E10</f>
        <v>16225</v>
      </c>
      <c r="H10" s="3"/>
    </row>
    <row r="11" spans="1:18" ht="27" customHeight="1" x14ac:dyDescent="0.25">
      <c r="A11" s="14" t="s">
        <v>3</v>
      </c>
      <c r="B11" s="14" t="s">
        <v>13</v>
      </c>
      <c r="C11" s="206"/>
      <c r="D11" s="19">
        <v>3013</v>
      </c>
      <c r="E11" s="20">
        <v>55</v>
      </c>
      <c r="F11" s="20">
        <f t="shared" si="0"/>
        <v>165715</v>
      </c>
      <c r="H11" s="3"/>
    </row>
    <row r="12" spans="1:18" ht="27" customHeight="1" x14ac:dyDescent="0.25">
      <c r="A12" s="14" t="s">
        <v>14</v>
      </c>
      <c r="B12" s="14" t="s">
        <v>49</v>
      </c>
      <c r="C12" s="206"/>
      <c r="D12" s="21">
        <v>6000</v>
      </c>
      <c r="E12" s="20">
        <v>55</v>
      </c>
      <c r="F12" s="20">
        <f t="shared" si="0"/>
        <v>330000</v>
      </c>
      <c r="G12" s="1"/>
      <c r="H12" s="3"/>
    </row>
    <row r="13" spans="1:18" ht="27" customHeight="1" x14ac:dyDescent="0.25">
      <c r="A13" s="14" t="s">
        <v>14</v>
      </c>
      <c r="B13" s="14" t="s">
        <v>13</v>
      </c>
      <c r="C13" s="206"/>
      <c r="D13" s="21">
        <v>255</v>
      </c>
      <c r="E13" s="20">
        <v>55</v>
      </c>
      <c r="F13" s="20">
        <f t="shared" si="0"/>
        <v>14025</v>
      </c>
      <c r="G13" s="1"/>
      <c r="H13" s="3"/>
    </row>
    <row r="14" spans="1:18" ht="27" customHeight="1" x14ac:dyDescent="0.25">
      <c r="A14" s="14" t="s">
        <v>14</v>
      </c>
      <c r="B14" s="14" t="s">
        <v>15</v>
      </c>
      <c r="C14" s="206"/>
      <c r="D14" s="21">
        <v>6000</v>
      </c>
      <c r="E14" s="20">
        <v>55</v>
      </c>
      <c r="F14" s="20">
        <f t="shared" si="0"/>
        <v>330000</v>
      </c>
      <c r="G14" s="1"/>
      <c r="H14" s="3"/>
    </row>
    <row r="15" spans="1:18" ht="27" customHeight="1" x14ac:dyDescent="0.25">
      <c r="A15" s="14" t="s">
        <v>14</v>
      </c>
      <c r="B15" s="14" t="s">
        <v>16</v>
      </c>
      <c r="C15" s="207"/>
      <c r="D15" s="21">
        <v>5000</v>
      </c>
      <c r="E15" s="20">
        <v>55</v>
      </c>
      <c r="F15" s="20">
        <f t="shared" si="0"/>
        <v>275000</v>
      </c>
      <c r="G15" s="1"/>
    </row>
    <row r="16" spans="1:18" ht="15.75" x14ac:dyDescent="0.25">
      <c r="A16" s="22" t="s">
        <v>17</v>
      </c>
      <c r="B16" s="22"/>
      <c r="C16" s="22"/>
      <c r="D16" s="23">
        <f>(D9+D10+D11+D12+D13+D14+D15)</f>
        <v>46243</v>
      </c>
      <c r="E16" s="23">
        <f>(E9+E10+E11+E12+E13+E14+E15)</f>
        <v>385</v>
      </c>
      <c r="F16" s="23">
        <f>(F9+F10+F11+F12+F13+F14+F15)</f>
        <v>2543365</v>
      </c>
    </row>
    <row r="17" spans="1:7" s="17" customFormat="1" ht="15.75" x14ac:dyDescent="0.25">
      <c r="A17" s="15"/>
      <c r="B17" s="15"/>
      <c r="C17" s="15"/>
      <c r="D17" s="16"/>
      <c r="E17" s="16"/>
      <c r="F17" s="16"/>
    </row>
    <row r="18" spans="1:7" s="17" customFormat="1" ht="15.75" x14ac:dyDescent="0.25">
      <c r="A18" s="15"/>
      <c r="B18" s="15"/>
      <c r="C18" s="15"/>
      <c r="D18" s="16"/>
      <c r="E18" s="16"/>
      <c r="F18" s="16"/>
    </row>
    <row r="19" spans="1:7" s="17" customFormat="1" x14ac:dyDescent="0.25">
      <c r="A19" s="208" t="s">
        <v>114</v>
      </c>
      <c r="B19" s="209"/>
      <c r="C19" s="209"/>
      <c r="D19" s="209"/>
      <c r="E19" s="210"/>
    </row>
    <row r="20" spans="1:7" s="17" customFormat="1" ht="31.5" x14ac:dyDescent="0.25">
      <c r="A20" s="34" t="s">
        <v>91</v>
      </c>
      <c r="B20" s="33" t="s">
        <v>0</v>
      </c>
      <c r="C20" s="33" t="s">
        <v>1</v>
      </c>
      <c r="D20" s="34" t="s">
        <v>5</v>
      </c>
      <c r="E20" s="34" t="s">
        <v>4</v>
      </c>
      <c r="F20" s="16"/>
    </row>
    <row r="21" spans="1:7" s="17" customFormat="1" ht="15.75" customHeight="1" x14ac:dyDescent="0.25">
      <c r="A21" s="110" t="s">
        <v>94</v>
      </c>
      <c r="B21" s="14" t="s">
        <v>7</v>
      </c>
      <c r="C21" s="14" t="s">
        <v>13</v>
      </c>
      <c r="D21" s="205" t="s">
        <v>58</v>
      </c>
      <c r="E21" s="19">
        <f>D9/3</f>
        <v>8560</v>
      </c>
      <c r="F21" s="16"/>
    </row>
    <row r="22" spans="1:7" s="17" customFormat="1" ht="15.75" x14ac:dyDescent="0.25">
      <c r="A22" s="110" t="s">
        <v>96</v>
      </c>
      <c r="B22" s="14" t="s">
        <v>7</v>
      </c>
      <c r="C22" s="14" t="s">
        <v>13</v>
      </c>
      <c r="D22" s="206"/>
      <c r="E22" s="19">
        <f>D9/3</f>
        <v>8560</v>
      </c>
      <c r="F22" s="16"/>
    </row>
    <row r="23" spans="1:7" s="17" customFormat="1" ht="15.75" x14ac:dyDescent="0.25">
      <c r="A23" s="110" t="s">
        <v>98</v>
      </c>
      <c r="B23" s="14" t="s">
        <v>7</v>
      </c>
      <c r="C23" s="14" t="s">
        <v>13</v>
      </c>
      <c r="D23" s="206"/>
      <c r="E23" s="19">
        <f>D9/3</f>
        <v>8560</v>
      </c>
      <c r="F23" s="16"/>
    </row>
    <row r="24" spans="1:7" s="17" customFormat="1" ht="15.75" x14ac:dyDescent="0.25">
      <c r="A24" s="110" t="s">
        <v>100</v>
      </c>
      <c r="B24" s="14" t="s">
        <v>18</v>
      </c>
      <c r="C24" s="14" t="s">
        <v>13</v>
      </c>
      <c r="D24" s="206"/>
      <c r="E24" s="19">
        <v>295</v>
      </c>
      <c r="F24" s="16"/>
    </row>
    <row r="25" spans="1:7" s="17" customFormat="1" ht="15.75" x14ac:dyDescent="0.25">
      <c r="A25" s="110" t="s">
        <v>101</v>
      </c>
      <c r="B25" s="14" t="s">
        <v>3</v>
      </c>
      <c r="C25" s="14" t="s">
        <v>13</v>
      </c>
      <c r="D25" s="206"/>
      <c r="E25" s="19">
        <v>3013</v>
      </c>
      <c r="F25" s="16"/>
    </row>
    <row r="26" spans="1:7" s="17" customFormat="1" ht="15.75" x14ac:dyDescent="0.25">
      <c r="A26" s="110" t="s">
        <v>102</v>
      </c>
      <c r="B26" s="14" t="s">
        <v>14</v>
      </c>
      <c r="C26" s="14" t="s">
        <v>49</v>
      </c>
      <c r="D26" s="206"/>
      <c r="E26" s="21">
        <v>6000</v>
      </c>
      <c r="F26" s="16"/>
      <c r="G26" s="17" t="s">
        <v>119</v>
      </c>
    </row>
    <row r="27" spans="1:7" s="17" customFormat="1" ht="15.75" x14ac:dyDescent="0.25">
      <c r="A27" s="110" t="s">
        <v>104</v>
      </c>
      <c r="B27" s="14" t="s">
        <v>14</v>
      </c>
      <c r="C27" s="14" t="s">
        <v>13</v>
      </c>
      <c r="D27" s="206"/>
      <c r="E27" s="21">
        <v>255</v>
      </c>
      <c r="F27" s="16"/>
    </row>
    <row r="28" spans="1:7" s="17" customFormat="1" ht="15.75" x14ac:dyDescent="0.25">
      <c r="A28" s="110" t="s">
        <v>105</v>
      </c>
      <c r="B28" s="14" t="s">
        <v>14</v>
      </c>
      <c r="C28" s="14" t="s">
        <v>15</v>
      </c>
      <c r="D28" s="206"/>
      <c r="E28" s="21">
        <f>D14/2</f>
        <v>3000</v>
      </c>
      <c r="F28" s="16"/>
    </row>
    <row r="29" spans="1:7" s="17" customFormat="1" ht="15.75" x14ac:dyDescent="0.25">
      <c r="A29" s="110" t="s">
        <v>106</v>
      </c>
      <c r="B29" s="14" t="s">
        <v>14</v>
      </c>
      <c r="C29" s="14" t="s">
        <v>15</v>
      </c>
      <c r="D29" s="206"/>
      <c r="E29" s="21">
        <f>D14/2</f>
        <v>3000</v>
      </c>
      <c r="F29" s="16"/>
    </row>
    <row r="30" spans="1:7" s="17" customFormat="1" ht="15.75" x14ac:dyDescent="0.25">
      <c r="A30" s="110" t="s">
        <v>107</v>
      </c>
      <c r="B30" s="14" t="s">
        <v>14</v>
      </c>
      <c r="C30" s="14" t="s">
        <v>16</v>
      </c>
      <c r="D30" s="207"/>
      <c r="E30" s="21">
        <v>5000</v>
      </c>
      <c r="F30" s="16"/>
    </row>
    <row r="31" spans="1:7" s="17" customFormat="1" ht="15.75" x14ac:dyDescent="0.25">
      <c r="A31" s="15"/>
      <c r="B31" s="15"/>
      <c r="C31" s="15"/>
      <c r="D31" s="16"/>
      <c r="E31" s="16"/>
      <c r="F31" s="16"/>
    </row>
    <row r="32" spans="1:7" s="17" customFormat="1" ht="15.75" x14ac:dyDescent="0.25">
      <c r="A32" s="15"/>
      <c r="B32" s="15"/>
      <c r="C32" s="15"/>
      <c r="D32" s="16"/>
      <c r="E32" s="16"/>
      <c r="F32" s="16"/>
    </row>
    <row r="33" spans="1:24" s="17" customFormat="1" ht="15.75" x14ac:dyDescent="0.25">
      <c r="A33" s="15"/>
      <c r="B33" s="15"/>
      <c r="C33" s="15"/>
      <c r="D33" s="16"/>
      <c r="E33" s="16"/>
      <c r="F33" s="16"/>
    </row>
    <row r="34" spans="1:24" s="9" customFormat="1" ht="15.75" customHeight="1" x14ac:dyDescent="0.25">
      <c r="A34" s="142" t="s">
        <v>90</v>
      </c>
      <c r="B34" s="142"/>
      <c r="C34" s="142"/>
      <c r="D34" s="142"/>
      <c r="E34" s="142"/>
      <c r="F34" s="142"/>
      <c r="G34" s="142"/>
      <c r="H34" s="142"/>
      <c r="I34" s="142"/>
      <c r="J34" s="142"/>
      <c r="K34" s="142"/>
      <c r="L34" s="142"/>
      <c r="M34" s="142"/>
      <c r="N34" s="142"/>
      <c r="O34" s="142"/>
      <c r="P34" s="142"/>
      <c r="Q34" s="142"/>
      <c r="R34" s="142"/>
    </row>
    <row r="35" spans="1:24" s="25" customFormat="1" ht="50.25" customHeight="1" x14ac:dyDescent="0.25">
      <c r="A35" s="201" t="s">
        <v>61</v>
      </c>
      <c r="B35" s="201"/>
      <c r="C35" s="201"/>
      <c r="D35" s="201"/>
      <c r="E35" s="201"/>
      <c r="F35" s="201"/>
      <c r="G35" s="201"/>
      <c r="H35" s="201"/>
      <c r="I35" s="201"/>
      <c r="J35" s="201"/>
      <c r="K35" s="201"/>
      <c r="L35" s="201"/>
      <c r="M35" s="201"/>
      <c r="N35" s="201"/>
      <c r="O35" s="201"/>
      <c r="P35" s="201"/>
      <c r="Q35" s="201"/>
      <c r="R35" s="201"/>
    </row>
    <row r="36" spans="1:24" s="17" customFormat="1" ht="16.5" thickBot="1" x14ac:dyDescent="0.3">
      <c r="A36" s="15"/>
      <c r="B36" s="15"/>
      <c r="C36" s="15"/>
      <c r="D36" s="16"/>
      <c r="E36" s="16"/>
      <c r="F36" s="16"/>
    </row>
    <row r="37" spans="1:24" s="24" customFormat="1" ht="16.5" thickBot="1" x14ac:dyDescent="0.3">
      <c r="A37" s="31"/>
      <c r="B37" s="31"/>
      <c r="C37" s="194" t="s">
        <v>87</v>
      </c>
      <c r="D37" s="195"/>
      <c r="E37" s="196"/>
      <c r="F37" s="197" t="s">
        <v>122</v>
      </c>
      <c r="G37" s="198"/>
      <c r="H37" s="200"/>
      <c r="I37" s="197" t="s">
        <v>123</v>
      </c>
      <c r="J37" s="198"/>
      <c r="K37" s="200"/>
      <c r="L37" s="197" t="s">
        <v>88</v>
      </c>
      <c r="M37" s="198"/>
      <c r="N37" s="200"/>
      <c r="O37" s="197" t="s">
        <v>124</v>
      </c>
      <c r="P37" s="198"/>
      <c r="Q37" s="200"/>
      <c r="R37" s="203" t="s">
        <v>45</v>
      </c>
      <c r="S37"/>
      <c r="T37"/>
      <c r="U37"/>
      <c r="V37"/>
    </row>
    <row r="38" spans="1:24" x14ac:dyDescent="0.25">
      <c r="A38" s="99" t="s">
        <v>48</v>
      </c>
      <c r="B38" s="100" t="s">
        <v>47</v>
      </c>
      <c r="C38" s="139" t="s">
        <v>46</v>
      </c>
      <c r="D38" s="140" t="s">
        <v>86</v>
      </c>
      <c r="E38" s="116" t="s">
        <v>125</v>
      </c>
      <c r="F38" s="118" t="s">
        <v>46</v>
      </c>
      <c r="G38" s="115" t="s">
        <v>86</v>
      </c>
      <c r="H38" s="116" t="s">
        <v>125</v>
      </c>
      <c r="I38" s="114" t="s">
        <v>46</v>
      </c>
      <c r="J38" s="115" t="s">
        <v>86</v>
      </c>
      <c r="K38" s="116" t="s">
        <v>125</v>
      </c>
      <c r="L38" s="114" t="s">
        <v>46</v>
      </c>
      <c r="M38" s="117" t="s">
        <v>86</v>
      </c>
      <c r="N38" s="116" t="s">
        <v>125</v>
      </c>
      <c r="O38" s="114" t="s">
        <v>46</v>
      </c>
      <c r="P38" s="117" t="s">
        <v>86</v>
      </c>
      <c r="Q38" s="116" t="s">
        <v>125</v>
      </c>
      <c r="R38" s="204"/>
    </row>
    <row r="39" spans="1:24" x14ac:dyDescent="0.25">
      <c r="A39" s="45" t="s">
        <v>44</v>
      </c>
      <c r="B39" s="46"/>
      <c r="C39" s="64"/>
      <c r="D39" s="59"/>
      <c r="E39" s="65"/>
      <c r="F39" s="59"/>
      <c r="G39" s="59"/>
      <c r="H39" s="65"/>
      <c r="I39" s="64"/>
      <c r="J39" s="59"/>
      <c r="K39" s="65"/>
      <c r="L39" s="64"/>
      <c r="M39" s="59"/>
      <c r="N39" s="65"/>
      <c r="O39" s="64"/>
      <c r="P39" s="59"/>
      <c r="Q39" s="65"/>
      <c r="R39" s="79"/>
      <c r="S39" s="7"/>
      <c r="T39" s="7"/>
      <c r="U39" s="7"/>
      <c r="V39" s="7"/>
      <c r="W39" s="7"/>
      <c r="X39" s="7"/>
    </row>
    <row r="40" spans="1:24" ht="30.75" customHeight="1" x14ac:dyDescent="0.25">
      <c r="A40" s="47" t="s">
        <v>127</v>
      </c>
      <c r="B40" s="48"/>
      <c r="C40" s="47"/>
      <c r="D40" s="37"/>
      <c r="E40" s="48"/>
      <c r="F40" s="101"/>
      <c r="G40" s="102"/>
      <c r="H40" s="103"/>
      <c r="I40" s="104"/>
      <c r="J40" s="102"/>
      <c r="K40" s="103"/>
      <c r="L40" s="105"/>
      <c r="M40" s="106"/>
      <c r="N40" s="107"/>
      <c r="O40" s="105"/>
      <c r="P40" s="106"/>
      <c r="Q40" s="107"/>
      <c r="R40" s="108"/>
    </row>
    <row r="41" spans="1:24" x14ac:dyDescent="0.25">
      <c r="A41" s="49" t="s">
        <v>72</v>
      </c>
      <c r="B41" s="50" t="s">
        <v>19</v>
      </c>
      <c r="C41" s="49"/>
      <c r="D41" s="5"/>
      <c r="E41" s="50"/>
      <c r="F41" s="43"/>
      <c r="G41" s="87"/>
      <c r="H41" s="50"/>
      <c r="I41" s="49"/>
      <c r="J41" s="87"/>
      <c r="K41" s="50"/>
      <c r="L41" s="68"/>
      <c r="M41" s="61"/>
      <c r="N41" s="69"/>
      <c r="O41" s="68"/>
      <c r="P41" s="61"/>
      <c r="Q41" s="69"/>
      <c r="R41" s="80"/>
    </row>
    <row r="42" spans="1:24" x14ac:dyDescent="0.25">
      <c r="A42" s="49" t="s">
        <v>38</v>
      </c>
      <c r="B42" s="50" t="s">
        <v>19</v>
      </c>
      <c r="C42" s="49"/>
      <c r="D42" s="5"/>
      <c r="E42" s="50"/>
      <c r="F42" s="43"/>
      <c r="G42" s="87"/>
      <c r="H42" s="50"/>
      <c r="I42" s="49"/>
      <c r="J42" s="87"/>
      <c r="K42" s="50"/>
      <c r="L42" s="68"/>
      <c r="M42" s="5"/>
      <c r="N42" s="69"/>
      <c r="O42" s="68"/>
      <c r="P42" s="5"/>
      <c r="Q42" s="69"/>
      <c r="R42" s="80"/>
      <c r="T42" s="7"/>
      <c r="U42" s="7"/>
      <c r="V42" s="7"/>
      <c r="W42" s="7"/>
      <c r="X42" s="7"/>
    </row>
    <row r="43" spans="1:24" x14ac:dyDescent="0.25">
      <c r="A43" s="45" t="s">
        <v>70</v>
      </c>
      <c r="B43" s="71"/>
      <c r="C43" s="70"/>
      <c r="D43" s="62"/>
      <c r="E43" s="62"/>
      <c r="F43" s="70"/>
      <c r="G43" s="62"/>
      <c r="H43" s="71"/>
      <c r="I43" s="70"/>
      <c r="J43" s="62"/>
      <c r="K43" s="71"/>
      <c r="L43" s="70"/>
      <c r="M43" s="62"/>
      <c r="N43" s="71"/>
      <c r="O43" s="70"/>
      <c r="P43" s="62"/>
      <c r="Q43" s="71"/>
      <c r="R43" s="81"/>
      <c r="S43" s="7"/>
    </row>
    <row r="44" spans="1:24" x14ac:dyDescent="0.25">
      <c r="A44" s="131" t="s">
        <v>37</v>
      </c>
      <c r="B44" s="132" t="s">
        <v>30</v>
      </c>
      <c r="C44" s="97"/>
      <c r="D44" s="119"/>
      <c r="E44" s="96"/>
      <c r="F44" s="97"/>
      <c r="G44" s="119"/>
      <c r="H44" s="98"/>
      <c r="I44" s="97"/>
      <c r="J44" s="119"/>
      <c r="K44" s="98"/>
      <c r="L44" s="97"/>
      <c r="M44" s="119"/>
      <c r="N44" s="98"/>
      <c r="O44" s="97"/>
      <c r="P44" s="119"/>
      <c r="Q44" s="98"/>
      <c r="R44" s="120"/>
    </row>
    <row r="45" spans="1:24" x14ac:dyDescent="0.25">
      <c r="A45" s="131" t="s">
        <v>35</v>
      </c>
      <c r="B45" s="132" t="s">
        <v>30</v>
      </c>
      <c r="C45" s="97"/>
      <c r="D45" s="95"/>
      <c r="E45" s="96"/>
      <c r="F45" s="97"/>
      <c r="G45" s="95"/>
      <c r="H45" s="98"/>
      <c r="I45" s="97"/>
      <c r="J45" s="95"/>
      <c r="K45" s="98"/>
      <c r="L45" s="97"/>
      <c r="M45" s="95"/>
      <c r="N45" s="98"/>
      <c r="O45" s="97"/>
      <c r="P45" s="95"/>
      <c r="Q45" s="98"/>
      <c r="R45" s="120"/>
    </row>
    <row r="46" spans="1:24" x14ac:dyDescent="0.25">
      <c r="A46" s="131" t="s">
        <v>36</v>
      </c>
      <c r="B46" s="132" t="s">
        <v>29</v>
      </c>
      <c r="C46" s="97"/>
      <c r="D46" s="95"/>
      <c r="E46" s="96"/>
      <c r="F46" s="97"/>
      <c r="G46" s="95"/>
      <c r="H46" s="98"/>
      <c r="I46" s="97"/>
      <c r="J46" s="95"/>
      <c r="K46" s="98"/>
      <c r="L46" s="97"/>
      <c r="M46" s="95"/>
      <c r="N46" s="98"/>
      <c r="O46" s="97"/>
      <c r="P46" s="95"/>
      <c r="Q46" s="98"/>
      <c r="R46" s="120"/>
      <c r="S46" s="7"/>
    </row>
    <row r="47" spans="1:24" x14ac:dyDescent="0.25">
      <c r="A47" s="131" t="s">
        <v>35</v>
      </c>
      <c r="B47" s="132" t="s">
        <v>29</v>
      </c>
      <c r="C47" s="97"/>
      <c r="D47" s="95"/>
      <c r="E47" s="96"/>
      <c r="F47" s="97"/>
      <c r="G47" s="95"/>
      <c r="H47" s="98"/>
      <c r="I47" s="97"/>
      <c r="J47" s="95"/>
      <c r="K47" s="98"/>
      <c r="L47" s="97"/>
      <c r="M47" s="95"/>
      <c r="N47" s="98"/>
      <c r="O47" s="97"/>
      <c r="P47" s="95"/>
      <c r="Q47" s="98"/>
      <c r="R47" s="120"/>
    </row>
    <row r="48" spans="1:24" x14ac:dyDescent="0.25">
      <c r="A48" s="49"/>
      <c r="B48" s="50"/>
      <c r="C48" s="49"/>
      <c r="D48" s="89"/>
      <c r="E48" s="50"/>
      <c r="F48" s="43"/>
      <c r="G48" s="89"/>
      <c r="H48" s="50"/>
      <c r="I48" s="49"/>
      <c r="J48" s="89"/>
      <c r="K48" s="50"/>
      <c r="L48" s="68"/>
      <c r="M48" s="5"/>
      <c r="N48" s="69"/>
      <c r="O48" s="68"/>
      <c r="P48" s="5"/>
      <c r="Q48" s="69"/>
      <c r="R48" s="80"/>
    </row>
    <row r="49" spans="1:18" x14ac:dyDescent="0.25">
      <c r="A49" s="45" t="s">
        <v>34</v>
      </c>
      <c r="B49" s="46"/>
      <c r="C49" s="64"/>
      <c r="D49" s="59"/>
      <c r="E49" s="65"/>
      <c r="F49" s="59"/>
      <c r="G49" s="59"/>
      <c r="H49" s="65"/>
      <c r="I49" s="64"/>
      <c r="J49" s="59"/>
      <c r="K49" s="65"/>
      <c r="L49" s="64"/>
      <c r="M49" s="86"/>
      <c r="N49" s="65"/>
      <c r="O49" s="64"/>
      <c r="P49" s="86"/>
      <c r="Q49" s="65"/>
      <c r="R49" s="79"/>
    </row>
    <row r="50" spans="1:18" x14ac:dyDescent="0.25">
      <c r="A50" s="49" t="s">
        <v>33</v>
      </c>
      <c r="B50" s="50" t="s">
        <v>19</v>
      </c>
      <c r="C50" s="49"/>
      <c r="D50" s="89"/>
      <c r="E50" s="50"/>
      <c r="F50" s="43"/>
      <c r="G50" s="89"/>
      <c r="H50" s="50"/>
      <c r="I50" s="49"/>
      <c r="J50" s="89"/>
      <c r="K50" s="50"/>
      <c r="L50" s="68"/>
      <c r="M50" s="5"/>
      <c r="N50" s="69"/>
      <c r="O50" s="68"/>
      <c r="P50" s="5"/>
      <c r="Q50" s="69"/>
      <c r="R50" s="80"/>
    </row>
    <row r="51" spans="1:18" ht="15" customHeight="1" x14ac:dyDescent="0.25">
      <c r="A51" s="45" t="s">
        <v>32</v>
      </c>
      <c r="B51" s="46"/>
      <c r="C51" s="64"/>
      <c r="D51" s="59"/>
      <c r="E51" s="65"/>
      <c r="F51" s="59"/>
      <c r="G51" s="59"/>
      <c r="H51" s="65"/>
      <c r="I51" s="64"/>
      <c r="J51" s="59"/>
      <c r="K51" s="65"/>
      <c r="L51" s="64"/>
      <c r="M51" s="86"/>
      <c r="N51" s="65"/>
      <c r="O51" s="64"/>
      <c r="P51" s="86"/>
      <c r="Q51" s="65"/>
      <c r="R51" s="79"/>
    </row>
    <row r="52" spans="1:18" x14ac:dyDescent="0.25">
      <c r="A52" s="133" t="s">
        <v>57</v>
      </c>
      <c r="B52" s="54" t="s">
        <v>31</v>
      </c>
      <c r="C52" s="53"/>
      <c r="D52" s="90"/>
      <c r="E52" s="54"/>
      <c r="F52" s="44"/>
      <c r="G52" s="90"/>
      <c r="H52" s="54"/>
      <c r="I52" s="53"/>
      <c r="J52" s="90"/>
      <c r="K52" s="54"/>
      <c r="L52" s="72"/>
      <c r="M52" s="35"/>
      <c r="N52" s="73"/>
      <c r="O52" s="72"/>
      <c r="P52" s="35"/>
      <c r="Q52" s="73"/>
      <c r="R52" s="82"/>
    </row>
    <row r="53" spans="1:18" ht="28.5" customHeight="1" x14ac:dyDescent="0.25">
      <c r="A53" s="53" t="s">
        <v>55</v>
      </c>
      <c r="B53" s="54" t="s">
        <v>30</v>
      </c>
      <c r="C53" s="53"/>
      <c r="D53" s="88"/>
      <c r="E53" s="54"/>
      <c r="F53" s="44"/>
      <c r="G53" s="88"/>
      <c r="H53" s="54"/>
      <c r="I53" s="53"/>
      <c r="J53" s="88"/>
      <c r="K53" s="54"/>
      <c r="L53" s="72"/>
      <c r="M53" s="35"/>
      <c r="N53" s="73"/>
      <c r="O53" s="72"/>
      <c r="P53" s="35"/>
      <c r="Q53" s="73"/>
      <c r="R53" s="82"/>
    </row>
    <row r="54" spans="1:18" x14ac:dyDescent="0.25">
      <c r="A54" s="51" t="s">
        <v>25</v>
      </c>
      <c r="B54" s="52"/>
      <c r="C54" s="70"/>
      <c r="D54" s="62"/>
      <c r="E54" s="71"/>
      <c r="F54" s="62"/>
      <c r="G54" s="62"/>
      <c r="H54" s="71"/>
      <c r="I54" s="70"/>
      <c r="J54" s="62"/>
      <c r="K54" s="71"/>
      <c r="L54" s="70"/>
      <c r="M54" s="92"/>
      <c r="N54" s="71"/>
      <c r="O54" s="70"/>
      <c r="P54" s="92"/>
      <c r="Q54" s="71"/>
      <c r="R54" s="81"/>
    </row>
    <row r="55" spans="1:18" x14ac:dyDescent="0.25">
      <c r="A55" s="53" t="s">
        <v>24</v>
      </c>
      <c r="B55" s="54" t="s">
        <v>21</v>
      </c>
      <c r="C55" s="53"/>
      <c r="D55" s="90"/>
      <c r="E55" s="54"/>
      <c r="F55" s="44"/>
      <c r="G55" s="90"/>
      <c r="H55" s="54"/>
      <c r="I55" s="53"/>
      <c r="J55" s="90"/>
      <c r="K55" s="54"/>
      <c r="L55" s="72"/>
      <c r="M55" s="35"/>
      <c r="N55" s="73"/>
      <c r="O55" s="72"/>
      <c r="P55" s="35"/>
      <c r="Q55" s="73"/>
      <c r="R55" s="82"/>
    </row>
    <row r="56" spans="1:18" x14ac:dyDescent="0.25">
      <c r="A56" s="53" t="s">
        <v>23</v>
      </c>
      <c r="B56" s="54" t="s">
        <v>21</v>
      </c>
      <c r="C56" s="53"/>
      <c r="D56" s="35"/>
      <c r="E56" s="54"/>
      <c r="F56" s="44"/>
      <c r="G56" s="35"/>
      <c r="H56" s="54"/>
      <c r="I56" s="53"/>
      <c r="J56" s="35"/>
      <c r="K56" s="54"/>
      <c r="L56" s="72"/>
      <c r="M56" s="35"/>
      <c r="N56" s="73"/>
      <c r="O56" s="72"/>
      <c r="P56" s="35"/>
      <c r="Q56" s="73"/>
      <c r="R56" s="82"/>
    </row>
    <row r="57" spans="1:18" ht="30" x14ac:dyDescent="0.25">
      <c r="A57" s="53" t="s">
        <v>22</v>
      </c>
      <c r="B57" s="54" t="s">
        <v>21</v>
      </c>
      <c r="C57" s="53"/>
      <c r="D57" s="88"/>
      <c r="E57" s="54"/>
      <c r="F57" s="44"/>
      <c r="G57" s="88"/>
      <c r="H57" s="54"/>
      <c r="I57" s="53"/>
      <c r="J57" s="88"/>
      <c r="K57" s="54"/>
      <c r="L57" s="72"/>
      <c r="M57" s="35"/>
      <c r="N57" s="73"/>
      <c r="O57" s="72"/>
      <c r="P57" s="35"/>
      <c r="Q57" s="73"/>
      <c r="R57" s="82"/>
    </row>
    <row r="58" spans="1:18" x14ac:dyDescent="0.25">
      <c r="A58" s="51" t="s">
        <v>20</v>
      </c>
      <c r="B58" s="55" t="s">
        <v>19</v>
      </c>
      <c r="C58" s="74"/>
      <c r="D58" s="63"/>
      <c r="E58" s="75"/>
      <c r="F58" s="63"/>
      <c r="G58" s="63"/>
      <c r="H58" s="75"/>
      <c r="I58" s="74"/>
      <c r="J58" s="63"/>
      <c r="K58" s="75"/>
      <c r="L58" s="74"/>
      <c r="M58" s="93"/>
      <c r="N58" s="75"/>
      <c r="O58" s="74"/>
      <c r="P58" s="93"/>
      <c r="Q58" s="75"/>
      <c r="R58" s="83"/>
    </row>
    <row r="59" spans="1:18" ht="15.75" thickBot="1" x14ac:dyDescent="0.3">
      <c r="A59" s="94" t="s">
        <v>71</v>
      </c>
      <c r="B59" s="58"/>
      <c r="C59" s="56"/>
      <c r="D59" s="91"/>
      <c r="E59" s="58"/>
      <c r="F59" s="77"/>
      <c r="G59" s="57"/>
      <c r="H59" s="78"/>
      <c r="I59" s="56"/>
      <c r="J59" s="91"/>
      <c r="K59" s="58"/>
      <c r="L59" s="76"/>
      <c r="M59" s="57"/>
      <c r="N59" s="78"/>
      <c r="O59" s="76"/>
      <c r="P59" s="57"/>
      <c r="Q59" s="78"/>
      <c r="R59" s="84"/>
    </row>
    <row r="60" spans="1:18" ht="15.75" thickBot="1" x14ac:dyDescent="0.3">
      <c r="A60" s="127" t="s">
        <v>115</v>
      </c>
      <c r="B60" s="130"/>
      <c r="C60" s="128"/>
      <c r="D60" s="128"/>
      <c r="E60" s="130">
        <f>SUM(E41:E59)</f>
        <v>0</v>
      </c>
      <c r="F60" s="129"/>
      <c r="G60" s="128"/>
      <c r="H60" s="130">
        <f>SUM(H41:H59)</f>
        <v>0</v>
      </c>
      <c r="I60" s="129"/>
      <c r="J60" s="128"/>
      <c r="K60" s="130">
        <f>SUM(K41:K59)</f>
        <v>0</v>
      </c>
      <c r="L60" s="129"/>
      <c r="M60" s="128"/>
      <c r="N60" s="130">
        <f>SUM(N41:N59)</f>
        <v>0</v>
      </c>
      <c r="O60" s="129"/>
      <c r="P60" s="128"/>
      <c r="Q60" s="130">
        <f>SUM(Q41:Q59)</f>
        <v>0</v>
      </c>
      <c r="R60" s="138"/>
    </row>
    <row r="61" spans="1:18" ht="15.75" thickBot="1" x14ac:dyDescent="0.3">
      <c r="A61" s="135" t="s">
        <v>116</v>
      </c>
      <c r="B61" s="136"/>
      <c r="C61" s="187">
        <f>E60+H60+K60+N60+Q60</f>
        <v>0</v>
      </c>
      <c r="D61" s="188"/>
      <c r="E61" s="188"/>
      <c r="F61" s="188"/>
      <c r="G61" s="188"/>
      <c r="H61" s="188"/>
      <c r="I61" s="188"/>
      <c r="J61" s="188"/>
      <c r="K61" s="188"/>
      <c r="L61" s="188"/>
      <c r="M61" s="188"/>
      <c r="N61" s="188"/>
      <c r="O61" s="188"/>
      <c r="P61" s="188"/>
      <c r="Q61" s="188"/>
      <c r="R61" s="189"/>
    </row>
    <row r="62" spans="1:18" s="17" customFormat="1" ht="15.75" x14ac:dyDescent="0.25">
      <c r="A62" s="15"/>
      <c r="B62" s="15"/>
      <c r="C62" s="15"/>
      <c r="D62" s="16"/>
      <c r="E62" s="16"/>
      <c r="F62" s="16"/>
    </row>
    <row r="63" spans="1:18" s="17" customFormat="1" ht="15.75" x14ac:dyDescent="0.25">
      <c r="A63" s="15"/>
      <c r="B63" s="15"/>
      <c r="C63" s="15"/>
      <c r="D63" s="16"/>
      <c r="E63" s="16"/>
      <c r="F63" s="16"/>
    </row>
  </sheetData>
  <mergeCells count="14">
    <mergeCell ref="A6:G6"/>
    <mergeCell ref="C37:E37"/>
    <mergeCell ref="F37:H37"/>
    <mergeCell ref="A1:R1"/>
    <mergeCell ref="A5:R5"/>
    <mergeCell ref="R37:R38"/>
    <mergeCell ref="D21:D30"/>
    <mergeCell ref="A19:E19"/>
    <mergeCell ref="A35:R35"/>
    <mergeCell ref="C61:R61"/>
    <mergeCell ref="O37:Q37"/>
    <mergeCell ref="I37:K37"/>
    <mergeCell ref="L37:N37"/>
    <mergeCell ref="C9:C1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22A831-E39E-4B76-8C20-8BB74BB6CD2B}">
  <dimension ref="A1:U44"/>
  <sheetViews>
    <sheetView showGridLines="0" zoomScale="60" zoomScaleNormal="60" workbookViewId="0">
      <selection activeCell="L49" sqref="L49"/>
    </sheetView>
  </sheetViews>
  <sheetFormatPr baseColWidth="10" defaultRowHeight="15" x14ac:dyDescent="0.25"/>
  <cols>
    <col min="1" max="1" width="66.5703125" style="9" customWidth="1"/>
    <col min="2" max="2" width="17.85546875" style="9" customWidth="1"/>
    <col min="3" max="3" width="25.7109375" style="9" customWidth="1"/>
    <col min="4" max="5" width="18.140625" style="9" customWidth="1"/>
    <col min="6" max="6" width="25.7109375" style="9" customWidth="1"/>
    <col min="7" max="8" width="18.140625" style="9" customWidth="1"/>
    <col min="9" max="9" width="25.7109375" style="9" customWidth="1"/>
    <col min="10" max="11" width="18.140625" style="9" customWidth="1"/>
    <col min="12" max="12" width="25.7109375" style="9" customWidth="1"/>
    <col min="13" max="14" width="18.140625" style="9" customWidth="1"/>
    <col min="15" max="15" width="14.28515625" style="9" customWidth="1"/>
    <col min="16" max="16384" width="11.42578125" style="9"/>
  </cols>
  <sheetData>
    <row r="1" spans="1:16" ht="15.75" customHeight="1" x14ac:dyDescent="0.25">
      <c r="A1" s="183" t="s">
        <v>63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184"/>
    </row>
    <row r="2" spans="1:16" x14ac:dyDescent="0.25">
      <c r="P2" s="25"/>
    </row>
    <row r="5" spans="1:16" x14ac:dyDescent="0.25">
      <c r="A5" s="185" t="s">
        <v>59</v>
      </c>
      <c r="B5" s="185"/>
      <c r="C5" s="185"/>
      <c r="D5" s="185"/>
      <c r="E5" s="185"/>
      <c r="F5" s="185"/>
      <c r="G5" s="185"/>
      <c r="H5" s="185"/>
      <c r="I5" s="185"/>
      <c r="J5" s="185"/>
      <c r="K5" s="185"/>
      <c r="L5" s="185"/>
      <c r="M5" s="185"/>
      <c r="N5" s="185"/>
      <c r="O5" s="185"/>
      <c r="P5" s="25"/>
    </row>
    <row r="6" spans="1:16" s="25" customFormat="1" ht="38.25" customHeight="1" x14ac:dyDescent="0.25">
      <c r="A6" s="186" t="s">
        <v>120</v>
      </c>
      <c r="B6" s="186"/>
      <c r="C6" s="186"/>
      <c r="D6" s="186"/>
      <c r="E6" s="186"/>
      <c r="F6" s="186"/>
      <c r="G6" s="186"/>
    </row>
    <row r="7" spans="1:16" s="25" customFormat="1" x14ac:dyDescent="0.25">
      <c r="A7" s="30"/>
      <c r="B7" s="30"/>
      <c r="C7" s="30"/>
      <c r="D7" s="30"/>
      <c r="E7" s="30"/>
      <c r="F7" s="30"/>
      <c r="G7" s="30"/>
    </row>
    <row r="8" spans="1:16" ht="31.5" x14ac:dyDescent="0.25">
      <c r="A8" s="34" t="s">
        <v>0</v>
      </c>
      <c r="B8" s="34" t="s">
        <v>1</v>
      </c>
      <c r="C8" s="34" t="s">
        <v>4</v>
      </c>
    </row>
    <row r="9" spans="1:16" x14ac:dyDescent="0.25">
      <c r="A9" s="5" t="s">
        <v>7</v>
      </c>
      <c r="B9" s="5" t="s">
        <v>50</v>
      </c>
      <c r="C9" s="26">
        <v>88</v>
      </c>
      <c r="D9" s="6"/>
      <c r="E9" s="27"/>
    </row>
    <row r="10" spans="1:16" x14ac:dyDescent="0.25">
      <c r="A10" s="5" t="s">
        <v>7</v>
      </c>
      <c r="B10" s="5" t="s">
        <v>51</v>
      </c>
      <c r="C10" s="26">
        <v>20</v>
      </c>
      <c r="D10" s="6"/>
      <c r="E10" s="27"/>
    </row>
    <row r="11" spans="1:16" x14ac:dyDescent="0.25">
      <c r="A11" s="5" t="s">
        <v>7</v>
      </c>
      <c r="B11" s="5" t="s">
        <v>52</v>
      </c>
      <c r="C11" s="26">
        <v>67</v>
      </c>
      <c r="D11" s="6"/>
      <c r="E11" s="27"/>
    </row>
    <row r="12" spans="1:16" ht="15.75" x14ac:dyDescent="0.25">
      <c r="A12" s="28" t="s">
        <v>17</v>
      </c>
      <c r="B12" s="28"/>
      <c r="C12" s="29">
        <f>(C9+C10+C11)</f>
        <v>175</v>
      </c>
      <c r="D12" s="6"/>
      <c r="E12" s="27"/>
      <c r="F12" s="27"/>
    </row>
    <row r="14" spans="1:16" x14ac:dyDescent="0.25">
      <c r="A14" s="143" t="s">
        <v>126</v>
      </c>
      <c r="B14" s="9" t="s">
        <v>119</v>
      </c>
    </row>
    <row r="15" spans="1:16" x14ac:dyDescent="0.25">
      <c r="A15" s="143"/>
    </row>
    <row r="16" spans="1:16" x14ac:dyDescent="0.25">
      <c r="A16" s="143"/>
    </row>
    <row r="17" spans="1:21" x14ac:dyDescent="0.25">
      <c r="A17" s="143"/>
    </row>
    <row r="18" spans="1:21" x14ac:dyDescent="0.25">
      <c r="A18" s="202" t="s">
        <v>90</v>
      </c>
      <c r="B18" s="202"/>
      <c r="C18" s="202"/>
      <c r="D18" s="202"/>
      <c r="E18" s="202"/>
      <c r="F18" s="202"/>
      <c r="G18" s="202"/>
      <c r="H18" s="202"/>
      <c r="I18" s="202"/>
      <c r="J18" s="202"/>
      <c r="K18" s="202"/>
      <c r="L18" s="202"/>
      <c r="M18" s="202"/>
      <c r="N18" s="202"/>
      <c r="O18" s="202"/>
    </row>
    <row r="19" spans="1:21" s="25" customFormat="1" ht="50.25" customHeight="1" x14ac:dyDescent="0.25">
      <c r="A19" s="201" t="s">
        <v>60</v>
      </c>
      <c r="B19" s="201"/>
      <c r="C19" s="201"/>
      <c r="D19" s="201"/>
      <c r="E19" s="201"/>
      <c r="F19" s="201"/>
      <c r="G19" s="201"/>
    </row>
    <row r="21" spans="1:21" s="17" customFormat="1" ht="16.5" thickBot="1" x14ac:dyDescent="0.3">
      <c r="A21" s="15"/>
      <c r="B21" s="15"/>
      <c r="C21" s="15"/>
      <c r="D21" s="16"/>
      <c r="E21" s="16"/>
      <c r="F21" s="16"/>
    </row>
    <row r="22" spans="1:21" s="24" customFormat="1" ht="16.5" thickBot="1" x14ac:dyDescent="0.3">
      <c r="A22" s="31"/>
      <c r="B22" s="31"/>
      <c r="C22" s="194" t="s">
        <v>87</v>
      </c>
      <c r="D22" s="195"/>
      <c r="E22" s="196"/>
      <c r="F22" s="194" t="s">
        <v>122</v>
      </c>
      <c r="G22" s="195"/>
      <c r="H22" s="196"/>
      <c r="I22" s="194" t="s">
        <v>88</v>
      </c>
      <c r="J22" s="195"/>
      <c r="K22" s="196"/>
      <c r="L22" s="194" t="s">
        <v>123</v>
      </c>
      <c r="M22" s="195"/>
      <c r="N22" s="196"/>
      <c r="O22" s="203" t="s">
        <v>45</v>
      </c>
      <c r="P22"/>
      <c r="Q22"/>
      <c r="R22"/>
      <c r="S22"/>
    </row>
    <row r="23" spans="1:21" customFormat="1" x14ac:dyDescent="0.25">
      <c r="A23" s="99" t="s">
        <v>48</v>
      </c>
      <c r="B23" s="100" t="s">
        <v>47</v>
      </c>
      <c r="C23" s="139" t="s">
        <v>46</v>
      </c>
      <c r="D23" s="140" t="s">
        <v>86</v>
      </c>
      <c r="E23" s="116" t="s">
        <v>125</v>
      </c>
      <c r="F23" s="139" t="s">
        <v>46</v>
      </c>
      <c r="G23" s="140" t="s">
        <v>86</v>
      </c>
      <c r="H23" s="116" t="s">
        <v>125</v>
      </c>
      <c r="I23" s="139" t="s">
        <v>46</v>
      </c>
      <c r="J23" s="140" t="s">
        <v>86</v>
      </c>
      <c r="K23" s="116" t="s">
        <v>125</v>
      </c>
      <c r="L23" s="139" t="s">
        <v>46</v>
      </c>
      <c r="M23" s="140" t="s">
        <v>86</v>
      </c>
      <c r="N23" s="116" t="s">
        <v>125</v>
      </c>
      <c r="O23" s="204"/>
    </row>
    <row r="24" spans="1:21" customFormat="1" x14ac:dyDescent="0.25">
      <c r="A24" s="45" t="s">
        <v>44</v>
      </c>
      <c r="B24" s="46"/>
      <c r="C24" s="64"/>
      <c r="D24" s="59"/>
      <c r="E24" s="65"/>
      <c r="F24" s="64"/>
      <c r="G24" s="59"/>
      <c r="H24" s="65"/>
      <c r="I24" s="64"/>
      <c r="J24" s="59"/>
      <c r="K24" s="65"/>
      <c r="L24" s="64"/>
      <c r="M24" s="59"/>
      <c r="N24" s="65"/>
      <c r="O24" s="79"/>
      <c r="P24" s="7"/>
      <c r="Q24" s="7"/>
      <c r="R24" s="7"/>
      <c r="S24" s="7"/>
      <c r="T24" s="7"/>
      <c r="U24" s="7"/>
    </row>
    <row r="25" spans="1:21" customFormat="1" x14ac:dyDescent="0.25">
      <c r="A25" s="47" t="s">
        <v>121</v>
      </c>
      <c r="B25" s="48"/>
      <c r="C25" s="47"/>
      <c r="D25" s="109"/>
      <c r="E25" s="48"/>
      <c r="F25" s="148"/>
      <c r="G25" s="149"/>
      <c r="H25" s="150"/>
      <c r="I25" s="148"/>
      <c r="J25" s="149"/>
      <c r="K25" s="150"/>
      <c r="L25" s="148"/>
      <c r="M25" s="149"/>
      <c r="N25" s="150"/>
      <c r="O25" s="108"/>
    </row>
    <row r="26" spans="1:21" customFormat="1" ht="30" x14ac:dyDescent="0.25">
      <c r="A26" s="5" t="s">
        <v>42</v>
      </c>
      <c r="B26" s="5" t="s">
        <v>39</v>
      </c>
      <c r="C26" s="49"/>
      <c r="D26" s="5"/>
      <c r="E26" s="50"/>
      <c r="F26" s="151"/>
      <c r="G26" s="152"/>
      <c r="H26" s="153"/>
      <c r="I26" s="151"/>
      <c r="J26" s="152"/>
      <c r="K26" s="153"/>
      <c r="L26" s="151"/>
      <c r="M26" s="152"/>
      <c r="N26" s="153"/>
      <c r="O26" s="80"/>
    </row>
    <row r="27" spans="1:21" customFormat="1" x14ac:dyDescent="0.25">
      <c r="A27" s="5" t="s">
        <v>41</v>
      </c>
      <c r="B27" s="5"/>
      <c r="C27" s="49"/>
      <c r="D27" s="5"/>
      <c r="E27" s="50"/>
      <c r="F27" s="151"/>
      <c r="G27" s="156"/>
      <c r="H27" s="153"/>
      <c r="I27" s="151"/>
      <c r="J27" s="156"/>
      <c r="K27" s="153"/>
      <c r="L27" s="151"/>
      <c r="M27" s="156"/>
      <c r="N27" s="153"/>
      <c r="O27" s="80"/>
      <c r="Q27" s="7"/>
      <c r="R27" s="7"/>
      <c r="S27" s="7"/>
      <c r="T27" s="7"/>
      <c r="U27" s="7"/>
    </row>
    <row r="28" spans="1:21" customFormat="1" ht="30" x14ac:dyDescent="0.25">
      <c r="A28" s="5" t="s">
        <v>40</v>
      </c>
      <c r="B28" s="5" t="s">
        <v>39</v>
      </c>
      <c r="C28" s="49"/>
      <c r="D28" s="5"/>
      <c r="E28" s="50"/>
      <c r="F28" s="151"/>
      <c r="G28" s="157"/>
      <c r="H28" s="153"/>
      <c r="I28" s="151"/>
      <c r="J28" s="157"/>
      <c r="K28" s="153"/>
      <c r="L28" s="151"/>
      <c r="M28" s="157"/>
      <c r="N28" s="153"/>
      <c r="O28" s="80"/>
      <c r="Q28" s="7"/>
      <c r="R28" s="7"/>
      <c r="S28" s="7"/>
      <c r="T28" s="7"/>
      <c r="U28" s="7"/>
    </row>
    <row r="29" spans="1:21" customFormat="1" x14ac:dyDescent="0.25">
      <c r="A29" s="45" t="s">
        <v>70</v>
      </c>
      <c r="B29" s="71"/>
      <c r="C29" s="70"/>
      <c r="D29" s="62"/>
      <c r="E29" s="62"/>
      <c r="F29" s="158"/>
      <c r="G29" s="159"/>
      <c r="H29" s="160"/>
      <c r="I29" s="158"/>
      <c r="J29" s="159"/>
      <c r="K29" s="160"/>
      <c r="L29" s="158"/>
      <c r="M29" s="159"/>
      <c r="N29" s="160"/>
      <c r="O29" s="81"/>
      <c r="P29" s="7"/>
    </row>
    <row r="30" spans="1:21" customFormat="1" x14ac:dyDescent="0.25">
      <c r="A30" s="35" t="s">
        <v>35</v>
      </c>
      <c r="B30" s="5" t="s">
        <v>30</v>
      </c>
      <c r="C30" s="97"/>
      <c r="D30" s="119"/>
      <c r="E30" s="96"/>
      <c r="F30" s="161"/>
      <c r="G30" s="162"/>
      <c r="H30" s="163"/>
      <c r="I30" s="161"/>
      <c r="J30" s="162"/>
      <c r="K30" s="163"/>
      <c r="L30" s="161"/>
      <c r="M30" s="162"/>
      <c r="N30" s="163"/>
      <c r="O30" s="120"/>
    </row>
    <row r="31" spans="1:21" customFormat="1" x14ac:dyDescent="0.25">
      <c r="A31" s="5" t="s">
        <v>36</v>
      </c>
      <c r="B31" s="5" t="s">
        <v>29</v>
      </c>
      <c r="C31" s="97"/>
      <c r="D31" s="95"/>
      <c r="E31" s="96"/>
      <c r="F31" s="161"/>
      <c r="G31" s="164"/>
      <c r="H31" s="163"/>
      <c r="I31" s="161"/>
      <c r="J31" s="164"/>
      <c r="K31" s="163"/>
      <c r="L31" s="161"/>
      <c r="M31" s="164"/>
      <c r="N31" s="163"/>
      <c r="O31" s="120"/>
    </row>
    <row r="32" spans="1:21" customFormat="1" x14ac:dyDescent="0.25">
      <c r="A32" s="45" t="s">
        <v>34</v>
      </c>
      <c r="B32" s="46"/>
      <c r="C32" s="64"/>
      <c r="D32" s="59"/>
      <c r="E32" s="65"/>
      <c r="F32" s="158"/>
      <c r="G32" s="159"/>
      <c r="H32" s="160"/>
      <c r="I32" s="158"/>
      <c r="J32" s="159"/>
      <c r="K32" s="160"/>
      <c r="L32" s="158"/>
      <c r="M32" s="159"/>
      <c r="N32" s="160"/>
      <c r="O32" s="79"/>
    </row>
    <row r="33" spans="1:15" customFormat="1" x14ac:dyDescent="0.25">
      <c r="A33" s="49" t="s">
        <v>33</v>
      </c>
      <c r="B33" s="50" t="s">
        <v>19</v>
      </c>
      <c r="C33" s="49"/>
      <c r="D33" s="89"/>
      <c r="E33" s="50"/>
      <c r="F33" s="151"/>
      <c r="G33" s="166"/>
      <c r="H33" s="153"/>
      <c r="I33" s="151"/>
      <c r="J33" s="166"/>
      <c r="K33" s="153"/>
      <c r="L33" s="151"/>
      <c r="M33" s="166"/>
      <c r="N33" s="153"/>
      <c r="O33" s="80"/>
    </row>
    <row r="34" spans="1:15" customFormat="1" ht="15" customHeight="1" x14ac:dyDescent="0.25">
      <c r="A34" s="45" t="s">
        <v>32</v>
      </c>
      <c r="B34" s="46"/>
      <c r="C34" s="64"/>
      <c r="D34" s="59"/>
      <c r="E34" s="65"/>
      <c r="F34" s="158"/>
      <c r="G34" s="159"/>
      <c r="H34" s="160"/>
      <c r="I34" s="158"/>
      <c r="J34" s="159"/>
      <c r="K34" s="160"/>
      <c r="L34" s="158"/>
      <c r="M34" s="159"/>
      <c r="N34" s="160"/>
      <c r="O34" s="79"/>
    </row>
    <row r="35" spans="1:15" customFormat="1" x14ac:dyDescent="0.25">
      <c r="A35" s="35" t="s">
        <v>28</v>
      </c>
      <c r="B35" s="35" t="s">
        <v>53</v>
      </c>
      <c r="C35" s="53"/>
      <c r="D35" s="90"/>
      <c r="E35" s="54"/>
      <c r="F35" s="167"/>
      <c r="G35" s="168"/>
      <c r="H35" s="169"/>
      <c r="I35" s="167"/>
      <c r="J35" s="168"/>
      <c r="K35" s="169"/>
      <c r="L35" s="167"/>
      <c r="M35" s="168"/>
      <c r="N35" s="169"/>
      <c r="O35" s="82"/>
    </row>
    <row r="36" spans="1:15" customFormat="1" ht="28.5" customHeight="1" x14ac:dyDescent="0.25">
      <c r="A36" s="35" t="s">
        <v>27</v>
      </c>
      <c r="B36" s="35" t="s">
        <v>26</v>
      </c>
      <c r="C36" s="53"/>
      <c r="D36" s="88"/>
      <c r="E36" s="54"/>
      <c r="F36" s="172"/>
      <c r="G36" s="165"/>
      <c r="H36" s="163"/>
      <c r="I36" s="172"/>
      <c r="J36" s="165"/>
      <c r="K36" s="163"/>
      <c r="L36" s="172"/>
      <c r="M36" s="165"/>
      <c r="N36" s="163"/>
      <c r="O36" s="82"/>
    </row>
    <row r="37" spans="1:15" customFormat="1" x14ac:dyDescent="0.25">
      <c r="A37" s="51" t="s">
        <v>25</v>
      </c>
      <c r="B37" s="52"/>
      <c r="C37" s="70"/>
      <c r="D37" s="62"/>
      <c r="E37" s="71"/>
      <c r="F37" s="167"/>
      <c r="G37" s="168"/>
      <c r="H37" s="169"/>
      <c r="I37" s="167"/>
      <c r="J37" s="168"/>
      <c r="K37" s="169"/>
      <c r="L37" s="167"/>
      <c r="M37" s="168"/>
      <c r="N37" s="169"/>
      <c r="O37" s="81"/>
    </row>
    <row r="38" spans="1:15" customFormat="1" x14ac:dyDescent="0.25">
      <c r="A38" s="35" t="s">
        <v>24</v>
      </c>
      <c r="B38" s="35" t="s">
        <v>21</v>
      </c>
      <c r="C38" s="53"/>
      <c r="D38" s="90"/>
      <c r="E38" s="54"/>
      <c r="F38" s="167"/>
      <c r="G38" s="173"/>
      <c r="H38" s="169"/>
      <c r="I38" s="167"/>
      <c r="J38" s="173"/>
      <c r="K38" s="169"/>
      <c r="L38" s="167"/>
      <c r="M38" s="173"/>
      <c r="N38" s="169"/>
      <c r="O38" s="82"/>
    </row>
    <row r="39" spans="1:15" customFormat="1" x14ac:dyDescent="0.25">
      <c r="A39" s="35" t="s">
        <v>23</v>
      </c>
      <c r="B39" s="35" t="s">
        <v>21</v>
      </c>
      <c r="C39" s="53"/>
      <c r="D39" s="35"/>
      <c r="E39" s="54"/>
      <c r="F39" s="167"/>
      <c r="G39" s="174"/>
      <c r="H39" s="169"/>
      <c r="I39" s="167"/>
      <c r="J39" s="174"/>
      <c r="K39" s="169"/>
      <c r="L39" s="167"/>
      <c r="M39" s="174"/>
      <c r="N39" s="169"/>
      <c r="O39" s="82"/>
    </row>
    <row r="40" spans="1:15" customFormat="1" ht="30" x14ac:dyDescent="0.25">
      <c r="A40" s="35" t="s">
        <v>22</v>
      </c>
      <c r="B40" s="35" t="s">
        <v>21</v>
      </c>
      <c r="C40" s="53"/>
      <c r="D40" s="88"/>
      <c r="E40" s="54"/>
      <c r="F40" s="175"/>
      <c r="G40" s="176"/>
      <c r="H40" s="177"/>
      <c r="I40" s="175"/>
      <c r="J40" s="176"/>
      <c r="K40" s="177"/>
      <c r="L40" s="175"/>
      <c r="M40" s="176"/>
      <c r="N40" s="177"/>
      <c r="O40" s="82"/>
    </row>
    <row r="41" spans="1:15" customFormat="1" ht="15.75" thickBot="1" x14ac:dyDescent="0.3">
      <c r="A41" s="51" t="s">
        <v>20</v>
      </c>
      <c r="B41" s="55" t="s">
        <v>19</v>
      </c>
      <c r="C41" s="74"/>
      <c r="D41" s="63"/>
      <c r="E41" s="75"/>
      <c r="F41" s="178"/>
      <c r="G41" s="179"/>
      <c r="H41" s="180"/>
      <c r="I41" s="178"/>
      <c r="J41" s="179"/>
      <c r="K41" s="180"/>
      <c r="L41" s="178"/>
      <c r="M41" s="179"/>
      <c r="N41" s="180"/>
      <c r="O41" s="83"/>
    </row>
    <row r="42" spans="1:15" customFormat="1" ht="15.75" thickBot="1" x14ac:dyDescent="0.3">
      <c r="A42" s="94" t="s">
        <v>71</v>
      </c>
      <c r="B42" s="58"/>
      <c r="C42" s="56"/>
      <c r="D42" s="91"/>
      <c r="E42" s="58"/>
      <c r="F42" s="178"/>
      <c r="G42" s="179"/>
      <c r="H42" s="180"/>
      <c r="I42" s="178"/>
      <c r="J42" s="179"/>
      <c r="K42" s="180"/>
      <c r="L42" s="178"/>
      <c r="M42" s="179"/>
      <c r="N42" s="180"/>
      <c r="O42" s="84"/>
    </row>
    <row r="43" spans="1:15" customFormat="1" ht="16.5" thickBot="1" x14ac:dyDescent="0.3">
      <c r="A43" s="127" t="s">
        <v>115</v>
      </c>
      <c r="B43" s="130"/>
      <c r="C43" s="128"/>
      <c r="D43" s="128"/>
      <c r="E43" s="130">
        <f>SUM(E26:E42)</f>
        <v>0</v>
      </c>
      <c r="F43" s="194"/>
      <c r="G43" s="195"/>
      <c r="H43" s="196">
        <f>SUM(H26:H42)</f>
        <v>0</v>
      </c>
      <c r="I43" s="194"/>
      <c r="J43" s="195"/>
      <c r="K43" s="196">
        <f>SUM(K26:K42)</f>
        <v>0</v>
      </c>
      <c r="L43" s="194"/>
      <c r="M43" s="195"/>
      <c r="N43" s="196">
        <f>SUM(N26:N42)</f>
        <v>0</v>
      </c>
      <c r="O43" s="138"/>
    </row>
    <row r="44" spans="1:15" customFormat="1" ht="15.75" thickBot="1" x14ac:dyDescent="0.3">
      <c r="A44" s="135" t="s">
        <v>116</v>
      </c>
      <c r="B44" s="136"/>
      <c r="C44" s="187">
        <f>E43+H43+K43+N43</f>
        <v>0</v>
      </c>
      <c r="D44" s="188"/>
      <c r="E44" s="188"/>
      <c r="F44" s="188"/>
      <c r="G44" s="188"/>
      <c r="H44" s="188"/>
      <c r="I44" s="188"/>
      <c r="J44" s="188"/>
      <c r="K44" s="188"/>
      <c r="L44" s="188"/>
      <c r="M44" s="188"/>
      <c r="N44" s="188"/>
      <c r="O44" s="189"/>
    </row>
  </sheetData>
  <mergeCells count="14">
    <mergeCell ref="C44:O44"/>
    <mergeCell ref="A18:O18"/>
    <mergeCell ref="A1:O1"/>
    <mergeCell ref="A5:O5"/>
    <mergeCell ref="C22:E22"/>
    <mergeCell ref="F22:H22"/>
    <mergeCell ref="I22:K22"/>
    <mergeCell ref="L22:N22"/>
    <mergeCell ref="O22:O23"/>
    <mergeCell ref="A6:G6"/>
    <mergeCell ref="A19:G19"/>
    <mergeCell ref="F43:H43"/>
    <mergeCell ref="I43:K43"/>
    <mergeCell ref="L43:N4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</vt:i4>
      </vt:variant>
    </vt:vector>
  </HeadingPairs>
  <TitlesOfParts>
    <vt:vector size="5" baseType="lpstr">
      <vt:lpstr>Lot 1</vt:lpstr>
      <vt:lpstr>Lot 2</vt:lpstr>
      <vt:lpstr>Lot 3</vt:lpstr>
      <vt:lpstr>Lot 4</vt:lpstr>
      <vt:lpstr>'Lot 2'!Zone_d_impression</vt:lpstr>
    </vt:vector>
  </TitlesOfParts>
  <Company>ONERA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Caroline</dc:creator>
  <cp:lastModifiedBy>Afantrouss Salima</cp:lastModifiedBy>
  <dcterms:created xsi:type="dcterms:W3CDTF">2025-06-10T15:21:48Z</dcterms:created>
  <dcterms:modified xsi:type="dcterms:W3CDTF">2025-08-29T07:26:14Z</dcterms:modified>
</cp:coreProperties>
</file>