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<sst xmlns="http://schemas.openxmlformats.org/spreadsheetml/2006/main" count="196" uniqueCount="157">
  <si>
    <t>Dossier</t>
  </si>
  <si>
    <t>Date</t>
  </si>
  <si>
    <t>Phase</t>
  </si>
  <si>
    <t>Indice</t>
  </si>
  <si>
    <t xml:space="preserve">ARCHITECTE : 
    </t>
  </si>
  <si>
    <t>MAITRE D'OEUVRE : 
    IPCO
    720 route de Rémire
    97354 Rémire-Montjoly
    Tél : +594 594 20 48 27
    Mél : contact@ipco.bet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</si>
  <si>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</si>
  <si>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</si>
  <si>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</si>
  <si>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</si>
  <si>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</si>
  <si>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</si>
  <si>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</si>
  <si>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</si>
  <si>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</si>
  <si>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</si>
  <si>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</si>
  <si>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</si>
  <si>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</si>
  <si>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</si>
  <si>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</si>
  <si>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</si>
  <si>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</si>
  <si>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</si>
  <si>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</si>
  <si>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</si>
  <si>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</si>
  <si>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</si>
  <si>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</si>
  <si>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</si>
  <si>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</si>
  <si>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</si>
  <si>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</si>
  <si>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</si>
  <si>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</si>
  <si>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</si>
  <si>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</si>
  <si>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</si>
  <si>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</si>
  <si>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Climatisation</t>
  </si>
  <si>
    <t>3.1</t>
  </si>
  <si>
    <t>Dépose de l'existant</t>
  </si>
  <si>
    <t>2.3.2.1</t>
  </si>
  <si>
    <t>Dépose des groupes climatiseurs</t>
  </si>
  <si>
    <t>FT</t>
  </si>
  <si>
    <t>9.T</t>
  </si>
  <si>
    <t>9.L</t>
  </si>
  <si>
    <t>Localisation : Zones 1 et 2</t>
  </si>
  <si>
    <t>9.M.Z</t>
  </si>
  <si>
    <t>9.&amp;</t>
  </si>
  <si>
    <t>5.&amp;</t>
  </si>
  <si>
    <t>3.2</t>
  </si>
  <si>
    <t>Piquage sur réseau existant</t>
  </si>
  <si>
    <t>3.2.1</t>
  </si>
  <si>
    <t>Piquage et mise en place de deux diffuseurs plafonnier.</t>
  </si>
  <si>
    <t>Localisation : Zone 1 et 2</t>
  </si>
  <si>
    <t>3.3</t>
  </si>
  <si>
    <t>Fourniture et pose d’isolant pour calorifugeage de tuyauteries</t>
  </si>
  <si>
    <t>3.3.1</t>
  </si>
  <si>
    <t>Calorifugeage de tuyauterie</t>
  </si>
  <si>
    <t>Localisation : Coursives</t>
  </si>
  <si>
    <t>3.4</t>
  </si>
  <si>
    <t>Prévoir protection et raccordement électrique depuis le TD Normal existant</t>
  </si>
  <si>
    <t>3.4.1</t>
  </si>
  <si>
    <t xml:space="preserve">Protection et raccordement électrique </t>
  </si>
  <si>
    <t>Localisation : Selon où se trouve le TD</t>
  </si>
  <si>
    <t>3.5</t>
  </si>
  <si>
    <t>Grille de ventilation pour rangement</t>
  </si>
  <si>
    <t>3.5.1</t>
  </si>
  <si>
    <t>Fourniture et pose de grille de ventilation</t>
  </si>
  <si>
    <t xml:space="preserve">Localisation : Cloisons entre rangement et salle de classe 1 et 2 </t>
  </si>
  <si>
    <t>RECAPITULATIF
Lot n°3 Climatisation</t>
  </si>
  <si>
    <t>RECAPITULATIF DES LOCALISATIONS</t>
  </si>
  <si>
    <t>Non localisé</t>
  </si>
  <si>
    <t>Général</t>
  </si>
  <si>
    <t>Extérieurs</t>
  </si>
  <si>
    <t>Zone 1</t>
  </si>
  <si>
    <t>Zone 2</t>
  </si>
  <si>
    <t>Toutes zones</t>
  </si>
  <si>
    <t>Couloir</t>
  </si>
  <si>
    <t>Généralités</t>
  </si>
  <si>
    <t>Total du lot Climatisation</t>
  </si>
  <si>
    <t>Total H.T. :</t>
  </si>
  <si>
    <t>Total T.V.A. (0%)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</si>
  <si>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</si>
  <si>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</si>
  <si>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</si>
  <si>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</si>
  <si>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</si>
  <si>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</si>
  <si>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</si>
  <si>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</si>
  <si>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</si>
  <si>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</si>
  <si>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</si>
  <si>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</si>
  <si>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</si>
  <si>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</si>
  <si>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</si>
  <si>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</si>
  <si>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</si>
  <si>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</si>
  <si>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</si>
  <si>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</si>
  <si>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</si>
  <si>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</si>
  <si>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</si>
  <si>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</si>
  <si>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</si>
  <si>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</si>
  <si>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</si>
  <si>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</si>
  <si>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</si>
  <si>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</si>
  <si>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</si>
  <si>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</si>
  <si>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</si>
  <si>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</si>
  <si>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Création de deux salles de classe à la CCI</t>
  </si>
  <si>
    <t>06/08/2025</t>
  </si>
  <si>
    <t>DCE</t>
  </si>
  <si>
    <t>97300 - Cayenne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</si>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</sst>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0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vertical="top" wrapText="1"/>
      <protection locked="0"/>
    </xf>
    <xf numFmtId="165" fontId="12" fillId="0" borderId="9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horizontal="right" vertical="top" wrapText="1"/>
    </xf>
    <xf numFmtId="0" fontId="13" fillId="0" borderId="11" xfId="0" applyFont="1" applyBorder="1" applyAlignment="1">
      <alignment vertical="top" wrapText="1"/>
    </xf>
    <xf numFmtId="0" fontId="1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167" fontId="16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6" fillId="0" borderId="13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7" fillId="0" borderId="18" xfId="0" applyFont="1" applyBorder="1" applyAlignment="1">
      <alignment vertical="top" wrapText="1"/>
    </xf>
    <xf numFmtId="167" fontId="17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7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16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8" fontId="5" fillId="0" borderId="12" xfId="0" applyNumberFormat="1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0" fontId="19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70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481013</xdr:colOff>
      <xdr:row>1</xdr:row>
      <xdr:rowOff>0</xdr:rowOff>
    </xdr:from>
    <xdr:to>
      <xdr:col>6</xdr:col>
      <xdr:colOff>347785</xdr:colOff>
      <xdr:row>9</xdr:row>
      <xdr:rowOff>114171</xdr:rowOff>
    </xdr:to>
    <xdr:pic>
      <xdr:nvPicPr>
        <xdr:cNvPr id="2" name="Picture 1" descr="{9c32e1ae-0f0d-44fb-aac9-9bbcf71b77d4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7213" y="114300"/>
          <a:ext cx="724022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3" name="Picture 2" descr="{bb2a055d-cf4a-4407-9d2c-e0fea2a67ce0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90488</xdr:colOff>
      <xdr:row>72</xdr:row>
      <xdr:rowOff>47625</xdr:rowOff>
    </xdr:from>
    <xdr:to>
      <xdr:col>1</xdr:col>
      <xdr:colOff>582169</xdr:colOff>
      <xdr:row>78</xdr:row>
      <xdr:rowOff>60325</xdr:rowOff>
    </xdr:to>
    <xdr:pic>
      <xdr:nvPicPr>
        <xdr:cNvPr id="4" name="Picture 3" descr="{1c6848db-7324-4829-b7b5-f9a3d8b08efe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3" y="8277225"/>
          <a:ext cx="491682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16" t="s">
        <v>5</v>
      </c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16" t="s">
        <v>4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C80:C86"/>
    <mergeCell ref="B80:B86"/>
    <mergeCell ref="C73:C79"/>
    <mergeCell ref="B73:B79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63"/>
  <sheetViews>
    <sheetView showGridLines="0" tabSelected="1" workbookViewId="0">
      <pane ySplit="3" topLeftCell="A4" activePane="bottomLeft" state="frozen"/>
      <selection pane="bottomLeft" activeCell="J6" sqref="J6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>
      <c r="A3" s="7" t="s">
        <v>23</v>
      </c>
      <c r="B3" s="25" t="s">
        <v>24</v>
      </c>
      <c r="C3" s="25" t="s">
        <v>25</v>
      </c>
      <c r="D3" s="25" t="s">
        <v>26</v>
      </c>
      <c r="E3" s="25"/>
      <c r="F3" s="25"/>
      <c r="G3" s="25" t="s">
        <v>12</v>
      </c>
      <c r="H3" s="25" t="s">
        <v>27</v>
      </c>
      <c r="I3" s="25" t="s">
        <v>28</v>
      </c>
      <c r="J3" s="25" t="s">
        <v>29</v>
      </c>
      <c r="K3" s="25" t="s">
        <v>30</v>
      </c>
      <c r="L3" s="25" t="s">
        <v>31</v>
      </c>
      <c r="M3" s="25" t="s">
        <v>32</v>
      </c>
      <c r="N3" s="25" t="s">
        <v>33</v>
      </c>
      <c r="O3" s="25" t="s">
        <v>34</v>
      </c>
      <c r="P3" s="25" t="s">
        <v>35</v>
      </c>
      <c r="Q3" s="25" t="s">
        <v>36</v>
      </c>
      <c r="R3" s="25" t="s">
        <v>37</v>
      </c>
    </row>
    <row r="4" spans="1:18" ht="15.75" customHeight="1">
      <c r="A4" s="7">
        <v>2</v>
      </c>
      <c r="B4" s="26" t="s">
        <v>38</v>
      </c>
      <c r="C4" s="26"/>
      <c r="D4" s="27" t="s">
        <v>39</v>
      </c>
      <c r="E4" s="27"/>
      <c r="F4" s="27"/>
      <c r="G4" s="27"/>
      <c r="H4" s="27"/>
      <c r="I4" s="27"/>
      <c r="J4" s="27"/>
      <c r="K4" s="28"/>
      <c r="L4" s="7"/>
    </row>
    <row r="5" spans="1:18">
      <c r="A5" s="7">
        <v>5</v>
      </c>
      <c r="B5" s="29" t="s">
        <v>40</v>
      </c>
      <c r="C5" s="29"/>
      <c r="D5" s="30" t="s">
        <v>41</v>
      </c>
      <c r="E5" s="30"/>
      <c r="F5" s="30"/>
      <c r="G5" s="30"/>
      <c r="H5" s="30"/>
      <c r="I5" s="30"/>
      <c r="J5" s="30"/>
      <c r="K5" s="31"/>
      <c r="L5" s="7"/>
    </row>
    <row r="6" spans="1:18">
      <c r="A6" s="7">
        <v>9</v>
      </c>
      <c r="B6" s="32" t="s">
        <v>42</v>
      </c>
      <c r="C6" s="32"/>
      <c r="D6" s="33" t="s">
        <v>43</v>
      </c>
      <c r="E6" s="34"/>
      <c r="F6" s="34"/>
      <c r="G6" s="35" t="s">
        <v>44</v>
      </c>
      <c r="H6" s="36">
        <v>1</v>
      </c>
      <c r="I6" s="36"/>
      <c r="J6" s="37"/>
      <c r="K6" s="38">
        <f>IF(AND(H6= "",I6= ""), 0, ROUND(ROUND(J6, 2) * ROUND(IF(I6="",H6,I6),  0), 2))</f>
        <v/>
      </c>
      <c r="L6" s="7"/>
      <c r="N6" s="39">
        <v>0</v>
      </c>
      <c r="R6" s="7">
        <v>1371</v>
      </c>
    </row>
    <row r="7" spans="1:18" hidden="1">
      <c r="A7" s="7" t="s">
        <v>45</v>
      </c>
    </row>
    <row r="8" spans="1:18">
      <c r="A8" s="7" t="s">
        <v>46</v>
      </c>
      <c r="B8" s="40"/>
      <c r="C8" s="40"/>
      <c r="D8" s="40" t="s">
        <v>47</v>
      </c>
      <c r="E8" s="40"/>
      <c r="F8" s="40"/>
      <c r="G8" s="40"/>
      <c r="H8" s="40"/>
      <c r="I8" s="40"/>
      <c r="J8" s="40"/>
      <c r="K8" s="40"/>
    </row>
    <row r="9" spans="1:18" hidden="1">
      <c r="A9" s="7" t="s">
        <v>48</v>
      </c>
    </row>
    <row r="10" spans="1:18" hidden="1">
      <c r="A10" s="7" t="s">
        <v>49</v>
      </c>
    </row>
    <row r="11" spans="1:18" hidden="1">
      <c r="A11" s="7" t="s">
        <v>50</v>
      </c>
    </row>
    <row r="12" spans="1:18">
      <c r="A12" s="7">
        <v>5</v>
      </c>
      <c r="B12" s="29" t="s">
        <v>51</v>
      </c>
      <c r="C12" s="29"/>
      <c r="D12" s="30" t="s">
        <v>52</v>
      </c>
      <c r="E12" s="30"/>
      <c r="F12" s="30"/>
      <c r="G12" s="30"/>
      <c r="H12" s="30"/>
      <c r="I12" s="30"/>
      <c r="J12" s="30"/>
      <c r="K12" s="31"/>
      <c r="L12" s="7"/>
    </row>
    <row r="13" spans="1:18">
      <c r="A13" s="7">
        <v>9</v>
      </c>
      <c r="B13" s="32" t="s">
        <v>53</v>
      </c>
      <c r="C13" s="32"/>
      <c r="D13" s="33" t="s">
        <v>54</v>
      </c>
      <c r="E13" s="34"/>
      <c r="F13" s="34"/>
      <c r="G13" s="35" t="s">
        <v>44</v>
      </c>
      <c r="H13" s="36">
        <v>1</v>
      </c>
      <c r="I13" s="36"/>
      <c r="J13" s="37"/>
      <c r="K13" s="38">
        <f>IF(AND(H13= "",I13= ""), 0, ROUND(ROUND(J13, 2) * ROUND(IF(I13="",H13,I13),  0), 2))</f>
        <v/>
      </c>
      <c r="L13" s="7"/>
      <c r="N13" s="39">
        <v>0</v>
      </c>
      <c r="R13" s="7">
        <v>1371</v>
      </c>
    </row>
    <row r="14" spans="1:18" hidden="1">
      <c r="A14" s="7" t="s">
        <v>45</v>
      </c>
    </row>
    <row r="15" spans="1:18">
      <c r="A15" s="7" t="s">
        <v>46</v>
      </c>
      <c r="B15" s="40"/>
      <c r="C15" s="40"/>
      <c r="D15" s="40" t="s">
        <v>55</v>
      </c>
      <c r="E15" s="40"/>
      <c r="F15" s="40"/>
      <c r="G15" s="40"/>
      <c r="H15" s="40"/>
      <c r="I15" s="40"/>
      <c r="J15" s="40"/>
      <c r="K15" s="40"/>
    </row>
    <row r="16" spans="1:18" hidden="1">
      <c r="A16" s="7" t="s">
        <v>48</v>
      </c>
    </row>
    <row r="17" spans="1:18" hidden="1">
      <c r="A17" s="7" t="s">
        <v>49</v>
      </c>
    </row>
    <row r="18" spans="1:18" hidden="1">
      <c r="A18" s="7" t="s">
        <v>50</v>
      </c>
    </row>
    <row r="19" spans="1:18" ht="25.5" customHeight="1">
      <c r="A19" s="7">
        <v>5</v>
      </c>
      <c r="B19" s="29" t="s">
        <v>56</v>
      </c>
      <c r="C19" s="29"/>
      <c r="D19" s="30" t="s">
        <v>57</v>
      </c>
      <c r="E19" s="30"/>
      <c r="F19" s="30"/>
      <c r="G19" s="30"/>
      <c r="H19" s="30"/>
      <c r="I19" s="30"/>
      <c r="J19" s="30"/>
      <c r="K19" s="31"/>
      <c r="L19" s="7"/>
    </row>
    <row r="20" spans="1:18">
      <c r="A20" s="7">
        <v>9</v>
      </c>
      <c r="B20" s="32" t="s">
        <v>58</v>
      </c>
      <c r="C20" s="32"/>
      <c r="D20" s="33" t="s">
        <v>59</v>
      </c>
      <c r="E20" s="34"/>
      <c r="F20" s="34"/>
      <c r="G20" s="35" t="s">
        <v>44</v>
      </c>
      <c r="H20" s="36">
        <v>1</v>
      </c>
      <c r="I20" s="36"/>
      <c r="J20" s="37"/>
      <c r="K20" s="38">
        <f>IF(AND(H20= "",I20= ""), 0, ROUND(ROUND(J20, 2) * ROUND(IF(I20="",H20,I20),  0), 2))</f>
        <v/>
      </c>
      <c r="L20" s="7"/>
      <c r="N20" s="39">
        <v>0</v>
      </c>
      <c r="R20" s="7">
        <v>1371</v>
      </c>
    </row>
    <row r="21" spans="1:18" hidden="1">
      <c r="A21" s="7" t="s">
        <v>45</v>
      </c>
    </row>
    <row r="22" spans="1:18">
      <c r="A22" s="7" t="s">
        <v>46</v>
      </c>
      <c r="B22" s="40"/>
      <c r="C22" s="40"/>
      <c r="D22" s="40" t="s">
        <v>60</v>
      </c>
      <c r="E22" s="40"/>
      <c r="F22" s="40"/>
      <c r="G22" s="40"/>
      <c r="H22" s="40"/>
      <c r="I22" s="40"/>
      <c r="J22" s="40"/>
      <c r="K22" s="40"/>
    </row>
    <row r="23" spans="1:18" hidden="1">
      <c r="A23" s="7" t="s">
        <v>48</v>
      </c>
    </row>
    <row r="24" spans="1:18" hidden="1">
      <c r="A24" s="7" t="s">
        <v>49</v>
      </c>
    </row>
    <row r="25" spans="1:18" hidden="1">
      <c r="A25" s="7" t="s">
        <v>50</v>
      </c>
    </row>
    <row r="26" spans="1:18" ht="25.5" customHeight="1">
      <c r="A26" s="7">
        <v>5</v>
      </c>
      <c r="B26" s="29" t="s">
        <v>61</v>
      </c>
      <c r="C26" s="29"/>
      <c r="D26" s="30" t="s">
        <v>62</v>
      </c>
      <c r="E26" s="30"/>
      <c r="F26" s="30"/>
      <c r="G26" s="30"/>
      <c r="H26" s="30"/>
      <c r="I26" s="30"/>
      <c r="J26" s="30"/>
      <c r="K26" s="31"/>
      <c r="L26" s="7"/>
    </row>
    <row r="27" spans="1:18">
      <c r="A27" s="7">
        <v>9</v>
      </c>
      <c r="B27" s="32" t="s">
        <v>63</v>
      </c>
      <c r="C27" s="32"/>
      <c r="D27" s="33" t="s">
        <v>64</v>
      </c>
      <c r="E27" s="34"/>
      <c r="F27" s="34"/>
      <c r="G27" s="35" t="s">
        <v>44</v>
      </c>
      <c r="H27" s="36">
        <v>1</v>
      </c>
      <c r="I27" s="36"/>
      <c r="J27" s="37"/>
      <c r="K27" s="38">
        <f>IF(AND(H27= "",I27= ""), 0, ROUND(ROUND(J27, 2) * ROUND(IF(I27="",H27,I27),  0), 2))</f>
        <v/>
      </c>
      <c r="L27" s="7"/>
      <c r="N27" s="39">
        <v>0</v>
      </c>
      <c r="R27" s="7">
        <v>1371</v>
      </c>
    </row>
    <row r="28" spans="1:18" hidden="1">
      <c r="A28" s="7" t="s">
        <v>45</v>
      </c>
    </row>
    <row r="29" spans="1:18">
      <c r="A29" s="7" t="s">
        <v>46</v>
      </c>
      <c r="B29" s="40"/>
      <c r="C29" s="40"/>
      <c r="D29" s="40" t="s">
        <v>65</v>
      </c>
      <c r="E29" s="40"/>
      <c r="F29" s="40"/>
      <c r="G29" s="40"/>
      <c r="H29" s="40"/>
      <c r="I29" s="40"/>
      <c r="J29" s="40"/>
      <c r="K29" s="40"/>
    </row>
    <row r="30" spans="1:18" hidden="1">
      <c r="A30" s="7" t="s">
        <v>48</v>
      </c>
    </row>
    <row r="31" spans="1:18" hidden="1">
      <c r="A31" s="7" t="s">
        <v>49</v>
      </c>
    </row>
    <row r="32" spans="1:18" hidden="1">
      <c r="A32" s="7" t="s">
        <v>50</v>
      </c>
    </row>
    <row r="33" spans="1:18">
      <c r="A33" s="7">
        <v>5</v>
      </c>
      <c r="B33" s="29" t="s">
        <v>66</v>
      </c>
      <c r="C33" s="29"/>
      <c r="D33" s="30" t="s">
        <v>67</v>
      </c>
      <c r="E33" s="30"/>
      <c r="F33" s="30"/>
      <c r="G33" s="30"/>
      <c r="H33" s="30"/>
      <c r="I33" s="30"/>
      <c r="J33" s="30"/>
      <c r="K33" s="31"/>
      <c r="L33" s="7"/>
    </row>
    <row r="34" spans="1:18">
      <c r="A34" s="7">
        <v>9</v>
      </c>
      <c r="B34" s="32" t="s">
        <v>68</v>
      </c>
      <c r="C34" s="32"/>
      <c r="D34" s="33" t="s">
        <v>69</v>
      </c>
      <c r="E34" s="34"/>
      <c r="F34" s="34"/>
      <c r="G34" s="35" t="s">
        <v>12</v>
      </c>
      <c r="H34" s="36">
        <v>2</v>
      </c>
      <c r="I34" s="36"/>
      <c r="J34" s="37"/>
      <c r="K34" s="38">
        <f>IF(AND(H34= "",I34= ""), 0, ROUND(ROUND(J34, 2) * ROUND(IF(I34="",H34,I34),  0), 2))</f>
        <v/>
      </c>
      <c r="L34" s="7"/>
      <c r="N34" s="39">
        <v>0</v>
      </c>
      <c r="R34" s="7">
        <v>1371</v>
      </c>
    </row>
    <row r="35" spans="1:18" hidden="1">
      <c r="A35" s="7" t="s">
        <v>45</v>
      </c>
    </row>
    <row r="36" spans="1:18">
      <c r="A36" s="7" t="s">
        <v>46</v>
      </c>
      <c r="B36" s="40"/>
      <c r="C36" s="40"/>
      <c r="D36" s="40" t="s">
        <v>70</v>
      </c>
      <c r="E36" s="40"/>
      <c r="F36" s="40"/>
      <c r="G36" s="40"/>
      <c r="H36" s="40"/>
      <c r="I36" s="40"/>
      <c r="J36" s="40"/>
      <c r="K36" s="40"/>
    </row>
    <row r="37" spans="1:18" hidden="1">
      <c r="A37" s="7" t="s">
        <v>48</v>
      </c>
    </row>
    <row r="38" spans="1:18" hidden="1">
      <c r="A38" s="7" t="s">
        <v>49</v>
      </c>
    </row>
    <row r="39" spans="1:18" hidden="1">
      <c r="A39" s="7" t="s">
        <v>50</v>
      </c>
    </row>
    <row r="40" spans="1:18" ht="31.5" customHeight="1">
      <c r="B40" s="3"/>
      <c r="C40" s="3"/>
      <c r="D40" s="41" t="s">
        <v>71</v>
      </c>
      <c r="E40" s="41"/>
      <c r="F40" s="41"/>
      <c r="G40" s="41"/>
      <c r="H40" s="41"/>
      <c r="I40" s="41"/>
      <c r="J40" s="41"/>
      <c r="K40" s="41"/>
    </row>
    <row r="42" spans="1:18">
      <c r="D42" s="42" t="s">
        <v>72</v>
      </c>
      <c r="E42" s="42"/>
      <c r="F42" s="42"/>
      <c r="G42" s="42"/>
      <c r="H42" s="42"/>
      <c r="I42" s="42"/>
      <c r="J42" s="42"/>
      <c r="K42" s="42"/>
    </row>
    <row r="43" spans="1:18">
      <c r="D43" s="43" t="s">
        <v>73</v>
      </c>
      <c r="E43" s="44"/>
      <c r="F43" s="44"/>
      <c r="G43" s="45">
        <f>SUMPRODUCT((L5:L40=L4)*(R5:R40=R43)*(K5:K40))</f>
        <v/>
      </c>
      <c r="H43" s="46"/>
      <c r="I43" s="46"/>
      <c r="J43" s="46"/>
      <c r="K43" s="46"/>
      <c r="R43" s="7">
        <v>1371</v>
      </c>
    </row>
    <row r="44" spans="1:18">
      <c r="D44" s="43" t="s">
        <v>74</v>
      </c>
      <c r="E44" s="44"/>
      <c r="F44" s="44"/>
      <c r="G44" s="45">
        <f>SUMPRODUCT((L5:L40=L4)*(R5:R40=R44)*(K5:K40))</f>
        <v/>
      </c>
      <c r="H44" s="46"/>
      <c r="I44" s="46"/>
      <c r="J44" s="46"/>
      <c r="K44" s="46"/>
      <c r="R44" s="7">
        <v>5266</v>
      </c>
    </row>
    <row r="45" spans="1:18">
      <c r="D45" s="43" t="s">
        <v>75</v>
      </c>
      <c r="E45" s="44"/>
      <c r="F45" s="44"/>
      <c r="G45" s="45">
        <f>SUMPRODUCT((L5:L40=L4)*(R5:R40=R45)*(K5:K40))</f>
        <v/>
      </c>
      <c r="H45" s="46"/>
      <c r="I45" s="46"/>
      <c r="J45" s="46"/>
      <c r="K45" s="46"/>
      <c r="R45" s="7">
        <v>16915</v>
      </c>
    </row>
    <row r="46" spans="1:18">
      <c r="D46" s="43" t="s">
        <v>76</v>
      </c>
      <c r="E46" s="44"/>
      <c r="F46" s="44"/>
      <c r="G46" s="45">
        <f>SUMPRODUCT((L5:L40=L4)*(R5:R40=R46)*(K5:K40))</f>
        <v/>
      </c>
      <c r="H46" s="46"/>
      <c r="I46" s="46"/>
      <c r="J46" s="46"/>
      <c r="K46" s="46"/>
      <c r="R46" s="7">
        <v>14865</v>
      </c>
    </row>
    <row r="47" spans="1:18">
      <c r="D47" s="43" t="s">
        <v>77</v>
      </c>
      <c r="E47" s="44"/>
      <c r="F47" s="44"/>
      <c r="G47" s="45">
        <f>SUMPRODUCT((L5:L40=L4)*(R5:R40=R47)*(K5:K40))</f>
        <v/>
      </c>
      <c r="H47" s="46"/>
      <c r="I47" s="46"/>
      <c r="J47" s="46"/>
      <c r="K47" s="46"/>
      <c r="R47" s="7">
        <v>37798</v>
      </c>
    </row>
    <row r="48" spans="1:18">
      <c r="D48" s="43" t="s">
        <v>78</v>
      </c>
      <c r="E48" s="44"/>
      <c r="F48" s="44"/>
      <c r="G48" s="45">
        <f>SUMPRODUCT((L5:L40=L4)*(R5:R40=R48)*(K5:K40))</f>
        <v/>
      </c>
      <c r="H48" s="46"/>
      <c r="I48" s="46"/>
      <c r="J48" s="46"/>
      <c r="K48" s="46"/>
      <c r="R48" s="7">
        <v>38495</v>
      </c>
    </row>
    <row r="49" spans="1:18">
      <c r="D49" s="43" t="s">
        <v>79</v>
      </c>
      <c r="E49" s="44"/>
      <c r="F49" s="44"/>
      <c r="G49" s="45">
        <f>SUMPRODUCT((L5:L40=L4)*(R5:R40=R49)*(K5:K40))</f>
        <v/>
      </c>
      <c r="H49" s="46"/>
      <c r="I49" s="46"/>
      <c r="J49" s="46"/>
      <c r="K49" s="46"/>
      <c r="R49" s="7">
        <v>11004</v>
      </c>
    </row>
    <row r="50" spans="1:18">
      <c r="D50" s="43" t="s">
        <v>80</v>
      </c>
      <c r="E50" s="44"/>
      <c r="F50" s="44"/>
      <c r="G50" s="45">
        <f>SUMPRODUCT((L5:L40=L4)*(R5:R40=R50)*(K5:K40))</f>
        <v/>
      </c>
      <c r="H50" s="46"/>
      <c r="I50" s="46"/>
      <c r="J50" s="46"/>
      <c r="K50" s="46"/>
      <c r="R50" s="7">
        <v>16933</v>
      </c>
    </row>
    <row r="51" spans="1:18">
      <c r="D51" s="47" t="s">
        <v>81</v>
      </c>
      <c r="E51" s="48"/>
      <c r="F51" s="48"/>
      <c r="G51" s="49"/>
      <c r="H51" s="49"/>
      <c r="I51" s="49"/>
      <c r="J51" s="49"/>
      <c r="K51" s="50"/>
    </row>
    <row r="52" spans="1:18">
      <c r="D52" s="51"/>
      <c r="E52" s="3"/>
      <c r="F52" s="3"/>
      <c r="G52" s="3"/>
      <c r="H52" s="3"/>
      <c r="I52" s="3"/>
      <c r="J52" s="3"/>
      <c r="K52" s="52"/>
    </row>
    <row r="53" spans="1:18">
      <c r="A53" s="53"/>
      <c r="D53" s="54" t="s">
        <v>82</v>
      </c>
      <c r="E53" s="7"/>
      <c r="F53" s="7"/>
      <c r="G53" s="55">
        <f>SUMIF(L5:L40, IF(L4="","",L4), K5:K40)</f>
        <v/>
      </c>
      <c r="H53" s="56"/>
      <c r="I53" s="56"/>
      <c r="J53" s="56"/>
      <c r="K53" s="57"/>
    </row>
    <row r="54" spans="1:18">
      <c r="A54" s="53"/>
      <c r="D54" s="54" t="s">
        <v>83</v>
      </c>
      <c r="E54" s="7"/>
      <c r="F54" s="7"/>
      <c r="G54" s="55">
        <f>ROUND(SUMIF(L5:L40, IF(L4="","",L4), K5:K40) * 0, 2)</f>
        <v/>
      </c>
      <c r="H54" s="56"/>
      <c r="I54" s="56"/>
      <c r="J54" s="56"/>
      <c r="K54" s="57"/>
    </row>
    <row r="55" spans="1:18">
      <c r="D55" s="58" t="s">
        <v>84</v>
      </c>
      <c r="E55" s="59"/>
      <c r="F55" s="59"/>
      <c r="G55" s="60">
        <f>SUM(G53:G54)</f>
        <v/>
      </c>
      <c r="H55" s="61"/>
      <c r="I55" s="61"/>
      <c r="J55" s="61"/>
      <c r="K55" s="62"/>
    </row>
    <row r="56" spans="1:18">
      <c r="D56" s="63"/>
      <c r="E56" s="7"/>
      <c r="F56" s="7"/>
      <c r="G56" s="7"/>
      <c r="H56" s="7"/>
      <c r="I56" s="7"/>
      <c r="J56" s="7"/>
      <c r="K56" s="7"/>
    </row>
    <row r="57" spans="1:18">
      <c r="D57" s="64" t="s">
        <v>85</v>
      </c>
      <c r="E57" s="64"/>
      <c r="F57" s="64"/>
      <c r="G57" s="64"/>
      <c r="H57" s="64"/>
      <c r="I57" s="64"/>
      <c r="J57" s="64"/>
      <c r="K57" s="64"/>
    </row>
    <row r="58" spans="1:18">
      <c r="D58" s="65">
        <f>IF('Paramètres'!AA2&lt;&gt;"",'Paramètres'!AA2,"")</f>
        <v/>
      </c>
      <c r="E58" s="65"/>
      <c r="F58" s="65"/>
      <c r="G58" s="65"/>
      <c r="H58" s="65"/>
      <c r="I58" s="65"/>
      <c r="J58" s="65"/>
      <c r="K58" s="65"/>
    </row>
    <row r="59" spans="1:18">
      <c r="D59" s="65"/>
      <c r="E59" s="65"/>
      <c r="F59" s="65"/>
      <c r="G59" s="65"/>
      <c r="H59" s="65"/>
      <c r="I59" s="65"/>
      <c r="J59" s="65"/>
      <c r="K59" s="65"/>
    </row>
    <row r="60" spans="1:18" ht="56.7" customHeight="1">
      <c r="G60" s="66" t="s">
        <v>86</v>
      </c>
      <c r="H60" s="66"/>
      <c r="I60" s="66"/>
      <c r="J60" s="66"/>
      <c r="K60" s="66"/>
    </row>
    <row r="62" spans="1:18" ht="85.05" customHeight="1">
      <c r="D62" s="67" t="s">
        <v>87</v>
      </c>
      <c r="E62" s="67"/>
      <c r="G62" s="67" t="s">
        <v>88</v>
      </c>
      <c r="H62" s="67"/>
      <c r="I62" s="67"/>
      <c r="J62" s="67"/>
      <c r="K62" s="67"/>
    </row>
    <row r="63" spans="1:18">
      <c r="D63" s="68" t="s">
        <v>89</v>
      </c>
      <c r="E63" s="68"/>
      <c r="F63" s="68"/>
      <c r="G63" s="68"/>
      <c r="H63" s="68"/>
      <c r="I63" s="68"/>
      <c r="J63" s="68"/>
      <c r="K63" s="68"/>
    </row>
  </sheetData>
  <sheetProtection password="E95E" sheet="1" objects="1" selectLockedCells="1"/>
  <mergeCells count="51">
    <mergeCell ref="D3:F3"/>
    <mergeCell ref="D4:F4"/>
    <mergeCell ref="D5:F5"/>
    <mergeCell ref="D6:F6"/>
    <mergeCell ref="D8:J8"/>
    <mergeCell ref="D12:F12"/>
    <mergeCell ref="D13:F13"/>
    <mergeCell ref="D15:J15"/>
    <mergeCell ref="D19:F19"/>
    <mergeCell ref="D20:F20"/>
    <mergeCell ref="D22:J22"/>
    <mergeCell ref="D26:F26"/>
    <mergeCell ref="D27:F27"/>
    <mergeCell ref="D29:J29"/>
    <mergeCell ref="D33:F33"/>
    <mergeCell ref="D34:F34"/>
    <mergeCell ref="D36:J36"/>
    <mergeCell ref="D40:K40"/>
    <mergeCell ref="D42:K42"/>
    <mergeCell ref="G43:K43"/>
    <mergeCell ref="D43:F43"/>
    <mergeCell ref="G44:K44"/>
    <mergeCell ref="D44:F44"/>
    <mergeCell ref="G45:K45"/>
    <mergeCell ref="D45:F45"/>
    <mergeCell ref="G46:K46"/>
    <mergeCell ref="D46:F46"/>
    <mergeCell ref="G47:K47"/>
    <mergeCell ref="D47:F47"/>
    <mergeCell ref="G48:K48"/>
    <mergeCell ref="D48:F48"/>
    <mergeCell ref="G49:K49"/>
    <mergeCell ref="D49:F49"/>
    <mergeCell ref="G50:K50"/>
    <mergeCell ref="D50:F50"/>
    <mergeCell ref="D51:F51"/>
    <mergeCell ref="D52:K52"/>
    <mergeCell ref="D53:F53"/>
    <mergeCell ref="G53:K53"/>
    <mergeCell ref="D54:F54"/>
    <mergeCell ref="G54:K54"/>
    <mergeCell ref="D55:F55"/>
    <mergeCell ref="G55:K55"/>
    <mergeCell ref="D56:K56"/>
    <mergeCell ref="D57:K57"/>
    <mergeCell ref="D58:K58"/>
    <mergeCell ref="D59:K59"/>
    <mergeCell ref="G60:K60"/>
    <mergeCell ref="D62:E62"/>
    <mergeCell ref="G62:K62"/>
    <mergeCell ref="D63:K6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&amp;L25048 - Création de deux salles de classe à la CCI
97300 - Cayenne&amp;RDPGF - Lot n°3 Climatisation 
DCE - Edition du 6/08/2025</oddHeader>
    <oddFooter>&amp;LIPCO &amp;CEdition du 6/08/2025&amp;RPage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44" t="s">
        <v>90</v>
      </c>
      <c r="AA1" s="7">
        <f>IF('DPGF'!G55&lt;&gt;"",'DPGF'!G55,"0")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69" t="s">
        <v>91</v>
      </c>
      <c r="B3" s="66" t="s">
        <v>92</v>
      </c>
      <c r="C3" s="70" t="s">
        <v>117</v>
      </c>
      <c r="D3" s="70"/>
      <c r="E3" s="70"/>
      <c r="F3" s="70"/>
      <c r="G3" s="70"/>
      <c r="H3" s="70"/>
      <c r="I3" s="70"/>
      <c r="J3" s="70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69" t="s">
        <v>93</v>
      </c>
      <c r="B5" s="66" t="s">
        <v>94</v>
      </c>
      <c r="C5" s="70" t="s">
        <v>118</v>
      </c>
      <c r="D5" s="70"/>
      <c r="E5" s="70"/>
      <c r="F5" s="70"/>
      <c r="G5" s="70"/>
      <c r="H5" s="70"/>
      <c r="I5" s="70"/>
      <c r="J5" s="70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69" t="s">
        <v>103</v>
      </c>
      <c r="B7" s="66" t="s">
        <v>104</v>
      </c>
      <c r="C7" s="70">
        <v>25048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69" t="s">
        <v>105</v>
      </c>
      <c r="B9" s="66" t="s">
        <v>106</v>
      </c>
      <c r="C9" s="70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69" t="s">
        <v>95</v>
      </c>
      <c r="B11" s="66" t="s">
        <v>96</v>
      </c>
      <c r="C11" s="70" t="s">
        <v>39</v>
      </c>
      <c r="D11" s="70"/>
      <c r="E11" s="70"/>
      <c r="F11" s="70"/>
      <c r="G11" s="70"/>
      <c r="H11" s="70"/>
      <c r="I11" s="70"/>
      <c r="J11" s="70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69" t="s">
        <v>107</v>
      </c>
      <c r="B13" s="66" t="s">
        <v>108</v>
      </c>
      <c r="C13" s="70" t="s">
        <v>119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69" t="s">
        <v>109</v>
      </c>
      <c r="B15" s="66" t="s">
        <v>110</v>
      </c>
      <c r="C15" s="70" t="s">
        <v>120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69" t="s">
        <v>111</v>
      </c>
      <c r="B17" s="66" t="s">
        <v>112</v>
      </c>
      <c r="C17" s="70">
        <v>0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71">
        <v>0.2</v>
      </c>
      <c r="E19" s="72" t="s">
        <v>113</v>
      </c>
      <c r="AA19" s="7">
        <f>INT((AA5-AA18*100)/10)</f>
        <v/>
      </c>
    </row>
    <row r="20" spans="1:27" ht="12.75" customHeight="1">
      <c r="C20" s="73">
        <v>0.055</v>
      </c>
      <c r="E20" s="72" t="s">
        <v>114</v>
      </c>
      <c r="AA20" s="7">
        <f>AA5-AA18*100-AA19*10</f>
        <v/>
      </c>
    </row>
    <row r="21" spans="1:27" ht="12.75" customHeight="1">
      <c r="C21" s="73">
        <f>0.0</f>
        <v/>
      </c>
      <c r="E21" s="72" t="s">
        <v>115</v>
      </c>
      <c r="AA21" s="7">
        <f>INT(AA6/10)</f>
        <v/>
      </c>
    </row>
    <row r="22" spans="1:27" ht="12.75" customHeight="1">
      <c r="C22" s="74">
        <v>0</v>
      </c>
      <c r="E22" s="72" t="s">
        <v>116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69" t="s">
        <v>97</v>
      </c>
      <c r="B24" s="66" t="s">
        <v>98</v>
      </c>
      <c r="C24" s="70"/>
      <c r="D24" s="70"/>
      <c r="E24" s="70"/>
      <c r="F24" s="70"/>
      <c r="G24" s="70"/>
      <c r="H24" s="70"/>
      <c r="I24" s="70"/>
      <c r="J24" s="70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69" t="s">
        <v>99</v>
      </c>
      <c r="B26" s="66" t="s">
        <v>100</v>
      </c>
      <c r="C26" s="70" t="s">
        <v>121</v>
      </c>
      <c r="D26" s="70"/>
      <c r="E26" s="70"/>
      <c r="F26" s="70"/>
      <c r="G26" s="70"/>
      <c r="H26" s="70"/>
      <c r="I26" s="70"/>
      <c r="J26" s="70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69" t="s">
        <v>101</v>
      </c>
      <c r="B28" s="66" t="s">
        <v>102</v>
      </c>
      <c r="C28" s="70"/>
      <c r="D28" s="70"/>
      <c r="E28" s="70"/>
      <c r="F28" s="70"/>
      <c r="G28" s="70"/>
      <c r="H28" s="70"/>
      <c r="I28" s="70"/>
      <c r="J28" s="70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122</v>
      </c>
      <c r="B1" s="7" t="s">
        <v>123</v>
      </c>
    </row>
    <row r="2" spans="1:3">
      <c r="A2" s="7" t="s">
        <v>124</v>
      </c>
      <c r="B2" s="7" t="s">
        <v>117</v>
      </c>
    </row>
    <row r="3" spans="1:3">
      <c r="A3" s="7" t="s">
        <v>125</v>
      </c>
      <c r="B3" s="7">
        <v>1</v>
      </c>
    </row>
    <row r="4" spans="1:3">
      <c r="A4" s="7" t="s">
        <v>126</v>
      </c>
      <c r="B4" s="7">
        <v>0</v>
      </c>
    </row>
    <row r="5" spans="1:3">
      <c r="A5" s="7" t="s">
        <v>127</v>
      </c>
      <c r="B5" s="7">
        <v>0</v>
      </c>
    </row>
    <row r="6" spans="1:3">
      <c r="A6" s="7" t="s">
        <v>128</v>
      </c>
      <c r="B6" s="7">
        <v>1</v>
      </c>
    </row>
    <row r="7" spans="1:3">
      <c r="A7" s="7" t="s">
        <v>129</v>
      </c>
      <c r="B7" s="7">
        <v>1</v>
      </c>
    </row>
    <row r="8" spans="1:3">
      <c r="A8" s="7" t="s">
        <v>130</v>
      </c>
      <c r="B8" s="7">
        <v>0</v>
      </c>
    </row>
    <row r="9" spans="1:3">
      <c r="A9" s="7" t="s">
        <v>131</v>
      </c>
      <c r="B9" s="7">
        <v>0</v>
      </c>
    </row>
    <row r="10" spans="1:3">
      <c r="A10" s="7" t="s">
        <v>132</v>
      </c>
      <c r="C10" s="7" t="s">
        <v>133</v>
      </c>
    </row>
    <row r="11" spans="1:3">
      <c r="A11" s="7" t="s">
        <v>134</v>
      </c>
      <c r="B11" s="7">
        <v>0</v>
      </c>
    </row>
    <row r="12" spans="1:3">
      <c r="A12" s="7" t="s">
        <v>135</v>
      </c>
      <c r="B12" s="7" t="s">
        <v>136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75" t="s">
        <v>137</v>
      </c>
      <c r="C2" s="75"/>
      <c r="D2" s="75"/>
      <c r="E2" s="75"/>
      <c r="F2" s="75"/>
      <c r="G2" s="75"/>
      <c r="H2" s="75"/>
      <c r="I2" s="75"/>
      <c r="J2" s="75"/>
    </row>
    <row r="4" spans="1:10" ht="12.75" customHeight="1">
      <c r="A4" s="69" t="s">
        <v>91</v>
      </c>
      <c r="B4" s="66" t="s">
        <v>138</v>
      </c>
      <c r="C4" s="76"/>
      <c r="D4" s="76"/>
      <c r="E4" s="76"/>
      <c r="F4" s="76"/>
      <c r="G4" s="76"/>
      <c r="H4" s="76"/>
      <c r="I4" s="76"/>
      <c r="J4" s="76"/>
    </row>
    <row r="6" spans="1:10" ht="12.75" customHeight="1">
      <c r="A6" s="69" t="s">
        <v>93</v>
      </c>
      <c r="B6" s="66" t="s">
        <v>139</v>
      </c>
      <c r="C6" s="76"/>
      <c r="D6" s="76"/>
      <c r="E6" s="76"/>
      <c r="F6" s="76"/>
      <c r="G6" s="76"/>
      <c r="H6" s="76"/>
      <c r="I6" s="76"/>
      <c r="J6" s="76"/>
    </row>
    <row r="8" spans="1:10" ht="12.75" customHeight="1">
      <c r="A8" s="69" t="s">
        <v>103</v>
      </c>
      <c r="B8" s="66" t="s">
        <v>140</v>
      </c>
      <c r="C8" s="76"/>
      <c r="D8" s="76"/>
      <c r="E8" s="76"/>
      <c r="F8" s="76"/>
      <c r="G8" s="76"/>
      <c r="H8" s="76"/>
      <c r="I8" s="76"/>
      <c r="J8" s="76"/>
    </row>
    <row r="10" spans="1:10" ht="12.75" customHeight="1">
      <c r="A10" s="69" t="s">
        <v>105</v>
      </c>
      <c r="B10" s="66" t="s">
        <v>141</v>
      </c>
      <c r="C10" s="77"/>
      <c r="D10" s="77"/>
      <c r="E10" s="77"/>
      <c r="F10" s="77"/>
      <c r="G10" s="77"/>
      <c r="H10" s="77"/>
      <c r="I10" s="77"/>
      <c r="J10" s="77"/>
    </row>
    <row r="12" spans="1:10" ht="12.75" customHeight="1">
      <c r="A12" s="69" t="s">
        <v>95</v>
      </c>
      <c r="B12" s="66" t="s">
        <v>142</v>
      </c>
      <c r="C12" s="76"/>
      <c r="D12" s="76"/>
      <c r="E12" s="76"/>
      <c r="F12" s="76"/>
      <c r="G12" s="76"/>
      <c r="H12" s="76"/>
      <c r="I12" s="76"/>
      <c r="J12" s="76"/>
    </row>
    <row r="14" spans="1:10" ht="12.75" customHeight="1">
      <c r="A14" s="69" t="s">
        <v>107</v>
      </c>
      <c r="B14" s="66" t="s">
        <v>143</v>
      </c>
      <c r="C14" s="76"/>
      <c r="D14" s="76"/>
      <c r="E14" s="76"/>
      <c r="F14" s="76"/>
      <c r="G14" s="76"/>
      <c r="H14" s="76"/>
      <c r="I14" s="76"/>
      <c r="J14" s="76"/>
    </row>
    <row r="16" spans="1:10" ht="12.75" customHeight="1">
      <c r="A16" s="69" t="s">
        <v>109</v>
      </c>
      <c r="B16" s="66" t="s">
        <v>144</v>
      </c>
      <c r="C16" s="76"/>
      <c r="D16" s="76"/>
      <c r="E16" s="76"/>
      <c r="F16" s="76"/>
      <c r="G16" s="76"/>
      <c r="H16" s="76"/>
      <c r="I16" s="76"/>
      <c r="J16" s="76"/>
    </row>
    <row r="18" spans="1:10" ht="12.75" customHeight="1">
      <c r="A18" s="69" t="s">
        <v>111</v>
      </c>
      <c r="B18" s="66" t="s">
        <v>145</v>
      </c>
      <c r="C18" s="78"/>
      <c r="D18" s="78"/>
      <c r="E18" s="78"/>
      <c r="F18" s="78"/>
      <c r="G18" s="78"/>
      <c r="H18" s="78"/>
      <c r="I18" s="78"/>
      <c r="J18" s="78"/>
    </row>
    <row r="20" spans="1:10" ht="12.75" customHeight="1">
      <c r="A20" s="69" t="s">
        <v>146</v>
      </c>
      <c r="B20" s="66" t="s">
        <v>147</v>
      </c>
      <c r="C20" s="78"/>
      <c r="D20" s="78"/>
      <c r="E20" s="78"/>
      <c r="F20" s="78"/>
      <c r="G20" s="78"/>
      <c r="H20" s="78"/>
      <c r="I20" s="78"/>
      <c r="J20" s="78"/>
    </row>
    <row r="22" spans="1:10" ht="12.75" customHeight="1">
      <c r="A22" s="69" t="s">
        <v>97</v>
      </c>
      <c r="B22" s="66" t="s">
        <v>148</v>
      </c>
      <c r="C22" s="78"/>
      <c r="D22" s="78"/>
      <c r="E22" s="78"/>
      <c r="F22" s="78"/>
      <c r="G22" s="78"/>
      <c r="H22" s="78"/>
      <c r="I22" s="78"/>
      <c r="J22" s="78"/>
    </row>
    <row r="24" spans="1:10" ht="12.75" customHeight="1">
      <c r="A24" s="69" t="s">
        <v>99</v>
      </c>
      <c r="B24" s="66" t="s">
        <v>149</v>
      </c>
      <c r="C24" s="76"/>
      <c r="D24" s="76"/>
      <c r="E24" s="76"/>
      <c r="F24" s="76"/>
      <c r="G24" s="76"/>
      <c r="H24" s="76"/>
      <c r="I24" s="76"/>
      <c r="J24" s="76"/>
    </row>
    <row r="28" spans="1:10" ht="60" customHeight="1">
      <c r="A28" s="69" t="s">
        <v>101</v>
      </c>
      <c r="B28" s="66" t="s">
        <v>150</v>
      </c>
      <c r="C28" s="76"/>
      <c r="D28" s="76"/>
      <c r="E28" s="76"/>
      <c r="F28" s="76"/>
      <c r="G28" s="76"/>
      <c r="H28" s="76"/>
      <c r="I28" s="76"/>
      <c r="J28" s="76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79" t="s">
        <v>151</v>
      </c>
      <c r="C2" s="79"/>
      <c r="D2" s="79"/>
      <c r="E2" s="79"/>
      <c r="F2" s="79"/>
    </row>
    <row r="4" spans="2:6" ht="12.75" customHeight="1">
      <c r="B4" s="80" t="s">
        <v>152</v>
      </c>
      <c r="C4" s="80" t="s">
        <v>153</v>
      </c>
      <c r="D4" s="80" t="s">
        <v>154</v>
      </c>
      <c r="E4" s="80" t="s">
        <v>155</v>
      </c>
      <c r="F4" s="80" t="s">
        <v>156</v>
      </c>
    </row>
    <row r="6" spans="2:6" ht="12.75" customHeight="1">
      <c r="B6" s="81"/>
      <c r="C6" s="82"/>
      <c r="D6" s="83"/>
      <c r="E6" s="84"/>
      <c r="F6" s="85">
        <f>IF(AND(E6= "",D6= ""), "", ROUND(ROUND(E6, 2) * ROUND(D6, 3), 2))</f>
        <v/>
      </c>
    </row>
    <row r="8" spans="2:6" ht="12.75" customHeight="1">
      <c r="B8" s="81"/>
      <c r="C8" s="82"/>
      <c r="D8" s="83"/>
      <c r="E8" s="84"/>
      <c r="F8" s="85">
        <f>IF(AND(E8= "",D8= ""), "", ROUND(ROUND(E8, 2) * ROUND(D8, 3), 2))</f>
        <v/>
      </c>
    </row>
    <row r="10" spans="2:6" ht="12.75" customHeight="1">
      <c r="B10" s="81"/>
      <c r="C10" s="82"/>
      <c r="D10" s="83"/>
      <c r="E10" s="84"/>
      <c r="F10" s="85">
        <f>IF(AND(E10= "",D10= ""), "", ROUND(ROUND(E10, 2) * ROUND(D10, 3), 2))</f>
        <v/>
      </c>
    </row>
    <row r="12" spans="2:6" ht="12.75" customHeight="1">
      <c r="B12" s="81"/>
      <c r="C12" s="82"/>
      <c r="D12" s="83"/>
      <c r="E12" s="84"/>
      <c r="F12" s="85">
        <f>IF(AND(E12= "",D12= ""), "", ROUND(ROUND(E12, 2) * ROUND(D12, 3), 2))</f>
        <v/>
      </c>
    </row>
    <row r="14" spans="2:6" ht="12.75" customHeight="1">
      <c r="B14" s="81"/>
      <c r="C14" s="82"/>
      <c r="D14" s="83"/>
      <c r="E14" s="84"/>
      <c r="F14" s="85">
        <f>IF(AND(E14= "",D14= ""), "", ROUND(ROUND(E14, 2) * ROUND(D14, 3), 2))</f>
        <v/>
      </c>
    </row>
    <row r="16" spans="2:6" ht="12.75" customHeight="1">
      <c r="B16" s="81"/>
      <c r="C16" s="82"/>
      <c r="D16" s="83"/>
      <c r="E16" s="84"/>
      <c r="F16" s="85">
        <f>IF(AND(E16= "",D16= ""), "", ROUND(ROUND(E16, 2) * ROUND(D16, 3), 2))</f>
        <v/>
      </c>
    </row>
    <row r="18" spans="2:6" ht="12.75" customHeight="1">
      <c r="B18" s="81"/>
      <c r="C18" s="82"/>
      <c r="D18" s="83"/>
      <c r="E18" s="84"/>
      <c r="F18" s="85">
        <f>IF(AND(E18= "",D18= ""), "", ROUND(ROUND(E18, 2) * ROUND(D18, 3), 2))</f>
        <v/>
      </c>
    </row>
    <row r="20" spans="2:6" ht="12.75" customHeight="1">
      <c r="B20" s="81"/>
      <c r="C20" s="82"/>
      <c r="D20" s="83"/>
      <c r="E20" s="84"/>
      <c r="F20" s="85">
        <f>IF(AND(E20= "",D20= ""), "", ROUND(ROUND(E20, 2) * ROUND(D20, 3), 2))</f>
        <v/>
      </c>
    </row>
    <row r="22" spans="2:6" ht="12.75" customHeight="1">
      <c r="B22" s="81"/>
      <c r="C22" s="82"/>
      <c r="D22" s="83"/>
      <c r="E22" s="84"/>
      <c r="F22" s="85">
        <f>IF(AND(E22= "",D22= ""), "", ROUND(ROUND(E22, 2) * ROUND(D22, 3), 2))</f>
        <v/>
      </c>
    </row>
    <row r="24" spans="2:6" ht="12.75" customHeight="1">
      <c r="B24" s="81"/>
      <c r="C24" s="82"/>
      <c r="D24" s="83"/>
      <c r="E24" s="84"/>
      <c r="F24" s="85">
        <f>IF(AND(E24= "",D24= ""), "", ROUND(ROUND(E24, 2) * ROUND(D24, 3), 2))</f>
        <v/>
      </c>
    </row>
    <row r="26" spans="2:6" ht="12.75" customHeight="1">
      <c r="B26" s="81"/>
      <c r="C26" s="82"/>
      <c r="D26" s="83"/>
      <c r="E26" s="84"/>
      <c r="F26" s="85">
        <f>IF(AND(E26= "",D26= ""), "", ROUND(ROUND(E26, 2) * ROUND(D26, 3), 2))</f>
        <v/>
      </c>
    </row>
    <row r="28" spans="2:6" ht="12.75" customHeight="1">
      <c r="B28" s="81"/>
      <c r="C28" s="82"/>
      <c r="D28" s="83"/>
      <c r="E28" s="84"/>
      <c r="F28" s="85">
        <f>IF(AND(E28= "",D28= ""), "", ROUND(ROUND(E28, 2) * ROUND(D28, 3), 2))</f>
        <v/>
      </c>
    </row>
    <row r="30" spans="2:6" ht="12.75" customHeight="1">
      <c r="B30" s="81"/>
      <c r="C30" s="82"/>
      <c r="D30" s="83"/>
      <c r="E30" s="84"/>
      <c r="F30" s="85">
        <f>IF(AND(E30= "",D30= ""), "", ROUND(ROUND(E30, 2) * ROUND(D30, 3), 2))</f>
        <v/>
      </c>
    </row>
    <row r="32" spans="2:6" ht="12.75" customHeight="1">
      <c r="B32" s="81"/>
      <c r="C32" s="82"/>
      <c r="D32" s="83"/>
      <c r="E32" s="84"/>
      <c r="F32" s="85">
        <f>IF(AND(E32= "",D32= ""), "", ROUND(ROUND(E32, 2) * ROUND(D32, 3), 2))</f>
        <v/>
      </c>
    </row>
    <row r="34" spans="2:6" ht="12.75" customHeight="1">
      <c r="B34" s="81"/>
      <c r="C34" s="82"/>
      <c r="D34" s="83"/>
      <c r="E34" s="84"/>
      <c r="F34" s="85">
        <f>IF(AND(E34= "",D34= ""), "", ROUND(ROUND(E34, 2) * ROUND(D34, 3), 2))</f>
        <v/>
      </c>
    </row>
    <row r="36" spans="2:6" ht="12.75" customHeight="1">
      <c r="B36" s="81"/>
      <c r="C36" s="82"/>
      <c r="D36" s="83"/>
      <c r="E36" s="84"/>
      <c r="F36" s="85">
        <f>IF(AND(E36= "",D36= ""), "", ROUND(ROUND(E36, 2) * ROUND(D36, 3), 2))</f>
        <v/>
      </c>
    </row>
    <row r="38" spans="2:6" ht="12.75" customHeight="1">
      <c r="B38" s="81"/>
      <c r="C38" s="82"/>
      <c r="D38" s="83"/>
      <c r="E38" s="84"/>
      <c r="F38" s="85">
        <f>IF(AND(E38= "",D38= ""), "", ROUND(ROUND(E38, 2) * ROUND(D38, 3), 2))</f>
        <v/>
      </c>
    </row>
    <row r="40" spans="2:6" ht="12.75" customHeight="1">
      <c r="B40" s="81"/>
      <c r="C40" s="82"/>
      <c r="D40" s="83"/>
      <c r="E40" s="84"/>
      <c r="F40" s="85">
        <f>IF(AND(E40= "",D40= ""), "", ROUND(ROUND(E40, 2) * ROUND(D40, 3), 2))</f>
        <v/>
      </c>
    </row>
    <row r="42" spans="2:6" ht="12.75" customHeight="1">
      <c r="B42" s="81"/>
      <c r="C42" s="82"/>
      <c r="D42" s="83"/>
      <c r="E42" s="84"/>
      <c r="F42" s="85">
        <f>IF(AND(E42= "",D42= ""), "", ROUND(ROUND(E42, 2) * ROUND(D42, 3), 2))</f>
        <v/>
      </c>
    </row>
    <row r="44" spans="2:6" ht="12.75" customHeight="1">
      <c r="B44" s="81"/>
      <c r="C44" s="82"/>
      <c r="D44" s="83"/>
      <c r="E44" s="84"/>
      <c r="F44" s="85">
        <f>IF(AND(E44= "",D44= ""), "", ROUND(ROUND(E44, 2) * ROUND(D44, 3), 2))</f>
        <v/>
      </c>
    </row>
    <row r="46" spans="2:6" ht="12.75" customHeight="1">
      <c r="B46" s="81"/>
      <c r="C46" s="82"/>
      <c r="D46" s="83"/>
      <c r="E46" s="84"/>
      <c r="F46" s="85">
        <f>IF(AND(E46= "",D46= ""), "", ROUND(ROUND(E46, 2) * ROUND(D46, 3), 2))</f>
        <v/>
      </c>
    </row>
    <row r="48" spans="2:6" ht="12.75" customHeight="1">
      <c r="B48" s="81"/>
      <c r="C48" s="82"/>
      <c r="D48" s="83"/>
      <c r="E48" s="84"/>
      <c r="F48" s="85">
        <f>IF(AND(E48= "",D48= ""), "", ROUND(ROUND(E48, 2) * ROUND(D48, 3), 2))</f>
        <v/>
      </c>
    </row>
    <row r="50" spans="2:6" ht="12.75" customHeight="1">
      <c r="B50" s="81"/>
      <c r="C50" s="82"/>
      <c r="D50" s="83"/>
      <c r="E50" s="84"/>
      <c r="F50" s="85">
        <f>IF(AND(E50= "",D50= ""), "", ROUND(ROUND(E50, 2) * ROUND(D50, 3), 2))</f>
        <v/>
      </c>
    </row>
    <row r="52" spans="2:6" ht="12.75" customHeight="1">
      <c r="B52" s="81"/>
      <c r="C52" s="82"/>
      <c r="D52" s="83"/>
      <c r="E52" s="84"/>
      <c r="F52" s="85">
        <f>IF(AND(E52= "",D52= ""), "", ROUND(ROUND(E52, 2) * ROUND(D52, 3), 2))</f>
        <v/>
      </c>
    </row>
    <row r="54" spans="2:6" ht="12.75" customHeight="1">
      <c r="B54" s="81"/>
      <c r="C54" s="82"/>
      <c r="D54" s="83"/>
      <c r="E54" s="84"/>
      <c r="F54" s="85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2025-08-25T16:41:38Z</dcterms:created>
  <dcterms:modified xsi:type="dcterms:W3CDTF">2025-08-25T16:41:38Z</dcterms:modified>
</cp:coreProperties>
</file>