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T:\1111_Audit préfectures LA ROCHELLE-ROCHEFORT\00 - betCobalt MOe\03 - PRO DCE\02 - Documents rendus\20250619\ROCHEFORT\"/>
    </mc:Choice>
  </mc:AlternateContent>
  <xr:revisionPtr revIDLastSave="0" documentId="13_ncr:1_{1BD619CA-644E-4349-B0CE-505C332859AF}" xr6:coauthVersionLast="47" xr6:coauthVersionMax="47" xr10:uidLastSave="{00000000-0000-0000-0000-000000000000}"/>
  <bookViews>
    <workbookView xWindow="41520" yWindow="4905" windowWidth="28800" windowHeight="15345" tabRatio="500" xr2:uid="{00000000-000D-0000-FFFF-FFFF00000000}"/>
  </bookViews>
  <sheets>
    <sheet name="LOT N°1  " sheetId="1" r:id="rId1"/>
  </sheets>
  <definedNames>
    <definedName name="_xlnm.Print_Titles" localSheetId="0">'LOT N°1  '!$5:$5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8" i="1" l="1"/>
  <c r="M87" i="1"/>
  <c r="M89" i="1" s="1"/>
  <c r="M84" i="1"/>
  <c r="M82" i="1"/>
  <c r="M80" i="1"/>
  <c r="M78" i="1"/>
  <c r="M76" i="1"/>
  <c r="M72" i="1"/>
  <c r="M73" i="1" s="1"/>
  <c r="M69" i="1"/>
  <c r="M68" i="1"/>
  <c r="M65" i="1"/>
  <c r="M66" i="1"/>
  <c r="M62" i="1"/>
  <c r="M61" i="1"/>
  <c r="M59" i="1"/>
  <c r="M57" i="1"/>
  <c r="M56" i="1"/>
  <c r="M52" i="1"/>
  <c r="M53" i="1"/>
  <c r="M49" i="1"/>
  <c r="M48" i="1"/>
  <c r="M46" i="1"/>
  <c r="M45" i="1"/>
  <c r="M43" i="1"/>
  <c r="M40" i="1"/>
  <c r="M39" i="1"/>
  <c r="M35" i="1"/>
  <c r="M34" i="1"/>
  <c r="M30" i="1"/>
  <c r="M31" i="1" s="1"/>
  <c r="M27" i="1"/>
  <c r="M26" i="1"/>
  <c r="M25" i="1"/>
  <c r="M24" i="1"/>
  <c r="M23" i="1"/>
  <c r="M18" i="1"/>
  <c r="M15" i="1"/>
  <c r="M14" i="1"/>
  <c r="M13" i="1"/>
  <c r="M94" i="1"/>
  <c r="M93" i="1" l="1"/>
  <c r="M95" i="1" s="1"/>
  <c r="M85" i="1"/>
  <c r="M19" i="1"/>
  <c r="M63" i="1"/>
  <c r="M36" i="1"/>
  <c r="M50" i="1"/>
  <c r="M16" i="1"/>
  <c r="M28" i="1"/>
  <c r="M20" i="1"/>
  <c r="M70" i="1"/>
  <c r="M92" i="1"/>
</calcChain>
</file>

<file path=xl/sharedStrings.xml><?xml version="1.0" encoding="utf-8"?>
<sst xmlns="http://schemas.openxmlformats.org/spreadsheetml/2006/main" count="198" uniqueCount="154">
  <si>
    <t>1111 - Hybridation des chaufferies gaz par pompes à chaleur de la sous préfecture de ROCHEFORT</t>
  </si>
  <si>
    <t>beLEEV</t>
  </si>
  <si>
    <t>PRO</t>
  </si>
  <si>
    <t>DPGF</t>
  </si>
  <si>
    <t>N°</t>
  </si>
  <si>
    <t>Ref.</t>
  </si>
  <si>
    <t>Désignation</t>
  </si>
  <si>
    <t>U</t>
  </si>
  <si>
    <t>Qté Sous-pref Rochefort</t>
  </si>
  <si>
    <t>Qté</t>
  </si>
  <si>
    <t>Qté ent.</t>
  </si>
  <si>
    <t>TVA</t>
  </si>
  <si>
    <t>Prix Unitaire</t>
  </si>
  <si>
    <t>Montant HT</t>
  </si>
  <si>
    <t>Ref. Env.</t>
  </si>
  <si>
    <t>1</t>
  </si>
  <si>
    <t>CHAUFFAGE</t>
  </si>
  <si>
    <t>GÉNÉRALITÉS</t>
  </si>
  <si>
    <t>Le présent quantitatif dressé par le groupement d'ingénierie devra être vérifié par les entrepreneurs avant remise de l'offre.</t>
  </si>
  <si>
    <t>En cas d'erreur flagrante, l'entrepreneur sera tenu d'avertir le Maître d'œuvre qui fera les rectifications nécessaires.</t>
  </si>
  <si>
    <t>L'ensemble des prestations sera conforme aux prescriptions du C.C.T.P. et comprendra tous les accessoires nécessaires au montage et à la bonne réalisation des ouvrages.</t>
  </si>
  <si>
    <t>2</t>
  </si>
  <si>
    <t>PRESCRIPTIONS TECHNIQUES GÉNÉRALES</t>
  </si>
  <si>
    <t>2.7</t>
  </si>
  <si>
    <t>Obligations de l'entreprise</t>
  </si>
  <si>
    <t>Documents à fournir avant réalisation des travaux</t>
  </si>
  <si>
    <t>ens</t>
  </si>
  <si>
    <t>Installations de chantier</t>
  </si>
  <si>
    <t>Documents à fournir à l'issue des travaux</t>
  </si>
  <si>
    <t>Sous-Total - Obligations de l'entreprise</t>
  </si>
  <si>
    <t>2.8</t>
  </si>
  <si>
    <t>Dépose et travaux préparatoires</t>
  </si>
  <si>
    <t>Consignation, neutralisation et arrêt des installation</t>
  </si>
  <si>
    <t>Sous-Total - Dépose et travaux préparatoires</t>
  </si>
  <si>
    <t>Sous-Total - PRESCRIPTIONS TECHNIQUES GÉNÉRALES</t>
  </si>
  <si>
    <t>4</t>
  </si>
  <si>
    <t>PRESCRIPTIONS TECHNIQUES DETAILLEES : CHAUFFAGE</t>
  </si>
  <si>
    <t>4.1</t>
  </si>
  <si>
    <t>Pompes à chaleur</t>
  </si>
  <si>
    <t>Pompe à chaleur</t>
  </si>
  <si>
    <t>Interrupteur de proximité PAC en toiture tri 5G</t>
  </si>
  <si>
    <t>u</t>
  </si>
  <si>
    <t>Raccordement électrique</t>
  </si>
  <si>
    <t>Mise en service constructeur PAC</t>
  </si>
  <si>
    <t>Mise en service hydraulique : remplissage, mise en eau, contrôle d'étanchéité, purge d'air</t>
  </si>
  <si>
    <t>Sous-Total - Pompes à chaleur</t>
  </si>
  <si>
    <t>4.2</t>
  </si>
  <si>
    <t>Supports de pompe à chaleur</t>
  </si>
  <si>
    <t>4.2.2</t>
  </si>
  <si>
    <t>Support BIGFOOT</t>
  </si>
  <si>
    <t>Sous-Total - Supports de pompe à chaleur</t>
  </si>
  <si>
    <t>4.3</t>
  </si>
  <si>
    <t>Distribution eau chauffage</t>
  </si>
  <si>
    <t>4.3.1</t>
  </si>
  <si>
    <t>Canalisation apparentes en acier compris supports, fixations isophoniques, démontables si besoin</t>
  </si>
  <si>
    <t>4.3.1.1</t>
  </si>
  <si>
    <t>DN80</t>
  </si>
  <si>
    <t>ml</t>
  </si>
  <si>
    <t>4.3.1.2</t>
  </si>
  <si>
    <t>DN50</t>
  </si>
  <si>
    <t>Sous-Total - Distribution eau chauffage</t>
  </si>
  <si>
    <t>4.4</t>
  </si>
  <si>
    <t>Vannes et accessoires</t>
  </si>
  <si>
    <t>4.4.1</t>
  </si>
  <si>
    <t>Vannes d'arrêt</t>
  </si>
  <si>
    <t>4.4.1.1</t>
  </si>
  <si>
    <t>4.4.2</t>
  </si>
  <si>
    <t>Vannes de réglage</t>
  </si>
  <si>
    <t>4.4.2.1</t>
  </si>
  <si>
    <t>4.4.3</t>
  </si>
  <si>
    <t>Filtre à tamis</t>
  </si>
  <si>
    <t>4.4.3.1</t>
  </si>
  <si>
    <t>4.4.4</t>
  </si>
  <si>
    <t>Thermomètres</t>
  </si>
  <si>
    <t>4.4.4.1</t>
  </si>
  <si>
    <t>Thermomètres pour sondes</t>
  </si>
  <si>
    <t>4.4.4.2</t>
  </si>
  <si>
    <t>Doigts de gant supplémentaires</t>
  </si>
  <si>
    <t>4.4.5</t>
  </si>
  <si>
    <t>Compteurs d'énergie</t>
  </si>
  <si>
    <t>4.4.5.1</t>
  </si>
  <si>
    <t>4.4.5.2</t>
  </si>
  <si>
    <t>Sous-Total - Vannes et accessoires</t>
  </si>
  <si>
    <t>4.5</t>
  </si>
  <si>
    <t>Peinture anti-rouille</t>
  </si>
  <si>
    <t>4.5.1</t>
  </si>
  <si>
    <t>Peinture anti-rouille selon couleurs réglementaires</t>
  </si>
  <si>
    <t>Sous-Total - Peinture anti-rouille</t>
  </si>
  <si>
    <t>4.6</t>
  </si>
  <si>
    <t>Isolation des réseaux</t>
  </si>
  <si>
    <t>4.6.1</t>
  </si>
  <si>
    <t>Calorifugeage des canalisations</t>
  </si>
  <si>
    <t>4.6.1.1</t>
  </si>
  <si>
    <t>4.6.1.2</t>
  </si>
  <si>
    <t>4.6.2</t>
  </si>
  <si>
    <t>Calorifugeage des points singuliers par matelas isolants</t>
  </si>
  <si>
    <t>4.6.2.1</t>
  </si>
  <si>
    <t>Matelas isolant selon CCTP</t>
  </si>
  <si>
    <t>m²</t>
  </si>
  <si>
    <t>4.6.3</t>
  </si>
  <si>
    <t>Protection tôle réseaux extérieurs</t>
  </si>
  <si>
    <t>4.6.3.1</t>
  </si>
  <si>
    <t>4.6.3.2</t>
  </si>
  <si>
    <t>Sous-Total - Isolation des réseaux</t>
  </si>
  <si>
    <t>4.8</t>
  </si>
  <si>
    <t>Ballons tampon</t>
  </si>
  <si>
    <t>4.8.2</t>
  </si>
  <si>
    <t>Ballon 500 litres avec accessoires</t>
  </si>
  <si>
    <t>Sous-Total - Ballons tampon</t>
  </si>
  <si>
    <t>4.9</t>
  </si>
  <si>
    <t>Régulation</t>
  </si>
  <si>
    <t>4.9.1</t>
  </si>
  <si>
    <t>Régulation pompes à chaleur, automates, câblages et paramétrage</t>
  </si>
  <si>
    <t>4.9.2</t>
  </si>
  <si>
    <t>Régulation globale chaufferie, automate, câblages, paramétrages, etc.</t>
  </si>
  <si>
    <t>Sous-Total - Régulation</t>
  </si>
  <si>
    <t>4.10</t>
  </si>
  <si>
    <t>Percements et rebouchages</t>
  </si>
  <si>
    <t>4.10.1</t>
  </si>
  <si>
    <t>Sous-Total - Percements et rebouchages</t>
  </si>
  <si>
    <t>4.14</t>
  </si>
  <si>
    <t>Installations courants forts</t>
  </si>
  <si>
    <t>4.14.1</t>
  </si>
  <si>
    <t>Alimentation générale et Comptage</t>
  </si>
  <si>
    <t>Démarches réglementaires (dossier de branchement) auprès d'ENEDIS</t>
  </si>
  <si>
    <t>4.14.2</t>
  </si>
  <si>
    <t>Tableau Général Basse Tension (TGBT)</t>
  </si>
  <si>
    <t>Dépose et remplacement du TGBT selon CCTP</t>
  </si>
  <si>
    <t>4.14.3</t>
  </si>
  <si>
    <t>Alimentation des tableaux divisionnaires</t>
  </si>
  <si>
    <t>Alimentation du Tableau divisionnaire PAC en câble U1000 R2V 5G10mm² posé sur chemin de câble et sous fourreaux</t>
  </si>
  <si>
    <t>4.14.4</t>
  </si>
  <si>
    <t>Tableaux Divisionnaires (TD)</t>
  </si>
  <si>
    <t>Fourniture et pose de tableau divisionnaire selon CCTP</t>
  </si>
  <si>
    <t>4.14.5</t>
  </si>
  <si>
    <t>Alimentation et raccordement des PAC</t>
  </si>
  <si>
    <t>Alimentation de pompe à chaleur en ou câble U1000 RO2V 5G2.5mm² depuis le TD PAC posé sous fourreau - Y compris raccordement sur dispositif de coupure de proximité.</t>
  </si>
  <si>
    <t>Sous-Total - Installations courants forts</t>
  </si>
  <si>
    <t>4.15</t>
  </si>
  <si>
    <t>Tranchées</t>
  </si>
  <si>
    <t>4.15.1</t>
  </si>
  <si>
    <t>Tranchée cour intérieure</t>
  </si>
  <si>
    <t>4.15.2</t>
  </si>
  <si>
    <t>Tranchée côté jardin</t>
  </si>
  <si>
    <t>Sous-Total - Tranchées</t>
  </si>
  <si>
    <t>4.16</t>
  </si>
  <si>
    <t>Masque visuel et acoustique</t>
  </si>
  <si>
    <t>4.16.3</t>
  </si>
  <si>
    <t>Masque acoustique Rochefort</t>
  </si>
  <si>
    <t>Sous-Total - PRESCRIPTIONS TECHNIQUES DETAILLEES : CHAUFFAGE</t>
  </si>
  <si>
    <t>MONTANT HT - CHAUFFAGE</t>
  </si>
  <si>
    <t>MONTANT TVA A 20,000%</t>
  </si>
  <si>
    <t>MONTANT TTC - CHAUFFAGE</t>
  </si>
  <si>
    <t>LOT n°3. CHAUFFAGE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</si>
</sst>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0"/>
  </numFmts>
  <fonts count="13" x14ac:knownFonts="1">
    <font>
      <sz val="8.25"/>
      <name val="Tahoma"/>
      <family val="2"/>
      <charset val="1"/>
    </font>
    <font>
      <b/>
      <sz val="12"/>
      <name val="Arial Narrow"/>
      <charset val="1"/>
    </font>
    <font>
      <b/>
      <sz val="9"/>
      <name val="Arial Narrow"/>
      <charset val="1"/>
    </font>
    <font>
      <b/>
      <sz val="18"/>
      <color theme="1"/>
      <name val="Arial Narrow"/>
      <charset val="1"/>
    </font>
    <font>
      <b/>
      <sz val="12"/>
      <color theme="1"/>
      <name val="Arial Narrow"/>
      <charset val="1"/>
    </font>
    <font>
      <b/>
      <sz val="14"/>
      <name val="Arial Narrow"/>
      <charset val="1"/>
    </font>
    <font>
      <b/>
      <sz val="18"/>
      <color rgb="FF333333"/>
      <name val="Arial Narrow"/>
      <charset val="1"/>
    </font>
    <font>
      <b/>
      <sz val="10"/>
      <name val="Arial Narrow"/>
      <charset val="1"/>
    </font>
    <font>
      <b/>
      <sz val="10"/>
      <color theme="1"/>
      <name val="Arial Narrow"/>
      <charset val="1"/>
    </font>
    <font>
      <b/>
      <sz val="18"/>
      <color rgb="FF000000"/>
      <name val="Arial Narrow"/>
      <charset val="1"/>
    </font>
    <font>
      <b/>
      <sz val="9"/>
      <color rgb="FF000000"/>
      <name val="Arial Narrow"/>
      <charset val="1"/>
    </font>
    <font>
      <b/>
      <sz val="9"/>
      <color theme="1"/>
      <name val="Arial Narrow"/>
      <charset val="1"/>
    </font>
    <font>
      <sz val="9"/>
      <color theme="1"/>
      <name val="Arial Narrow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0C4DE"/>
        <bgColor rgb="FFB0C4DE"/>
      </patternFill>
    </fill>
    <fill>
      <patternFill patternType="solid">
        <fgColor rgb="FFF5F5F5"/>
        <bgColor rgb="FFF5F5F5"/>
      </patternFill>
    </fill>
    <fill>
      <patternFill patternType="solid">
        <fgColor rgb="FF999999"/>
        <bgColor rgb="FF999999"/>
      </patternFill>
    </fill>
  </fills>
  <borders count="14">
    <border>
      <left/>
      <right/>
      <top/>
      <bottom/>
      <diagonal/>
    </border>
    <border>
      <left style="thin">
        <color rgb="FF646464"/>
      </left>
      <right/>
      <top style="thin">
        <color rgb="FF646464"/>
      </top>
      <bottom/>
      <diagonal/>
    </border>
    <border>
      <left/>
      <right/>
      <top style="thin">
        <color rgb="FF646464"/>
      </top>
      <bottom/>
      <diagonal/>
    </border>
    <border>
      <left/>
      <right style="thin">
        <color rgb="FF646464"/>
      </right>
      <top style="thin">
        <color rgb="FF646464"/>
      </top>
      <bottom/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/>
      <top/>
      <bottom style="thin">
        <color rgb="FF646464"/>
      </bottom>
      <diagonal/>
    </border>
    <border>
      <left/>
      <right/>
      <top/>
      <bottom style="thin">
        <color rgb="FF646464"/>
      </bottom>
      <diagonal/>
    </border>
    <border>
      <left/>
      <right style="thin">
        <color rgb="FF646464"/>
      </right>
      <top/>
      <bottom style="thin">
        <color rgb="FF646464"/>
      </bottom>
      <diagonal/>
    </border>
    <border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/>
      <top/>
      <bottom/>
      <diagonal/>
    </border>
    <border>
      <left/>
      <right style="thin">
        <color rgb="FF646464"/>
      </right>
      <top/>
      <bottom/>
      <diagonal/>
    </border>
    <border>
      <left style="thin">
        <color rgb="FF646464"/>
      </left>
      <right style="thin">
        <color rgb="FF646464"/>
      </right>
      <top/>
      <bottom/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</borders>
  <cellStyleXfs count="1">
    <xf numFmtId="0" fontId="0" fillId="0" borderId="0">
      <alignment vertical="top"/>
      <protection locked="0"/>
    </xf>
  </cellStyleXfs>
  <cellXfs count="70">
    <xf numFmtId="0" fontId="0" fillId="0" borderId="0" xfId="0">
      <alignment vertical="top"/>
      <protection locked="0"/>
    </xf>
    <xf numFmtId="0" fontId="0" fillId="0" borderId="0" xfId="0" applyProtection="1">
      <alignment vertical="top"/>
    </xf>
    <xf numFmtId="0" fontId="3" fillId="0" borderId="5" xfId="0" applyFont="1" applyBorder="1">
      <alignment vertical="top"/>
      <protection locked="0"/>
    </xf>
    <xf numFmtId="0" fontId="3" fillId="0" borderId="5" xfId="0" applyFont="1" applyBorder="1" applyAlignment="1">
      <alignment vertical="center"/>
      <protection locked="0"/>
    </xf>
    <xf numFmtId="0" fontId="4" fillId="2" borderId="0" xfId="0" applyFont="1" applyFill="1" applyAlignment="1">
      <alignment horizontal="left" vertical="center" wrapText="1"/>
      <protection locked="0"/>
    </xf>
    <xf numFmtId="0" fontId="3" fillId="0" borderId="8" xfId="0" applyFont="1" applyBorder="1">
      <alignment vertical="top"/>
      <protection locked="0"/>
    </xf>
    <xf numFmtId="0" fontId="3" fillId="0" borderId="8" xfId="0" applyFont="1" applyBorder="1" applyAlignment="1">
      <alignment horizontal="center" vertical="center"/>
      <protection locked="0"/>
    </xf>
    <xf numFmtId="0" fontId="6" fillId="2" borderId="0" xfId="0" applyFont="1" applyFill="1" applyAlignment="1">
      <alignment horizontal="center" vertical="center" wrapText="1"/>
      <protection locked="0"/>
    </xf>
    <xf numFmtId="0" fontId="8" fillId="2" borderId="0" xfId="0" applyFont="1" applyFill="1" applyAlignment="1">
      <alignment horizontal="center" vertical="center"/>
      <protection locked="0"/>
    </xf>
    <xf numFmtId="0" fontId="9" fillId="2" borderId="0" xfId="0" applyFont="1" applyFill="1" applyAlignment="1">
      <alignment vertical="center"/>
      <protection locked="0"/>
    </xf>
    <xf numFmtId="0" fontId="10" fillId="0" borderId="9" xfId="0" applyFont="1" applyBorder="1" applyAlignment="1">
      <alignment horizontal="center" vertical="center"/>
      <protection locked="0"/>
    </xf>
    <xf numFmtId="0" fontId="10" fillId="0" borderId="5" xfId="0" applyFont="1" applyBorder="1" applyAlignment="1">
      <alignment horizontal="center" vertical="center"/>
      <protection locked="0"/>
    </xf>
    <xf numFmtId="0" fontId="10" fillId="0" borderId="0" xfId="0" applyFont="1" applyAlignment="1">
      <alignment horizontal="center" vertical="center"/>
      <protection locked="0"/>
    </xf>
    <xf numFmtId="49" fontId="11" fillId="0" borderId="10" xfId="0" applyNumberFormat="1" applyFont="1" applyBorder="1" applyAlignment="1" applyProtection="1">
      <alignment horizontal="left" vertical="center" wrapText="1"/>
    </xf>
    <xf numFmtId="0" fontId="11" fillId="0" borderId="11" xfId="0" applyFont="1" applyBorder="1" applyAlignment="1">
      <alignment horizontal="left" vertical="center"/>
      <protection locked="0"/>
    </xf>
    <xf numFmtId="0" fontId="11" fillId="0" borderId="0" xfId="0" applyFont="1" applyAlignment="1" applyProtection="1">
      <alignment horizontal="left" vertical="center" wrapText="1"/>
    </xf>
    <xf numFmtId="0" fontId="12" fillId="0" borderId="12" xfId="0" applyFont="1" applyBorder="1" applyAlignment="1" applyProtection="1">
      <alignment horizontal="center" vertical="center"/>
    </xf>
    <xf numFmtId="0" fontId="12" fillId="0" borderId="11" xfId="0" applyFont="1" applyBorder="1" applyAlignment="1">
      <alignment horizontal="right" vertical="center"/>
      <protection locked="0"/>
    </xf>
    <xf numFmtId="0" fontId="12" fillId="0" borderId="11" xfId="0" applyFont="1" applyBorder="1" applyAlignment="1" applyProtection="1">
      <alignment horizontal="right" vertical="center"/>
    </xf>
    <xf numFmtId="0" fontId="11" fillId="0" borderId="10" xfId="0" applyFont="1" applyBorder="1" applyAlignment="1">
      <alignment horizontal="left" vertical="center"/>
      <protection locked="0"/>
    </xf>
    <xf numFmtId="49" fontId="11" fillId="0" borderId="10" xfId="0" applyNumberFormat="1" applyFont="1" applyBorder="1" applyAlignment="1" applyProtection="1">
      <alignment vertical="center" wrapText="1"/>
    </xf>
    <xf numFmtId="0" fontId="11" fillId="0" borderId="11" xfId="0" applyFont="1" applyBorder="1" applyAlignment="1">
      <alignment vertical="center"/>
      <protection locked="0"/>
    </xf>
    <xf numFmtId="0" fontId="11" fillId="0" borderId="0" xfId="0" applyFont="1" applyAlignment="1" applyProtection="1">
      <alignment vertical="center" wrapText="1"/>
    </xf>
    <xf numFmtId="49" fontId="12" fillId="0" borderId="10" xfId="0" applyNumberFormat="1" applyFont="1" applyBorder="1" applyAlignment="1" applyProtection="1">
      <alignment vertical="center" wrapText="1"/>
    </xf>
    <xf numFmtId="0" fontId="12" fillId="0" borderId="11" xfId="0" applyFont="1" applyBorder="1" applyAlignment="1">
      <alignment vertical="center"/>
      <protection locked="0"/>
    </xf>
    <xf numFmtId="0" fontId="12" fillId="0" borderId="0" xfId="0" applyFont="1" applyAlignment="1" applyProtection="1">
      <alignment vertical="center" wrapText="1"/>
    </xf>
    <xf numFmtId="49" fontId="12" fillId="0" borderId="12" xfId="0" applyNumberFormat="1" applyFont="1" applyBorder="1" applyAlignment="1" applyProtection="1">
      <alignment horizontal="center" vertical="center" wrapText="1"/>
    </xf>
    <xf numFmtId="4" fontId="12" fillId="0" borderId="11" xfId="0" applyNumberFormat="1" applyFont="1" applyBorder="1" applyAlignment="1">
      <alignment horizontal="right" vertical="center"/>
      <protection locked="0"/>
    </xf>
    <xf numFmtId="4" fontId="12" fillId="0" borderId="11" xfId="0" applyNumberFormat="1" applyFont="1" applyBorder="1" applyAlignment="1" applyProtection="1">
      <alignment horizontal="right" vertical="center"/>
    </xf>
    <xf numFmtId="3" fontId="12" fillId="0" borderId="11" xfId="0" applyNumberFormat="1" applyFont="1" applyBorder="1" applyAlignment="1" applyProtection="1">
      <alignment horizontal="right" vertical="center"/>
    </xf>
    <xf numFmtId="7" fontId="12" fillId="0" borderId="11" xfId="0" applyNumberFormat="1" applyFont="1" applyBorder="1" applyAlignment="1">
      <alignment horizontal="right" vertical="center"/>
      <protection locked="0"/>
    </xf>
    <xf numFmtId="164" fontId="12" fillId="0" borderId="11" xfId="0" applyNumberFormat="1" applyFont="1" applyBorder="1" applyAlignment="1">
      <alignment horizontal="right" vertical="center"/>
      <protection locked="0"/>
    </xf>
    <xf numFmtId="7" fontId="12" fillId="0" borderId="11" xfId="0" applyNumberFormat="1" applyFont="1" applyBorder="1" applyAlignment="1" applyProtection="1">
      <alignment horizontal="right" vertical="center"/>
    </xf>
    <xf numFmtId="7" fontId="11" fillId="4" borderId="5" xfId="0" applyNumberFormat="1" applyFont="1" applyFill="1" applyBorder="1" applyAlignment="1" applyProtection="1">
      <alignment horizontal="right" vertical="center"/>
    </xf>
    <xf numFmtId="0" fontId="10" fillId="4" borderId="0" xfId="0" applyFont="1" applyFill="1" applyAlignment="1">
      <alignment horizontal="right" vertical="center"/>
      <protection locked="0"/>
    </xf>
    <xf numFmtId="7" fontId="11" fillId="5" borderId="3" xfId="0" applyNumberFormat="1" applyFont="1" applyFill="1" applyBorder="1" applyAlignment="1" applyProtection="1">
      <alignment horizontal="right" vertical="center"/>
    </xf>
    <xf numFmtId="0" fontId="11" fillId="5" borderId="0" xfId="0" applyFont="1" applyFill="1" applyAlignment="1">
      <alignment horizontal="left" vertical="center"/>
      <protection locked="0"/>
    </xf>
    <xf numFmtId="7" fontId="11" fillId="5" borderId="11" xfId="0" applyNumberFormat="1" applyFont="1" applyFill="1" applyBorder="1" applyAlignment="1" applyProtection="1">
      <alignment horizontal="right" vertical="center"/>
    </xf>
    <xf numFmtId="7" fontId="11" fillId="5" borderId="8" xfId="0" applyNumberFormat="1" applyFont="1" applyFill="1" applyBorder="1" applyAlignment="1" applyProtection="1">
      <alignment horizontal="right" vertical="center"/>
    </xf>
    <xf numFmtId="49" fontId="2" fillId="5" borderId="6" xfId="0" applyNumberFormat="1" applyFont="1" applyFill="1" applyBorder="1" applyAlignment="1" applyProtection="1">
      <alignment horizontal="left" vertical="center" wrapText="1"/>
    </xf>
    <xf numFmtId="49" fontId="2" fillId="5" borderId="7" xfId="0" applyNumberFormat="1" applyFont="1" applyFill="1" applyBorder="1" applyAlignment="1" applyProtection="1">
      <alignment horizontal="left" vertical="center" wrapText="1"/>
    </xf>
    <xf numFmtId="49" fontId="2" fillId="5" borderId="8" xfId="0" applyNumberFormat="1" applyFont="1" applyFill="1" applyBorder="1" applyAlignment="1" applyProtection="1">
      <alignment horizontal="left" vertical="center" wrapText="1"/>
    </xf>
    <xf numFmtId="49" fontId="2" fillId="5" borderId="10" xfId="0" applyNumberFormat="1" applyFont="1" applyFill="1" applyBorder="1" applyAlignment="1" applyProtection="1">
      <alignment horizontal="left" vertical="center" wrapText="1"/>
    </xf>
    <xf numFmtId="49" fontId="2" fillId="5" borderId="0" xfId="0" applyNumberFormat="1" applyFont="1" applyFill="1" applyAlignment="1" applyProtection="1">
      <alignment horizontal="left" vertical="center" wrapText="1"/>
    </xf>
    <xf numFmtId="49" fontId="2" fillId="5" borderId="11" xfId="0" applyNumberFormat="1" applyFont="1" applyFill="1" applyBorder="1" applyAlignment="1" applyProtection="1">
      <alignment horizontal="left" vertical="center" wrapText="1"/>
    </xf>
    <xf numFmtId="49" fontId="2" fillId="5" borderId="1" xfId="0" applyNumberFormat="1" applyFont="1" applyFill="1" applyBorder="1" applyAlignment="1" applyProtection="1">
      <alignment horizontal="left" vertical="center" wrapText="1"/>
    </xf>
    <xf numFmtId="49" fontId="2" fillId="5" borderId="2" xfId="0" applyNumberFormat="1" applyFont="1" applyFill="1" applyBorder="1" applyAlignment="1" applyProtection="1">
      <alignment horizontal="left" vertical="center" wrapText="1"/>
    </xf>
    <xf numFmtId="49" fontId="2" fillId="5" borderId="3" xfId="0" applyNumberFormat="1" applyFont="1" applyFill="1" applyBorder="1" applyAlignment="1" applyProtection="1">
      <alignment horizontal="left" vertical="center" wrapText="1"/>
    </xf>
    <xf numFmtId="49" fontId="10" fillId="4" borderId="13" xfId="0" applyNumberFormat="1" applyFont="1" applyFill="1" applyBorder="1" applyAlignment="1" applyProtection="1">
      <alignment horizontal="right" vertical="center" wrapText="1" indent="11"/>
    </xf>
    <xf numFmtId="49" fontId="10" fillId="4" borderId="4" xfId="0" applyNumberFormat="1" applyFont="1" applyFill="1" applyBorder="1" applyAlignment="1" applyProtection="1">
      <alignment horizontal="right" vertical="center" wrapText="1" indent="11"/>
    </xf>
    <xf numFmtId="0" fontId="2" fillId="0" borderId="4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1" fillId="2" borderId="1" xfId="0" applyFont="1" applyFill="1" applyBorder="1" applyAlignment="1">
      <alignment horizontal="left" vertical="center" wrapText="1"/>
      <protection locked="0"/>
    </xf>
    <xf numFmtId="0" fontId="1" fillId="2" borderId="2" xfId="0" applyFont="1" applyFill="1" applyBorder="1" applyAlignment="1">
      <alignment horizontal="left" vertical="center" wrapText="1"/>
      <protection locked="0"/>
    </xf>
    <xf numFmtId="0" fontId="1" fillId="2" borderId="3" xfId="0" applyFont="1" applyFill="1" applyBorder="1" applyAlignment="1">
      <alignment horizontal="left" vertical="center" wrapText="1"/>
      <protection locked="0"/>
    </xf>
    <xf numFmtId="0" fontId="1" fillId="2" borderId="6" xfId="0" applyFont="1" applyFill="1" applyBorder="1" applyAlignment="1">
      <alignment horizontal="left" vertical="center" wrapText="1"/>
      <protection locked="0"/>
    </xf>
    <xf numFmtId="0" fontId="1" fillId="2" borderId="7" xfId="0" applyFont="1" applyFill="1" applyBorder="1" applyAlignment="1">
      <alignment horizontal="left" vertical="center" wrapText="1"/>
      <protection locked="0"/>
    </xf>
    <xf numFmtId="0" fontId="1" fillId="2" borderId="8" xfId="0" applyFont="1" applyFill="1" applyBorder="1" applyAlignment="1">
      <alignment horizontal="left" vertical="center" wrapText="1"/>
      <protection locked="0"/>
    </xf>
    <xf numFmtId="14" fontId="2" fillId="0" borderId="7" xfId="0" applyNumberFormat="1" applyFont="1" applyBorder="1" applyAlignment="1">
      <alignment horizontal="center" vertical="center"/>
      <protection locked="0"/>
    </xf>
    <xf numFmtId="0" fontId="2" fillId="0" borderId="7" xfId="0" applyFont="1" applyBorder="1" applyAlignment="1">
      <alignment horizontal="center" vertical="center"/>
      <protection locked="0"/>
    </xf>
    <xf numFmtId="0" fontId="2" fillId="0" borderId="8" xfId="0" applyFont="1" applyBorder="1" applyAlignment="1">
      <alignment horizontal="center" vertical="center"/>
      <protection locked="0"/>
    </xf>
    <xf numFmtId="0" fontId="5" fillId="0" borderId="7" xfId="0" applyFont="1" applyBorder="1" applyAlignment="1">
      <alignment horizontal="center" vertical="center"/>
      <protection locked="0"/>
    </xf>
    <xf numFmtId="0" fontId="5" fillId="0" borderId="8" xfId="0" applyFont="1" applyBorder="1" applyAlignment="1">
      <alignment horizontal="center" vertical="center"/>
      <protection locked="0"/>
    </xf>
    <xf numFmtId="0" fontId="7" fillId="2" borderId="6" xfId="0" applyFont="1" applyFill="1" applyBorder="1" applyAlignment="1">
      <alignment horizontal="center" vertical="center"/>
      <protection locked="0"/>
    </xf>
    <xf numFmtId="0" fontId="7" fillId="2" borderId="7" xfId="0" applyFont="1" applyFill="1" applyBorder="1" applyAlignment="1">
      <alignment horizontal="center" vertical="center"/>
      <protection locked="0"/>
    </xf>
    <xf numFmtId="0" fontId="7" fillId="2" borderId="8" xfId="0" applyFont="1" applyFill="1" applyBorder="1" applyAlignment="1">
      <alignment horizontal="center" vertical="center"/>
      <protection locked="0"/>
    </xf>
    <xf numFmtId="0" fontId="9" fillId="0" borderId="0" xfId="0" applyFont="1" applyAlignment="1">
      <alignment horizontal="center" vertical="center"/>
      <protection locked="0"/>
    </xf>
    <xf numFmtId="0" fontId="0" fillId="0" borderId="0" xfId="0">
      <alignment vertical="top"/>
      <protection locked="0"/>
    </xf>
    <xf numFmtId="0" fontId="9" fillId="3" borderId="0" xfId="0" applyFont="1" applyFill="1" applyAlignment="1">
      <alignment vertical="center"/>
      <protection locked="0"/>
    </xf>
    <xf numFmtId="0" fontId="9" fillId="3" borderId="0" xfId="0" applyFont="1" applyFill="1">
      <alignment vertical="top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5"/>
  <sheetViews>
    <sheetView showZeros="0" tabSelected="1" workbookViewId="0">
      <pane ySplit="6" topLeftCell="A73" activePane="bottomLeft" state="frozen"/>
      <selection pane="bottomLeft" activeCell="A3" sqref="A3:M3"/>
    </sheetView>
  </sheetViews>
  <sheetFormatPr baseColWidth="10" defaultColWidth="10" defaultRowHeight="15" customHeight="1" x14ac:dyDescent="0.15"/>
  <cols>
    <col min="1" max="1" width="11.1640625" style="1" customWidth="1"/>
    <col min="2" max="2" width="0" hidden="1" customWidth="1"/>
    <col min="3" max="3" width="50" style="1" customWidth="1"/>
    <col min="4" max="4" width="8.33203125" style="1" customWidth="1"/>
    <col min="5" max="5" width="0" hidden="1" customWidth="1"/>
    <col min="6" max="6" width="5" style="1" bestFit="1" customWidth="1"/>
    <col min="7" max="7" width="10.33203125" customWidth="1"/>
    <col min="8" max="8" width="10.83203125" style="1" hidden="1" customWidth="1"/>
    <col min="9" max="9" width="14.5" customWidth="1"/>
    <col min="10" max="12" width="0" hidden="1" customWidth="1"/>
    <col min="13" max="13" width="10.6640625" style="1" customWidth="1"/>
    <col min="14" max="14" width="0" hidden="1" customWidth="1"/>
  </cols>
  <sheetData>
    <row r="1" spans="1:14" ht="15" customHeight="1" x14ac:dyDescent="0.15">
      <c r="A1" s="52" t="s">
        <v>0</v>
      </c>
      <c r="B1" s="53"/>
      <c r="C1" s="54"/>
      <c r="D1" s="50" t="s">
        <v>1</v>
      </c>
      <c r="E1" s="50"/>
      <c r="F1" s="51"/>
      <c r="G1" s="2"/>
      <c r="H1" s="3"/>
      <c r="I1" s="50" t="s">
        <v>2</v>
      </c>
      <c r="J1" s="50"/>
      <c r="K1" s="50"/>
      <c r="L1" s="50"/>
      <c r="M1" s="51"/>
      <c r="N1" s="4"/>
    </row>
    <row r="2" spans="1:14" ht="15" customHeight="1" x14ac:dyDescent="0.15">
      <c r="A2" s="55" t="s">
        <v>0</v>
      </c>
      <c r="B2" s="56"/>
      <c r="C2" s="57"/>
      <c r="D2" s="58">
        <v>45824</v>
      </c>
      <c r="E2" s="59"/>
      <c r="F2" s="60"/>
      <c r="G2" s="5"/>
      <c r="H2" s="6"/>
      <c r="I2" s="61" t="s">
        <v>3</v>
      </c>
      <c r="J2" s="61"/>
      <c r="K2" s="61"/>
      <c r="L2" s="61"/>
      <c r="M2" s="62"/>
      <c r="N2" s="7"/>
    </row>
    <row r="3" spans="1:14" ht="22.5" customHeight="1" x14ac:dyDescent="0.15">
      <c r="A3" s="63" t="s">
        <v>153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5"/>
      <c r="N3" s="8"/>
    </row>
    <row r="4" spans="1:14" ht="7.5" customHeight="1" x14ac:dyDescent="0.15">
      <c r="A4" s="9"/>
      <c r="B4" s="9"/>
      <c r="C4" s="9"/>
      <c r="D4" s="66"/>
      <c r="E4" s="67"/>
      <c r="F4" s="68"/>
      <c r="G4" s="69"/>
      <c r="H4" s="68"/>
      <c r="I4" s="68"/>
      <c r="J4" s="67"/>
      <c r="K4" s="67"/>
      <c r="L4" s="67"/>
      <c r="M4" s="68"/>
      <c r="N4" s="9"/>
    </row>
    <row r="5" spans="1:14" ht="15" customHeight="1" x14ac:dyDescent="0.15">
      <c r="A5" s="10" t="s">
        <v>4</v>
      </c>
      <c r="B5" s="11" t="s">
        <v>5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M5" s="11" t="s">
        <v>13</v>
      </c>
      <c r="N5" s="12" t="s">
        <v>14</v>
      </c>
    </row>
    <row r="6" spans="1:14" ht="23.25" customHeight="1" x14ac:dyDescent="0.15">
      <c r="A6" s="13" t="s">
        <v>15</v>
      </c>
      <c r="B6" s="14"/>
      <c r="C6" s="15" t="s">
        <v>16</v>
      </c>
      <c r="D6" s="16"/>
      <c r="E6" s="17"/>
      <c r="F6" s="18"/>
      <c r="G6" s="17"/>
      <c r="H6" s="18"/>
      <c r="I6" s="17"/>
      <c r="J6" s="17"/>
      <c r="K6" s="17"/>
      <c r="L6" s="17"/>
      <c r="M6" s="18"/>
      <c r="N6" s="19"/>
    </row>
    <row r="7" spans="1:14" ht="20.25" customHeight="1" x14ac:dyDescent="0.15">
      <c r="A7" s="20" t="s">
        <v>15</v>
      </c>
      <c r="B7" s="21"/>
      <c r="C7" s="22" t="s">
        <v>17</v>
      </c>
      <c r="D7" s="16"/>
      <c r="E7" s="17"/>
      <c r="F7" s="18"/>
      <c r="G7" s="17"/>
      <c r="H7" s="18"/>
      <c r="I7" s="17"/>
      <c r="J7" s="17"/>
      <c r="K7" s="17"/>
      <c r="L7" s="17"/>
      <c r="M7" s="18"/>
      <c r="N7" s="19"/>
    </row>
    <row r="8" spans="1:14" ht="27.75" customHeight="1" x14ac:dyDescent="0.15">
      <c r="A8" s="20"/>
      <c r="B8" s="21"/>
      <c r="C8" s="22" t="s">
        <v>18</v>
      </c>
      <c r="D8" s="16"/>
      <c r="E8" s="17"/>
      <c r="F8" s="18"/>
      <c r="G8" s="17"/>
      <c r="H8" s="18"/>
      <c r="I8" s="17"/>
      <c r="J8" s="17"/>
      <c r="K8" s="17"/>
      <c r="L8" s="17"/>
      <c r="M8" s="18"/>
      <c r="N8" s="19"/>
    </row>
    <row r="9" spans="1:14" ht="27.75" customHeight="1" x14ac:dyDescent="0.15">
      <c r="A9" s="20"/>
      <c r="B9" s="21"/>
      <c r="C9" s="22" t="s">
        <v>19</v>
      </c>
      <c r="D9" s="16"/>
      <c r="E9" s="17"/>
      <c r="F9" s="18"/>
      <c r="G9" s="17"/>
      <c r="H9" s="18"/>
      <c r="I9" s="17"/>
      <c r="J9" s="17"/>
      <c r="K9" s="17"/>
      <c r="L9" s="17"/>
      <c r="M9" s="18"/>
      <c r="N9" s="19"/>
    </row>
    <row r="10" spans="1:14" ht="39.75" customHeight="1" x14ac:dyDescent="0.15">
      <c r="A10" s="20"/>
      <c r="B10" s="21"/>
      <c r="C10" s="22" t="s">
        <v>20</v>
      </c>
      <c r="D10" s="16"/>
      <c r="E10" s="17"/>
      <c r="F10" s="18"/>
      <c r="G10" s="17"/>
      <c r="H10" s="18"/>
      <c r="I10" s="17"/>
      <c r="J10" s="17"/>
      <c r="K10" s="17"/>
      <c r="L10" s="17"/>
      <c r="M10" s="18"/>
      <c r="N10" s="19"/>
    </row>
    <row r="11" spans="1:14" ht="20.25" customHeight="1" x14ac:dyDescent="0.15">
      <c r="A11" s="20" t="s">
        <v>21</v>
      </c>
      <c r="B11" s="21"/>
      <c r="C11" s="22" t="s">
        <v>22</v>
      </c>
      <c r="D11" s="16"/>
      <c r="E11" s="17"/>
      <c r="F11" s="18"/>
      <c r="G11" s="17"/>
      <c r="H11" s="18"/>
      <c r="I11" s="17"/>
      <c r="J11" s="17"/>
      <c r="K11" s="17"/>
      <c r="L11" s="17"/>
      <c r="M11" s="18"/>
      <c r="N11" s="19"/>
    </row>
    <row r="12" spans="1:14" ht="15.75" customHeight="1" x14ac:dyDescent="0.15">
      <c r="A12" s="20" t="s">
        <v>23</v>
      </c>
      <c r="B12" s="21"/>
      <c r="C12" s="22" t="s">
        <v>24</v>
      </c>
      <c r="D12" s="16"/>
      <c r="E12" s="17"/>
      <c r="F12" s="18"/>
      <c r="G12" s="17"/>
      <c r="H12" s="18"/>
      <c r="I12" s="17"/>
      <c r="J12" s="17"/>
      <c r="K12" s="17"/>
      <c r="L12" s="17"/>
      <c r="M12" s="18"/>
      <c r="N12" s="19"/>
    </row>
    <row r="13" spans="1:14" ht="15.75" customHeight="1" x14ac:dyDescent="0.15">
      <c r="A13" s="23"/>
      <c r="B13" s="24"/>
      <c r="C13" s="25" t="s">
        <v>25</v>
      </c>
      <c r="D13" s="26" t="s">
        <v>26</v>
      </c>
      <c r="E13" s="27"/>
      <c r="F13" s="28">
        <v>0</v>
      </c>
      <c r="G13" s="27"/>
      <c r="H13" s="29">
        <v>1</v>
      </c>
      <c r="I13" s="30"/>
      <c r="J13" s="31"/>
      <c r="K13" s="30"/>
      <c r="L13" s="30"/>
      <c r="M13" s="32">
        <f t="shared" ref="M13:M15" si="0">IF(ISNUMBER($K13),IF(ISNUMBER($G13),ROUND($K13*$G13,2),ROUND($K13*$F13,2)),IF(ISNUMBER($G13),ROUND($I13*$G13,2),ROUND($I13*$F13,2)))</f>
        <v>0</v>
      </c>
      <c r="N13" s="19"/>
    </row>
    <row r="14" spans="1:14" ht="15.75" customHeight="1" x14ac:dyDescent="0.15">
      <c r="A14" s="23"/>
      <c r="B14" s="24"/>
      <c r="C14" s="25" t="s">
        <v>27</v>
      </c>
      <c r="D14" s="26" t="s">
        <v>26</v>
      </c>
      <c r="E14" s="27"/>
      <c r="F14" s="28">
        <v>0</v>
      </c>
      <c r="G14" s="27"/>
      <c r="H14" s="29">
        <v>1</v>
      </c>
      <c r="I14" s="30"/>
      <c r="J14" s="31"/>
      <c r="K14" s="30"/>
      <c r="L14" s="30"/>
      <c r="M14" s="32">
        <f t="shared" si="0"/>
        <v>0</v>
      </c>
      <c r="N14" s="19"/>
    </row>
    <row r="15" spans="1:14" ht="15.75" customHeight="1" x14ac:dyDescent="0.15">
      <c r="A15" s="23"/>
      <c r="B15" s="24"/>
      <c r="C15" s="25" t="s">
        <v>28</v>
      </c>
      <c r="D15" s="26" t="s">
        <v>26</v>
      </c>
      <c r="E15" s="27"/>
      <c r="F15" s="28">
        <v>0</v>
      </c>
      <c r="G15" s="27"/>
      <c r="H15" s="29">
        <v>1</v>
      </c>
      <c r="I15" s="30"/>
      <c r="J15" s="31"/>
      <c r="K15" s="30"/>
      <c r="L15" s="30"/>
      <c r="M15" s="32">
        <f t="shared" si="0"/>
        <v>0</v>
      </c>
      <c r="N15" s="19"/>
    </row>
    <row r="16" spans="1:14" ht="15" customHeight="1" x14ac:dyDescent="0.15">
      <c r="A16" s="48" t="s">
        <v>29</v>
      </c>
      <c r="B16" s="49"/>
      <c r="C16" s="49"/>
      <c r="D16" s="49"/>
      <c r="E16" s="49"/>
      <c r="F16" s="49"/>
      <c r="G16" s="49"/>
      <c r="H16" s="49"/>
      <c r="I16" s="49"/>
      <c r="M16" s="33">
        <f>SUM(M$13:M$15)</f>
        <v>0</v>
      </c>
      <c r="N16" s="34"/>
    </row>
    <row r="17" spans="1:14" ht="15.75" customHeight="1" x14ac:dyDescent="0.15">
      <c r="A17" s="20" t="s">
        <v>30</v>
      </c>
      <c r="B17" s="21"/>
      <c r="C17" s="22" t="s">
        <v>31</v>
      </c>
      <c r="D17" s="16"/>
      <c r="E17" s="17"/>
      <c r="F17" s="18"/>
      <c r="G17" s="17"/>
      <c r="H17" s="18"/>
      <c r="I17" s="17"/>
      <c r="J17" s="17"/>
      <c r="K17" s="17"/>
      <c r="L17" s="17"/>
      <c r="M17" s="18"/>
      <c r="N17" s="19"/>
    </row>
    <row r="18" spans="1:14" ht="15.75" customHeight="1" x14ac:dyDescent="0.15">
      <c r="A18" s="23"/>
      <c r="B18" s="24"/>
      <c r="C18" s="25" t="s">
        <v>32</v>
      </c>
      <c r="D18" s="26" t="s">
        <v>26</v>
      </c>
      <c r="E18" s="27"/>
      <c r="F18" s="28">
        <v>0</v>
      </c>
      <c r="G18" s="27"/>
      <c r="H18" s="29">
        <v>1</v>
      </c>
      <c r="I18" s="30"/>
      <c r="J18" s="31"/>
      <c r="K18" s="30"/>
      <c r="L18" s="30"/>
      <c r="M18" s="32">
        <f>IF(ISNUMBER($K18),IF(ISNUMBER($G18),ROUND($K18*$G18,2),ROUND($K18*$F18,2)),IF(ISNUMBER($G18),ROUND($I18*$G18,2),ROUND($I18*$F18,2)))</f>
        <v>0</v>
      </c>
      <c r="N18" s="19"/>
    </row>
    <row r="19" spans="1:14" ht="15" customHeight="1" x14ac:dyDescent="0.15">
      <c r="A19" s="48" t="s">
        <v>33</v>
      </c>
      <c r="B19" s="49"/>
      <c r="C19" s="49"/>
      <c r="D19" s="49"/>
      <c r="E19" s="49"/>
      <c r="F19" s="49"/>
      <c r="G19" s="49"/>
      <c r="H19" s="49"/>
      <c r="I19" s="49"/>
      <c r="M19" s="33">
        <f>M$18</f>
        <v>0</v>
      </c>
      <c r="N19" s="34"/>
    </row>
    <row r="20" spans="1:14" ht="15" customHeight="1" x14ac:dyDescent="0.15">
      <c r="A20" s="48" t="s">
        <v>34</v>
      </c>
      <c r="B20" s="49"/>
      <c r="C20" s="49"/>
      <c r="D20" s="49"/>
      <c r="E20" s="49"/>
      <c r="F20" s="49"/>
      <c r="G20" s="49"/>
      <c r="H20" s="49"/>
      <c r="I20" s="49"/>
      <c r="M20" s="33">
        <f>SUM(M$13:M$15)+M$18</f>
        <v>0</v>
      </c>
      <c r="N20" s="34"/>
    </row>
    <row r="21" spans="1:14" ht="20.25" customHeight="1" x14ac:dyDescent="0.15">
      <c r="A21" s="20" t="s">
        <v>35</v>
      </c>
      <c r="B21" s="21"/>
      <c r="C21" s="22" t="s">
        <v>36</v>
      </c>
      <c r="D21" s="16"/>
      <c r="E21" s="17"/>
      <c r="F21" s="18"/>
      <c r="G21" s="17"/>
      <c r="H21" s="18"/>
      <c r="I21" s="17"/>
      <c r="J21" s="17"/>
      <c r="K21" s="17"/>
      <c r="L21" s="17"/>
      <c r="M21" s="18"/>
      <c r="N21" s="19"/>
    </row>
    <row r="22" spans="1:14" ht="15.75" customHeight="1" x14ac:dyDescent="0.15">
      <c r="A22" s="20" t="s">
        <v>37</v>
      </c>
      <c r="B22" s="21"/>
      <c r="C22" s="22" t="s">
        <v>38</v>
      </c>
      <c r="D22" s="16"/>
      <c r="E22" s="17"/>
      <c r="F22" s="18"/>
      <c r="G22" s="17"/>
      <c r="H22" s="18"/>
      <c r="I22" s="17"/>
      <c r="J22" s="17"/>
      <c r="K22" s="17"/>
      <c r="L22" s="17"/>
      <c r="M22" s="18"/>
      <c r="N22" s="19"/>
    </row>
    <row r="23" spans="1:14" ht="15.75" customHeight="1" x14ac:dyDescent="0.15">
      <c r="A23" s="23"/>
      <c r="B23" s="24"/>
      <c r="C23" s="25" t="s">
        <v>39</v>
      </c>
      <c r="D23" s="26" t="s">
        <v>26</v>
      </c>
      <c r="E23" s="27"/>
      <c r="F23" s="28">
        <v>0</v>
      </c>
      <c r="G23" s="27"/>
      <c r="H23" s="29">
        <v>1</v>
      </c>
      <c r="I23" s="30"/>
      <c r="J23" s="31"/>
      <c r="K23" s="30"/>
      <c r="L23" s="30"/>
      <c r="M23" s="32">
        <f t="shared" ref="M23:M27" si="1">IF(ISNUMBER($K23),IF(ISNUMBER($G23),ROUND($K23*$G23,2),ROUND($K23*$F23,2)),IF(ISNUMBER($G23),ROUND($I23*$G23,2),ROUND($I23*$F23,2)))</f>
        <v>0</v>
      </c>
      <c r="N23" s="19"/>
    </row>
    <row r="24" spans="1:14" ht="15.75" customHeight="1" x14ac:dyDescent="0.15">
      <c r="A24" s="23"/>
      <c r="B24" s="24"/>
      <c r="C24" s="25" t="s">
        <v>40</v>
      </c>
      <c r="D24" s="26" t="s">
        <v>41</v>
      </c>
      <c r="E24" s="27"/>
      <c r="F24" s="28">
        <v>0</v>
      </c>
      <c r="G24" s="27"/>
      <c r="H24" s="29">
        <v>1</v>
      </c>
      <c r="I24" s="30"/>
      <c r="J24" s="31"/>
      <c r="K24" s="30"/>
      <c r="L24" s="30"/>
      <c r="M24" s="32">
        <f t="shared" si="1"/>
        <v>0</v>
      </c>
      <c r="N24" s="19"/>
    </row>
    <row r="25" spans="1:14" ht="15.75" customHeight="1" x14ac:dyDescent="0.15">
      <c r="A25" s="23"/>
      <c r="B25" s="24"/>
      <c r="C25" s="25" t="s">
        <v>42</v>
      </c>
      <c r="D25" s="26" t="s">
        <v>41</v>
      </c>
      <c r="E25" s="27"/>
      <c r="F25" s="28">
        <v>0</v>
      </c>
      <c r="G25" s="27"/>
      <c r="H25" s="29">
        <v>1</v>
      </c>
      <c r="I25" s="30"/>
      <c r="J25" s="31"/>
      <c r="K25" s="30"/>
      <c r="L25" s="30"/>
      <c r="M25" s="32">
        <f t="shared" si="1"/>
        <v>0</v>
      </c>
      <c r="N25" s="19"/>
    </row>
    <row r="26" spans="1:14" ht="15.75" customHeight="1" x14ac:dyDescent="0.15">
      <c r="A26" s="23"/>
      <c r="B26" s="24"/>
      <c r="C26" s="25" t="s">
        <v>43</v>
      </c>
      <c r="D26" s="26" t="s">
        <v>41</v>
      </c>
      <c r="E26" s="27"/>
      <c r="F26" s="28">
        <v>0</v>
      </c>
      <c r="G26" s="27"/>
      <c r="H26" s="29">
        <v>1</v>
      </c>
      <c r="I26" s="30"/>
      <c r="J26" s="31"/>
      <c r="K26" s="30"/>
      <c r="L26" s="30"/>
      <c r="M26" s="32">
        <f t="shared" si="1"/>
        <v>0</v>
      </c>
      <c r="N26" s="19"/>
    </row>
    <row r="27" spans="1:14" ht="27.75" customHeight="1" x14ac:dyDescent="0.15">
      <c r="A27" s="23"/>
      <c r="B27" s="24"/>
      <c r="C27" s="25" t="s">
        <v>44</v>
      </c>
      <c r="D27" s="26" t="s">
        <v>41</v>
      </c>
      <c r="E27" s="27"/>
      <c r="F27" s="28">
        <v>0</v>
      </c>
      <c r="G27" s="27"/>
      <c r="H27" s="29">
        <v>1</v>
      </c>
      <c r="I27" s="30"/>
      <c r="J27" s="31"/>
      <c r="K27" s="30"/>
      <c r="L27" s="30"/>
      <c r="M27" s="32">
        <f t="shared" si="1"/>
        <v>0</v>
      </c>
      <c r="N27" s="19"/>
    </row>
    <row r="28" spans="1:14" ht="15" customHeight="1" x14ac:dyDescent="0.15">
      <c r="A28" s="48" t="s">
        <v>45</v>
      </c>
      <c r="B28" s="49"/>
      <c r="C28" s="49"/>
      <c r="D28" s="49"/>
      <c r="E28" s="49"/>
      <c r="F28" s="49"/>
      <c r="G28" s="49"/>
      <c r="H28" s="49"/>
      <c r="I28" s="49"/>
      <c r="M28" s="33">
        <f>SUM(M$23:M$27)</f>
        <v>0</v>
      </c>
      <c r="N28" s="34"/>
    </row>
    <row r="29" spans="1:14" ht="15.75" customHeight="1" x14ac:dyDescent="0.15">
      <c r="A29" s="20" t="s">
        <v>46</v>
      </c>
      <c r="B29" s="21"/>
      <c r="C29" s="22" t="s">
        <v>47</v>
      </c>
      <c r="D29" s="16"/>
      <c r="E29" s="17"/>
      <c r="F29" s="18"/>
      <c r="G29" s="17"/>
      <c r="H29" s="18"/>
      <c r="I29" s="17"/>
      <c r="J29" s="17"/>
      <c r="K29" s="17"/>
      <c r="L29" s="17"/>
      <c r="M29" s="18"/>
      <c r="N29" s="19"/>
    </row>
    <row r="30" spans="1:14" ht="15.75" customHeight="1" x14ac:dyDescent="0.15">
      <c r="A30" s="23" t="s">
        <v>48</v>
      </c>
      <c r="B30" s="24"/>
      <c r="C30" s="25" t="s">
        <v>49</v>
      </c>
      <c r="D30" s="26" t="s">
        <v>41</v>
      </c>
      <c r="E30" s="27"/>
      <c r="F30" s="28">
        <v>0</v>
      </c>
      <c r="G30" s="27"/>
      <c r="H30" s="29">
        <v>1</v>
      </c>
      <c r="I30" s="30"/>
      <c r="J30" s="31"/>
      <c r="K30" s="30"/>
      <c r="L30" s="30"/>
      <c r="M30" s="32">
        <f>IF(ISNUMBER($K30),IF(ISNUMBER($G30),ROUND($K30*$G30,2),ROUND($K30*$F30,2)),IF(ISNUMBER($G30),ROUND($I30*$G30,2),ROUND($I30*$F30,2)))</f>
        <v>0</v>
      </c>
      <c r="N30" s="19"/>
    </row>
    <row r="31" spans="1:14" ht="15" customHeight="1" x14ac:dyDescent="0.15">
      <c r="A31" s="48" t="s">
        <v>50</v>
      </c>
      <c r="B31" s="49"/>
      <c r="C31" s="49"/>
      <c r="D31" s="49"/>
      <c r="E31" s="49"/>
      <c r="F31" s="49"/>
      <c r="G31" s="49"/>
      <c r="H31" s="49"/>
      <c r="I31" s="49"/>
      <c r="M31" s="33">
        <f>M$30</f>
        <v>0</v>
      </c>
      <c r="N31" s="34"/>
    </row>
    <row r="32" spans="1:14" ht="15.75" customHeight="1" x14ac:dyDescent="0.15">
      <c r="A32" s="20" t="s">
        <v>51</v>
      </c>
      <c r="B32" s="21"/>
      <c r="C32" s="22" t="s">
        <v>52</v>
      </c>
      <c r="D32" s="16"/>
      <c r="E32" s="17"/>
      <c r="F32" s="18"/>
      <c r="G32" s="17"/>
      <c r="H32" s="18"/>
      <c r="I32" s="17"/>
      <c r="J32" s="17"/>
      <c r="K32" s="17"/>
      <c r="L32" s="17"/>
      <c r="M32" s="18"/>
      <c r="N32" s="19"/>
    </row>
    <row r="33" spans="1:14" ht="27.75" customHeight="1" x14ac:dyDescent="0.15">
      <c r="A33" s="23" t="s">
        <v>53</v>
      </c>
      <c r="B33" s="24"/>
      <c r="C33" s="25" t="s">
        <v>54</v>
      </c>
      <c r="D33" s="16"/>
      <c r="E33" s="17"/>
      <c r="F33" s="18"/>
      <c r="G33" s="17"/>
      <c r="H33" s="18"/>
      <c r="I33" s="17"/>
      <c r="J33" s="17"/>
      <c r="K33" s="17"/>
      <c r="L33" s="17"/>
      <c r="M33" s="18"/>
      <c r="N33" s="19"/>
    </row>
    <row r="34" spans="1:14" ht="15.75" customHeight="1" x14ac:dyDescent="0.15">
      <c r="A34" s="23" t="s">
        <v>55</v>
      </c>
      <c r="B34" s="24"/>
      <c r="C34" s="25" t="s">
        <v>56</v>
      </c>
      <c r="D34" s="26" t="s">
        <v>57</v>
      </c>
      <c r="E34" s="27"/>
      <c r="F34" s="28">
        <v>0</v>
      </c>
      <c r="G34" s="27"/>
      <c r="H34" s="29">
        <v>1</v>
      </c>
      <c r="I34" s="30"/>
      <c r="J34" s="31"/>
      <c r="K34" s="30"/>
      <c r="L34" s="30"/>
      <c r="M34" s="32">
        <f t="shared" ref="M34:M35" si="2">IF(ISNUMBER($K34),IF(ISNUMBER($G34),ROUND($K34*$G34,2),ROUND($K34*$F34,2)),IF(ISNUMBER($G34),ROUND($I34*$G34,2),ROUND($I34*$F34,2)))</f>
        <v>0</v>
      </c>
      <c r="N34" s="19"/>
    </row>
    <row r="35" spans="1:14" ht="15.75" customHeight="1" x14ac:dyDescent="0.15">
      <c r="A35" s="23" t="s">
        <v>58</v>
      </c>
      <c r="B35" s="24"/>
      <c r="C35" s="25" t="s">
        <v>59</v>
      </c>
      <c r="D35" s="26" t="s">
        <v>57</v>
      </c>
      <c r="E35" s="27"/>
      <c r="F35" s="28">
        <v>0</v>
      </c>
      <c r="G35" s="27"/>
      <c r="H35" s="29">
        <v>1</v>
      </c>
      <c r="I35" s="30"/>
      <c r="J35" s="31"/>
      <c r="K35" s="30"/>
      <c r="L35" s="30"/>
      <c r="M35" s="32">
        <f t="shared" si="2"/>
        <v>0</v>
      </c>
      <c r="N35" s="19"/>
    </row>
    <row r="36" spans="1:14" ht="15" customHeight="1" x14ac:dyDescent="0.15">
      <c r="A36" s="48" t="s">
        <v>60</v>
      </c>
      <c r="B36" s="49"/>
      <c r="C36" s="49"/>
      <c r="D36" s="49"/>
      <c r="E36" s="49"/>
      <c r="F36" s="49"/>
      <c r="G36" s="49"/>
      <c r="H36" s="49"/>
      <c r="I36" s="49"/>
      <c r="M36" s="33">
        <f>SUM(M$34:M$35)</f>
        <v>0</v>
      </c>
      <c r="N36" s="34"/>
    </row>
    <row r="37" spans="1:14" ht="15.75" customHeight="1" x14ac:dyDescent="0.15">
      <c r="A37" s="20" t="s">
        <v>61</v>
      </c>
      <c r="B37" s="21"/>
      <c r="C37" s="22" t="s">
        <v>62</v>
      </c>
      <c r="D37" s="16"/>
      <c r="E37" s="17"/>
      <c r="F37" s="18"/>
      <c r="G37" s="17"/>
      <c r="H37" s="18"/>
      <c r="I37" s="17"/>
      <c r="J37" s="17"/>
      <c r="K37" s="17"/>
      <c r="L37" s="17"/>
      <c r="M37" s="18"/>
      <c r="N37" s="19"/>
    </row>
    <row r="38" spans="1:14" ht="15.75" customHeight="1" x14ac:dyDescent="0.15">
      <c r="A38" s="23" t="s">
        <v>63</v>
      </c>
      <c r="B38" s="24"/>
      <c r="C38" s="25" t="s">
        <v>64</v>
      </c>
      <c r="D38" s="16"/>
      <c r="E38" s="17"/>
      <c r="F38" s="18"/>
      <c r="G38" s="17"/>
      <c r="H38" s="18"/>
      <c r="I38" s="17"/>
      <c r="J38" s="17"/>
      <c r="K38" s="17"/>
      <c r="L38" s="17"/>
      <c r="M38" s="18"/>
      <c r="N38" s="19"/>
    </row>
    <row r="39" spans="1:14" ht="15.75" customHeight="1" x14ac:dyDescent="0.15">
      <c r="A39" s="23" t="s">
        <v>65</v>
      </c>
      <c r="B39" s="24"/>
      <c r="C39" s="25" t="s">
        <v>56</v>
      </c>
      <c r="D39" s="26" t="s">
        <v>41</v>
      </c>
      <c r="E39" s="27"/>
      <c r="F39" s="28">
        <v>0</v>
      </c>
      <c r="G39" s="27"/>
      <c r="H39" s="29">
        <v>1</v>
      </c>
      <c r="I39" s="30"/>
      <c r="J39" s="31"/>
      <c r="K39" s="30"/>
      <c r="L39" s="30"/>
      <c r="M39" s="32">
        <f t="shared" ref="M39:M40" si="3">IF(ISNUMBER($K39),IF(ISNUMBER($G39),ROUND($K39*$G39,2),ROUND($K39*$F39,2)),IF(ISNUMBER($G39),ROUND($I39*$G39,2),ROUND($I39*$F39,2)))</f>
        <v>0</v>
      </c>
      <c r="N39" s="19"/>
    </row>
    <row r="40" spans="1:14" ht="15.75" customHeight="1" x14ac:dyDescent="0.15">
      <c r="A40" s="23" t="s">
        <v>66</v>
      </c>
      <c r="B40" s="24"/>
      <c r="C40" s="25" t="s">
        <v>67</v>
      </c>
      <c r="D40" s="26" t="s">
        <v>41</v>
      </c>
      <c r="E40" s="27"/>
      <c r="F40" s="28">
        <v>0</v>
      </c>
      <c r="G40" s="27"/>
      <c r="H40" s="29">
        <v>1</v>
      </c>
      <c r="I40" s="30"/>
      <c r="J40" s="31"/>
      <c r="K40" s="30"/>
      <c r="L40" s="30"/>
      <c r="M40" s="32">
        <f t="shared" si="3"/>
        <v>0</v>
      </c>
      <c r="N40" s="19"/>
    </row>
    <row r="41" spans="1:14" ht="15.75" customHeight="1" x14ac:dyDescent="0.15">
      <c r="A41" s="23" t="s">
        <v>68</v>
      </c>
      <c r="B41" s="24"/>
      <c r="C41" s="25" t="s">
        <v>59</v>
      </c>
      <c r="D41" s="16"/>
      <c r="E41" s="17"/>
      <c r="F41" s="18"/>
      <c r="G41" s="17"/>
      <c r="H41" s="18"/>
      <c r="I41" s="17"/>
      <c r="J41" s="17"/>
      <c r="K41" s="17"/>
      <c r="L41" s="17"/>
      <c r="M41" s="18"/>
      <c r="N41" s="19"/>
    </row>
    <row r="42" spans="1:14" ht="15.75" customHeight="1" x14ac:dyDescent="0.15">
      <c r="A42" s="23" t="s">
        <v>69</v>
      </c>
      <c r="B42" s="24"/>
      <c r="C42" s="25" t="s">
        <v>70</v>
      </c>
      <c r="D42" s="16"/>
      <c r="E42" s="17"/>
      <c r="F42" s="18"/>
      <c r="G42" s="17"/>
      <c r="H42" s="18"/>
      <c r="I42" s="17"/>
      <c r="J42" s="17"/>
      <c r="K42" s="17"/>
      <c r="L42" s="17"/>
      <c r="M42" s="18"/>
      <c r="N42" s="19"/>
    </row>
    <row r="43" spans="1:14" ht="15.75" customHeight="1" x14ac:dyDescent="0.15">
      <c r="A43" s="23" t="s">
        <v>71</v>
      </c>
      <c r="B43" s="24"/>
      <c r="C43" s="25" t="s">
        <v>59</v>
      </c>
      <c r="D43" s="26" t="s">
        <v>41</v>
      </c>
      <c r="E43" s="27"/>
      <c r="F43" s="28">
        <v>0</v>
      </c>
      <c r="G43" s="27"/>
      <c r="H43" s="29">
        <v>1</v>
      </c>
      <c r="I43" s="30"/>
      <c r="J43" s="31"/>
      <c r="K43" s="30"/>
      <c r="L43" s="30"/>
      <c r="M43" s="32">
        <f>IF(ISNUMBER($K43),IF(ISNUMBER($G43),ROUND($K43*$G43,2),ROUND($K43*$F43,2)),IF(ISNUMBER($G43),ROUND($I43*$G43,2),ROUND($I43*$F43,2)))</f>
        <v>0</v>
      </c>
      <c r="N43" s="19"/>
    </row>
    <row r="44" spans="1:14" ht="15.75" customHeight="1" x14ac:dyDescent="0.15">
      <c r="A44" s="23" t="s">
        <v>72</v>
      </c>
      <c r="B44" s="24"/>
      <c r="C44" s="25" t="s">
        <v>73</v>
      </c>
      <c r="D44" s="16"/>
      <c r="E44" s="17"/>
      <c r="F44" s="18"/>
      <c r="G44" s="17"/>
      <c r="H44" s="18"/>
      <c r="I44" s="17"/>
      <c r="J44" s="17"/>
      <c r="K44" s="17"/>
      <c r="L44" s="17"/>
      <c r="M44" s="18"/>
      <c r="N44" s="19"/>
    </row>
    <row r="45" spans="1:14" ht="15.75" customHeight="1" x14ac:dyDescent="0.15">
      <c r="A45" s="23" t="s">
        <v>74</v>
      </c>
      <c r="B45" s="24"/>
      <c r="C45" s="25" t="s">
        <v>75</v>
      </c>
      <c r="D45" s="26" t="s">
        <v>41</v>
      </c>
      <c r="E45" s="27"/>
      <c r="F45" s="28">
        <v>0</v>
      </c>
      <c r="G45" s="27"/>
      <c r="H45" s="29">
        <v>1</v>
      </c>
      <c r="I45" s="30"/>
      <c r="J45" s="31"/>
      <c r="K45" s="30"/>
      <c r="L45" s="30"/>
      <c r="M45" s="32">
        <f t="shared" ref="M45:M46" si="4">IF(ISNUMBER($K45),IF(ISNUMBER($G45),ROUND($K45*$G45,2),ROUND($K45*$F45,2)),IF(ISNUMBER($G45),ROUND($I45*$G45,2),ROUND($I45*$F45,2)))</f>
        <v>0</v>
      </c>
      <c r="N45" s="19"/>
    </row>
    <row r="46" spans="1:14" ht="15.75" customHeight="1" x14ac:dyDescent="0.15">
      <c r="A46" s="23" t="s">
        <v>76</v>
      </c>
      <c r="B46" s="24"/>
      <c r="C46" s="25" t="s">
        <v>77</v>
      </c>
      <c r="D46" s="26" t="s">
        <v>41</v>
      </c>
      <c r="E46" s="27"/>
      <c r="F46" s="28">
        <v>0</v>
      </c>
      <c r="G46" s="27"/>
      <c r="H46" s="29">
        <v>1</v>
      </c>
      <c r="I46" s="30"/>
      <c r="J46" s="31"/>
      <c r="K46" s="30"/>
      <c r="L46" s="30"/>
      <c r="M46" s="32">
        <f t="shared" si="4"/>
        <v>0</v>
      </c>
      <c r="N46" s="19"/>
    </row>
    <row r="47" spans="1:14" ht="15.75" customHeight="1" x14ac:dyDescent="0.15">
      <c r="A47" s="23" t="s">
        <v>78</v>
      </c>
      <c r="B47" s="24"/>
      <c r="C47" s="25" t="s">
        <v>79</v>
      </c>
      <c r="D47" s="16"/>
      <c r="E47" s="17"/>
      <c r="F47" s="18"/>
      <c r="G47" s="17"/>
      <c r="H47" s="18"/>
      <c r="I47" s="17"/>
      <c r="J47" s="17"/>
      <c r="K47" s="17"/>
      <c r="L47" s="17"/>
      <c r="M47" s="18"/>
      <c r="N47" s="19"/>
    </row>
    <row r="48" spans="1:14" ht="15.75" customHeight="1" x14ac:dyDescent="0.15">
      <c r="A48" s="23" t="s">
        <v>80</v>
      </c>
      <c r="B48" s="24"/>
      <c r="C48" s="25" t="s">
        <v>56</v>
      </c>
      <c r="D48" s="26" t="s">
        <v>41</v>
      </c>
      <c r="E48" s="27"/>
      <c r="F48" s="28">
        <v>0</v>
      </c>
      <c r="G48" s="27"/>
      <c r="H48" s="29">
        <v>1</v>
      </c>
      <c r="I48" s="30"/>
      <c r="J48" s="31"/>
      <c r="K48" s="30"/>
      <c r="L48" s="30"/>
      <c r="M48" s="32">
        <f t="shared" ref="M48:M49" si="5">IF(ISNUMBER($K48),IF(ISNUMBER($G48),ROUND($K48*$G48,2),ROUND($K48*$F48,2)),IF(ISNUMBER($G48),ROUND($I48*$G48,2),ROUND($I48*$F48,2)))</f>
        <v>0</v>
      </c>
      <c r="N48" s="19"/>
    </row>
    <row r="49" spans="1:14" ht="15.75" customHeight="1" x14ac:dyDescent="0.15">
      <c r="A49" s="23" t="s">
        <v>81</v>
      </c>
      <c r="B49" s="24"/>
      <c r="C49" s="25" t="s">
        <v>59</v>
      </c>
      <c r="D49" s="26" t="s">
        <v>41</v>
      </c>
      <c r="E49" s="27"/>
      <c r="F49" s="28">
        <v>0</v>
      </c>
      <c r="G49" s="27"/>
      <c r="H49" s="29">
        <v>1</v>
      </c>
      <c r="I49" s="30"/>
      <c r="J49" s="31"/>
      <c r="K49" s="30"/>
      <c r="L49" s="30"/>
      <c r="M49" s="32">
        <f t="shared" si="5"/>
        <v>0</v>
      </c>
      <c r="N49" s="19"/>
    </row>
    <row r="50" spans="1:14" ht="15" customHeight="1" x14ac:dyDescent="0.15">
      <c r="A50" s="48" t="s">
        <v>82</v>
      </c>
      <c r="B50" s="49"/>
      <c r="C50" s="49"/>
      <c r="D50" s="49"/>
      <c r="E50" s="49"/>
      <c r="F50" s="49"/>
      <c r="G50" s="49"/>
      <c r="H50" s="49"/>
      <c r="I50" s="49"/>
      <c r="M50" s="33">
        <f>SUM(M$39:M$40)+M$43+SUM(M$45:M$46)+SUM(M$48:M$49)</f>
        <v>0</v>
      </c>
      <c r="N50" s="34"/>
    </row>
    <row r="51" spans="1:14" ht="15.75" customHeight="1" x14ac:dyDescent="0.15">
      <c r="A51" s="20" t="s">
        <v>83</v>
      </c>
      <c r="B51" s="21"/>
      <c r="C51" s="22" t="s">
        <v>84</v>
      </c>
      <c r="D51" s="16"/>
      <c r="E51" s="17"/>
      <c r="F51" s="18"/>
      <c r="G51" s="17"/>
      <c r="H51" s="18"/>
      <c r="I51" s="17"/>
      <c r="J51" s="17"/>
      <c r="K51" s="17"/>
      <c r="L51" s="17"/>
      <c r="M51" s="18"/>
      <c r="N51" s="19"/>
    </row>
    <row r="52" spans="1:14" ht="15.75" customHeight="1" x14ac:dyDescent="0.15">
      <c r="A52" s="23" t="s">
        <v>85</v>
      </c>
      <c r="B52" s="24"/>
      <c r="C52" s="25" t="s">
        <v>86</v>
      </c>
      <c r="D52" s="26" t="s">
        <v>26</v>
      </c>
      <c r="E52" s="27"/>
      <c r="F52" s="28">
        <v>0</v>
      </c>
      <c r="G52" s="27"/>
      <c r="H52" s="29">
        <v>1</v>
      </c>
      <c r="I52" s="30"/>
      <c r="J52" s="31"/>
      <c r="K52" s="30"/>
      <c r="L52" s="30"/>
      <c r="M52" s="32">
        <f>IF(ISNUMBER($K52),IF(ISNUMBER($G52),ROUND($K52*$G52,2),ROUND($K52*$F52,2)),IF(ISNUMBER($G52),ROUND($I52*$G52,2),ROUND($I52*$F52,2)))</f>
        <v>0</v>
      </c>
      <c r="N52" s="19"/>
    </row>
    <row r="53" spans="1:14" ht="15" customHeight="1" x14ac:dyDescent="0.15">
      <c r="A53" s="48" t="s">
        <v>87</v>
      </c>
      <c r="B53" s="49"/>
      <c r="C53" s="49"/>
      <c r="D53" s="49"/>
      <c r="E53" s="49"/>
      <c r="F53" s="49"/>
      <c r="G53" s="49"/>
      <c r="H53" s="49"/>
      <c r="I53" s="49"/>
      <c r="M53" s="33">
        <f>M$52</f>
        <v>0</v>
      </c>
      <c r="N53" s="34"/>
    </row>
    <row r="54" spans="1:14" ht="15.75" customHeight="1" x14ac:dyDescent="0.15">
      <c r="A54" s="20" t="s">
        <v>88</v>
      </c>
      <c r="B54" s="21"/>
      <c r="C54" s="22" t="s">
        <v>89</v>
      </c>
      <c r="D54" s="16"/>
      <c r="E54" s="17"/>
      <c r="F54" s="18"/>
      <c r="G54" s="17"/>
      <c r="H54" s="18"/>
      <c r="I54" s="17"/>
      <c r="J54" s="17"/>
      <c r="K54" s="17"/>
      <c r="L54" s="17"/>
      <c r="M54" s="18"/>
      <c r="N54" s="19"/>
    </row>
    <row r="55" spans="1:14" ht="15.75" customHeight="1" x14ac:dyDescent="0.15">
      <c r="A55" s="23" t="s">
        <v>90</v>
      </c>
      <c r="B55" s="24"/>
      <c r="C55" s="25" t="s">
        <v>91</v>
      </c>
      <c r="D55" s="16"/>
      <c r="E55" s="17"/>
      <c r="F55" s="18"/>
      <c r="G55" s="17"/>
      <c r="H55" s="18"/>
      <c r="I55" s="17"/>
      <c r="J55" s="17"/>
      <c r="K55" s="17"/>
      <c r="L55" s="17"/>
      <c r="M55" s="18"/>
      <c r="N55" s="19"/>
    </row>
    <row r="56" spans="1:14" ht="15.75" customHeight="1" x14ac:dyDescent="0.15">
      <c r="A56" s="23" t="s">
        <v>92</v>
      </c>
      <c r="B56" s="24"/>
      <c r="C56" s="25" t="s">
        <v>56</v>
      </c>
      <c r="D56" s="26" t="s">
        <v>57</v>
      </c>
      <c r="E56" s="27"/>
      <c r="F56" s="28">
        <v>0</v>
      </c>
      <c r="G56" s="27"/>
      <c r="H56" s="29">
        <v>1</v>
      </c>
      <c r="I56" s="30"/>
      <c r="J56" s="31"/>
      <c r="K56" s="30"/>
      <c r="L56" s="30"/>
      <c r="M56" s="32">
        <f t="shared" ref="M56:M57" si="6">IF(ISNUMBER($K56),IF(ISNUMBER($G56),ROUND($K56*$G56,2),ROUND($K56*$F56,2)),IF(ISNUMBER($G56),ROUND($I56*$G56,2),ROUND($I56*$F56,2)))</f>
        <v>0</v>
      </c>
      <c r="N56" s="19"/>
    </row>
    <row r="57" spans="1:14" ht="15.75" customHeight="1" x14ac:dyDescent="0.15">
      <c r="A57" s="23" t="s">
        <v>93</v>
      </c>
      <c r="B57" s="24"/>
      <c r="C57" s="25" t="s">
        <v>59</v>
      </c>
      <c r="D57" s="26" t="s">
        <v>57</v>
      </c>
      <c r="E57" s="27"/>
      <c r="F57" s="28">
        <v>0</v>
      </c>
      <c r="G57" s="27"/>
      <c r="H57" s="29">
        <v>1</v>
      </c>
      <c r="I57" s="30"/>
      <c r="J57" s="31"/>
      <c r="K57" s="30"/>
      <c r="L57" s="30"/>
      <c r="M57" s="32">
        <f t="shared" si="6"/>
        <v>0</v>
      </c>
      <c r="N57" s="19"/>
    </row>
    <row r="58" spans="1:14" ht="15.75" customHeight="1" x14ac:dyDescent="0.15">
      <c r="A58" s="23" t="s">
        <v>94</v>
      </c>
      <c r="B58" s="24"/>
      <c r="C58" s="25" t="s">
        <v>95</v>
      </c>
      <c r="D58" s="16"/>
      <c r="E58" s="17"/>
      <c r="F58" s="18"/>
      <c r="G58" s="17"/>
      <c r="H58" s="18"/>
      <c r="I58" s="17"/>
      <c r="J58" s="17"/>
      <c r="K58" s="17"/>
      <c r="L58" s="17"/>
      <c r="M58" s="18"/>
      <c r="N58" s="19"/>
    </row>
    <row r="59" spans="1:14" ht="15.75" customHeight="1" x14ac:dyDescent="0.15">
      <c r="A59" s="23" t="s">
        <v>96</v>
      </c>
      <c r="B59" s="24"/>
      <c r="C59" s="25" t="s">
        <v>97</v>
      </c>
      <c r="D59" s="26" t="s">
        <v>98</v>
      </c>
      <c r="E59" s="27"/>
      <c r="F59" s="28">
        <v>0</v>
      </c>
      <c r="G59" s="27"/>
      <c r="H59" s="29">
        <v>1</v>
      </c>
      <c r="I59" s="30"/>
      <c r="J59" s="31"/>
      <c r="K59" s="30"/>
      <c r="L59" s="30"/>
      <c r="M59" s="32">
        <f>IF(ISNUMBER($K59),IF(ISNUMBER($G59),ROUND($K59*$G59,2),ROUND($K59*$F59,2)),IF(ISNUMBER($G59),ROUND($I59*$G59,2),ROUND($I59*$F59,2)))</f>
        <v>0</v>
      </c>
      <c r="N59" s="19"/>
    </row>
    <row r="60" spans="1:14" ht="15.75" customHeight="1" x14ac:dyDescent="0.15">
      <c r="A60" s="23" t="s">
        <v>99</v>
      </c>
      <c r="B60" s="24"/>
      <c r="C60" s="25" t="s">
        <v>100</v>
      </c>
      <c r="D60" s="16"/>
      <c r="E60" s="17"/>
      <c r="F60" s="18"/>
      <c r="G60" s="17"/>
      <c r="H60" s="18"/>
      <c r="I60" s="17"/>
      <c r="J60" s="17"/>
      <c r="K60" s="17"/>
      <c r="L60" s="17"/>
      <c r="M60" s="18"/>
      <c r="N60" s="19"/>
    </row>
    <row r="61" spans="1:14" ht="15.75" customHeight="1" x14ac:dyDescent="0.15">
      <c r="A61" s="23" t="s">
        <v>101</v>
      </c>
      <c r="B61" s="24"/>
      <c r="C61" s="25" t="s">
        <v>56</v>
      </c>
      <c r="D61" s="26" t="s">
        <v>57</v>
      </c>
      <c r="E61" s="27"/>
      <c r="F61" s="28">
        <v>0</v>
      </c>
      <c r="G61" s="27"/>
      <c r="H61" s="29">
        <v>1</v>
      </c>
      <c r="I61" s="30"/>
      <c r="J61" s="31"/>
      <c r="K61" s="30"/>
      <c r="L61" s="30"/>
      <c r="M61" s="32">
        <f t="shared" ref="M61:M62" si="7">IF(ISNUMBER($K61),IF(ISNUMBER($G61),ROUND($K61*$G61,2),ROUND($K61*$F61,2)),IF(ISNUMBER($G61),ROUND($I61*$G61,2),ROUND($I61*$F61,2)))</f>
        <v>0</v>
      </c>
      <c r="N61" s="19"/>
    </row>
    <row r="62" spans="1:14" ht="15.75" customHeight="1" x14ac:dyDescent="0.15">
      <c r="A62" s="23" t="s">
        <v>102</v>
      </c>
      <c r="B62" s="24"/>
      <c r="C62" s="25" t="s">
        <v>59</v>
      </c>
      <c r="D62" s="26" t="s">
        <v>57</v>
      </c>
      <c r="E62" s="27"/>
      <c r="F62" s="28">
        <v>0</v>
      </c>
      <c r="G62" s="27"/>
      <c r="H62" s="29">
        <v>1</v>
      </c>
      <c r="I62" s="30"/>
      <c r="J62" s="31"/>
      <c r="K62" s="30"/>
      <c r="L62" s="30"/>
      <c r="M62" s="32">
        <f t="shared" si="7"/>
        <v>0</v>
      </c>
      <c r="N62" s="19"/>
    </row>
    <row r="63" spans="1:14" ht="15" customHeight="1" x14ac:dyDescent="0.15">
      <c r="A63" s="48" t="s">
        <v>103</v>
      </c>
      <c r="B63" s="49"/>
      <c r="C63" s="49"/>
      <c r="D63" s="49"/>
      <c r="E63" s="49"/>
      <c r="F63" s="49"/>
      <c r="G63" s="49"/>
      <c r="H63" s="49"/>
      <c r="I63" s="49"/>
      <c r="M63" s="33">
        <f>SUM(M$56:M$57)+M$59+SUM(M$61:M$62)</f>
        <v>0</v>
      </c>
      <c r="N63" s="34"/>
    </row>
    <row r="64" spans="1:14" ht="15.75" customHeight="1" x14ac:dyDescent="0.15">
      <c r="A64" s="20" t="s">
        <v>104</v>
      </c>
      <c r="B64" s="21"/>
      <c r="C64" s="22" t="s">
        <v>105</v>
      </c>
      <c r="D64" s="16"/>
      <c r="E64" s="17"/>
      <c r="F64" s="18"/>
      <c r="G64" s="17"/>
      <c r="H64" s="18"/>
      <c r="I64" s="17"/>
      <c r="J64" s="17"/>
      <c r="K64" s="17"/>
      <c r="L64" s="17"/>
      <c r="M64" s="18"/>
      <c r="N64" s="19"/>
    </row>
    <row r="65" spans="1:14" ht="15.75" customHeight="1" x14ac:dyDescent="0.15">
      <c r="A65" s="23" t="s">
        <v>106</v>
      </c>
      <c r="B65" s="24"/>
      <c r="C65" s="25" t="s">
        <v>107</v>
      </c>
      <c r="D65" s="26" t="s">
        <v>26</v>
      </c>
      <c r="E65" s="27"/>
      <c r="F65" s="28">
        <v>0</v>
      </c>
      <c r="G65" s="27"/>
      <c r="H65" s="29">
        <v>1</v>
      </c>
      <c r="I65" s="30"/>
      <c r="J65" s="31"/>
      <c r="K65" s="30"/>
      <c r="L65" s="30"/>
      <c r="M65" s="32">
        <f>IF(ISNUMBER($K65),IF(ISNUMBER($G65),ROUND($K65*$G65,2),ROUND($K65*$F65,2)),IF(ISNUMBER($G65),ROUND($I65*$G65,2),ROUND($I65*$F65,2)))</f>
        <v>0</v>
      </c>
      <c r="N65" s="19"/>
    </row>
    <row r="66" spans="1:14" ht="15" customHeight="1" x14ac:dyDescent="0.15">
      <c r="A66" s="48" t="s">
        <v>108</v>
      </c>
      <c r="B66" s="49"/>
      <c r="C66" s="49"/>
      <c r="D66" s="49"/>
      <c r="E66" s="49"/>
      <c r="F66" s="49"/>
      <c r="G66" s="49"/>
      <c r="H66" s="49"/>
      <c r="I66" s="49"/>
      <c r="M66" s="33">
        <f>M$65</f>
        <v>0</v>
      </c>
      <c r="N66" s="34"/>
    </row>
    <row r="67" spans="1:14" ht="15.75" customHeight="1" x14ac:dyDescent="0.15">
      <c r="A67" s="20" t="s">
        <v>109</v>
      </c>
      <c r="B67" s="21"/>
      <c r="C67" s="22" t="s">
        <v>110</v>
      </c>
      <c r="D67" s="16"/>
      <c r="E67" s="17"/>
      <c r="F67" s="18"/>
      <c r="G67" s="17"/>
      <c r="H67" s="18"/>
      <c r="I67" s="17"/>
      <c r="J67" s="17"/>
      <c r="K67" s="17"/>
      <c r="L67" s="17"/>
      <c r="M67" s="18"/>
      <c r="N67" s="19"/>
    </row>
    <row r="68" spans="1:14" ht="15.75" customHeight="1" x14ac:dyDescent="0.15">
      <c r="A68" s="23" t="s">
        <v>111</v>
      </c>
      <c r="B68" s="24"/>
      <c r="C68" s="25" t="s">
        <v>112</v>
      </c>
      <c r="D68" s="26" t="s">
        <v>26</v>
      </c>
      <c r="E68" s="27"/>
      <c r="F68" s="28">
        <v>0</v>
      </c>
      <c r="G68" s="27"/>
      <c r="H68" s="29">
        <v>1</v>
      </c>
      <c r="I68" s="30"/>
      <c r="J68" s="31"/>
      <c r="K68" s="30"/>
      <c r="L68" s="30"/>
      <c r="M68" s="32">
        <f t="shared" ref="M68:M69" si="8">IF(ISNUMBER($K68),IF(ISNUMBER($G68),ROUND($K68*$G68,2),ROUND($K68*$F68,2)),IF(ISNUMBER($G68),ROUND($I68*$G68,2),ROUND($I68*$F68,2)))</f>
        <v>0</v>
      </c>
      <c r="N68" s="19"/>
    </row>
    <row r="69" spans="1:14" ht="15.75" customHeight="1" x14ac:dyDescent="0.15">
      <c r="A69" s="23" t="s">
        <v>113</v>
      </c>
      <c r="B69" s="24"/>
      <c r="C69" s="25" t="s">
        <v>114</v>
      </c>
      <c r="D69" s="26" t="s">
        <v>26</v>
      </c>
      <c r="E69" s="27"/>
      <c r="F69" s="28">
        <v>0</v>
      </c>
      <c r="G69" s="27"/>
      <c r="H69" s="29">
        <v>1</v>
      </c>
      <c r="I69" s="30"/>
      <c r="J69" s="31"/>
      <c r="K69" s="30"/>
      <c r="L69" s="30"/>
      <c r="M69" s="32">
        <f t="shared" si="8"/>
        <v>0</v>
      </c>
      <c r="N69" s="19"/>
    </row>
    <row r="70" spans="1:14" ht="15" customHeight="1" x14ac:dyDescent="0.15">
      <c r="A70" s="48" t="s">
        <v>115</v>
      </c>
      <c r="B70" s="49"/>
      <c r="C70" s="49"/>
      <c r="D70" s="49"/>
      <c r="E70" s="49"/>
      <c r="F70" s="49"/>
      <c r="G70" s="49"/>
      <c r="H70" s="49"/>
      <c r="I70" s="49"/>
      <c r="M70" s="33">
        <f>SUM(M$68:M$69)</f>
        <v>0</v>
      </c>
      <c r="N70" s="34"/>
    </row>
    <row r="71" spans="1:14" ht="15.75" customHeight="1" x14ac:dyDescent="0.15">
      <c r="A71" s="20" t="s">
        <v>116</v>
      </c>
      <c r="B71" s="21"/>
      <c r="C71" s="22" t="s">
        <v>117</v>
      </c>
      <c r="D71" s="16"/>
      <c r="E71" s="17"/>
      <c r="F71" s="18"/>
      <c r="G71" s="17"/>
      <c r="H71" s="18"/>
      <c r="I71" s="17"/>
      <c r="J71" s="17"/>
      <c r="K71" s="17"/>
      <c r="L71" s="17"/>
      <c r="M71" s="18"/>
      <c r="N71" s="19"/>
    </row>
    <row r="72" spans="1:14" ht="15.75" customHeight="1" x14ac:dyDescent="0.15">
      <c r="A72" s="23" t="s">
        <v>118</v>
      </c>
      <c r="B72" s="24"/>
      <c r="C72" s="25" t="s">
        <v>117</v>
      </c>
      <c r="D72" s="26" t="s">
        <v>26</v>
      </c>
      <c r="E72" s="27"/>
      <c r="F72" s="28">
        <v>0</v>
      </c>
      <c r="G72" s="27"/>
      <c r="H72" s="29">
        <v>1</v>
      </c>
      <c r="I72" s="30"/>
      <c r="J72" s="31"/>
      <c r="K72" s="30"/>
      <c r="L72" s="30"/>
      <c r="M72" s="32">
        <f>IF(ISNUMBER($K72),IF(ISNUMBER($G72),ROUND($K72*$G72,2),ROUND($K72*$F72,2)),IF(ISNUMBER($G72),ROUND($I72*$G72,2),ROUND($I72*$F72,2)))</f>
        <v>0</v>
      </c>
      <c r="N72" s="19"/>
    </row>
    <row r="73" spans="1:14" ht="15" customHeight="1" x14ac:dyDescent="0.15">
      <c r="A73" s="48" t="s">
        <v>119</v>
      </c>
      <c r="B73" s="49"/>
      <c r="C73" s="49"/>
      <c r="D73" s="49"/>
      <c r="E73" s="49"/>
      <c r="F73" s="49"/>
      <c r="G73" s="49"/>
      <c r="H73" s="49"/>
      <c r="I73" s="49"/>
      <c r="M73" s="33">
        <f>M$72</f>
        <v>0</v>
      </c>
      <c r="N73" s="34"/>
    </row>
    <row r="74" spans="1:14" ht="15.75" customHeight="1" x14ac:dyDescent="0.15">
      <c r="A74" s="20" t="s">
        <v>120</v>
      </c>
      <c r="B74" s="21"/>
      <c r="C74" s="22" t="s">
        <v>121</v>
      </c>
      <c r="D74" s="16"/>
      <c r="E74" s="17"/>
      <c r="F74" s="18"/>
      <c r="G74" s="17"/>
      <c r="H74" s="18"/>
      <c r="I74" s="17"/>
      <c r="J74" s="17"/>
      <c r="K74" s="17"/>
      <c r="L74" s="17"/>
      <c r="M74" s="18"/>
      <c r="N74" s="19"/>
    </row>
    <row r="75" spans="1:14" ht="15.75" customHeight="1" x14ac:dyDescent="0.15">
      <c r="A75" s="23" t="s">
        <v>122</v>
      </c>
      <c r="B75" s="24"/>
      <c r="C75" s="25" t="s">
        <v>123</v>
      </c>
      <c r="D75" s="16"/>
      <c r="E75" s="17"/>
      <c r="F75" s="18"/>
      <c r="G75" s="17"/>
      <c r="H75" s="18"/>
      <c r="I75" s="17"/>
      <c r="J75" s="17"/>
      <c r="K75" s="17"/>
      <c r="L75" s="17"/>
      <c r="M75" s="18"/>
      <c r="N75" s="19"/>
    </row>
    <row r="76" spans="1:14" ht="27.75" customHeight="1" x14ac:dyDescent="0.15">
      <c r="A76" s="23"/>
      <c r="B76" s="24"/>
      <c r="C76" s="25" t="s">
        <v>124</v>
      </c>
      <c r="D76" s="26" t="s">
        <v>26</v>
      </c>
      <c r="E76" s="27"/>
      <c r="F76" s="28"/>
      <c r="G76" s="27"/>
      <c r="H76" s="29">
        <v>1</v>
      </c>
      <c r="I76" s="30"/>
      <c r="J76" s="31"/>
      <c r="K76" s="30"/>
      <c r="L76" s="30"/>
      <c r="M76" s="32">
        <f>IF(ISNUMBER($K76),IF(ISNUMBER($G76),ROUND($K76*$G76,2),ROUND($K76*$F76,2)),IF(ISNUMBER($G76),ROUND($I76*$G76,2),ROUND($I76*$F76,2)))</f>
        <v>0</v>
      </c>
      <c r="N76" s="19"/>
    </row>
    <row r="77" spans="1:14" ht="15.75" customHeight="1" x14ac:dyDescent="0.15">
      <c r="A77" s="23" t="s">
        <v>125</v>
      </c>
      <c r="B77" s="24"/>
      <c r="C77" s="25" t="s">
        <v>126</v>
      </c>
      <c r="D77" s="16"/>
      <c r="E77" s="17"/>
      <c r="F77" s="18"/>
      <c r="G77" s="17"/>
      <c r="H77" s="18"/>
      <c r="I77" s="17"/>
      <c r="J77" s="17"/>
      <c r="K77" s="17"/>
      <c r="L77" s="17"/>
      <c r="M77" s="18"/>
      <c r="N77" s="19"/>
    </row>
    <row r="78" spans="1:14" ht="15.75" customHeight="1" x14ac:dyDescent="0.15">
      <c r="A78" s="23"/>
      <c r="B78" s="24"/>
      <c r="C78" s="25" t="s">
        <v>127</v>
      </c>
      <c r="D78" s="26" t="s">
        <v>26</v>
      </c>
      <c r="E78" s="27"/>
      <c r="F78" s="28"/>
      <c r="G78" s="27"/>
      <c r="H78" s="29">
        <v>1</v>
      </c>
      <c r="I78" s="30"/>
      <c r="J78" s="31"/>
      <c r="K78" s="30"/>
      <c r="L78" s="30"/>
      <c r="M78" s="32">
        <f>IF(ISNUMBER($K78),IF(ISNUMBER($G78),ROUND($K78*$G78,2),ROUND($K78*$F78,2)),IF(ISNUMBER($G78),ROUND($I78*$G78,2),ROUND($I78*$F78,2)))</f>
        <v>0</v>
      </c>
      <c r="N78" s="19"/>
    </row>
    <row r="79" spans="1:14" ht="15.75" customHeight="1" x14ac:dyDescent="0.15">
      <c r="A79" s="23" t="s">
        <v>128</v>
      </c>
      <c r="B79" s="24"/>
      <c r="C79" s="25" t="s">
        <v>129</v>
      </c>
      <c r="D79" s="16"/>
      <c r="E79" s="17"/>
      <c r="F79" s="18"/>
      <c r="G79" s="17"/>
      <c r="H79" s="18"/>
      <c r="I79" s="17"/>
      <c r="J79" s="17"/>
      <c r="K79" s="17"/>
      <c r="L79" s="17"/>
      <c r="M79" s="18"/>
      <c r="N79" s="19"/>
    </row>
    <row r="80" spans="1:14" ht="27.75" customHeight="1" x14ac:dyDescent="0.15">
      <c r="A80" s="23"/>
      <c r="B80" s="24"/>
      <c r="C80" s="25" t="s">
        <v>130</v>
      </c>
      <c r="D80" s="26" t="s">
        <v>57</v>
      </c>
      <c r="E80" s="27"/>
      <c r="F80" s="28"/>
      <c r="G80" s="27"/>
      <c r="H80" s="29">
        <v>1</v>
      </c>
      <c r="I80" s="30"/>
      <c r="J80" s="31"/>
      <c r="K80" s="30"/>
      <c r="L80" s="30"/>
      <c r="M80" s="32">
        <f>IF(ISNUMBER($K80),IF(ISNUMBER($G80),ROUND($K80*$G80,2),ROUND($K80*$F80,2)),IF(ISNUMBER($G80),ROUND($I80*$G80,2),ROUND($I80*$F80,2)))</f>
        <v>0</v>
      </c>
      <c r="N80" s="19"/>
    </row>
    <row r="81" spans="1:14" ht="15.75" customHeight="1" x14ac:dyDescent="0.15">
      <c r="A81" s="23" t="s">
        <v>131</v>
      </c>
      <c r="B81" s="24"/>
      <c r="C81" s="25" t="s">
        <v>132</v>
      </c>
      <c r="D81" s="16"/>
      <c r="E81" s="17"/>
      <c r="F81" s="18"/>
      <c r="G81" s="17"/>
      <c r="H81" s="18"/>
      <c r="I81" s="17"/>
      <c r="J81" s="17"/>
      <c r="K81" s="17"/>
      <c r="L81" s="17"/>
      <c r="M81" s="18"/>
      <c r="N81" s="19"/>
    </row>
    <row r="82" spans="1:14" ht="15.75" customHeight="1" x14ac:dyDescent="0.15">
      <c r="A82" s="23"/>
      <c r="B82" s="24"/>
      <c r="C82" s="25" t="s">
        <v>133</v>
      </c>
      <c r="D82" s="26" t="s">
        <v>26</v>
      </c>
      <c r="E82" s="27"/>
      <c r="F82" s="28"/>
      <c r="G82" s="27"/>
      <c r="H82" s="29">
        <v>1</v>
      </c>
      <c r="I82" s="30"/>
      <c r="J82" s="31"/>
      <c r="K82" s="30"/>
      <c r="L82" s="30"/>
      <c r="M82" s="32">
        <f>IF(ISNUMBER($K82),IF(ISNUMBER($G82),ROUND($K82*$G82,2),ROUND($K82*$F82,2)),IF(ISNUMBER($G82),ROUND($I82*$G82,2),ROUND($I82*$F82,2)))</f>
        <v>0</v>
      </c>
      <c r="N82" s="19"/>
    </row>
    <row r="83" spans="1:14" ht="15.75" customHeight="1" x14ac:dyDescent="0.15">
      <c r="A83" s="23" t="s">
        <v>134</v>
      </c>
      <c r="B83" s="24"/>
      <c r="C83" s="25" t="s">
        <v>135</v>
      </c>
      <c r="D83" s="16"/>
      <c r="E83" s="17"/>
      <c r="F83" s="18"/>
      <c r="G83" s="17"/>
      <c r="H83" s="18"/>
      <c r="I83" s="17"/>
      <c r="J83" s="17"/>
      <c r="K83" s="17"/>
      <c r="L83" s="17"/>
      <c r="M83" s="18"/>
      <c r="N83" s="19"/>
    </row>
    <row r="84" spans="1:14" ht="39.75" customHeight="1" x14ac:dyDescent="0.15">
      <c r="A84" s="23"/>
      <c r="B84" s="24"/>
      <c r="C84" s="25" t="s">
        <v>136</v>
      </c>
      <c r="D84" s="26" t="s">
        <v>41</v>
      </c>
      <c r="E84" s="27"/>
      <c r="F84" s="28"/>
      <c r="G84" s="27"/>
      <c r="H84" s="29">
        <v>1</v>
      </c>
      <c r="I84" s="30"/>
      <c r="J84" s="31"/>
      <c r="K84" s="30"/>
      <c r="L84" s="30"/>
      <c r="M84" s="32">
        <f>IF(ISNUMBER($K84),IF(ISNUMBER($G84),ROUND($K84*$G84,2),ROUND($K84*$F84,2)),IF(ISNUMBER($G84),ROUND($I84*$G84,2),ROUND($I84*$F84,2)))</f>
        <v>0</v>
      </c>
      <c r="N84" s="19"/>
    </row>
    <row r="85" spans="1:14" ht="15" customHeight="1" x14ac:dyDescent="0.15">
      <c r="A85" s="48" t="s">
        <v>137</v>
      </c>
      <c r="B85" s="49"/>
      <c r="C85" s="49"/>
      <c r="D85" s="49"/>
      <c r="E85" s="49"/>
      <c r="F85" s="49"/>
      <c r="G85" s="49"/>
      <c r="H85" s="49"/>
      <c r="I85" s="49"/>
      <c r="M85" s="33">
        <f>M$76+M$78+M$80+M$82+M$84</f>
        <v>0</v>
      </c>
      <c r="N85" s="34"/>
    </row>
    <row r="86" spans="1:14" ht="15.75" customHeight="1" x14ac:dyDescent="0.15">
      <c r="A86" s="20" t="s">
        <v>138</v>
      </c>
      <c r="B86" s="21"/>
      <c r="C86" s="22" t="s">
        <v>139</v>
      </c>
      <c r="D86" s="16"/>
      <c r="E86" s="17"/>
      <c r="F86" s="18"/>
      <c r="G86" s="17"/>
      <c r="H86" s="18"/>
      <c r="I86" s="17"/>
      <c r="J86" s="17"/>
      <c r="K86" s="17"/>
      <c r="L86" s="17"/>
      <c r="M86" s="18"/>
      <c r="N86" s="19"/>
    </row>
    <row r="87" spans="1:14" ht="15.75" customHeight="1" x14ac:dyDescent="0.15">
      <c r="A87" s="23" t="s">
        <v>140</v>
      </c>
      <c r="B87" s="24"/>
      <c r="C87" s="25" t="s">
        <v>141</v>
      </c>
      <c r="D87" s="26" t="s">
        <v>57</v>
      </c>
      <c r="E87" s="27"/>
      <c r="F87" s="28">
        <v>0</v>
      </c>
      <c r="G87" s="27"/>
      <c r="H87" s="29">
        <v>1</v>
      </c>
      <c r="I87" s="30"/>
      <c r="J87" s="31"/>
      <c r="K87" s="30"/>
      <c r="L87" s="30"/>
      <c r="M87" s="32">
        <f t="shared" ref="M87:M88" si="9">IF(ISNUMBER($K87),IF(ISNUMBER($G87),ROUND($K87*$G87,2),ROUND($K87*$F87,2)),IF(ISNUMBER($G87),ROUND($I87*$G87,2),ROUND($I87*$F87,2)))</f>
        <v>0</v>
      </c>
      <c r="N87" s="19"/>
    </row>
    <row r="88" spans="1:14" ht="15.75" customHeight="1" x14ac:dyDescent="0.15">
      <c r="A88" s="23" t="s">
        <v>142</v>
      </c>
      <c r="B88" s="24"/>
      <c r="C88" s="25" t="s">
        <v>143</v>
      </c>
      <c r="D88" s="26" t="s">
        <v>57</v>
      </c>
      <c r="E88" s="27"/>
      <c r="F88" s="28">
        <v>0</v>
      </c>
      <c r="G88" s="27"/>
      <c r="H88" s="29">
        <v>1</v>
      </c>
      <c r="I88" s="30"/>
      <c r="J88" s="31"/>
      <c r="K88" s="30"/>
      <c r="L88" s="30"/>
      <c r="M88" s="32">
        <f t="shared" si="9"/>
        <v>0</v>
      </c>
      <c r="N88" s="19"/>
    </row>
    <row r="89" spans="1:14" ht="15" customHeight="1" x14ac:dyDescent="0.15">
      <c r="A89" s="48" t="s">
        <v>144</v>
      </c>
      <c r="B89" s="49"/>
      <c r="C89" s="49"/>
      <c r="D89" s="49"/>
      <c r="E89" s="49"/>
      <c r="F89" s="49"/>
      <c r="G89" s="49"/>
      <c r="H89" s="49"/>
      <c r="I89" s="49"/>
      <c r="M89" s="33">
        <f>SUM(M$87:M$88)</f>
        <v>0</v>
      </c>
      <c r="N89" s="34"/>
    </row>
    <row r="90" spans="1:14" ht="15.75" customHeight="1" x14ac:dyDescent="0.15">
      <c r="A90" s="20" t="s">
        <v>145</v>
      </c>
      <c r="B90" s="21"/>
      <c r="C90" s="22" t="s">
        <v>146</v>
      </c>
      <c r="D90" s="16"/>
      <c r="E90" s="17"/>
      <c r="F90" s="18"/>
      <c r="G90" s="17"/>
      <c r="H90" s="18"/>
      <c r="I90" s="17"/>
      <c r="J90" s="17"/>
      <c r="K90" s="17"/>
      <c r="L90" s="17"/>
      <c r="M90" s="18"/>
      <c r="N90" s="19"/>
    </row>
    <row r="91" spans="1:14" ht="15.75" customHeight="1" x14ac:dyDescent="0.15">
      <c r="A91" s="23" t="s">
        <v>147</v>
      </c>
      <c r="B91" s="24"/>
      <c r="C91" s="25" t="s">
        <v>148</v>
      </c>
      <c r="D91" s="16"/>
      <c r="E91" s="17"/>
      <c r="F91" s="18"/>
      <c r="G91" s="17"/>
      <c r="H91" s="18"/>
      <c r="I91" s="17"/>
      <c r="J91" s="17"/>
      <c r="K91" s="17"/>
      <c r="L91" s="17"/>
      <c r="M91" s="18"/>
      <c r="N91" s="19"/>
    </row>
    <row r="92" spans="1:14" ht="15" customHeight="1" x14ac:dyDescent="0.15">
      <c r="A92" s="48" t="s">
        <v>149</v>
      </c>
      <c r="B92" s="49"/>
      <c r="C92" s="49"/>
      <c r="D92" s="49"/>
      <c r="E92" s="49"/>
      <c r="F92" s="49"/>
      <c r="G92" s="49"/>
      <c r="H92" s="49"/>
      <c r="I92" s="49"/>
      <c r="M92" s="33">
        <f>SUM(M$23:M$27)+M$30+SUM(M$34:M$35)+SUM(M$39:M$40)+M$43+SUM(M$45:M$46)+SUM(M$48:M$49)+M$52+SUM(M$56:M$57)+M$59+SUM(M$61:M$62)+M$65+SUM(M$68:M$69)+M$72+M$76+M$78+M$80+M$82+M$84+SUM(M$87:M$88)</f>
        <v>0</v>
      </c>
      <c r="N92" s="34"/>
    </row>
    <row r="93" spans="1:14" ht="15" customHeight="1" x14ac:dyDescent="0.15">
      <c r="A93" s="45" t="s">
        <v>150</v>
      </c>
      <c r="B93" s="46"/>
      <c r="C93" s="46"/>
      <c r="D93" s="46"/>
      <c r="E93" s="46"/>
      <c r="F93" s="46"/>
      <c r="G93" s="46"/>
      <c r="H93" s="46"/>
      <c r="I93" s="47"/>
      <c r="M93" s="35">
        <f>SUM(M$13:M$15)+M$18+SUM(M$23:M$27)+M$30+SUM(M$34:M$35)+SUM(M$39:M$40)+M$43+SUM(M$45:M$46)+SUM(M$48:M$49)+M$52+SUM(M$56:M$57)+M$59+SUM(M$61:M$62)+M$65+SUM(M$68:M$69)+M$72+M$76+M$78+M$80+M$82+M$84+SUM(M$87:M$88)</f>
        <v>0</v>
      </c>
      <c r="N93" s="36"/>
    </row>
    <row r="94" spans="1:14" ht="15" customHeight="1" x14ac:dyDescent="0.15">
      <c r="A94" s="42" t="s">
        <v>151</v>
      </c>
      <c r="B94" s="43"/>
      <c r="C94" s="43"/>
      <c r="D94" s="43"/>
      <c r="E94" s="43"/>
      <c r="F94" s="43"/>
      <c r="G94" s="43"/>
      <c r="H94" s="43"/>
      <c r="I94" s="44"/>
      <c r="M94" s="37">
        <f>(SUMIF($H$6:$H$92,1,$M$6:$M$92))*0.2</f>
        <v>0</v>
      </c>
      <c r="N94" s="36"/>
    </row>
    <row r="95" spans="1:14" ht="15" customHeight="1" x14ac:dyDescent="0.15">
      <c r="A95" s="39" t="s">
        <v>152</v>
      </c>
      <c r="B95" s="40"/>
      <c r="C95" s="40"/>
      <c r="D95" s="40"/>
      <c r="E95" s="40"/>
      <c r="F95" s="40"/>
      <c r="G95" s="40"/>
      <c r="H95" s="40"/>
      <c r="I95" s="41"/>
      <c r="M95" s="38">
        <f>SUM(M$93:M$94)</f>
        <v>0</v>
      </c>
      <c r="N95" s="36"/>
    </row>
  </sheetData>
  <mergeCells count="25">
    <mergeCell ref="D1:F1"/>
    <mergeCell ref="I1:M1"/>
    <mergeCell ref="A1:C2"/>
    <mergeCell ref="D2:F2"/>
    <mergeCell ref="A28:I28"/>
    <mergeCell ref="A16:I16"/>
    <mergeCell ref="A19:I19"/>
    <mergeCell ref="A20:I20"/>
    <mergeCell ref="I2:M2"/>
    <mergeCell ref="A3:M3"/>
    <mergeCell ref="D4:M4"/>
    <mergeCell ref="A31:I31"/>
    <mergeCell ref="A36:I36"/>
    <mergeCell ref="A50:I50"/>
    <mergeCell ref="A53:I53"/>
    <mergeCell ref="A63:I63"/>
    <mergeCell ref="A95:I95"/>
    <mergeCell ref="A94:I94"/>
    <mergeCell ref="A93:I93"/>
    <mergeCell ref="A92:I92"/>
    <mergeCell ref="A66:I66"/>
    <mergeCell ref="A70:I70"/>
    <mergeCell ref="A73:I73"/>
    <mergeCell ref="A85:I85"/>
    <mergeCell ref="A89:I89"/>
  </mergeCells>
  <printOptions horizontalCentered="1"/>
  <pageMargins left="0.40625" right="0.40625" top="0.40625" bottom="0.40625" header="0.2083333" footer="0.2083333"/>
  <pageSetup paperSize="9" useFirstPageNumber="1"/>
  <ignoredErrors>
    <ignoredError sqref="A1:N1 A4:N75 A2:C2 E2:N2 A85:N95 A76:E84 G76:N84 B3:N3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N°1  </vt:lpstr>
      <vt:lpstr>'LOT N°1  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Eldjay</dc:creator>
  <cp:lastModifiedBy>Edouard ANGEL</cp:lastModifiedBy>
  <dcterms:created xsi:type="dcterms:W3CDTF">2025-03-25T20:28:28Z</dcterms:created>
  <dcterms:modified xsi:type="dcterms:W3CDTF">2025-07-04T07:45:04Z</dcterms:modified>
</cp:coreProperties>
</file>