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Marches_nationaux\Marketing\SC2853_Marché national signalétique\01.DCE\"/>
    </mc:Choice>
  </mc:AlternateContent>
  <bookViews>
    <workbookView xWindow="-120" yWindow="-120" windowWidth="20730" windowHeight="11160"/>
  </bookViews>
  <sheets>
    <sheet name="DQE" sheetId="1" r:id="rId1"/>
  </sheets>
  <externalReferences>
    <externalReference r:id="rId2"/>
  </externalReferences>
  <definedNames>
    <definedName name="_xlnm._FilterDatabase" localSheetId="0" hidden="1">DQE!#REF!</definedName>
    <definedName name="_xlnm.Print_Area" localSheetId="0">DQE!$A$1:$T$201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6" i="1" l="1"/>
  <c r="N46" i="1"/>
  <c r="R58" i="1"/>
  <c r="S86" i="1"/>
  <c r="N99" i="1"/>
  <c r="S99" i="1"/>
  <c r="P99" i="1"/>
  <c r="S111" i="1"/>
  <c r="N128" i="1"/>
  <c r="S128" i="1"/>
  <c r="Q128" i="1"/>
  <c r="Q169" i="1"/>
  <c r="S196" i="1"/>
  <c r="N169" i="1" l="1"/>
  <c r="R169" i="1"/>
  <c r="R152" i="1"/>
  <c r="S135" i="1"/>
  <c r="S136" i="1" s="1"/>
  <c r="R99" i="1"/>
  <c r="N117" i="1" l="1"/>
  <c r="P68" i="1" l="1"/>
  <c r="Q68" i="1"/>
  <c r="R68" i="1"/>
  <c r="S68" i="1"/>
  <c r="O68" i="1"/>
  <c r="N68" i="1"/>
  <c r="S189" i="1" l="1"/>
  <c r="R189" i="1"/>
  <c r="Q189" i="1"/>
  <c r="P189" i="1"/>
  <c r="O189" i="1"/>
  <c r="N189" i="1"/>
  <c r="N22" i="1" l="1"/>
  <c r="N27" i="1" s="1"/>
  <c r="O22" i="1"/>
  <c r="O27" i="1" s="1"/>
  <c r="P22" i="1"/>
  <c r="P27" i="1" s="1"/>
  <c r="Q22" i="1"/>
  <c r="Q27" i="1" s="1"/>
  <c r="R22" i="1"/>
  <c r="R27" i="1" s="1"/>
  <c r="S22" i="1"/>
  <c r="S27" i="1" s="1"/>
  <c r="J7" i="1"/>
  <c r="S152" i="1" l="1"/>
  <c r="Q152" i="1"/>
  <c r="P152" i="1"/>
  <c r="O152" i="1"/>
  <c r="N152" i="1"/>
  <c r="S169" i="1" l="1"/>
  <c r="P169" i="1"/>
  <c r="O169" i="1"/>
  <c r="R178" i="1" l="1"/>
  <c r="R183" i="1"/>
  <c r="R196" i="1"/>
  <c r="O86" i="1" l="1"/>
  <c r="N86" i="1"/>
  <c r="N58" i="1"/>
  <c r="S58" i="1"/>
  <c r="R173" i="1" l="1"/>
  <c r="R86" i="1"/>
  <c r="O117" i="1"/>
  <c r="P117" i="1"/>
  <c r="Q117" i="1"/>
  <c r="R117" i="1"/>
  <c r="S117" i="1"/>
  <c r="S118" i="1" s="1"/>
  <c r="R111" i="1" l="1"/>
  <c r="R118" i="1" s="1"/>
  <c r="R135" i="1"/>
  <c r="R136" i="1" s="1"/>
  <c r="Q196" i="1" l="1"/>
  <c r="P196" i="1"/>
  <c r="O196" i="1"/>
  <c r="N196" i="1"/>
  <c r="T183" i="1"/>
  <c r="S183" i="1"/>
  <c r="Q183" i="1"/>
  <c r="P183" i="1"/>
  <c r="O183" i="1"/>
  <c r="N183" i="1"/>
  <c r="S178" i="1"/>
  <c r="Q178" i="1"/>
  <c r="P178" i="1"/>
  <c r="O178" i="1"/>
  <c r="N178" i="1"/>
  <c r="S173" i="1"/>
  <c r="Q173" i="1"/>
  <c r="P173" i="1"/>
  <c r="O173" i="1"/>
  <c r="N173" i="1"/>
  <c r="J177" i="1"/>
  <c r="J182" i="1" s="1"/>
  <c r="J187" i="1" s="1"/>
  <c r="J188" i="1" s="1"/>
  <c r="J193" i="1" s="1"/>
  <c r="J194" i="1" s="1"/>
  <c r="J195" i="1" s="1"/>
  <c r="J145" i="1"/>
  <c r="J146" i="1" s="1"/>
  <c r="J147" i="1" s="1"/>
  <c r="J148" i="1" s="1"/>
  <c r="J149" i="1" s="1"/>
  <c r="J150" i="1" s="1"/>
  <c r="J151" i="1" s="1"/>
  <c r="J156" i="1" s="1"/>
  <c r="J157" i="1" s="1"/>
  <c r="J158" i="1" s="1"/>
  <c r="J159" i="1" s="1"/>
  <c r="J160" i="1" s="1"/>
  <c r="J161" i="1" s="1"/>
  <c r="J162" i="1" s="1"/>
  <c r="J163" i="1" s="1"/>
  <c r="J164" i="1" s="1"/>
  <c r="Q135" i="1"/>
  <c r="P135" i="1"/>
  <c r="O135" i="1"/>
  <c r="N135" i="1"/>
  <c r="N136" i="1" s="1"/>
  <c r="P128" i="1"/>
  <c r="O128" i="1"/>
  <c r="J123" i="1"/>
  <c r="J124" i="1" s="1"/>
  <c r="J125" i="1" s="1"/>
  <c r="J126" i="1" s="1"/>
  <c r="J127" i="1" s="1"/>
  <c r="J129" i="1" s="1"/>
  <c r="J130" i="1" s="1"/>
  <c r="J131" i="1" s="1"/>
  <c r="J132" i="1" s="1"/>
  <c r="J133" i="1" s="1"/>
  <c r="J134" i="1" s="1"/>
  <c r="J140" i="1" s="1"/>
  <c r="J141" i="1" s="1"/>
  <c r="J142" i="1" s="1"/>
  <c r="J143" i="1" s="1"/>
  <c r="Q111" i="1"/>
  <c r="Q118" i="1" s="1"/>
  <c r="P111" i="1"/>
  <c r="P118" i="1" s="1"/>
  <c r="O111" i="1"/>
  <c r="O118" i="1" s="1"/>
  <c r="N111" i="1"/>
  <c r="N118" i="1" s="1"/>
  <c r="J106" i="1"/>
  <c r="J107" i="1" s="1"/>
  <c r="J108" i="1" s="1"/>
  <c r="J109" i="1" s="1"/>
  <c r="J110" i="1" s="1"/>
  <c r="J112" i="1" s="1"/>
  <c r="J113" i="1" s="1"/>
  <c r="J114" i="1" s="1"/>
  <c r="J115" i="1" s="1"/>
  <c r="J116" i="1" s="1"/>
  <c r="Q99" i="1"/>
  <c r="O99" i="1"/>
  <c r="J91" i="1"/>
  <c r="J92" i="1" s="1"/>
  <c r="J93" i="1" s="1"/>
  <c r="J94" i="1" s="1"/>
  <c r="J95" i="1" s="1"/>
  <c r="J96" i="1" s="1"/>
  <c r="J97" i="1" s="1"/>
  <c r="J98" i="1" s="1"/>
  <c r="Q86" i="1"/>
  <c r="P86" i="1"/>
  <c r="Q58" i="1"/>
  <c r="P58" i="1"/>
  <c r="O58" i="1"/>
  <c r="R46" i="1"/>
  <c r="R197" i="1" s="1"/>
  <c r="Q46" i="1"/>
  <c r="P46" i="1"/>
  <c r="O46" i="1"/>
  <c r="J32" i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50" i="1" s="1"/>
  <c r="J51" i="1" s="1"/>
  <c r="J52" i="1" s="1"/>
  <c r="J53" i="1" s="1"/>
  <c r="J54" i="1" s="1"/>
  <c r="J55" i="1" s="1"/>
  <c r="J56" i="1" s="1"/>
  <c r="J57" i="1" s="1"/>
  <c r="J62" i="1" s="1"/>
  <c r="P136" i="1" l="1"/>
  <c r="R200" i="1"/>
  <c r="O136" i="1"/>
  <c r="O197" i="1" s="1"/>
  <c r="N197" i="1"/>
  <c r="Q136" i="1"/>
  <c r="Q197" i="1" s="1"/>
  <c r="S197" i="1"/>
  <c r="Q200" i="1" l="1"/>
  <c r="P197" i="1"/>
  <c r="P200" i="1" s="1"/>
  <c r="O200" i="1"/>
  <c r="N200" i="1"/>
  <c r="S200" i="1"/>
  <c r="T202" i="1" l="1"/>
  <c r="T205" i="1" s="1"/>
</calcChain>
</file>

<file path=xl/sharedStrings.xml><?xml version="1.0" encoding="utf-8"?>
<sst xmlns="http://schemas.openxmlformats.org/spreadsheetml/2006/main" count="552" uniqueCount="341">
  <si>
    <t>EFS</t>
  </si>
  <si>
    <t>Contact EFS</t>
  </si>
  <si>
    <t>Point de livraison N°</t>
  </si>
  <si>
    <t>Adresse de livraison</t>
  </si>
  <si>
    <t>Colis N°</t>
  </si>
  <si>
    <t>Précolisage</t>
  </si>
  <si>
    <t>Informations à porter sur l'étiquette</t>
  </si>
  <si>
    <t>Total EFS PACA CORSE</t>
  </si>
  <si>
    <t>Total EFS Nouvelle Aquitaine</t>
  </si>
  <si>
    <t>Précolisage pour  Saint Laurent du Var</t>
  </si>
  <si>
    <t>sans objet</t>
  </si>
  <si>
    <t>Précolisage pour Toulon</t>
  </si>
  <si>
    <t>Précolisage pour  Bastia</t>
  </si>
  <si>
    <t>Précolisage pour Ajaccio</t>
  </si>
  <si>
    <t>Précolisage pour Gap</t>
  </si>
  <si>
    <t>Précolisage pour Marseille  MDD Republique</t>
  </si>
  <si>
    <t>Précolisage pour Avignon</t>
  </si>
  <si>
    <t>Précolisage pour Brive</t>
  </si>
  <si>
    <t>Précolisage pour Guéret</t>
  </si>
  <si>
    <t>Précolisage pour Périgueux</t>
  </si>
  <si>
    <t>Précolisage pour Bordeaux</t>
  </si>
  <si>
    <t>Précolisage pour Mont de Marsan</t>
  </si>
  <si>
    <t>Précolisage pour Dax</t>
  </si>
  <si>
    <t>Précolisage pour Agen</t>
  </si>
  <si>
    <t>Camille Journet Dircom</t>
  </si>
  <si>
    <t>Précolisage pour Pau</t>
  </si>
  <si>
    <t>Précolisage pour Biarritz</t>
  </si>
  <si>
    <t>Précolisage pour Limoges</t>
  </si>
  <si>
    <t>Précolisage pour Angoulème</t>
  </si>
  <si>
    <t>Précolisage pour Saintes</t>
  </si>
  <si>
    <t>Précolisage pour La Rochelle</t>
  </si>
  <si>
    <t>Précolisage pour Niort</t>
  </si>
  <si>
    <t>Précolisage pour Poitiers</t>
  </si>
  <si>
    <t>Précolisage pour Dijon</t>
  </si>
  <si>
    <t>Précolisage pour Besançon - Doubs</t>
  </si>
  <si>
    <t>Précolisage pour Nevers</t>
  </si>
  <si>
    <t>Précolisage pour Chalon sur Saone</t>
  </si>
  <si>
    <t>Précolisage pour Macon</t>
  </si>
  <si>
    <t>Précolisage pour Auxerre</t>
  </si>
  <si>
    <t>Précolisage pour Sens</t>
  </si>
  <si>
    <t>Précolisage pour Belfort</t>
  </si>
  <si>
    <t>Totel EFS Bourgogne Franche-Comté</t>
  </si>
  <si>
    <t>Précolisage pour Saint-Brieuc</t>
  </si>
  <si>
    <t>Total EFS Bretagne</t>
  </si>
  <si>
    <t>Total EFS Ile de France</t>
  </si>
  <si>
    <t>Précolisage pour Strasbourg</t>
  </si>
  <si>
    <t>Précolisage pour Mulhouse</t>
  </si>
  <si>
    <t>Précolisage pour Colmar</t>
  </si>
  <si>
    <t>Pércolisage pour Troyes</t>
  </si>
  <si>
    <t>Précolisage pour Charlevilles- Mézières</t>
  </si>
  <si>
    <t>Précolisage pour Reims</t>
  </si>
  <si>
    <t>Précolisage pour Chaumont</t>
  </si>
  <si>
    <t>Précolisage pour Nancy</t>
  </si>
  <si>
    <t>Précolisage pour Metz</t>
  </si>
  <si>
    <t>Total EFS Grand-Est</t>
  </si>
  <si>
    <t>HAUTS DE FRANCE NORMANDIE</t>
  </si>
  <si>
    <t>Précolisage pour ARRAS</t>
  </si>
  <si>
    <t>Total EFS HAUTS DE France -Normandie</t>
  </si>
  <si>
    <t>Précolisage pour Nantes</t>
  </si>
  <si>
    <t>Précolisage pour Saint-Nazaire</t>
  </si>
  <si>
    <t>Précolisage pour Angers</t>
  </si>
  <si>
    <t>Précolisage pour Laval</t>
  </si>
  <si>
    <t>Précolisage pour Le Mans</t>
  </si>
  <si>
    <t>Précolisage pour la Roche sur Yon</t>
  </si>
  <si>
    <t>Précolisage pour Bourges</t>
  </si>
  <si>
    <t>Précolisage pour Chartres</t>
  </si>
  <si>
    <t>Précolisage pour Chateauroux</t>
  </si>
  <si>
    <t>Précolisage pour Tours</t>
  </si>
  <si>
    <t>Précolisage pour Blois</t>
  </si>
  <si>
    <t>Précolisage pour Orléans</t>
  </si>
  <si>
    <t>Total EFS Centre Pays de la loire</t>
  </si>
  <si>
    <t>Précolisage pour Rodez</t>
  </si>
  <si>
    <t>Précolisage pour Nimes</t>
  </si>
  <si>
    <t>Précolisage pour Montpellier</t>
  </si>
  <si>
    <t>Précolisage pour Béziers</t>
  </si>
  <si>
    <t>Précolisage pour Perpignan</t>
  </si>
  <si>
    <t>Précolisage pour Carcassonne</t>
  </si>
  <si>
    <t>Précolisage pour Toulouse</t>
  </si>
  <si>
    <t>Précolisage pour Auch</t>
  </si>
  <si>
    <t>Précolisage pour Cahors</t>
  </si>
  <si>
    <t>Précolisage pour Tarbes</t>
  </si>
  <si>
    <t>Précolisage pour Albi</t>
  </si>
  <si>
    <t>Précolisage pour Montauban</t>
  </si>
  <si>
    <t>Total EFS Occitanie</t>
  </si>
  <si>
    <t>Précolisage pour Moulins</t>
  </si>
  <si>
    <t>Précolisage pour Aurillac</t>
  </si>
  <si>
    <t>Précolisage pour MDD Chateaucreux</t>
  </si>
  <si>
    <t>Précolisage pour Roanne</t>
  </si>
  <si>
    <t>Précolisage pour le Puy-en-Velay</t>
  </si>
  <si>
    <t>Précolisage pour Clermond-Ferrand</t>
  </si>
  <si>
    <t>Précolisage pour Bourg en Bresse</t>
  </si>
  <si>
    <t>Précolsiage pour Valence</t>
  </si>
  <si>
    <t>Précolisage pour Grenoble</t>
  </si>
  <si>
    <t>Précolisage pour Chambéry</t>
  </si>
  <si>
    <t>Précolisage pour Mtez-Tessy</t>
  </si>
  <si>
    <t>Sophie Skotnicki</t>
  </si>
  <si>
    <t>Total EFS Siège</t>
  </si>
  <si>
    <t>Nathalie Moulin</t>
  </si>
  <si>
    <t>Total EFS Guadeloupe - Guyane</t>
  </si>
  <si>
    <t>Total EFS Martinique</t>
  </si>
  <si>
    <t>Nathalie Grondin</t>
  </si>
  <si>
    <t>Précolisage pour Saint-Denis</t>
  </si>
  <si>
    <t>Précolisage pour Saint-Pierre</t>
  </si>
  <si>
    <t>Total EFS La Réunion Océan Indien</t>
  </si>
  <si>
    <t>FFDSB</t>
  </si>
  <si>
    <t>ANCDB</t>
  </si>
  <si>
    <t>UNADSB La Poste - Orange</t>
  </si>
  <si>
    <t>Michel Monseiller</t>
  </si>
  <si>
    <t>Total associations nationales</t>
  </si>
  <si>
    <r>
      <rPr>
        <sz val="9"/>
        <rFont val="Calibri"/>
        <family val="2"/>
        <scheme val="minor"/>
      </rPr>
      <t>EFS
Dépot régional Entrepôt B - Accès PL 44&amp; 46
14, rue d'Anthoine  Zone Logistique Sogaris
13002 Marseille
Tél. 04 91 01 25 90
Prendre RDV pour la livraison de 7h30 à 12 h
Contact : Hakim NESSILI</t>
    </r>
  </si>
  <si>
    <r>
      <rPr>
        <sz val="9"/>
        <rFont val="Calibri"/>
        <family val="2"/>
        <scheme val="minor"/>
      </rPr>
      <t>Destinataire :
Site de Republique Mr Marc Grosso</t>
    </r>
  </si>
  <si>
    <r>
      <rPr>
        <sz val="9"/>
        <rFont val="Calibri"/>
        <family val="2"/>
        <scheme val="minor"/>
      </rPr>
      <t>EFS - BRETAGNE ENTREPOT REGIONAL
12 rue de la frebardière ZI du Sud Est 35000 RENNES
Livraison de 8h45 à 12h45 Sebastien Le Lay  02 23 30 10 00</t>
    </r>
  </si>
  <si>
    <r>
      <rPr>
        <sz val="9"/>
        <rFont val="Calibri"/>
        <family val="2"/>
        <scheme val="minor"/>
      </rPr>
      <t>EFS HAUTS DE France NORMANDIE
Magasin Central
14 Rue de Lorival-Parc d’activité Zone A- 59113 Seclin
Livraison de 8h00 à 12h00
Anna Roy / Annie DehemTél. 03 28 54 22
22</t>
    </r>
  </si>
  <si>
    <r>
      <rPr>
        <sz val="9"/>
        <rFont val="Calibri"/>
        <family val="2"/>
        <scheme val="minor"/>
      </rPr>
      <t>EFS HAUTS DE France NORMANDIE
1 rue Professeur Rousselot 14000 Caen
Tél. 02 31 53 53 27
Livraison de 8h30 à 12h Contact : Daniel Briand 02 31 53 53 27</t>
    </r>
  </si>
  <si>
    <r>
      <rPr>
        <sz val="9"/>
        <rFont val="Calibri"/>
        <family val="2"/>
        <scheme val="minor"/>
      </rPr>
      <t>EFS
20 avenue du stade de France 93 218 La Plaine Saint-Denis
Tél. 01 55 93 95 00
Livraison 9h00-12h00 / 14h00-17h00 Contacts : C. Fouquet / N. Lemoine</t>
    </r>
  </si>
  <si>
    <r>
      <rPr>
        <sz val="9"/>
        <rFont val="Calibri"/>
        <family val="2"/>
        <scheme val="minor"/>
      </rPr>
      <t>EFS Guadeloupe- Guyane
Boulevard de l’hôpital Route de Chauvel 97171 POINTE A PITRE
Tél. 05 90 47 18 20
Prendre RDV pour la livraison de 8 h à 14 h
Contact : Patricia Deloir</t>
    </r>
  </si>
  <si>
    <r>
      <rPr>
        <sz val="9"/>
        <rFont val="Calibri"/>
        <family val="2"/>
        <scheme val="minor"/>
      </rPr>
      <t>EFS Martinique
Rue du Coup de Main CS40511 97261 Fort-de-France
Tél. 05 96 75 79 00
Prendre RDV pour la livraison lundi au vendredi  de 9 h à 14 h
Contact : Richard Mindeau/Sandra Zebut</t>
    </r>
  </si>
  <si>
    <r>
      <rPr>
        <sz val="9"/>
        <rFont val="Calibri"/>
        <family val="2"/>
        <scheme val="minor"/>
      </rPr>
      <t>FFDSB
Les Galeries de Paname Bd Richard Lenoir  75011 PARIS
Tél. 01 48 78 93 51
Livraison lun au ven 9h00 à 16h00</t>
    </r>
  </si>
  <si>
    <r>
      <rPr>
        <sz val="9"/>
        <rFont val="Calibri"/>
        <family val="2"/>
        <scheme val="minor"/>
      </rPr>
      <t>UNASB La Poste - Orange 8, rue Brillat-Savarin
75013 PARIS
Tél. 01 48 42 10 09
Livraisons du lun au ven de 9h-12h et 14h-16h
Attention : appeler impérativement pour prévenir de la livraison</t>
    </r>
  </si>
  <si>
    <t>Sous total 2 - EFS HAUTS DE France -Normandie</t>
  </si>
  <si>
    <t>Sous total 1 - EFS HAUTS DE France -Normandie</t>
  </si>
  <si>
    <t>Sous total 2 - EFS Centre Pays de la Loire</t>
  </si>
  <si>
    <t>Sous total 1 - EFS Centre Pays de la Loire</t>
  </si>
  <si>
    <t>EFS Occitanie
Magasin 2 régional de Toulouse 
97 rue de Fenouillet
31200 TOULOUSE
Tél. 05 61 11 54 44
Du lundi au vendredi entre 8h et 12h
Contact : Patrick Gineste</t>
  </si>
  <si>
    <t>PACA CORSE</t>
  </si>
  <si>
    <t>NOUVELLE AQUITAINE</t>
  </si>
  <si>
    <t>BRETAGNE</t>
  </si>
  <si>
    <t>ILE DE France</t>
  </si>
  <si>
    <t>GRAND-EST</t>
  </si>
  <si>
    <t>CENTRE PAYS DE LOIRE</t>
  </si>
  <si>
    <t>OCCITANIE</t>
  </si>
  <si>
    <t>AUVERGNE RHONE ALPES</t>
  </si>
  <si>
    <t>SIEGE EFS</t>
  </si>
  <si>
    <t>GUADELOUPE-GUYANE</t>
  </si>
  <si>
    <t>MARTINIQUE</t>
  </si>
  <si>
    <t>LA REUNION - OCEAN INDIEN</t>
  </si>
  <si>
    <t>EFS LA REUNION CHU F. GUYON
Route de Bellepierre CS 31 050
97404 ST DENIS CEDEX
Tél. 02 62 90 53 93
Livraison de 8h00 à 12h00 Contact  : Jean Bernard Law Kam /
Sandra Poun</t>
  </si>
  <si>
    <t>COMMENTAIRES</t>
  </si>
  <si>
    <t>EFS Nouvelle Aquitaine Magasin régional
7 Rue J Perrin 33608  PESSAC BERSOL
Tél. 05 57 26 16 68
Livraison du lundi au vendredi de 8h à 13h Contact :  Franck Clouzot</t>
  </si>
  <si>
    <t>Sophie TITOULET
DirCom Auvergne-Rhône-Alpes</t>
  </si>
  <si>
    <t>EFS Auvergne Rhone Alpes 48 rue des Forges 42000 Saint-Etienne
Tél. 04 77 59 57 01
Livraison du lun au ven de 8h15 à 15h30
Contact : Ludovic Bouttemy/Jérome Detorcy
Le camion doit pouvoir se mettre à quai pour les envois importants
Contact : Mickael RIGAUD OU Patrick LAZZERINI</t>
  </si>
  <si>
    <t>54 Rue Vaucanson
69150 DECINES
Tél. 04 78 65 60 60
Livraison lun-ven de 8h-13h / 14h-16h
Uniquement par camion porteur Contact : Jérôme de Torcy – Tél : 04 78 65 60 60</t>
  </si>
  <si>
    <t>Vallée Verte</t>
  </si>
  <si>
    <t>Secrétariat</t>
  </si>
  <si>
    <t>Jean-Marie Kron</t>
  </si>
  <si>
    <t xml:space="preserve">Jean Marie Kron                                                      Résidence Le Cara 120 chemin de Lachat
73420 Drumettaz-Clarafond
Tel : 06 76 16 42 55
 </t>
  </si>
  <si>
    <t>Informations à porter sur l'étiquette pour le précolisage A compléter si l'adresse du site est incomplète</t>
  </si>
  <si>
    <t>Sabrina De Micco</t>
  </si>
  <si>
    <t>Géraldine Malard</t>
  </si>
  <si>
    <t>BOURGOGNE FRANCHE-COMTE</t>
  </si>
  <si>
    <t>EFS BOURGOGNE FRANCHE COMTE
Magasin régional 2 rue Einstein
25020 Besançon
Tél. 03 81 84 46 10
Livraison de 8h à 12h du mardi au vendredi
Contact : Stéphanie Monnier</t>
  </si>
  <si>
    <t>Melanie Diem</t>
  </si>
  <si>
    <t>A faire livrer impérativement sur le site de ST ETIENNE BELLEVUE avec la mention "ST ETIENNE BELLEVUE"</t>
  </si>
  <si>
    <t>Collecte événementielle sur 2600m²</t>
  </si>
  <si>
    <t>Total general</t>
  </si>
  <si>
    <t>Mustapha Kanite</t>
  </si>
  <si>
    <t>TOTAL QUANTITE</t>
  </si>
  <si>
    <t>Prix Unitaire HT</t>
  </si>
  <si>
    <t>TOTAL PRODUITS HT</t>
  </si>
  <si>
    <t>SOUS TOTAL</t>
  </si>
  <si>
    <t>Préparation/manutention colisage</t>
  </si>
  <si>
    <t>Transport/logistique</t>
  </si>
  <si>
    <t>TOTAL GENERAL HT</t>
  </si>
  <si>
    <t>EFS Grand Est Magasin régional
40, rue Général LECLERC 54140 JARVILLE LA MALGRANGE
(anciennement VDO)
Magasin : 03 83 56 36 98 ou 03 83 56 38
47
Livraison : 8h30-12h30 du lun au ven Contact : Camille Orly</t>
  </si>
  <si>
    <t>à remettre à Alexandre TALAMONI</t>
  </si>
  <si>
    <t>à remettre à Justine SANGUIN</t>
  </si>
  <si>
    <t>A remetre à Brigitte PERES</t>
  </si>
  <si>
    <t>A remetre Béatrice VITTORI</t>
  </si>
  <si>
    <t>Destinataire :
Site de Nice Galléan
KTORZA BUGGIANI Endréa</t>
  </si>
  <si>
    <t>à remettre à Virginie GAIDO</t>
  </si>
  <si>
    <t>à remettre à Fabrice ROUX</t>
  </si>
  <si>
    <t>SFPPC - MDD CRETEIL-L'ECHAT
JOURNEE MONDIALE DES DONNEURS DE SANG</t>
  </si>
  <si>
    <t>Magasin 2 - IDF - 2 Avenue de l'Ile de France - 95300 Pontoise 
Oswald Boston et David Verstraet 01 30 17 44 82/07 64 29 41 39 - Du lundi au vendredi de 9 h à 12 h</t>
  </si>
  <si>
    <t>Magasin 3 IDF - 2 rue Jean Forain 78150 Le Chesnay
Jean Marc Gonzales - 01 39 23 45 59 - Du lundi au vendredi de 9 h à 12 h</t>
  </si>
  <si>
    <t>Magasin 4 - IDFR - Quartier du Canal - Rue du Pont Amar 91080 Evry-Courcouronnes
Manuel Daoud - 01 60 78 95 41/06 77 41 96 95 - du lundi au vendredi de 8h30 à 15 h 30</t>
  </si>
  <si>
    <t>Direction de la Communication</t>
  </si>
  <si>
    <t>Précolisage pour AISNE et OISE EST - PICARDIE</t>
  </si>
  <si>
    <t>Précolisage pour LILLE MDD</t>
  </si>
  <si>
    <r>
      <t xml:space="preserve">JOURNEE MONDIALE DES DONNEURS DE SANG
Destinataire : Corinne Thoma
Site de </t>
    </r>
    <r>
      <rPr>
        <b/>
        <sz val="9"/>
        <rFont val="Calibri"/>
        <family val="2"/>
        <scheme val="minor"/>
      </rPr>
      <t>Lille MDD</t>
    </r>
  </si>
  <si>
    <t>Précolisage pour DUNKERQUE</t>
  </si>
  <si>
    <t>Précolisage pour VALENCIENNES</t>
  </si>
  <si>
    <t>Précolisage pour Bassin LILLOIS</t>
  </si>
  <si>
    <t>Précolisage pour SOMME - OISE OUEST -  Picardie</t>
  </si>
  <si>
    <t>Précolisage pour CAEN et ALENCON</t>
  </si>
  <si>
    <t>Précolisage pour SAINT-LO</t>
  </si>
  <si>
    <t>Précolisage pour CHERBOURG</t>
  </si>
  <si>
    <t>Précolisage pour ROUEN et EVREUX</t>
  </si>
  <si>
    <t>Précolisage pour EVREUX</t>
  </si>
  <si>
    <t>Departement communication</t>
  </si>
  <si>
    <r>
      <t xml:space="preserve">EFS ILE DE FRANCE MAGASIN D'IVRY
122-130 Rue Marcel Hartmann Leapark </t>
    </r>
    <r>
      <rPr>
        <b/>
        <sz val="9"/>
        <color rgb="FFFF0000"/>
        <rFont val="Calibri"/>
        <family val="2"/>
        <scheme val="minor"/>
      </rPr>
      <t>Batiment B</t>
    </r>
    <r>
      <rPr>
        <b/>
        <sz val="9"/>
        <rFont val="Calibri"/>
        <family val="2"/>
        <scheme val="minor"/>
      </rPr>
      <t xml:space="preserve">
94200 IVRY-SUR-SEINE
Tél. : 01 56 20 28 76 / 01 43 90 42 88
Livraison du lundi au vendredi de 9h à 12h
- Contacts : Sébastien HUMBEY, Kevin
</t>
    </r>
  </si>
  <si>
    <t>Ocilia Rémot
07 62 10 30 72</t>
  </si>
  <si>
    <r>
      <t xml:space="preserve">Livraison pour les CM de l'Ardèche
</t>
    </r>
    <r>
      <rPr>
        <sz val="9"/>
        <color theme="1"/>
        <rFont val="Calibri"/>
        <family val="2"/>
        <scheme val="minor"/>
      </rPr>
      <t>OK vu avec Catherine</t>
    </r>
  </si>
  <si>
    <t>Précolisage pour MDD Lyon Confluence</t>
  </si>
  <si>
    <r>
      <t xml:space="preserve">Magasin collecte mobile </t>
    </r>
    <r>
      <rPr>
        <b/>
        <sz val="9"/>
        <color rgb="FFFF0000"/>
        <rFont val="Calibri"/>
        <family val="2"/>
        <scheme val="minor"/>
      </rPr>
      <t>Batiment B1</t>
    </r>
    <r>
      <rPr>
        <b/>
        <sz val="9"/>
        <rFont val="Calibri"/>
        <family val="2"/>
        <scheme val="minor"/>
      </rPr>
      <t xml:space="preserve">
Michel Palmer : 01 56 20 28 59/63 &amp; 06 31 51 39 20
du Lundi au vendredi 8 h - 12 h</t>
    </r>
  </si>
  <si>
    <r>
      <t xml:space="preserve">Magasin 1 central - IDF  </t>
    </r>
    <r>
      <rPr>
        <b/>
        <sz val="9"/>
        <color rgb="FFFF0000"/>
        <rFont val="Calibri"/>
        <family val="2"/>
        <scheme val="minor"/>
      </rPr>
      <t xml:space="preserve">Batiment B </t>
    </r>
    <r>
      <rPr>
        <b/>
        <sz val="9"/>
        <rFont val="Calibri"/>
        <family val="2"/>
        <scheme val="minor"/>
      </rPr>
      <t xml:space="preserve">
Sebastien Humbey : 01 56 20 28 76 
du Lundi au vendredi 9h - 12h</t>
    </r>
  </si>
  <si>
    <t>Mettre la mention "AURILLAC" sur les outils car livraison sur le site qui n'est pas une MDD</t>
  </si>
  <si>
    <r>
      <t xml:space="preserve">Flèche </t>
    </r>
    <r>
      <rPr>
        <sz val="10"/>
        <rFont val="Calibri"/>
        <family val="2"/>
        <scheme val="minor"/>
      </rPr>
      <t>60*15 cm</t>
    </r>
  </si>
  <si>
    <t>A faire livrer impérativement sur le site de DECINES avec mention "DECINES"</t>
  </si>
  <si>
    <r>
      <t xml:space="preserve">Banderole maille </t>
    </r>
    <r>
      <rPr>
        <sz val="10"/>
        <rFont val="Calibri"/>
        <family val="2"/>
        <scheme val="minor"/>
      </rPr>
      <t>12 M*80cm</t>
    </r>
  </si>
  <si>
    <t>Guirlande 24 fanions 10m</t>
  </si>
  <si>
    <r>
      <t xml:space="preserve">Bache en pvc </t>
    </r>
    <r>
      <rPr>
        <sz val="10"/>
        <rFont val="Calibri"/>
        <family val="2"/>
        <scheme val="minor"/>
      </rPr>
      <t>4 m*80cm
Modèle sans rdz vs</t>
    </r>
  </si>
  <si>
    <r>
      <t xml:space="preserve">Bache en pvc </t>
    </r>
    <r>
      <rPr>
        <sz val="10"/>
        <rFont val="Calibri"/>
        <family val="2"/>
        <scheme val="minor"/>
      </rPr>
      <t>4 m*80cm
Modèle avec rdz vs</t>
    </r>
  </si>
  <si>
    <t>Le DQE n'a pas valeur contractuelle</t>
  </si>
  <si>
    <r>
      <t>Oriflamme/Beachflag</t>
    </r>
    <r>
      <rPr>
        <sz val="10"/>
        <rFont val="Calibri"/>
        <family val="2"/>
        <scheme val="minor"/>
      </rPr>
      <t xml:space="preserve"> hauteur 2,8m</t>
    </r>
  </si>
  <si>
    <t>Melanie Adèle</t>
  </si>
  <si>
    <t>MDD LPV gérée comme un site de CM =&gt; Acheminement du matériel stocké à BLV selon les besoins.</t>
  </si>
  <si>
    <t>Précolisage pour MDD  Part-Dieu</t>
  </si>
  <si>
    <t>BASE IVRY - CM
JOURNEE MONDIALE DES DONNEURS DE SANG 2024</t>
  </si>
  <si>
    <t>JMDS 2024 CM HDV
JOURNEE MONDIALE DES DONNEURS DE SANG</t>
  </si>
  <si>
    <t>SFPPC - MDD TRINITE
JOURNEE MONDIALE DES DONNEURS DE SANG 2024</t>
  </si>
  <si>
    <t>SFPPC - MDD SAINT LOUIS
JOURNEE MONDIALE DES DONNEURS DE SANG 2024</t>
  </si>
  <si>
    <t>SFPPC - MDD CROZATIER
JOURNEE MONDIALE DES DONNEURS DE SANG 2024</t>
  </si>
  <si>
    <t>SFPPC - MDD PITIE-SALPETRIERE
JOURNEE MONDIALE DES DONNEURS DE SANG 2024</t>
  </si>
  <si>
    <t>SFPPC - MDD HEGP
JOURNEE MONDIALE DES DONNEURS DE SANG 2024</t>
  </si>
  <si>
    <t>SFPPC - MDD BICHAT
JOURNEE MONDIALE DES DONNEURS DE SANG 2024</t>
  </si>
  <si>
    <t>SFPPC - MDD AVICENNE
JOURNEE MONDIALE DES DONNEURS DE SANG 2024</t>
  </si>
  <si>
    <t>BASE PONTOISE CM &amp; MDD PONTOISE
JOURNEE MONDIALE DES DONNEURS DE SANG 2024</t>
  </si>
  <si>
    <t>BASE CHESNAY CM &amp; MDD LE CHESNAY
JOURNEE MONDIALE DES DONNEURS DE SANG 2024</t>
  </si>
  <si>
    <t>BASE EVRY-COURCOURONNES CM &amp; 
MDD EVRY &amp; MDD MELUN
JOURNEE MONDIALE DES DONNEURS DE SANG 2024</t>
  </si>
  <si>
    <t xml:space="preserve">
JOURNEE MONDIALE DES DONNEURS DE SANG 2024
 Kit EFS 
 Destinataire : Caroline PASQUIER
Site d'Aurillac</t>
  </si>
  <si>
    <t xml:space="preserve">JOURNEE MONDIALE DES DONNEURS DE SANG 2024
  Kit EFS 
 Destinataire : Carole JURINE
EFS Bellevue </t>
  </si>
  <si>
    <t>JOURNEE MONDIALE DES DONNEURS DE SANG 2024
  Kit EFS 
 Destinataire : Carole JURINE
Site de Roanne</t>
  </si>
  <si>
    <t>JOURNEE MONDIALE DES DONNEURS DE SANG 2024
  Kit EFS 
 Destinataire : Carole JURINE
Site du Puy en Velay</t>
  </si>
  <si>
    <t>JOURNEE MONDIALE DES DONNEURS DE SANG 2024
  Kit EFS 
 Destinataire : Caroline PASQUIER
Site de Clermond-Ferrand</t>
  </si>
  <si>
    <t>JOURNEE MONDIALE DES DONNEURS DE SANG 2024
 Kit EFS
 Destinataire : Lydia ORIOL
Site de Bourg en Bresse</t>
  </si>
  <si>
    <t>JOURNEE MONDIALE DES DONNEURS DE SANG 2024
 Kit EFS
 Destinataire : Catherine RIBARD
Site de Valence</t>
  </si>
  <si>
    <t>JOURNEE MONDIALE DES DONNEURS DE SANG 2024
 Kit EFS
Destinataire : Site de Grenoble</t>
  </si>
  <si>
    <t>JOURNEE MONDIALE DES DONNEURS DE SANG 2024
Destinataire : Anna JOSEPHSSON / Céline EYRAUD
MDD Lyon  Part-Dieu</t>
  </si>
  <si>
    <t>JOURNEE MONDIALE DES DONNEURS DE SANG 2024
Destinataire : Anna JOSEPHSSON
MDD Lyon Confluence</t>
  </si>
  <si>
    <t>JOURNEE MONDIALE DES DONNEURS DE SANG 2024
  Kit EFS 
Destinataire : Site de Chambéry</t>
  </si>
  <si>
    <t>JOURNEE MONDIALE DES DONNEURS DE SANG 2024
  Kit EFS 
 Destinataire : Laurence DELCROIX
Site de Metz-Tessy</t>
  </si>
  <si>
    <t>Précolisage pour Nice MDD</t>
  </si>
  <si>
    <t>Précolisage pour Aix en Provence MDD</t>
  </si>
  <si>
    <t>Destinataire : 
Site MDD d'Aix
GRANGER Camille</t>
  </si>
  <si>
    <t>Précolisage pour Arles MDD</t>
  </si>
  <si>
    <t>Précolisage pour Avignon MDD</t>
  </si>
  <si>
    <t>Précolisage pour Toulon MDD</t>
  </si>
  <si>
    <t>Total EFS AURA</t>
  </si>
  <si>
    <t>JOURNEE MONDIALE DES DONNEURS DE SANG 2024
 Kit site fixe Site Arles Nathalie PFISZTER</t>
  </si>
  <si>
    <t>Sarah Ducheman</t>
  </si>
  <si>
    <t xml:space="preserve">faire livrer à Chalon 
</t>
  </si>
  <si>
    <t>BeachFlag si identique à 2023 ne prendre que le voile</t>
  </si>
  <si>
    <t xml:space="preserve">EFS CENTRE PAYS DE LOIRE
108 rue de la Basse Ile 44400 Rezé
Livraison entre 8h00 et 12h00 du Lundi au vendredi
Contact Magasin : Franck LAMOUREUX
Tél. 02 28 44 30 49
</t>
  </si>
  <si>
    <t>JOURNEE MONDIALE DES DONNEURS DE SANG 2024
Destinataire :
Site de Saint-Nazaire</t>
  </si>
  <si>
    <t>JOURNEE MONDIALE DES DONNEURS DE SANG 2024
Destinataire : Site d'Angers</t>
  </si>
  <si>
    <t>JOURNEE MONDIALE DES DONNEURS DE SANG 2024
Destinataire : Site de Laval</t>
  </si>
  <si>
    <t>JOURNEE MONDIALE DES DONNEURS DE SANG 2024
Destinataire : Site du Mans</t>
  </si>
  <si>
    <t>JOURNEE MONDIALE DES DONNEURS DE SANG 2024
 Destinataire :
Site de La Roche sur Yon</t>
  </si>
  <si>
    <t>JOURNEE MONDIALE DES DONNEURS DE SANG 2024
 Destinataire :
Site de Bourges</t>
  </si>
  <si>
    <t>JOURNEE MONDIALE DES DONNEURS DE SANG 2024
 Destinataire :
Site de Chartres</t>
  </si>
  <si>
    <t>JOURNEE MONDIALE DES DONNEURS DE SANG 2024
Destinataire :
Site de Chateauroux</t>
  </si>
  <si>
    <t>JOURNEE MONDIALE DES DONNEURS DE SANG 2024
 Destinataire :
Site de Tours</t>
  </si>
  <si>
    <t>JOURNEE MONDIALE DES DONNEURS DE SANG 2024
 Destinataire :
Site de Blois</t>
  </si>
  <si>
    <t>JOURNEE MONDIALE DES DONNEURS DE SANG 2024
 Destinataire :
Site d'Orléans</t>
  </si>
  <si>
    <t>Efs Centre Pays de Loire Magasin Central Site des deux lions
50 Avenue Marcel Dassault 37000 TOURS
Livraison sur RDV Nicolas PLANCHENAULT 
 02 28 44 30 49</t>
  </si>
  <si>
    <t>Précolisage pour Brest</t>
  </si>
  <si>
    <t>Précolisage pour Quimper</t>
  </si>
  <si>
    <t>Précolisage pour Vannes</t>
  </si>
  <si>
    <t>Précolisage pour Lorient</t>
  </si>
  <si>
    <t>Précolisage pour Rennes</t>
  </si>
  <si>
    <t>SERVICE COMMUNICATION - Caroline BEITSAYADEH
JOURNEE MONDIALE DES DONNEURS DE SANG 2024</t>
  </si>
  <si>
    <t>Magasin 2 - IDF - 2 Avenue de l'Ile de France - 95300 Pontoise 
Oswald Boston et Yohan Ternois 01 30 17 44 82/07 64 29 41 39 - Du lundi au vendredi de 9 h à 12 h</t>
  </si>
  <si>
    <t>JOURNEE MONDIALE DES DONNEURS DE SANG 2024
 Kit site fixe Site Avignon Sophie Deneux</t>
  </si>
  <si>
    <t>JOURNEE MONDIALE DES DONNEURS DE SANG 2024
Destinataire :
Site de Avignon: Asma MSIAF / Alicia BARRE</t>
  </si>
  <si>
    <t>JOURNEE MONDIALE DES DONNEURS DE SANG 2024
Destinataire :
Site de Toulon:  Bérénice DUMAS</t>
  </si>
  <si>
    <t>JOURNEE MONDIALE DES DONNEURS DE SANG 2024
Destinataire :
EFS 19 - CORREZE Brive - Léa DE FREITAS</t>
  </si>
  <si>
    <t>JOURNEE MONDIALE DES DONNEURS DE SANG 2024
 Destinataire :
EFS 23 - CREUSE Gueret- Cyril PICOT</t>
  </si>
  <si>
    <t>JOURNEE MONDIALE DES DONNEURS DE SANG 2024
 Destinataire :
EFS 24 - DORDOGNE Périgueux</t>
  </si>
  <si>
    <t>JOURNEE MONDIALE DES DONNEURS DE SANG 2024
Destinataire :
EFS de Bordeaux - Henri BRE</t>
  </si>
  <si>
    <t>JOURNEE MONDIALE DES DONNEURS DE SANG 2024
Destinataire :
EFS 40 - LANDES Mont de Marsan</t>
  </si>
  <si>
    <t>JOURNEE MONDIALE DES DONNEURS DE SANG 2024
Destinataire :
EFS 40 - LANDES Dax</t>
  </si>
  <si>
    <t>JOURNEE MONDIALE DES DONNEURS DE SANG 2024
Destinataire :
EFS 47 - LOT ET GARONNE Agen -
Marie-Cécile CLUCHIER</t>
  </si>
  <si>
    <t>JOURNEE MONDIALE DES DONNEURS DE SANG 2024
Destinataire :
EFS de Pau - Sylvie VALLAT</t>
  </si>
  <si>
    <t>JOURNEE MONDIALE DES DONNEURS DE SANG 2024
 Destinataire :
EFS 64 - PYRENEES ATLANTIQUE
Biarritz - Nathalie ALBOR</t>
  </si>
  <si>
    <t>JOURNEE MONDIALE DES DONNEURS DE SANG 2024
Destinataire :
EFS de Limoges / Colette DUPIC</t>
  </si>
  <si>
    <t>JOURNEE MONDIALE DES DONNEURS DE SANG 2024
Destinataire :
EFS 16 - CHARENTE Angoulème / Sophie RAMBEAU-OCTEAU</t>
  </si>
  <si>
    <t>JOURNEE MONDIALE DES DONNEURS DE SANG 2024
Destinataire :
EFS 16 - CHARENTE Saintes / Vanessa RULLIER</t>
  </si>
  <si>
    <t>JOURNEE MONDIALE DES DONNEURS DE SANG 2024
Destinataire :
EFS 17 - CHARENTE MARITIME La
Rochelle / Paul JARROSSAY</t>
  </si>
  <si>
    <t>JOURNEE MONDIALE DES DONNEURS DE SANG 2024
Destinataire :
EFS 79 - DEUX SEVRES Niort /
Brigitte MARTIN</t>
  </si>
  <si>
    <t>JOURNEE MONDIALE DES DONNEURS DE SANG 2024
Destinataire :
EFS 86 - VIENNE Poitiers / Sandrine COUIC</t>
  </si>
  <si>
    <r>
      <t xml:space="preserve">JOURNEE MONDIALE DES DONNEURS DE SANG 2024
 Destinataire :
Site de Dijon - </t>
    </r>
    <r>
      <rPr>
        <sz val="9"/>
        <color rgb="FFFF0000"/>
        <rFont val="Calibri"/>
        <family val="2"/>
        <scheme val="minor"/>
      </rPr>
      <t>Amine Taamallah</t>
    </r>
  </si>
  <si>
    <t>JOURNEE MONDIALE DES DONNEURS DE SANG 2024
Destinataire :
Site de Besançon - Camille Chaffange</t>
  </si>
  <si>
    <t>JOURNEE MONDIALE DES DONNEURS DE SANG 2024
Destinataire :
Site de Nevers - Anabel Goussu</t>
  </si>
  <si>
    <r>
      <t xml:space="preserve">JOURNEE MONDIALE DES DONNEURS DE SANG 2024
Destinataire :
Site de Chalon sur Saone - </t>
    </r>
    <r>
      <rPr>
        <sz val="9"/>
        <color rgb="FFFF0000"/>
        <rFont val="Calibri"/>
        <family val="2"/>
        <scheme val="minor"/>
      </rPr>
      <t>Catherine Pugeaut</t>
    </r>
  </si>
  <si>
    <t>JOURNEE MONDIALE DES DONNEURS DE SANG 2024
Destinataire :
Site de Macon - Catherine Pugeaut</t>
  </si>
  <si>
    <r>
      <t xml:space="preserve">JOURNEE MONDIALE DES DONNEURS DE SANG 2024
Destinataire :
Site d'Auxerre - </t>
    </r>
    <r>
      <rPr>
        <sz val="9"/>
        <color rgb="FFFF0000"/>
        <rFont val="Calibri"/>
        <family val="2"/>
        <scheme val="minor"/>
      </rPr>
      <t>Cécile Maillet Mignot</t>
    </r>
  </si>
  <si>
    <r>
      <t xml:space="preserve">JOURNEE MONDIALE DES DONNEURS DE SANG 2024
 Destinataire :
Site de Sens - </t>
    </r>
    <r>
      <rPr>
        <sz val="9"/>
        <color rgb="FFFF0000"/>
        <rFont val="Calibri"/>
        <family val="2"/>
        <scheme val="minor"/>
      </rPr>
      <t>Cécile Maillet Mignot</t>
    </r>
  </si>
  <si>
    <t>JOURNEE MONDIALE DES DONNEURS DE SANG 2024
 Destinataire :
Site de Belfort - Ingrid Gabet</t>
  </si>
  <si>
    <t>JOURNEE MONDIALE DES DONNEURS DE SANG 2024
 Destinataire : 
Site de Brest
Contact livraison : Patricia BARBU</t>
  </si>
  <si>
    <t>JOURNEE MONDIALE DES DONNEURS DE SANG 2024
Destinataire :
Site de Quimper
Contact livraison : Emmanuelle Tandé</t>
  </si>
  <si>
    <t>JOURNEE MONDIALE DES DONNEURS DE SANG 2024
 Destinataire :
Site de Saint-Brieuc
Contact livraison : Naïma Talbi</t>
  </si>
  <si>
    <t>JOURNEE MONDIALE DES DONNEURS DE SANG 2024
Destinataire :
Site de Vannes
Contact livraison : Stéphanie Trauth</t>
  </si>
  <si>
    <t>JOURNEE MONDIALE DES DONNEURS DE SANG 2024
Destinataire :
Site de Lorient
Contact livraison : Diana Maitrugue</t>
  </si>
  <si>
    <t xml:space="preserve">
JOURNEE MONDIALE DES DONNEURS DE SANG 2024
 Destinataire :
Site de Rennes
Contact livraison : Céline Thébaut</t>
  </si>
  <si>
    <t>JOURNEE MONDIALE DES DONNEURS DE SANG 2024
Destinataire :
Site de Strasbourg</t>
  </si>
  <si>
    <t>JOURNEE MONDIALE DES DONNEURS DE SANG 2024
Destinataire :
Site de Charleville-Mézières</t>
  </si>
  <si>
    <t>JOURNEE MONDIALE DES DONNEURS DE SANG 2024
Destinataire : Site de Troyes</t>
  </si>
  <si>
    <t>JOURNEE MONDIALE DES DONNEURS DE SANG 2024
Destinataire : Site de Colmar</t>
  </si>
  <si>
    <t>JOURNEE MONDIALE DES DONNEURS DE SANG 2024
 Kit site fixe
Destinataire : Site de Mulhouse</t>
  </si>
  <si>
    <t>JOURNEE MONDIALE DES DONNEURS DE SANG 2024
Destinataire : Site de Reims</t>
  </si>
  <si>
    <t>JOURNEE MONDIALE DES DONNEURS DE SANG 2024
 Destinataire :
Site de Chaumont</t>
  </si>
  <si>
    <t>JOURNEE MONDIALE DES DONNEURS DE SANG 2024
Destinataire : Site de Nancy</t>
  </si>
  <si>
    <t>JOURNEE MONDIALE DES DONNEURS DE SANG 2024
Destinataire : Site de Metz</t>
  </si>
  <si>
    <t>JOURNEE MONDIALE DES DONNEURS DE SANG 2024 2024
Destinataire :
Site de Nantes</t>
  </si>
  <si>
    <t>OPERATION PRENEZ LE RELAIS 2024
JOURNEE MONDIALE DES DONNEURS DE SANG 2024
 Kit site fixe
Destinataire : Priscilla Agostini Site d'Auch</t>
  </si>
  <si>
    <t>JOURNEE MONDIALE DES DONNEURS DE SANG 2024
Destinataire : Myriam ALARY site de Rodez</t>
  </si>
  <si>
    <t>JOURNEE MONDIALE DES DONNEURS DE SANG 2024
Destinataire : Audrey Marron Site de Nîmes</t>
  </si>
  <si>
    <t>JOURNEE MONDIALE DES DONNEURS DE SANG 2024
Destinataire : Audrey Marron Site de Montpellier</t>
  </si>
  <si>
    <t>JOURNEE MONDIALE DES DONNEURS DE SANG 2024
Destinataire :  Audrey Marron Site de Béziers</t>
  </si>
  <si>
    <t>JOURNEE MONDIALE DES DONNEURS DE SANG 2024
Destinataire : Jeromine HOIRY Site de Perpignan</t>
  </si>
  <si>
    <t>JOURNEE MONDIALE DES DONNEURS DE SANG 2024
Destinataire : Priscilla Agostini Site de Carcassone</t>
  </si>
  <si>
    <t>JOURNEE MONDIALE DES DONNEURS DE SANG 2024
Destinataires : Priscilla Agostini Site de Toulouse - Purpan
Site Maison du don - Toulouse</t>
  </si>
  <si>
    <t>JOURNEE MONDIALE DES DONNEURS DE SANG 2024
Destinataire : Déborah Iragne Site de Cahors</t>
  </si>
  <si>
    <t>JOURNEE MONDIALE DES DONNEURS DE SANG 2024
Destinataire : Sonia Barbe
Site de Tarbes</t>
  </si>
  <si>
    <t>JOURNEE MONDIALE DES DONNEURS DE SANG 2024
Destinataire : Clara Thers Site d'Albi</t>
  </si>
  <si>
    <t>JOURNEE MONDIALE DES DONNEURS DE SANG 2024
Destinataire : Déborah Iragne Site de Montauban</t>
  </si>
  <si>
    <t xml:space="preserve">JOURNEE MONDIALE DES DONNEURS DE SANG 2024
  Kit EFS 
 Destinataire : Philippe TABOURNEAU
Site de Moulins </t>
  </si>
  <si>
    <t>JOURNEE MONDIALE DES DONNEURS DE SANG 2024
Destinataire : Sophie Skotnicki
EFS Siège</t>
  </si>
  <si>
    <t>JOURNEE MONDIALE DES DONNEURS DE SANG 2024
Destinataire :
Site de Pointe-à-Pitre</t>
  </si>
  <si>
    <t>JOURNEE MONDIALE DES DONNEURS DE SANG 2024
Destinataire :
Site de Saint-Denis</t>
  </si>
  <si>
    <t>JOURNEE MONDIALE DES DONNEURS DE SANG 2024
Destinataire :
Site de Saint-Pierre</t>
  </si>
  <si>
    <t>Caroline BEITSAYADEH (communication)
01 43 90 37 53
06 98 98 84 42</t>
  </si>
  <si>
    <r>
      <t xml:space="preserve">JOURNEE MONDIALE DES DONNEURS DE SANG
Destinataire : Carole Storme
Site de </t>
    </r>
    <r>
      <rPr>
        <b/>
        <sz val="9"/>
        <rFont val="Calibri"/>
        <family val="2"/>
        <scheme val="minor"/>
      </rPr>
      <t>Villeneuve-Saint-Germain</t>
    </r>
  </si>
  <si>
    <r>
      <t xml:space="preserve">JOURNEE MONDIALE DES DONNEURS DE SANG
Destinataire : Audrey Lerouge
Site de </t>
    </r>
    <r>
      <rPr>
        <b/>
        <sz val="9"/>
        <rFont val="Calibri"/>
        <family val="2"/>
        <scheme val="minor"/>
      </rPr>
      <t>Dunkerque MDD</t>
    </r>
  </si>
  <si>
    <r>
      <t xml:space="preserve">JOURNEE MONDIALE DES DONNEURS DE SANG
Destinataire : Magalie Pauwels
Site de </t>
    </r>
    <r>
      <rPr>
        <b/>
        <sz val="9"/>
        <rFont val="Calibri"/>
        <family val="2"/>
        <scheme val="minor"/>
      </rPr>
      <t>Valenciennes MDD</t>
    </r>
  </si>
  <si>
    <r>
      <t xml:space="preserve">JOURNEE MONDIALE DES DONNEURS DE SANG
Destinataire : Sylvie Desprets Prélèvements
Site de </t>
    </r>
    <r>
      <rPr>
        <b/>
        <sz val="9"/>
        <rFont val="Calibri"/>
        <family val="2"/>
        <scheme val="minor"/>
      </rPr>
      <t>Loos-siège</t>
    </r>
  </si>
  <si>
    <r>
      <t xml:space="preserve">JOURNEE MONDIALE DES DONNEURS DE SANG
Destinataire : Sandrine Van-Den-Hove
Site de </t>
    </r>
    <r>
      <rPr>
        <b/>
        <sz val="9"/>
        <rFont val="Calibri"/>
        <family val="2"/>
        <scheme val="minor"/>
      </rPr>
      <t>Arras MDD</t>
    </r>
  </si>
  <si>
    <r>
      <t xml:space="preserve">JOURNEE MONDIALE DES DONNEURS DE SANG
Destinataire : Pierrick Pihan
Site de </t>
    </r>
    <r>
      <rPr>
        <b/>
        <sz val="9"/>
        <rFont val="Calibri"/>
        <family val="2"/>
        <scheme val="minor"/>
      </rPr>
      <t>Amiens Logistique Etouvie</t>
    </r>
  </si>
  <si>
    <r>
      <t xml:space="preserve">JOURNEE MONDIALE DES DONNEURS DE SANG
Kits Caen et Alençon
Destinataire :
Sandra Delaville
Site de </t>
    </r>
    <r>
      <rPr>
        <b/>
        <sz val="9"/>
        <rFont val="Calibri"/>
        <family val="2"/>
        <scheme val="minor"/>
      </rPr>
      <t>Caen</t>
    </r>
  </si>
  <si>
    <r>
      <t xml:space="preserve">JOURNEE MONDIALE DES DONNEURS DE SANG
Destinataire : Ludivine Beaufils
Site de </t>
    </r>
    <r>
      <rPr>
        <b/>
        <sz val="9"/>
        <rFont val="Calibri"/>
        <family val="2"/>
        <scheme val="minor"/>
      </rPr>
      <t>Saint-Lô</t>
    </r>
  </si>
  <si>
    <r>
      <t xml:space="preserve">JOURNEE MONDIALE DES DONNEURS DE SANG
 Kit Cherbourg
Destinataire : 
Ludivine Beaufils
Site de </t>
    </r>
    <r>
      <rPr>
        <b/>
        <sz val="9"/>
        <rFont val="Calibri"/>
        <family val="2"/>
        <scheme val="minor"/>
      </rPr>
      <t>Cherbourg</t>
    </r>
  </si>
  <si>
    <r>
      <t>JOURNEE MONDIALE DES DONNEURS DE SANG
 Kits Evreux et Rouen
 Destinataire : Sophie Gomez
Site de Rouen -</t>
    </r>
    <r>
      <rPr>
        <b/>
        <sz val="9"/>
        <rFont val="Calibri"/>
        <family val="2"/>
        <scheme val="minor"/>
      </rPr>
      <t xml:space="preserve"> Bois Guillaume</t>
    </r>
  </si>
  <si>
    <r>
      <t>JOURNEE MONDIALE DES DONNEURS DE SANG
 Kits Le Havre
 Destinataire : Christine Patrizio
Site de</t>
    </r>
    <r>
      <rPr>
        <b/>
        <sz val="9"/>
        <rFont val="Calibri"/>
        <family val="2"/>
        <scheme val="minor"/>
      </rPr>
      <t xml:space="preserve"> le Havre MDD</t>
    </r>
  </si>
  <si>
    <t xml:space="preserve">
JOURNEE MONDIALE DES DONNEURS DE SANG 2024
Destinataire :
Site de Fort-de-France</t>
  </si>
  <si>
    <r>
      <t xml:space="preserve">Oriflamme complet </t>
    </r>
    <r>
      <rPr>
        <sz val="10"/>
        <rFont val="Calibri"/>
        <family val="2"/>
        <scheme val="minor"/>
      </rPr>
      <t xml:space="preserve"> hauteur 2,8m 
Produit 12</t>
    </r>
  </si>
  <si>
    <r>
      <t xml:space="preserve">Flèche </t>
    </r>
    <r>
      <rPr>
        <sz val="10"/>
        <rFont val="Calibri"/>
        <family val="2"/>
        <scheme val="minor"/>
      </rPr>
      <t>60*15 cm
Produit 22</t>
    </r>
  </si>
  <si>
    <r>
      <t xml:space="preserve">Banderole maille </t>
    </r>
    <r>
      <rPr>
        <sz val="10"/>
        <rFont val="Calibri"/>
        <family val="2"/>
        <scheme val="minor"/>
      </rPr>
      <t>12 M*80cm
Produit 8</t>
    </r>
  </si>
  <si>
    <r>
      <t xml:space="preserve">Bache en pvc </t>
    </r>
    <r>
      <rPr>
        <sz val="10"/>
        <rFont val="Calibri"/>
        <family val="2"/>
        <scheme val="minor"/>
      </rPr>
      <t>4 m*80cm
Modèle avec rdz vs
Produit 9</t>
    </r>
  </si>
  <si>
    <r>
      <t xml:space="preserve">Bache en pvc </t>
    </r>
    <r>
      <rPr>
        <sz val="10"/>
        <rFont val="Calibri"/>
        <family val="2"/>
        <scheme val="minor"/>
      </rPr>
      <t>4 m*80cm
Modèle sans rdz vs
Produit 9</t>
    </r>
  </si>
  <si>
    <t>Guirlande 24 fanions 10m
Produit 42</t>
  </si>
  <si>
    <t>DQE - JOURNEE MONDIALE du DON de SANG
Tableau de répartition et de livraison des kits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</si>
</sst>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€&quot;"/>
  </numFmts>
  <fonts count="31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1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464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3" fillId="0" borderId="45" xfId="0" applyNumberFormat="1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wrapText="1"/>
    </xf>
    <xf numFmtId="0" fontId="0" fillId="6" borderId="48" xfId="0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shrinkToFit="1"/>
    </xf>
    <xf numFmtId="1" fontId="3" fillId="0" borderId="20" xfId="0" applyNumberFormat="1" applyFont="1" applyBorder="1" applyAlignment="1">
      <alignment horizontal="center" vertical="center" shrinkToFit="1"/>
    </xf>
    <xf numFmtId="1" fontId="3" fillId="0" borderId="14" xfId="0" applyNumberFormat="1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shrinkToFit="1"/>
    </xf>
    <xf numFmtId="0" fontId="5" fillId="6" borderId="20" xfId="0" applyFont="1" applyFill="1" applyBorder="1" applyAlignment="1">
      <alignment horizontal="center" vertical="center" wrapText="1"/>
    </xf>
    <xf numFmtId="0" fontId="0" fillId="6" borderId="53" xfId="0" applyFill="1" applyBorder="1" applyAlignment="1">
      <alignment horizontal="center" vertical="center" wrapText="1"/>
    </xf>
    <xf numFmtId="0" fontId="0" fillId="6" borderId="54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center" vertical="center" wrapText="1"/>
    </xf>
    <xf numFmtId="1" fontId="3" fillId="0" borderId="60" xfId="0" applyNumberFormat="1" applyFont="1" applyBorder="1" applyAlignment="1">
      <alignment horizontal="center" vertical="center" shrinkToFit="1"/>
    </xf>
    <xf numFmtId="0" fontId="10" fillId="0" borderId="54" xfId="0" applyFont="1" applyBorder="1" applyAlignment="1">
      <alignment horizontal="center" vertical="center" wrapText="1"/>
    </xf>
    <xf numFmtId="0" fontId="10" fillId="6" borderId="54" xfId="0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6" borderId="53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center" wrapText="1"/>
    </xf>
    <xf numFmtId="0" fontId="11" fillId="6" borderId="53" xfId="0" applyFont="1" applyFill="1" applyBorder="1" applyAlignment="1">
      <alignment horizontal="center" vertical="center" wrapText="1"/>
    </xf>
    <xf numFmtId="0" fontId="11" fillId="6" borderId="54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1" fontId="3" fillId="9" borderId="20" xfId="0" applyNumberFormat="1" applyFont="1" applyFill="1" applyBorder="1" applyAlignment="1">
      <alignment horizontal="center" vertical="center" shrinkToFit="1"/>
    </xf>
    <xf numFmtId="1" fontId="3" fillId="9" borderId="16" xfId="0" applyNumberFormat="1" applyFont="1" applyFill="1" applyBorder="1" applyAlignment="1">
      <alignment horizontal="center" vertical="center" shrinkToFit="1"/>
    </xf>
    <xf numFmtId="1" fontId="3" fillId="9" borderId="18" xfId="0" applyNumberFormat="1" applyFont="1" applyFill="1" applyBorder="1" applyAlignment="1">
      <alignment horizontal="center" vertical="center" shrinkToFit="1"/>
    </xf>
    <xf numFmtId="1" fontId="3" fillId="9" borderId="14" xfId="0" applyNumberFormat="1" applyFont="1" applyFill="1" applyBorder="1" applyAlignment="1">
      <alignment horizontal="center" vertical="center" shrinkToFit="1"/>
    </xf>
    <xf numFmtId="1" fontId="13" fillId="2" borderId="2" xfId="0" applyNumberFormat="1" applyFont="1" applyFill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36" xfId="0" applyFont="1" applyFill="1" applyBorder="1" applyAlignment="1">
      <alignment vertical="center" wrapText="1"/>
    </xf>
    <xf numFmtId="1" fontId="13" fillId="8" borderId="2" xfId="0" applyNumberFormat="1" applyFont="1" applyFill="1" applyBorder="1" applyAlignment="1">
      <alignment horizontal="center" vertical="center" shrinkToFit="1"/>
    </xf>
    <xf numFmtId="1" fontId="13" fillId="2" borderId="37" xfId="0" applyNumberFormat="1" applyFont="1" applyFill="1" applyBorder="1" applyAlignment="1">
      <alignment horizontal="center" vertical="center" shrinkToFit="1"/>
    </xf>
    <xf numFmtId="0" fontId="12" fillId="6" borderId="49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0" fillId="8" borderId="36" xfId="0" applyFont="1" applyFill="1" applyBorder="1" applyAlignment="1">
      <alignment horizontal="center" vertical="center" wrapText="1"/>
    </xf>
    <xf numFmtId="1" fontId="5" fillId="9" borderId="20" xfId="0" applyNumberFormat="1" applyFont="1" applyFill="1" applyBorder="1" applyAlignment="1">
      <alignment horizontal="center" vertical="center" shrinkToFit="1"/>
    </xf>
    <xf numFmtId="1" fontId="18" fillId="9" borderId="16" xfId="0" applyNumberFormat="1" applyFont="1" applyFill="1" applyBorder="1" applyAlignment="1">
      <alignment horizontal="center" vertical="center" shrinkToFit="1"/>
    </xf>
    <xf numFmtId="1" fontId="5" fillId="9" borderId="16" xfId="0" applyNumberFormat="1" applyFont="1" applyFill="1" applyBorder="1" applyAlignment="1">
      <alignment horizontal="center" vertical="center" shrinkToFit="1"/>
    </xf>
    <xf numFmtId="0" fontId="15" fillId="9" borderId="53" xfId="0" applyFont="1" applyFill="1" applyBorder="1" applyAlignment="1">
      <alignment horizontal="center" vertical="center" wrapText="1"/>
    </xf>
    <xf numFmtId="0" fontId="19" fillId="9" borderId="54" xfId="0" applyFont="1" applyFill="1" applyBorder="1" applyAlignment="1">
      <alignment horizontal="center" vertical="center" wrapText="1"/>
    </xf>
    <xf numFmtId="0" fontId="10" fillId="9" borderId="54" xfId="0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1" fontId="13" fillId="2" borderId="49" xfId="0" applyNumberFormat="1" applyFont="1" applyFill="1" applyBorder="1" applyAlignment="1">
      <alignment horizontal="center" vertical="center" shrinkToFit="1"/>
    </xf>
    <xf numFmtId="0" fontId="12" fillId="6" borderId="22" xfId="0" applyFont="1" applyFill="1" applyBorder="1" applyAlignment="1">
      <alignment horizontal="center" vertical="center" wrapText="1"/>
    </xf>
    <xf numFmtId="1" fontId="12" fillId="6" borderId="22" xfId="0" applyNumberFormat="1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1" fontId="13" fillId="6" borderId="49" xfId="0" applyNumberFormat="1" applyFont="1" applyFill="1" applyBorder="1" applyAlignment="1">
      <alignment horizontal="center" vertical="center" shrinkToFit="1"/>
    </xf>
    <xf numFmtId="0" fontId="10" fillId="6" borderId="49" xfId="0" applyFont="1" applyFill="1" applyBorder="1" applyAlignment="1">
      <alignment horizontal="center" vertical="center" wrapText="1"/>
    </xf>
    <xf numFmtId="0" fontId="10" fillId="6" borderId="8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vertical="center" wrapText="1"/>
    </xf>
    <xf numFmtId="164" fontId="25" fillId="0" borderId="2" xfId="0" applyNumberFormat="1" applyFont="1" applyBorder="1" applyAlignment="1">
      <alignment horizontal="center" vertical="center"/>
    </xf>
    <xf numFmtId="164" fontId="25" fillId="0" borderId="3" xfId="0" applyNumberFormat="1" applyFont="1" applyBorder="1" applyAlignment="1">
      <alignment horizontal="center" vertical="center"/>
    </xf>
    <xf numFmtId="164" fontId="25" fillId="0" borderId="3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 shrinkToFit="1"/>
    </xf>
    <xf numFmtId="1" fontId="3" fillId="0" borderId="18" xfId="0" applyNumberFormat="1" applyFont="1" applyBorder="1" applyAlignment="1">
      <alignment horizontal="center" vertical="center" shrinkToFit="1"/>
    </xf>
    <xf numFmtId="1" fontId="26" fillId="9" borderId="16" xfId="0" applyNumberFormat="1" applyFont="1" applyFill="1" applyBorder="1" applyAlignment="1">
      <alignment horizontal="center" vertical="center" shrinkToFit="1"/>
    </xf>
    <xf numFmtId="1" fontId="26" fillId="9" borderId="16" xfId="0" applyNumberFormat="1" applyFont="1" applyFill="1" applyBorder="1" applyAlignment="1">
      <alignment horizontal="center" vertical="center" wrapText="1" shrinkToFit="1"/>
    </xf>
    <xf numFmtId="0" fontId="5" fillId="6" borderId="22" xfId="0" applyFont="1" applyFill="1" applyBorder="1" applyAlignment="1">
      <alignment horizontal="center" vertical="center" wrapText="1"/>
    </xf>
    <xf numFmtId="1" fontId="20" fillId="9" borderId="56" xfId="0" applyNumberFormat="1" applyFont="1" applyFill="1" applyBorder="1" applyAlignment="1">
      <alignment horizontal="center" vertical="center" wrapText="1" shrinkToFit="1"/>
    </xf>
    <xf numFmtId="1" fontId="20" fillId="13" borderId="22" xfId="0" applyNumberFormat="1" applyFont="1" applyFill="1" applyBorder="1" applyAlignment="1">
      <alignment horizontal="center" vertical="center" shrinkToFit="1"/>
    </xf>
    <xf numFmtId="164" fontId="0" fillId="0" borderId="0" xfId="0" applyNumberFormat="1" applyAlignment="1">
      <alignment horizontal="center" vertical="center" wrapText="1"/>
    </xf>
    <xf numFmtId="2" fontId="15" fillId="6" borderId="37" xfId="0" applyNumberFormat="1" applyFont="1" applyFill="1" applyBorder="1" applyAlignment="1">
      <alignment horizontal="center" vertical="center"/>
    </xf>
    <xf numFmtId="0" fontId="0" fillId="6" borderId="88" xfId="0" applyFill="1" applyBorder="1" applyAlignment="1">
      <alignment horizontal="center" vertical="center" wrapText="1"/>
    </xf>
    <xf numFmtId="0" fontId="0" fillId="6" borderId="89" xfId="0" applyFill="1" applyBorder="1" applyAlignment="1">
      <alignment horizontal="center" vertical="center" wrapText="1"/>
    </xf>
    <xf numFmtId="0" fontId="0" fillId="6" borderId="96" xfId="0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 shrinkToFit="1"/>
    </xf>
    <xf numFmtId="1" fontId="3" fillId="7" borderId="22" xfId="0" applyNumberFormat="1" applyFont="1" applyFill="1" applyBorder="1" applyAlignment="1">
      <alignment horizontal="center" vertical="center" shrinkToFit="1"/>
    </xf>
    <xf numFmtId="1" fontId="3" fillId="7" borderId="24" xfId="0" applyNumberFormat="1" applyFont="1" applyFill="1" applyBorder="1" applyAlignment="1">
      <alignment horizontal="center" vertical="center" shrinkToFit="1"/>
    </xf>
    <xf numFmtId="1" fontId="3" fillId="7" borderId="25" xfId="0" applyNumberFormat="1" applyFont="1" applyFill="1" applyBorder="1" applyAlignment="1">
      <alignment horizontal="center" vertical="center" shrinkToFit="1"/>
    </xf>
    <xf numFmtId="1" fontId="3" fillId="7" borderId="90" xfId="0" applyNumberFormat="1" applyFont="1" applyFill="1" applyBorder="1" applyAlignment="1">
      <alignment horizontal="center" vertical="center" shrinkToFit="1"/>
    </xf>
    <xf numFmtId="1" fontId="3" fillId="7" borderId="63" xfId="0" applyNumberFormat="1" applyFont="1" applyFill="1" applyBorder="1" applyAlignment="1">
      <alignment horizontal="center" vertical="center" shrinkToFit="1"/>
    </xf>
    <xf numFmtId="1" fontId="3" fillId="7" borderId="91" xfId="0" applyNumberFormat="1" applyFont="1" applyFill="1" applyBorder="1" applyAlignment="1">
      <alignment horizontal="center" vertical="center" shrinkToFit="1"/>
    </xf>
    <xf numFmtId="1" fontId="3" fillId="7" borderId="26" xfId="0" applyNumberFormat="1" applyFont="1" applyFill="1" applyBorder="1" applyAlignment="1">
      <alignment horizontal="center" vertical="center" shrinkToFit="1"/>
    </xf>
    <xf numFmtId="1" fontId="3" fillId="7" borderId="27" xfId="0" applyNumberFormat="1" applyFont="1" applyFill="1" applyBorder="1" applyAlignment="1">
      <alignment horizontal="center" vertical="center" shrinkToFit="1"/>
    </xf>
    <xf numFmtId="1" fontId="3" fillId="7" borderId="77" xfId="0" applyNumberFormat="1" applyFont="1" applyFill="1" applyBorder="1" applyAlignment="1">
      <alignment horizontal="center" vertical="center" shrinkToFit="1"/>
    </xf>
    <xf numFmtId="1" fontId="3" fillId="0" borderId="35" xfId="0" applyNumberFormat="1" applyFont="1" applyBorder="1" applyAlignment="1">
      <alignment horizontal="center" vertical="center" shrinkToFit="1"/>
    </xf>
    <xf numFmtId="0" fontId="10" fillId="2" borderId="1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vertical="center" wrapText="1"/>
    </xf>
    <xf numFmtId="0" fontId="2" fillId="6" borderId="49" xfId="0" applyFont="1" applyFill="1" applyBorder="1" applyAlignment="1">
      <alignment vertical="center" wrapText="1"/>
    </xf>
    <xf numFmtId="2" fontId="15" fillId="6" borderId="49" xfId="0" applyNumberFormat="1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37" xfId="0" applyFont="1" applyFill="1" applyBorder="1" applyAlignment="1">
      <alignment vertical="center" wrapText="1"/>
    </xf>
    <xf numFmtId="2" fontId="2" fillId="6" borderId="36" xfId="0" applyNumberFormat="1" applyFont="1" applyFill="1" applyBorder="1" applyAlignment="1">
      <alignment vertical="center" wrapText="1"/>
    </xf>
    <xf numFmtId="0" fontId="25" fillId="6" borderId="36" xfId="0" applyFont="1" applyFill="1" applyBorder="1" applyAlignment="1">
      <alignment horizontal="center" vertical="center" wrapText="1"/>
    </xf>
    <xf numFmtId="164" fontId="24" fillId="12" borderId="3" xfId="0" applyNumberFormat="1" applyFont="1" applyFill="1" applyBorder="1" applyAlignment="1">
      <alignment horizontal="center" vertical="center" wrapText="1"/>
    </xf>
    <xf numFmtId="164" fontId="25" fillId="12" borderId="15" xfId="0" applyNumberFormat="1" applyFont="1" applyFill="1" applyBorder="1" applyAlignment="1">
      <alignment horizontal="center" vertical="center" wrapText="1"/>
    </xf>
    <xf numFmtId="1" fontId="22" fillId="4" borderId="36" xfId="0" applyNumberFormat="1" applyFont="1" applyFill="1" applyBorder="1" applyAlignment="1">
      <alignment horizontal="center" vertical="center" shrinkToFit="1"/>
    </xf>
    <xf numFmtId="1" fontId="22" fillId="4" borderId="37" xfId="0" applyNumberFormat="1" applyFont="1" applyFill="1" applyBorder="1" applyAlignment="1">
      <alignment horizontal="center" vertical="center" shrinkToFi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68" xfId="0" applyFont="1" applyFill="1" applyBorder="1" applyAlignment="1">
      <alignment horizontal="center" vertical="center" wrapText="1"/>
    </xf>
    <xf numFmtId="0" fontId="23" fillId="6" borderId="47" xfId="0" applyFont="1" applyFill="1" applyBorder="1" applyAlignment="1">
      <alignment horizontal="center" vertical="center" wrapText="1"/>
    </xf>
    <xf numFmtId="0" fontId="24" fillId="0" borderId="97" xfId="0" applyFont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right" vertical="center" wrapText="1"/>
    </xf>
    <xf numFmtId="0" fontId="22" fillId="4" borderId="3" xfId="0" applyFont="1" applyFill="1" applyBorder="1" applyAlignment="1">
      <alignment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15" fillId="6" borderId="36" xfId="0" applyFont="1" applyFill="1" applyBorder="1" applyAlignment="1">
      <alignment horizontal="center" vertical="center"/>
    </xf>
    <xf numFmtId="0" fontId="24" fillId="0" borderId="49" xfId="0" applyFont="1" applyBorder="1" applyAlignment="1">
      <alignment horizontal="center" vertical="center" wrapText="1"/>
    </xf>
    <xf numFmtId="0" fontId="0" fillId="0" borderId="81" xfId="0" applyBorder="1" applyAlignment="1">
      <alignment horizontal="center" vertical="center"/>
    </xf>
    <xf numFmtId="0" fontId="8" fillId="0" borderId="68" xfId="0" applyFont="1" applyBorder="1" applyAlignment="1">
      <alignment horizontal="center" vertical="center" wrapText="1"/>
    </xf>
    <xf numFmtId="164" fontId="25" fillId="12" borderId="82" xfId="0" applyNumberFormat="1" applyFont="1" applyFill="1" applyBorder="1" applyAlignment="1">
      <alignment horizontal="center" vertical="center"/>
    </xf>
    <xf numFmtId="164" fontId="25" fillId="12" borderId="78" xfId="0" applyNumberFormat="1" applyFont="1" applyFill="1" applyBorder="1" applyAlignment="1">
      <alignment horizontal="center" vertical="center"/>
    </xf>
    <xf numFmtId="164" fontId="25" fillId="12" borderId="52" xfId="0" applyNumberFormat="1" applyFont="1" applyFill="1" applyBorder="1" applyAlignment="1">
      <alignment horizontal="center" vertical="center"/>
    </xf>
    <xf numFmtId="3" fontId="10" fillId="9" borderId="24" xfId="1" applyNumberFormat="1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/>
    </xf>
    <xf numFmtId="3" fontId="11" fillId="9" borderId="63" xfId="1" applyNumberFormat="1" applyFont="1" applyFill="1" applyBorder="1" applyAlignment="1">
      <alignment horizontal="center" vertical="center" wrapText="1"/>
    </xf>
    <xf numFmtId="3" fontId="11" fillId="9" borderId="22" xfId="1" applyNumberFormat="1" applyFont="1" applyFill="1" applyBorder="1" applyAlignment="1">
      <alignment horizontal="center" vertical="center" wrapText="1"/>
    </xf>
    <xf numFmtId="0" fontId="10" fillId="9" borderId="91" xfId="0" applyFont="1" applyFill="1" applyBorder="1" applyAlignment="1">
      <alignment horizontal="center" vertical="center"/>
    </xf>
    <xf numFmtId="0" fontId="10" fillId="9" borderId="45" xfId="0" applyFont="1" applyFill="1" applyBorder="1" applyAlignment="1">
      <alignment horizontal="center" vertical="center"/>
    </xf>
    <xf numFmtId="0" fontId="10" fillId="9" borderId="92" xfId="0" applyFont="1" applyFill="1" applyBorder="1" applyAlignment="1">
      <alignment horizontal="center" vertical="center"/>
    </xf>
    <xf numFmtId="0" fontId="10" fillId="9" borderId="93" xfId="0" applyFont="1" applyFill="1" applyBorder="1" applyAlignment="1">
      <alignment horizontal="center" vertical="center"/>
    </xf>
    <xf numFmtId="3" fontId="10" fillId="9" borderId="78" xfId="1" applyNumberFormat="1" applyFont="1" applyFill="1" applyBorder="1" applyAlignment="1">
      <alignment horizontal="center" vertical="center" wrapText="1"/>
    </xf>
    <xf numFmtId="0" fontId="10" fillId="9" borderId="78" xfId="0" applyFont="1" applyFill="1" applyBorder="1" applyAlignment="1">
      <alignment horizontal="center" vertical="center"/>
    </xf>
    <xf numFmtId="0" fontId="10" fillId="9" borderId="84" xfId="0" applyFont="1" applyFill="1" applyBorder="1" applyAlignment="1">
      <alignment horizontal="center" vertical="center"/>
    </xf>
    <xf numFmtId="0" fontId="10" fillId="9" borderId="52" xfId="0" applyFont="1" applyFill="1" applyBorder="1" applyAlignment="1">
      <alignment horizontal="center" vertical="center"/>
    </xf>
    <xf numFmtId="0" fontId="6" fillId="0" borderId="53" xfId="1" applyFont="1" applyBorder="1" applyAlignment="1">
      <alignment horizontal="left" vertical="center" wrapText="1"/>
    </xf>
    <xf numFmtId="0" fontId="6" fillId="0" borderId="54" xfId="1" applyFont="1" applyBorder="1" applyAlignment="1">
      <alignment horizontal="left" vertical="center" wrapText="1"/>
    </xf>
    <xf numFmtId="3" fontId="6" fillId="0" borderId="54" xfId="1" applyNumberFormat="1" applyFont="1" applyBorder="1" applyAlignment="1">
      <alignment horizontal="center" vertical="center" wrapText="1"/>
    </xf>
    <xf numFmtId="0" fontId="12" fillId="11" borderId="100" xfId="0" applyFont="1" applyFill="1" applyBorder="1" applyAlignment="1">
      <alignment horizontal="center" vertical="center" wrapText="1"/>
    </xf>
    <xf numFmtId="1" fontId="3" fillId="9" borderId="33" xfId="0" applyNumberFormat="1" applyFont="1" applyFill="1" applyBorder="1" applyAlignment="1">
      <alignment horizontal="center" vertical="center" shrinkToFit="1"/>
    </xf>
    <xf numFmtId="1" fontId="3" fillId="9" borderId="65" xfId="0" applyNumberFormat="1" applyFont="1" applyFill="1" applyBorder="1" applyAlignment="1">
      <alignment horizontal="center" vertical="center" shrinkToFit="1"/>
    </xf>
    <xf numFmtId="0" fontId="5" fillId="6" borderId="33" xfId="0" applyFont="1" applyFill="1" applyBorder="1" applyAlignment="1">
      <alignment horizontal="center" vertical="center" wrapText="1"/>
    </xf>
    <xf numFmtId="1" fontId="3" fillId="9" borderId="22" xfId="0" applyNumberFormat="1" applyFont="1" applyFill="1" applyBorder="1" applyAlignment="1">
      <alignment horizontal="center" vertical="center" shrinkToFit="1"/>
    </xf>
    <xf numFmtId="0" fontId="0" fillId="6" borderId="56" xfId="0" applyFill="1" applyBorder="1" applyAlignment="1">
      <alignment horizontal="center" vertical="center" wrapText="1"/>
    </xf>
    <xf numFmtId="0" fontId="19" fillId="9" borderId="55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5" fillId="6" borderId="18" xfId="0" applyFont="1" applyFill="1" applyBorder="1" applyAlignment="1">
      <alignment vertical="center" wrapText="1"/>
    </xf>
    <xf numFmtId="0" fontId="0" fillId="6" borderId="36" xfId="0" applyFill="1" applyBorder="1" applyAlignment="1">
      <alignment horizontal="center" vertical="center" wrapText="1"/>
    </xf>
    <xf numFmtId="1" fontId="3" fillId="9" borderId="34" xfId="0" applyNumberFormat="1" applyFont="1" applyFill="1" applyBorder="1" applyAlignment="1">
      <alignment horizontal="center" vertical="center" shrinkToFit="1"/>
    </xf>
    <xf numFmtId="1" fontId="3" fillId="14" borderId="16" xfId="0" applyNumberFormat="1" applyFont="1" applyFill="1" applyBorder="1" applyAlignment="1">
      <alignment horizontal="center" vertical="center" shrinkToFit="1"/>
    </xf>
    <xf numFmtId="1" fontId="30" fillId="9" borderId="16" xfId="0" applyNumberFormat="1" applyFont="1" applyFill="1" applyBorder="1" applyAlignment="1">
      <alignment horizontal="center" vertical="center" shrinkToFit="1"/>
    </xf>
    <xf numFmtId="1" fontId="30" fillId="9" borderId="16" xfId="0" applyNumberFormat="1" applyFont="1" applyFill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3" fillId="0" borderId="68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>
      <alignment horizontal="center" vertical="center" shrinkToFit="1"/>
    </xf>
    <xf numFmtId="0" fontId="10" fillId="6" borderId="56" xfId="0" applyFont="1" applyFill="1" applyBorder="1" applyAlignment="1">
      <alignment horizontal="center" vertical="center" wrapText="1"/>
    </xf>
    <xf numFmtId="0" fontId="10" fillId="9" borderId="29" xfId="0" applyFont="1" applyFill="1" applyBorder="1" applyAlignment="1">
      <alignment horizontal="center" vertical="center"/>
    </xf>
    <xf numFmtId="0" fontId="10" fillId="9" borderId="111" xfId="0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 wrapText="1"/>
    </xf>
    <xf numFmtId="3" fontId="10" fillId="9" borderId="29" xfId="1" applyNumberFormat="1" applyFont="1" applyFill="1" applyBorder="1" applyAlignment="1">
      <alignment horizontal="center" vertical="center" wrapText="1"/>
    </xf>
    <xf numFmtId="0" fontId="10" fillId="6" borderId="47" xfId="0" applyFont="1" applyFill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1" fontId="3" fillId="9" borderId="68" xfId="0" applyNumberFormat="1" applyFont="1" applyFill="1" applyBorder="1" applyAlignment="1">
      <alignment horizontal="center" vertical="center" shrinkToFit="1"/>
    </xf>
    <xf numFmtId="0" fontId="10" fillId="6" borderId="97" xfId="0" applyFont="1" applyFill="1" applyBorder="1" applyAlignment="1">
      <alignment horizontal="center" vertical="center" wrapText="1"/>
    </xf>
    <xf numFmtId="1" fontId="3" fillId="6" borderId="87" xfId="0" applyNumberFormat="1" applyFont="1" applyFill="1" applyBorder="1" applyAlignment="1">
      <alignment horizontal="center" vertical="center" shrinkToFit="1"/>
    </xf>
    <xf numFmtId="1" fontId="3" fillId="6" borderId="19" xfId="0" applyNumberFormat="1" applyFont="1" applyFill="1" applyBorder="1" applyAlignment="1">
      <alignment horizontal="center" vertical="center" shrinkToFit="1"/>
    </xf>
    <xf numFmtId="1" fontId="3" fillId="6" borderId="112" xfId="0" applyNumberFormat="1" applyFont="1" applyFill="1" applyBorder="1" applyAlignment="1">
      <alignment horizontal="center" vertical="center" shrinkToFit="1"/>
    </xf>
    <xf numFmtId="0" fontId="22" fillId="4" borderId="97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6" borderId="63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1" fontId="3" fillId="6" borderId="19" xfId="0" applyNumberFormat="1" applyFont="1" applyFill="1" applyBorder="1" applyAlignment="1">
      <alignment horizontal="center" vertical="center" shrinkToFit="1"/>
    </xf>
    <xf numFmtId="1" fontId="3" fillId="6" borderId="17" xfId="0" applyNumberFormat="1" applyFont="1" applyFill="1" applyBorder="1" applyAlignment="1">
      <alignment horizontal="center" vertical="center" shrinkToFit="1"/>
    </xf>
    <xf numFmtId="0" fontId="5" fillId="6" borderId="33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shrinkToFit="1"/>
    </xf>
    <xf numFmtId="1" fontId="3" fillId="0" borderId="13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1" fontId="3" fillId="9" borderId="30" xfId="0" applyNumberFormat="1" applyFont="1" applyFill="1" applyBorder="1" applyAlignment="1">
      <alignment horizontal="center" vertical="center" shrinkToFit="1"/>
    </xf>
    <xf numFmtId="1" fontId="3" fillId="9" borderId="32" xfId="0" applyNumberFormat="1" applyFont="1" applyFill="1" applyBorder="1" applyAlignment="1">
      <alignment horizontal="center" vertical="center" shrinkToFit="1"/>
    </xf>
    <xf numFmtId="1" fontId="3" fillId="9" borderId="67" xfId="0" applyNumberFormat="1" applyFont="1" applyFill="1" applyBorder="1" applyAlignment="1">
      <alignment horizontal="center" vertical="center" shrinkToFit="1"/>
    </xf>
    <xf numFmtId="1" fontId="3" fillId="9" borderId="66" xfId="0" applyNumberFormat="1" applyFont="1" applyFill="1" applyBorder="1" applyAlignment="1">
      <alignment horizontal="center" vertical="center" shrinkToFi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1" fontId="3" fillId="9" borderId="33" xfId="0" applyNumberFormat="1" applyFont="1" applyFill="1" applyBorder="1" applyAlignment="1">
      <alignment horizontal="center" vertical="center" shrinkToFit="1"/>
    </xf>
    <xf numFmtId="1" fontId="3" fillId="9" borderId="99" xfId="0" applyNumberFormat="1" applyFont="1" applyFill="1" applyBorder="1" applyAlignment="1">
      <alignment horizontal="center" vertical="center" shrinkToFit="1"/>
    </xf>
    <xf numFmtId="1" fontId="3" fillId="9" borderId="65" xfId="0" applyNumberFormat="1" applyFont="1" applyFill="1" applyBorder="1" applyAlignment="1">
      <alignment horizontal="center" vertical="center" shrinkToFit="1"/>
    </xf>
    <xf numFmtId="0" fontId="5" fillId="6" borderId="32" xfId="0" applyFont="1" applyFill="1" applyBorder="1" applyAlignment="1">
      <alignment horizontal="center" vertical="center" wrapText="1"/>
    </xf>
    <xf numFmtId="1" fontId="20" fillId="0" borderId="14" xfId="0" applyNumberFormat="1" applyFont="1" applyBorder="1" applyAlignment="1">
      <alignment horizontal="center" vertical="center" shrinkToFit="1"/>
    </xf>
    <xf numFmtId="1" fontId="20" fillId="0" borderId="13" xfId="0" applyNumberFormat="1" applyFont="1" applyBorder="1" applyAlignment="1">
      <alignment horizontal="center" vertical="center" shrinkToFi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85" xfId="0" applyFont="1" applyFill="1" applyBorder="1" applyAlignment="1">
      <alignment horizontal="center" vertical="center" wrapText="1"/>
    </xf>
    <xf numFmtId="0" fontId="5" fillId="7" borderId="86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37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05" xfId="0" applyFont="1" applyFill="1" applyBorder="1" applyAlignment="1">
      <alignment horizontal="center" vertical="center" wrapText="1"/>
    </xf>
    <xf numFmtId="0" fontId="5" fillId="7" borderId="106" xfId="0" applyFont="1" applyFill="1" applyBorder="1" applyAlignment="1">
      <alignment horizontal="center" vertical="center" wrapText="1"/>
    </xf>
    <xf numFmtId="1" fontId="3" fillId="9" borderId="34" xfId="0" applyNumberFormat="1" applyFont="1" applyFill="1" applyBorder="1" applyAlignment="1">
      <alignment horizontal="center" vertical="center" shrinkToFit="1"/>
    </xf>
    <xf numFmtId="1" fontId="3" fillId="9" borderId="31" xfId="0" applyNumberFormat="1" applyFont="1" applyFill="1" applyBorder="1" applyAlignment="1">
      <alignment horizontal="center" vertical="center" shrinkToFit="1"/>
    </xf>
    <xf numFmtId="1" fontId="3" fillId="9" borderId="98" xfId="0" applyNumberFormat="1" applyFont="1" applyFill="1" applyBorder="1" applyAlignment="1">
      <alignment horizontal="center" vertical="center" shrinkToFit="1"/>
    </xf>
    <xf numFmtId="1" fontId="3" fillId="9" borderId="44" xfId="0" applyNumberFormat="1" applyFont="1" applyFill="1" applyBorder="1" applyAlignment="1">
      <alignment horizontal="center" vertical="center" shrinkToFit="1"/>
    </xf>
    <xf numFmtId="1" fontId="3" fillId="9" borderId="45" xfId="0" applyNumberFormat="1" applyFont="1" applyFill="1" applyBorder="1" applyAlignment="1">
      <alignment horizontal="center" vertical="center" shrinkToFit="1"/>
    </xf>
    <xf numFmtId="0" fontId="5" fillId="7" borderId="101" xfId="0" applyFont="1" applyFill="1" applyBorder="1" applyAlignment="1">
      <alignment horizontal="center" vertical="center" wrapText="1"/>
    </xf>
    <xf numFmtId="0" fontId="5" fillId="7" borderId="10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3" fillId="6" borderId="13" xfId="0" applyNumberFormat="1" applyFont="1" applyFill="1" applyBorder="1" applyAlignment="1">
      <alignment horizontal="center" vertical="center" shrinkToFit="1"/>
    </xf>
    <xf numFmtId="1" fontId="3" fillId="6" borderId="8" xfId="0" applyNumberFormat="1" applyFont="1" applyFill="1" applyBorder="1" applyAlignment="1">
      <alignment horizontal="center" vertical="center" shrinkToFit="1"/>
    </xf>
    <xf numFmtId="0" fontId="0" fillId="6" borderId="56" xfId="0" applyFill="1" applyBorder="1" applyAlignment="1">
      <alignment horizontal="center" vertical="center" wrapText="1"/>
    </xf>
    <xf numFmtId="0" fontId="0" fillId="6" borderId="57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 vertical="center" wrapText="1"/>
    </xf>
    <xf numFmtId="0" fontId="0" fillId="6" borderId="47" xfId="0" applyFill="1" applyBorder="1" applyAlignment="1">
      <alignment horizontal="center" vertical="center" wrapText="1"/>
    </xf>
    <xf numFmtId="0" fontId="0" fillId="6" borderId="46" xfId="0" applyFill="1" applyBorder="1" applyAlignment="1">
      <alignment horizontal="center" vertical="center" wrapText="1"/>
    </xf>
    <xf numFmtId="1" fontId="3" fillId="9" borderId="93" xfId="0" applyNumberFormat="1" applyFont="1" applyFill="1" applyBorder="1" applyAlignment="1">
      <alignment horizontal="center" vertical="center" shrinkToFit="1"/>
    </xf>
    <xf numFmtId="1" fontId="3" fillId="9" borderId="92" xfId="0" applyNumberFormat="1" applyFont="1" applyFill="1" applyBorder="1" applyAlignment="1">
      <alignment horizontal="center" vertical="center" shrinkToFit="1"/>
    </xf>
    <xf numFmtId="1" fontId="3" fillId="9" borderId="103" xfId="0" applyNumberFormat="1" applyFont="1" applyFill="1" applyBorder="1" applyAlignment="1">
      <alignment horizontal="center" vertical="center" shrinkToFit="1"/>
    </xf>
    <xf numFmtId="1" fontId="3" fillId="9" borderId="104" xfId="0" applyNumberFormat="1" applyFont="1" applyFill="1" applyBorder="1" applyAlignment="1">
      <alignment horizontal="center" vertical="center" shrinkToFi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5" fillId="7" borderId="107" xfId="0" applyFont="1" applyFill="1" applyBorder="1" applyAlignment="1">
      <alignment horizontal="center" vertical="center" wrapText="1"/>
    </xf>
    <xf numFmtId="0" fontId="5" fillId="7" borderId="108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1" fontId="3" fillId="6" borderId="14" xfId="0" applyNumberFormat="1" applyFont="1" applyFill="1" applyBorder="1" applyAlignment="1">
      <alignment horizontal="center" vertical="center" shrinkToFit="1"/>
    </xf>
    <xf numFmtId="0" fontId="5" fillId="6" borderId="1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90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91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77" xfId="0" applyFont="1" applyFill="1" applyBorder="1" applyAlignment="1">
      <alignment horizontal="center" vertical="center" wrapText="1"/>
    </xf>
    <xf numFmtId="1" fontId="3" fillId="6" borderId="25" xfId="0" applyNumberFormat="1" applyFont="1" applyFill="1" applyBorder="1" applyAlignment="1">
      <alignment horizontal="center" vertical="center" shrinkToFit="1"/>
    </xf>
    <xf numFmtId="1" fontId="3" fillId="6" borderId="22" xfId="0" applyNumberFormat="1" applyFont="1" applyFill="1" applyBorder="1" applyAlignment="1">
      <alignment horizontal="center" vertical="center" shrinkToFit="1"/>
    </xf>
    <xf numFmtId="1" fontId="3" fillId="6" borderId="27" xfId="0" applyNumberFormat="1" applyFont="1" applyFill="1" applyBorder="1" applyAlignment="1">
      <alignment horizontal="center" vertical="center" shrinkToFit="1"/>
    </xf>
    <xf numFmtId="0" fontId="12" fillId="2" borderId="46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12" fillId="3" borderId="38" xfId="0" applyFont="1" applyFill="1" applyBorder="1" applyAlignment="1">
      <alignment horizontal="center" vertical="center" wrapText="1"/>
    </xf>
    <xf numFmtId="0" fontId="12" fillId="3" borderId="39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1" fontId="5" fillId="0" borderId="40" xfId="0" applyNumberFormat="1" applyFont="1" applyBorder="1" applyAlignment="1">
      <alignment horizontal="center" vertical="center"/>
    </xf>
    <xf numFmtId="1" fontId="5" fillId="0" borderId="41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5" fillId="0" borderId="43" xfId="0" applyNumberFormat="1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2" fillId="0" borderId="6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center" vertical="center" shrinkToFit="1"/>
    </xf>
    <xf numFmtId="1" fontId="3" fillId="0" borderId="19" xfId="0" applyNumberFormat="1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16" fillId="10" borderId="3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" fontId="3" fillId="6" borderId="5" xfId="0" applyNumberFormat="1" applyFont="1" applyFill="1" applyBorder="1" applyAlignment="1">
      <alignment horizontal="center" vertical="center" shrinkToFit="1"/>
    </xf>
    <xf numFmtId="0" fontId="5" fillId="5" borderId="60" xfId="0" applyFont="1" applyFill="1" applyBorder="1" applyAlignment="1">
      <alignment horizontal="center" vertical="center" wrapText="1"/>
    </xf>
    <xf numFmtId="0" fontId="5" fillId="5" borderId="59" xfId="0" applyFont="1" applyFill="1" applyBorder="1" applyAlignment="1">
      <alignment horizontal="center" vertical="center" wrapText="1"/>
    </xf>
    <xf numFmtId="0" fontId="12" fillId="3" borderId="96" xfId="0" applyFont="1" applyFill="1" applyBorder="1" applyAlignment="1">
      <alignment horizontal="center" vertical="center" wrapText="1"/>
    </xf>
    <xf numFmtId="1" fontId="3" fillId="9" borderId="80" xfId="0" applyNumberFormat="1" applyFont="1" applyFill="1" applyBorder="1" applyAlignment="1">
      <alignment horizontal="center" vertical="center" shrinkToFit="1"/>
    </xf>
    <xf numFmtId="1" fontId="3" fillId="9" borderId="109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5" borderId="78" xfId="0" applyFont="1" applyFill="1" applyBorder="1" applyAlignment="1">
      <alignment horizontal="center" vertical="center" wrapText="1"/>
    </xf>
    <xf numFmtId="0" fontId="4" fillId="5" borderId="84" xfId="0" applyFont="1" applyFill="1" applyBorder="1" applyAlignment="1">
      <alignment horizontal="center" vertical="center" wrapText="1"/>
    </xf>
    <xf numFmtId="0" fontId="12" fillId="2" borderId="47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" fontId="27" fillId="0" borderId="6" xfId="0" applyNumberFormat="1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1" fontId="27" fillId="0" borderId="14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1" fontId="27" fillId="0" borderId="9" xfId="0" applyNumberFormat="1" applyFont="1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12" fillId="2" borderId="4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5" fillId="5" borderId="68" xfId="0" applyFont="1" applyFill="1" applyBorder="1" applyAlignment="1">
      <alignment horizontal="center" vertical="center" wrapText="1"/>
    </xf>
    <xf numFmtId="0" fontId="4" fillId="5" borderId="69" xfId="0" applyFont="1" applyFill="1" applyBorder="1" applyAlignment="1">
      <alignment horizontal="center" vertical="center" wrapText="1"/>
    </xf>
    <xf numFmtId="0" fontId="5" fillId="5" borderId="83" xfId="0" applyFont="1" applyFill="1" applyBorder="1" applyAlignment="1">
      <alignment horizontal="center" vertical="center" wrapText="1"/>
    </xf>
    <xf numFmtId="0" fontId="5" fillId="5" borderId="79" xfId="0" applyFont="1" applyFill="1" applyBorder="1" applyAlignment="1">
      <alignment horizontal="center" vertical="center" wrapText="1"/>
    </xf>
    <xf numFmtId="0" fontId="4" fillId="5" borderId="79" xfId="0" applyFont="1" applyFill="1" applyBorder="1" applyAlignment="1">
      <alignment horizontal="center" vertical="center" wrapText="1"/>
    </xf>
    <xf numFmtId="0" fontId="5" fillId="5" borderId="69" xfId="0" applyFont="1" applyFill="1" applyBorder="1" applyAlignment="1">
      <alignment horizontal="center" vertical="center" wrapText="1"/>
    </xf>
    <xf numFmtId="0" fontId="12" fillId="2" borderId="51" xfId="0" applyFont="1" applyFill="1" applyBorder="1" applyAlignment="1">
      <alignment horizontal="center" vertical="center" wrapText="1"/>
    </xf>
    <xf numFmtId="1" fontId="3" fillId="0" borderId="68" xfId="0" applyNumberFormat="1" applyFont="1" applyBorder="1" applyAlignment="1">
      <alignment horizontal="center" vertical="center" shrinkToFit="1"/>
    </xf>
    <xf numFmtId="1" fontId="3" fillId="0" borderId="69" xfId="0" applyNumberFormat="1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12" fillId="3" borderId="71" xfId="0" applyFont="1" applyFill="1" applyBorder="1" applyAlignment="1">
      <alignment horizontal="center" vertical="center" wrapText="1"/>
    </xf>
    <xf numFmtId="0" fontId="12" fillId="3" borderId="72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5" borderId="87" xfId="0" applyFont="1" applyFill="1" applyBorder="1" applyAlignment="1">
      <alignment horizontal="center" vertical="center" wrapText="1"/>
    </xf>
    <xf numFmtId="0" fontId="4" fillId="5" borderId="87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7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left" vertical="center" wrapText="1"/>
    </xf>
    <xf numFmtId="0" fontId="12" fillId="8" borderId="2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shrinkToFit="1"/>
    </xf>
    <xf numFmtId="1" fontId="3" fillId="0" borderId="17" xfId="0" applyNumberFormat="1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8" fillId="5" borderId="20" xfId="0" applyFont="1" applyFill="1" applyBorder="1" applyAlignment="1">
      <alignment horizontal="center" vertical="center" wrapText="1"/>
    </xf>
    <xf numFmtId="0" fontId="18" fillId="5" borderId="21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73" xfId="0" applyFont="1" applyFill="1" applyBorder="1" applyAlignment="1">
      <alignment horizontal="center" vertical="center" wrapText="1"/>
    </xf>
    <xf numFmtId="0" fontId="12" fillId="2" borderId="7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9" xfId="0" applyFont="1" applyFill="1" applyBorder="1" applyAlignment="1">
      <alignment horizontal="center" vertical="center" wrapText="1"/>
    </xf>
    <xf numFmtId="0" fontId="12" fillId="2" borderId="81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 vertical="center" shrinkToFit="1"/>
    </xf>
    <xf numFmtId="1" fontId="3" fillId="0" borderId="21" xfId="0" applyNumberFormat="1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95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center" vertical="center" wrapText="1"/>
    </xf>
    <xf numFmtId="0" fontId="5" fillId="7" borderId="94" xfId="0" applyFont="1" applyFill="1" applyBorder="1" applyAlignment="1">
      <alignment horizontal="center" vertical="center" wrapText="1"/>
    </xf>
    <xf numFmtId="0" fontId="12" fillId="2" borderId="75" xfId="0" applyFont="1" applyFill="1" applyBorder="1" applyAlignment="1">
      <alignment horizontal="left" vertical="center" wrapText="1"/>
    </xf>
    <xf numFmtId="0" fontId="12" fillId="2" borderId="76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shrinkToFit="1"/>
    </xf>
    <xf numFmtId="1" fontId="3" fillId="0" borderId="5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>
      <alignment horizontal="center" vertical="center" shrinkToFit="1"/>
    </xf>
    <xf numFmtId="1" fontId="3" fillId="0" borderId="8" xfId="0" applyNumberFormat="1" applyFont="1" applyBorder="1" applyAlignment="1">
      <alignment horizontal="center" vertical="center" shrinkToFit="1"/>
    </xf>
    <xf numFmtId="0" fontId="12" fillId="2" borderId="5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7" borderId="87" xfId="0" applyFont="1" applyFill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top" wrapText="1"/>
    </xf>
    <xf numFmtId="0" fontId="2" fillId="0" borderId="78" xfId="0" applyFont="1" applyBorder="1" applyAlignment="1">
      <alignment horizontal="center" vertical="top" wrapText="1"/>
    </xf>
    <xf numFmtId="0" fontId="2" fillId="0" borderId="110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8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1" fontId="3" fillId="0" borderId="60" xfId="0" applyNumberFormat="1" applyFont="1" applyBorder="1" applyAlignment="1">
      <alignment horizontal="center" vertical="center" shrinkToFit="1"/>
    </xf>
    <xf numFmtId="1" fontId="3" fillId="0" borderId="59" xfId="0" applyNumberFormat="1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CC"/>
      <color rgb="FFFF97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MDS_PLR\JMDS%202024\Kits%20signal&#233;tique\PACA%20CORSE%20Tableau%20kit%20JMDS%202024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>
        <row r="23">
          <cell r="N23">
            <v>60</v>
          </cell>
          <cell r="O23">
            <v>2</v>
          </cell>
          <cell r="Q23">
            <v>2</v>
          </cell>
          <cell r="R23">
            <v>2</v>
          </cell>
          <cell r="S23">
            <v>0</v>
          </cell>
          <cell r="T23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0"/>
  <sheetViews>
    <sheetView tabSelected="1" zoomScale="80" zoomScaleNormal="80" zoomScaleSheetLayoutView="70" workbookViewId="0">
      <pane ySplit="1" topLeftCell="A176" activePane="bottomLeft" state="frozen"/>
      <selection activeCell="I1" sqref="I1"/>
      <selection pane="bottomLeft" activeCell="K7" sqref="K7:K8"/>
    </sheetView>
  </sheetViews>
  <sheetFormatPr baseColWidth="10" defaultColWidth="11.42578125" defaultRowHeight="15" x14ac:dyDescent="0.25"/>
  <cols>
    <col min="1" max="1" width="3.42578125" style="1" customWidth="1"/>
    <col min="2" max="2" width="10.42578125" style="1" customWidth="1"/>
    <col min="3" max="3" width="6.85546875" style="1" customWidth="1"/>
    <col min="4" max="4" width="8.5703125" style="1" customWidth="1"/>
    <col min="5" max="5" width="10.42578125" style="1" customWidth="1"/>
    <col min="6" max="6" width="5.28515625" style="1" customWidth="1"/>
    <col min="7" max="7" width="4.85546875" style="1" customWidth="1"/>
    <col min="8" max="8" width="11.42578125" style="1" customWidth="1"/>
    <col min="9" max="9" width="25.7109375" style="1" customWidth="1"/>
    <col min="10" max="10" width="9.7109375" style="1" customWidth="1"/>
    <col min="11" max="11" width="31.5703125" style="4" customWidth="1"/>
    <col min="12" max="12" width="11.42578125" style="1"/>
    <col min="13" max="13" width="25" style="1" customWidth="1"/>
    <col min="14" max="14" width="12" style="1" customWidth="1"/>
    <col min="15" max="15" width="12.85546875" style="1" customWidth="1"/>
    <col min="16" max="19" width="12" style="1" customWidth="1"/>
    <col min="20" max="20" width="38.85546875" style="4" bestFit="1" customWidth="1"/>
    <col min="21" max="16384" width="11.42578125" style="1"/>
  </cols>
  <sheetData>
    <row r="1" spans="2:20" ht="15.75" thickBot="1" x14ac:dyDescent="0.3"/>
    <row r="2" spans="2:20" ht="43.5" customHeight="1" thickBot="1" x14ac:dyDescent="0.3">
      <c r="B2" s="314" t="s">
        <v>340</v>
      </c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6"/>
    </row>
    <row r="3" spans="2:20" ht="15.75" thickBot="1" x14ac:dyDescent="0.3">
      <c r="B3" s="436" t="s">
        <v>0</v>
      </c>
      <c r="C3" s="437"/>
      <c r="D3" s="438" t="s">
        <v>1</v>
      </c>
      <c r="E3" s="437"/>
      <c r="F3" s="438" t="s">
        <v>2</v>
      </c>
      <c r="G3" s="437"/>
      <c r="H3" s="438" t="s">
        <v>3</v>
      </c>
      <c r="I3" s="437"/>
      <c r="J3" s="433" t="s">
        <v>4</v>
      </c>
      <c r="K3" s="433" t="s">
        <v>5</v>
      </c>
      <c r="L3" s="317"/>
      <c r="M3" s="317"/>
      <c r="N3" s="317"/>
      <c r="O3" s="317"/>
      <c r="P3" s="317"/>
      <c r="Q3" s="317"/>
      <c r="R3" s="317"/>
      <c r="S3" s="317"/>
      <c r="T3" s="282" t="s">
        <v>137</v>
      </c>
    </row>
    <row r="4" spans="2:20" ht="69" customHeight="1" thickBot="1" x14ac:dyDescent="0.3">
      <c r="B4" s="436"/>
      <c r="C4" s="437"/>
      <c r="D4" s="438"/>
      <c r="E4" s="437"/>
      <c r="F4" s="438"/>
      <c r="G4" s="437"/>
      <c r="H4" s="438"/>
      <c r="I4" s="437"/>
      <c r="J4" s="434"/>
      <c r="K4" s="434"/>
      <c r="L4" s="318" t="s">
        <v>146</v>
      </c>
      <c r="M4" s="319"/>
      <c r="N4" s="116" t="s">
        <v>335</v>
      </c>
      <c r="O4" s="117" t="s">
        <v>334</v>
      </c>
      <c r="P4" s="117" t="s">
        <v>336</v>
      </c>
      <c r="Q4" s="117" t="s">
        <v>337</v>
      </c>
      <c r="R4" s="117" t="s">
        <v>338</v>
      </c>
      <c r="S4" s="145" t="s">
        <v>339</v>
      </c>
      <c r="T4" s="283"/>
    </row>
    <row r="5" spans="2:20" ht="54" customHeight="1" x14ac:dyDescent="0.25">
      <c r="B5" s="177" t="s">
        <v>124</v>
      </c>
      <c r="C5" s="178"/>
      <c r="D5" s="210" t="s">
        <v>147</v>
      </c>
      <c r="E5" s="210"/>
      <c r="F5" s="279">
        <v>1</v>
      </c>
      <c r="G5" s="279"/>
      <c r="H5" s="273" t="s">
        <v>109</v>
      </c>
      <c r="I5" s="274"/>
      <c r="J5" s="320">
        <v>1</v>
      </c>
      <c r="K5" s="435" t="s">
        <v>9</v>
      </c>
      <c r="L5" s="241" t="s">
        <v>164</v>
      </c>
      <c r="M5" s="242"/>
      <c r="N5" s="213">
        <v>40</v>
      </c>
      <c r="O5" s="213">
        <v>2</v>
      </c>
      <c r="P5" s="213">
        <v>2</v>
      </c>
      <c r="Q5" s="213">
        <v>2</v>
      </c>
      <c r="R5" s="213">
        <v>2</v>
      </c>
      <c r="S5" s="215">
        <v>2</v>
      </c>
      <c r="T5" s="260"/>
    </row>
    <row r="6" spans="2:20" ht="42" customHeight="1" x14ac:dyDescent="0.25">
      <c r="B6" s="179"/>
      <c r="C6" s="180"/>
      <c r="D6" s="211"/>
      <c r="E6" s="211"/>
      <c r="F6" s="280"/>
      <c r="G6" s="280"/>
      <c r="H6" s="275"/>
      <c r="I6" s="276"/>
      <c r="J6" s="184"/>
      <c r="K6" s="222"/>
      <c r="L6" s="243"/>
      <c r="M6" s="244"/>
      <c r="N6" s="214"/>
      <c r="O6" s="214"/>
      <c r="P6" s="214"/>
      <c r="Q6" s="214"/>
      <c r="R6" s="214"/>
      <c r="S6" s="216"/>
      <c r="T6" s="257"/>
    </row>
    <row r="7" spans="2:20" ht="47.25" customHeight="1" x14ac:dyDescent="0.25">
      <c r="B7" s="179"/>
      <c r="C7" s="180"/>
      <c r="D7" s="211"/>
      <c r="E7" s="211"/>
      <c r="F7" s="280"/>
      <c r="G7" s="280"/>
      <c r="H7" s="275"/>
      <c r="I7" s="276"/>
      <c r="J7" s="183">
        <f>J5+1</f>
        <v>2</v>
      </c>
      <c r="K7" s="185" t="s">
        <v>11</v>
      </c>
      <c r="L7" s="229" t="s">
        <v>165</v>
      </c>
      <c r="M7" s="230"/>
      <c r="N7" s="219">
        <v>40</v>
      </c>
      <c r="O7" s="219">
        <v>2</v>
      </c>
      <c r="P7" s="219">
        <v>2</v>
      </c>
      <c r="Q7" s="219">
        <v>2</v>
      </c>
      <c r="R7" s="219">
        <v>2</v>
      </c>
      <c r="S7" s="221">
        <v>2</v>
      </c>
      <c r="T7" s="256"/>
    </row>
    <row r="8" spans="2:20" ht="54" customHeight="1" x14ac:dyDescent="0.25">
      <c r="B8" s="179"/>
      <c r="C8" s="180"/>
      <c r="D8" s="211"/>
      <c r="E8" s="211"/>
      <c r="F8" s="280"/>
      <c r="G8" s="280"/>
      <c r="H8" s="275"/>
      <c r="I8" s="276"/>
      <c r="J8" s="184"/>
      <c r="K8" s="222"/>
      <c r="L8" s="227"/>
      <c r="M8" s="228"/>
      <c r="N8" s="220"/>
      <c r="O8" s="220"/>
      <c r="P8" s="220"/>
      <c r="Q8" s="220"/>
      <c r="R8" s="220"/>
      <c r="S8" s="264"/>
      <c r="T8" s="257"/>
    </row>
    <row r="9" spans="2:20" ht="46.5" customHeight="1" x14ac:dyDescent="0.25">
      <c r="B9" s="179"/>
      <c r="C9" s="180"/>
      <c r="D9" s="211"/>
      <c r="E9" s="211"/>
      <c r="F9" s="280"/>
      <c r="G9" s="280"/>
      <c r="H9" s="275"/>
      <c r="I9" s="276"/>
      <c r="J9" s="183">
        <v>3</v>
      </c>
      <c r="K9" s="185" t="s">
        <v>12</v>
      </c>
      <c r="L9" s="217" t="s">
        <v>166</v>
      </c>
      <c r="M9" s="250"/>
      <c r="N9" s="248">
        <v>40</v>
      </c>
      <c r="O9" s="248">
        <v>2</v>
      </c>
      <c r="P9" s="248">
        <v>2</v>
      </c>
      <c r="Q9" s="219">
        <v>0</v>
      </c>
      <c r="R9" s="248">
        <v>2</v>
      </c>
      <c r="S9" s="261">
        <v>2</v>
      </c>
      <c r="T9" s="256"/>
    </row>
    <row r="10" spans="2:20" ht="27" customHeight="1" x14ac:dyDescent="0.25">
      <c r="B10" s="179"/>
      <c r="C10" s="180"/>
      <c r="D10" s="211"/>
      <c r="E10" s="211"/>
      <c r="F10" s="280"/>
      <c r="G10" s="280"/>
      <c r="H10" s="275"/>
      <c r="I10" s="276"/>
      <c r="J10" s="184"/>
      <c r="K10" s="222"/>
      <c r="L10" s="227"/>
      <c r="M10" s="251"/>
      <c r="N10" s="249"/>
      <c r="O10" s="249"/>
      <c r="P10" s="249"/>
      <c r="Q10" s="214"/>
      <c r="R10" s="249"/>
      <c r="S10" s="262"/>
      <c r="T10" s="257"/>
    </row>
    <row r="11" spans="2:20" ht="33.75" customHeight="1" x14ac:dyDescent="0.25">
      <c r="B11" s="179"/>
      <c r="C11" s="180"/>
      <c r="D11" s="211"/>
      <c r="E11" s="211"/>
      <c r="F11" s="280"/>
      <c r="G11" s="280"/>
      <c r="H11" s="275"/>
      <c r="I11" s="276"/>
      <c r="J11" s="183">
        <v>4</v>
      </c>
      <c r="K11" s="185" t="s">
        <v>13</v>
      </c>
      <c r="L11" s="217" t="s">
        <v>167</v>
      </c>
      <c r="M11" s="218"/>
      <c r="N11" s="247">
        <v>40</v>
      </c>
      <c r="O11" s="247">
        <v>2</v>
      </c>
      <c r="P11" s="247">
        <v>2</v>
      </c>
      <c r="Q11" s="219">
        <v>0</v>
      </c>
      <c r="R11" s="247">
        <v>2</v>
      </c>
      <c r="S11" s="263">
        <v>2</v>
      </c>
      <c r="T11" s="256"/>
    </row>
    <row r="12" spans="2:20" ht="31.5" customHeight="1" x14ac:dyDescent="0.25">
      <c r="B12" s="179"/>
      <c r="C12" s="180"/>
      <c r="D12" s="211"/>
      <c r="E12" s="211"/>
      <c r="F12" s="280"/>
      <c r="G12" s="280"/>
      <c r="H12" s="275"/>
      <c r="I12" s="276"/>
      <c r="J12" s="184"/>
      <c r="K12" s="222"/>
      <c r="L12" s="227"/>
      <c r="M12" s="228"/>
      <c r="N12" s="214"/>
      <c r="O12" s="214"/>
      <c r="P12" s="214"/>
      <c r="Q12" s="214"/>
      <c r="R12" s="214"/>
      <c r="S12" s="216"/>
      <c r="T12" s="257"/>
    </row>
    <row r="13" spans="2:20" ht="52.5" customHeight="1" x14ac:dyDescent="0.25">
      <c r="B13" s="179"/>
      <c r="C13" s="180"/>
      <c r="D13" s="211"/>
      <c r="E13" s="211"/>
      <c r="F13" s="280"/>
      <c r="G13" s="280"/>
      <c r="H13" s="275"/>
      <c r="I13" s="276"/>
      <c r="J13" s="183">
        <v>5</v>
      </c>
      <c r="K13" s="185" t="s">
        <v>231</v>
      </c>
      <c r="L13" s="217" t="s">
        <v>238</v>
      </c>
      <c r="M13" s="218"/>
      <c r="N13" s="219">
        <v>0</v>
      </c>
      <c r="O13" s="219">
        <v>1</v>
      </c>
      <c r="P13" s="219">
        <v>0</v>
      </c>
      <c r="Q13" s="219">
        <v>0</v>
      </c>
      <c r="R13" s="219">
        <v>1</v>
      </c>
      <c r="S13" s="221">
        <v>2</v>
      </c>
      <c r="T13" s="256"/>
    </row>
    <row r="14" spans="2:20" ht="50.25" customHeight="1" x14ac:dyDescent="0.25">
      <c r="B14" s="179"/>
      <c r="C14" s="180"/>
      <c r="D14" s="211"/>
      <c r="E14" s="211"/>
      <c r="F14" s="280"/>
      <c r="G14" s="280"/>
      <c r="H14" s="275"/>
      <c r="I14" s="276"/>
      <c r="J14" s="184"/>
      <c r="K14" s="222"/>
      <c r="L14" s="227" t="s">
        <v>168</v>
      </c>
      <c r="M14" s="228"/>
      <c r="N14" s="214"/>
      <c r="O14" s="214"/>
      <c r="P14" s="214"/>
      <c r="Q14" s="214"/>
      <c r="R14" s="214"/>
      <c r="S14" s="216"/>
      <c r="T14" s="257"/>
    </row>
    <row r="15" spans="2:20" ht="48" customHeight="1" x14ac:dyDescent="0.25">
      <c r="B15" s="179"/>
      <c r="C15" s="180"/>
      <c r="D15" s="211"/>
      <c r="E15" s="211"/>
      <c r="F15" s="280"/>
      <c r="G15" s="280"/>
      <c r="H15" s="275"/>
      <c r="I15" s="276"/>
      <c r="J15" s="183">
        <v>6</v>
      </c>
      <c r="K15" s="185" t="s">
        <v>232</v>
      </c>
      <c r="L15" s="217" t="s">
        <v>238</v>
      </c>
      <c r="M15" s="218"/>
      <c r="N15" s="219">
        <v>0</v>
      </c>
      <c r="O15" s="219">
        <v>2</v>
      </c>
      <c r="P15" s="219">
        <v>1</v>
      </c>
      <c r="Q15" s="219">
        <v>0</v>
      </c>
      <c r="R15" s="219">
        <v>2</v>
      </c>
      <c r="S15" s="221">
        <v>4</v>
      </c>
      <c r="T15" s="256"/>
    </row>
    <row r="16" spans="2:20" ht="37.5" customHeight="1" x14ac:dyDescent="0.25">
      <c r="B16" s="179"/>
      <c r="C16" s="180"/>
      <c r="D16" s="211"/>
      <c r="E16" s="211"/>
      <c r="F16" s="280"/>
      <c r="G16" s="280"/>
      <c r="H16" s="275"/>
      <c r="I16" s="276"/>
      <c r="J16" s="184"/>
      <c r="K16" s="222"/>
      <c r="L16" s="227" t="s">
        <v>233</v>
      </c>
      <c r="M16" s="228"/>
      <c r="N16" s="214"/>
      <c r="O16" s="214"/>
      <c r="P16" s="214"/>
      <c r="Q16" s="214"/>
      <c r="R16" s="214"/>
      <c r="S16" s="216"/>
      <c r="T16" s="257"/>
    </row>
    <row r="17" spans="2:20" ht="69.75" customHeight="1" x14ac:dyDescent="0.25">
      <c r="B17" s="179"/>
      <c r="C17" s="180"/>
      <c r="D17" s="211"/>
      <c r="E17" s="211"/>
      <c r="F17" s="280"/>
      <c r="G17" s="280"/>
      <c r="H17" s="275"/>
      <c r="I17" s="276"/>
      <c r="J17" s="173">
        <v>7</v>
      </c>
      <c r="K17" s="15" t="s">
        <v>142</v>
      </c>
      <c r="L17" s="225" t="s">
        <v>169</v>
      </c>
      <c r="M17" s="226"/>
      <c r="N17" s="146">
        <v>100</v>
      </c>
      <c r="O17" s="146">
        <v>2</v>
      </c>
      <c r="P17" s="146">
        <v>2</v>
      </c>
      <c r="Q17" s="146">
        <v>2</v>
      </c>
      <c r="R17" s="146">
        <v>0</v>
      </c>
      <c r="S17" s="146">
        <v>6</v>
      </c>
      <c r="T17" s="20"/>
    </row>
    <row r="18" spans="2:20" ht="72.75" customHeight="1" x14ac:dyDescent="0.25">
      <c r="B18" s="179"/>
      <c r="C18" s="180"/>
      <c r="D18" s="211"/>
      <c r="E18" s="211"/>
      <c r="F18" s="280"/>
      <c r="G18" s="280"/>
      <c r="H18" s="275"/>
      <c r="I18" s="276"/>
      <c r="J18" s="173">
        <v>8</v>
      </c>
      <c r="K18" s="15" t="s">
        <v>14</v>
      </c>
      <c r="L18" s="225" t="s">
        <v>170</v>
      </c>
      <c r="M18" s="226"/>
      <c r="N18" s="146">
        <v>20</v>
      </c>
      <c r="O18" s="146">
        <v>2</v>
      </c>
      <c r="P18" s="146">
        <v>1</v>
      </c>
      <c r="Q18" s="146">
        <v>1</v>
      </c>
      <c r="R18" s="146">
        <v>0</v>
      </c>
      <c r="S18" s="146">
        <v>0</v>
      </c>
      <c r="T18" s="17"/>
    </row>
    <row r="19" spans="2:20" ht="48" customHeight="1" x14ac:dyDescent="0.25">
      <c r="B19" s="179"/>
      <c r="C19" s="180"/>
      <c r="D19" s="211"/>
      <c r="E19" s="211"/>
      <c r="F19" s="280"/>
      <c r="G19" s="280"/>
      <c r="H19" s="275"/>
      <c r="I19" s="276"/>
      <c r="J19" s="183">
        <v>9</v>
      </c>
      <c r="K19" s="185" t="s">
        <v>15</v>
      </c>
      <c r="L19" s="217" t="s">
        <v>238</v>
      </c>
      <c r="M19" s="218"/>
      <c r="N19" s="219">
        <v>20</v>
      </c>
      <c r="O19" s="219">
        <v>1</v>
      </c>
      <c r="P19" s="219">
        <v>1</v>
      </c>
      <c r="Q19" s="219">
        <v>1</v>
      </c>
      <c r="R19" s="219">
        <v>1</v>
      </c>
      <c r="S19" s="221">
        <v>1</v>
      </c>
      <c r="T19" s="256"/>
    </row>
    <row r="20" spans="2:20" ht="31.5" customHeight="1" x14ac:dyDescent="0.25">
      <c r="B20" s="179"/>
      <c r="C20" s="180"/>
      <c r="D20" s="211"/>
      <c r="E20" s="211"/>
      <c r="F20" s="280"/>
      <c r="G20" s="280"/>
      <c r="H20" s="275"/>
      <c r="I20" s="276"/>
      <c r="J20" s="184"/>
      <c r="K20" s="222"/>
      <c r="L20" s="265" t="s">
        <v>110</v>
      </c>
      <c r="M20" s="266"/>
      <c r="N20" s="214"/>
      <c r="O20" s="214"/>
      <c r="P20" s="214"/>
      <c r="Q20" s="214"/>
      <c r="R20" s="214"/>
      <c r="S20" s="216"/>
      <c r="T20" s="257"/>
    </row>
    <row r="21" spans="2:20" ht="57" customHeight="1" x14ac:dyDescent="0.25">
      <c r="B21" s="179"/>
      <c r="C21" s="180"/>
      <c r="D21" s="211"/>
      <c r="E21" s="211"/>
      <c r="F21" s="280"/>
      <c r="G21" s="280"/>
      <c r="H21" s="275"/>
      <c r="I21" s="276"/>
      <c r="J21" s="174">
        <v>10</v>
      </c>
      <c r="K21" s="148" t="s">
        <v>234</v>
      </c>
      <c r="L21" s="267" t="s">
        <v>238</v>
      </c>
      <c r="M21" s="268"/>
      <c r="N21" s="146">
        <v>10</v>
      </c>
      <c r="O21" s="146">
        <v>2</v>
      </c>
      <c r="P21" s="146">
        <v>1</v>
      </c>
      <c r="Q21" s="146">
        <v>1</v>
      </c>
      <c r="R21" s="146">
        <v>1</v>
      </c>
      <c r="S21" s="147">
        <v>1</v>
      </c>
      <c r="T21" s="150"/>
    </row>
    <row r="22" spans="2:20" ht="46.5" customHeight="1" x14ac:dyDescent="0.25">
      <c r="B22" s="179"/>
      <c r="C22" s="180"/>
      <c r="D22" s="211"/>
      <c r="E22" s="211"/>
      <c r="F22" s="280"/>
      <c r="G22" s="280"/>
      <c r="H22" s="275"/>
      <c r="I22" s="276"/>
      <c r="J22" s="183">
        <v>11</v>
      </c>
      <c r="K22" s="185" t="s">
        <v>16</v>
      </c>
      <c r="L22" s="229" t="s">
        <v>262</v>
      </c>
      <c r="M22" s="230"/>
      <c r="N22" s="219">
        <f>[1]DQE!N23</f>
        <v>60</v>
      </c>
      <c r="O22" s="219">
        <f>[1]DQE!O23</f>
        <v>2</v>
      </c>
      <c r="P22" s="219">
        <f>[1]DQE!Q23</f>
        <v>2</v>
      </c>
      <c r="Q22" s="219">
        <f>[1]DQE!R23</f>
        <v>2</v>
      </c>
      <c r="R22" s="219">
        <f>[1]DQE!S23</f>
        <v>0</v>
      </c>
      <c r="S22" s="221">
        <f>[1]DQE!T23</f>
        <v>4</v>
      </c>
      <c r="T22" s="256"/>
    </row>
    <row r="23" spans="2:20" ht="49.5" customHeight="1" x14ac:dyDescent="0.25">
      <c r="B23" s="179"/>
      <c r="C23" s="180"/>
      <c r="D23" s="211"/>
      <c r="E23" s="211"/>
      <c r="F23" s="280"/>
      <c r="G23" s="280"/>
      <c r="H23" s="275"/>
      <c r="I23" s="276"/>
      <c r="J23" s="254"/>
      <c r="K23" s="186"/>
      <c r="L23" s="237"/>
      <c r="M23" s="238"/>
      <c r="N23" s="245"/>
      <c r="O23" s="245"/>
      <c r="P23" s="245"/>
      <c r="Q23" s="245"/>
      <c r="R23" s="245"/>
      <c r="S23" s="324"/>
      <c r="T23" s="258"/>
    </row>
    <row r="24" spans="2:20" ht="46.5" customHeight="1" thickBot="1" x14ac:dyDescent="0.3">
      <c r="B24" s="179"/>
      <c r="C24" s="180"/>
      <c r="D24" s="211"/>
      <c r="E24" s="211"/>
      <c r="F24" s="280"/>
      <c r="G24" s="280"/>
      <c r="H24" s="275"/>
      <c r="I24" s="276"/>
      <c r="J24" s="255"/>
      <c r="K24" s="187"/>
      <c r="L24" s="239"/>
      <c r="M24" s="240"/>
      <c r="N24" s="246"/>
      <c r="O24" s="246"/>
      <c r="P24" s="246"/>
      <c r="Q24" s="246"/>
      <c r="R24" s="246"/>
      <c r="S24" s="325"/>
      <c r="T24" s="259"/>
    </row>
    <row r="25" spans="2:20" ht="62.25" customHeight="1" thickBot="1" x14ac:dyDescent="0.3">
      <c r="B25" s="179"/>
      <c r="C25" s="180"/>
      <c r="D25" s="211"/>
      <c r="E25" s="211"/>
      <c r="F25" s="280"/>
      <c r="G25" s="280"/>
      <c r="H25" s="275"/>
      <c r="I25" s="276"/>
      <c r="J25" s="174">
        <v>12</v>
      </c>
      <c r="K25" s="153" t="s">
        <v>235</v>
      </c>
      <c r="L25" s="190" t="s">
        <v>263</v>
      </c>
      <c r="M25" s="190"/>
      <c r="N25" s="149">
        <v>10</v>
      </c>
      <c r="O25" s="149">
        <v>2</v>
      </c>
      <c r="P25" s="149">
        <v>2</v>
      </c>
      <c r="Q25" s="149">
        <v>2</v>
      </c>
      <c r="R25" s="149">
        <v>1</v>
      </c>
      <c r="S25" s="149">
        <v>2</v>
      </c>
      <c r="T25" s="154"/>
    </row>
    <row r="26" spans="2:20" ht="69" customHeight="1" thickBot="1" x14ac:dyDescent="0.3">
      <c r="B26" s="181"/>
      <c r="C26" s="182"/>
      <c r="D26" s="212"/>
      <c r="E26" s="212"/>
      <c r="F26" s="281"/>
      <c r="G26" s="281"/>
      <c r="H26" s="277"/>
      <c r="I26" s="278"/>
      <c r="J26" s="175">
        <v>13</v>
      </c>
      <c r="K26" s="153" t="s">
        <v>236</v>
      </c>
      <c r="L26" s="190" t="s">
        <v>264</v>
      </c>
      <c r="M26" s="190"/>
      <c r="N26" s="149">
        <v>20</v>
      </c>
      <c r="O26" s="149">
        <v>2</v>
      </c>
      <c r="P26" s="149">
        <v>2</v>
      </c>
      <c r="Q26" s="149">
        <v>2</v>
      </c>
      <c r="R26" s="149">
        <v>2</v>
      </c>
      <c r="S26" s="149">
        <v>1</v>
      </c>
      <c r="T26" s="154"/>
    </row>
    <row r="27" spans="2:20" ht="15.75" customHeight="1" thickBot="1" x14ac:dyDescent="0.3">
      <c r="B27" s="234" t="s">
        <v>7</v>
      </c>
      <c r="C27" s="235"/>
      <c r="D27" s="235"/>
      <c r="E27" s="235"/>
      <c r="F27" s="235"/>
      <c r="G27" s="235"/>
      <c r="H27" s="235"/>
      <c r="I27" s="235"/>
      <c r="J27" s="236"/>
      <c r="K27" s="236"/>
      <c r="L27" s="33"/>
      <c r="M27" s="33"/>
      <c r="N27" s="32">
        <f>SUM(N5:N26)</f>
        <v>400</v>
      </c>
      <c r="O27" s="32">
        <f t="shared" ref="O27:R27" si="0">SUM(O5:O26)</f>
        <v>24</v>
      </c>
      <c r="P27" s="32">
        <f t="shared" si="0"/>
        <v>20</v>
      </c>
      <c r="Q27" s="32">
        <f t="shared" si="0"/>
        <v>15</v>
      </c>
      <c r="R27" s="32">
        <f t="shared" si="0"/>
        <v>16</v>
      </c>
      <c r="S27" s="32">
        <f>SUM(S5:S26)</f>
        <v>29</v>
      </c>
      <c r="T27" s="34"/>
    </row>
    <row r="28" spans="2:20" ht="15.75" customHeight="1" thickBot="1" x14ac:dyDescent="0.3">
      <c r="B28" s="231"/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3"/>
    </row>
    <row r="29" spans="2:20" ht="15.75" thickBot="1" x14ac:dyDescent="0.3">
      <c r="B29" s="191" t="s">
        <v>0</v>
      </c>
      <c r="C29" s="192"/>
      <c r="D29" s="192" t="s">
        <v>1</v>
      </c>
      <c r="E29" s="192"/>
      <c r="F29" s="192" t="s">
        <v>2</v>
      </c>
      <c r="G29" s="192"/>
      <c r="H29" s="192" t="s">
        <v>3</v>
      </c>
      <c r="I29" s="192"/>
      <c r="J29" s="195" t="s">
        <v>4</v>
      </c>
      <c r="K29" s="195" t="s">
        <v>5</v>
      </c>
      <c r="L29" s="192"/>
      <c r="M29" s="192"/>
      <c r="N29" s="192"/>
      <c r="O29" s="192"/>
      <c r="P29" s="192"/>
      <c r="Q29" s="192"/>
      <c r="R29" s="192"/>
      <c r="S29" s="192"/>
      <c r="T29" s="282" t="s">
        <v>137</v>
      </c>
    </row>
    <row r="30" spans="2:20" ht="49.5" customHeight="1" thickBot="1" x14ac:dyDescent="0.3">
      <c r="B30" s="193"/>
      <c r="C30" s="194"/>
      <c r="D30" s="194"/>
      <c r="E30" s="194"/>
      <c r="F30" s="194"/>
      <c r="G30" s="194"/>
      <c r="H30" s="194"/>
      <c r="I30" s="194"/>
      <c r="J30" s="196"/>
      <c r="K30" s="196"/>
      <c r="L30" s="286" t="s">
        <v>6</v>
      </c>
      <c r="M30" s="287"/>
      <c r="N30" s="116" t="s">
        <v>196</v>
      </c>
      <c r="O30" s="117" t="s">
        <v>203</v>
      </c>
      <c r="P30" s="117" t="s">
        <v>198</v>
      </c>
      <c r="Q30" s="117" t="s">
        <v>201</v>
      </c>
      <c r="R30" s="117" t="s">
        <v>200</v>
      </c>
      <c r="S30" s="145" t="s">
        <v>199</v>
      </c>
      <c r="T30" s="283"/>
    </row>
    <row r="31" spans="2:20" ht="79.5" customHeight="1" x14ac:dyDescent="0.25">
      <c r="B31" s="307" t="s">
        <v>125</v>
      </c>
      <c r="C31" s="308"/>
      <c r="D31" s="201" t="s">
        <v>24</v>
      </c>
      <c r="E31" s="202"/>
      <c r="F31" s="197"/>
      <c r="G31" s="198"/>
      <c r="H31" s="197"/>
      <c r="I31" s="198"/>
      <c r="J31" s="10">
        <v>14</v>
      </c>
      <c r="K31" s="50" t="s">
        <v>17</v>
      </c>
      <c r="L31" s="269" t="s">
        <v>265</v>
      </c>
      <c r="M31" s="270"/>
      <c r="N31" s="29">
        <v>20</v>
      </c>
      <c r="O31" s="29">
        <v>2</v>
      </c>
      <c r="P31" s="29">
        <v>2</v>
      </c>
      <c r="Q31" s="29">
        <v>2</v>
      </c>
      <c r="R31" s="146">
        <v>0</v>
      </c>
      <c r="S31" s="29">
        <v>3</v>
      </c>
      <c r="T31" s="16"/>
    </row>
    <row r="32" spans="2:20" ht="84.75" customHeight="1" x14ac:dyDescent="0.25">
      <c r="B32" s="307"/>
      <c r="C32" s="308"/>
      <c r="D32" s="201"/>
      <c r="E32" s="202"/>
      <c r="F32" s="197"/>
      <c r="G32" s="198"/>
      <c r="H32" s="197"/>
      <c r="I32" s="198"/>
      <c r="J32" s="10">
        <f>J31+1</f>
        <v>15</v>
      </c>
      <c r="K32" s="47" t="s">
        <v>18</v>
      </c>
      <c r="L32" s="199" t="s">
        <v>266</v>
      </c>
      <c r="M32" s="200"/>
      <c r="N32" s="29">
        <v>0</v>
      </c>
      <c r="O32" s="29">
        <v>2</v>
      </c>
      <c r="P32" s="29">
        <v>0</v>
      </c>
      <c r="Q32" s="29">
        <v>2</v>
      </c>
      <c r="R32" s="146">
        <v>0</v>
      </c>
      <c r="S32" s="29">
        <v>3</v>
      </c>
      <c r="T32" s="20"/>
    </row>
    <row r="33" spans="2:20" ht="111.75" customHeight="1" x14ac:dyDescent="0.25">
      <c r="B33" s="307"/>
      <c r="C33" s="308"/>
      <c r="D33" s="201"/>
      <c r="E33" s="202"/>
      <c r="F33" s="197"/>
      <c r="G33" s="198"/>
      <c r="H33" s="197"/>
      <c r="I33" s="198"/>
      <c r="J33" s="10">
        <f t="shared" ref="J33:J45" si="1">J32+1</f>
        <v>16</v>
      </c>
      <c r="K33" s="47" t="s">
        <v>19</v>
      </c>
      <c r="L33" s="199" t="s">
        <v>267</v>
      </c>
      <c r="M33" s="207"/>
      <c r="N33" s="29">
        <v>20</v>
      </c>
      <c r="O33" s="29">
        <v>2</v>
      </c>
      <c r="P33" s="29">
        <v>1</v>
      </c>
      <c r="Q33" s="29">
        <v>2</v>
      </c>
      <c r="R33" s="146">
        <v>0</v>
      </c>
      <c r="S33" s="29">
        <v>3</v>
      </c>
      <c r="T33" s="17"/>
    </row>
    <row r="34" spans="2:20" ht="95.25" customHeight="1" x14ac:dyDescent="0.25">
      <c r="B34" s="307"/>
      <c r="C34" s="308"/>
      <c r="D34" s="201"/>
      <c r="E34" s="202"/>
      <c r="F34" s="197"/>
      <c r="G34" s="198"/>
      <c r="H34" s="197"/>
      <c r="I34" s="198"/>
      <c r="J34" s="10">
        <f t="shared" si="1"/>
        <v>17</v>
      </c>
      <c r="K34" s="47" t="s">
        <v>20</v>
      </c>
      <c r="L34" s="199" t="s">
        <v>268</v>
      </c>
      <c r="M34" s="207"/>
      <c r="N34" s="28">
        <v>30</v>
      </c>
      <c r="O34" s="28">
        <v>4</v>
      </c>
      <c r="P34" s="28">
        <v>10</v>
      </c>
      <c r="Q34" s="28">
        <v>4</v>
      </c>
      <c r="R34" s="28">
        <v>4</v>
      </c>
      <c r="S34" s="29">
        <v>3</v>
      </c>
      <c r="T34" s="17"/>
    </row>
    <row r="35" spans="2:20" ht="84.75" customHeight="1" x14ac:dyDescent="0.25">
      <c r="B35" s="307"/>
      <c r="C35" s="308"/>
      <c r="D35" s="201"/>
      <c r="E35" s="202"/>
      <c r="F35" s="197"/>
      <c r="G35" s="198"/>
      <c r="H35" s="197"/>
      <c r="I35" s="198"/>
      <c r="J35" s="10">
        <f t="shared" si="1"/>
        <v>18</v>
      </c>
      <c r="K35" s="47" t="s">
        <v>21</v>
      </c>
      <c r="L35" s="199" t="s">
        <v>269</v>
      </c>
      <c r="M35" s="207"/>
      <c r="N35" s="28">
        <v>10</v>
      </c>
      <c r="O35" s="28">
        <v>2</v>
      </c>
      <c r="P35" s="28">
        <v>2</v>
      </c>
      <c r="Q35" s="28">
        <v>2</v>
      </c>
      <c r="R35" s="146">
        <v>0</v>
      </c>
      <c r="S35" s="29">
        <v>3</v>
      </c>
      <c r="T35" s="17"/>
    </row>
    <row r="36" spans="2:20" ht="84.75" customHeight="1" x14ac:dyDescent="0.25">
      <c r="B36" s="307"/>
      <c r="C36" s="308"/>
      <c r="D36" s="201"/>
      <c r="E36" s="202"/>
      <c r="F36" s="197"/>
      <c r="G36" s="198"/>
      <c r="H36" s="197"/>
      <c r="I36" s="198"/>
      <c r="J36" s="10">
        <f t="shared" si="1"/>
        <v>19</v>
      </c>
      <c r="K36" s="47" t="s">
        <v>22</v>
      </c>
      <c r="L36" s="199" t="s">
        <v>270</v>
      </c>
      <c r="M36" s="207"/>
      <c r="N36" s="28">
        <v>10</v>
      </c>
      <c r="O36" s="28">
        <v>2</v>
      </c>
      <c r="P36" s="28">
        <v>1</v>
      </c>
      <c r="Q36" s="28">
        <v>2</v>
      </c>
      <c r="R36" s="146">
        <v>0</v>
      </c>
      <c r="S36" s="29">
        <v>3</v>
      </c>
      <c r="T36" s="17"/>
    </row>
    <row r="37" spans="2:20" ht="84.75" customHeight="1" x14ac:dyDescent="0.25">
      <c r="B37" s="307"/>
      <c r="C37" s="308"/>
      <c r="D37" s="201"/>
      <c r="E37" s="202"/>
      <c r="F37" s="197"/>
      <c r="G37" s="198"/>
      <c r="H37" s="197"/>
      <c r="I37" s="198"/>
      <c r="J37" s="10">
        <f t="shared" si="1"/>
        <v>20</v>
      </c>
      <c r="K37" s="47" t="s">
        <v>23</v>
      </c>
      <c r="L37" s="199" t="s">
        <v>271</v>
      </c>
      <c r="M37" s="200"/>
      <c r="N37" s="28">
        <v>0</v>
      </c>
      <c r="O37" s="28">
        <v>2</v>
      </c>
      <c r="P37" s="28">
        <v>0</v>
      </c>
      <c r="Q37" s="28">
        <v>2</v>
      </c>
      <c r="R37" s="146">
        <v>0</v>
      </c>
      <c r="S37" s="29">
        <v>3</v>
      </c>
      <c r="T37" s="17"/>
    </row>
    <row r="38" spans="2:20" ht="84.75" customHeight="1" x14ac:dyDescent="0.25">
      <c r="B38" s="307"/>
      <c r="C38" s="308"/>
      <c r="D38" s="201"/>
      <c r="E38" s="202"/>
      <c r="F38" s="271">
        <v>2</v>
      </c>
      <c r="G38" s="254"/>
      <c r="H38" s="272" t="s">
        <v>138</v>
      </c>
      <c r="I38" s="198"/>
      <c r="J38" s="10">
        <f t="shared" si="1"/>
        <v>21</v>
      </c>
      <c r="K38" s="47" t="s">
        <v>25</v>
      </c>
      <c r="L38" s="199" t="s">
        <v>272</v>
      </c>
      <c r="M38" s="200"/>
      <c r="N38" s="28">
        <v>20</v>
      </c>
      <c r="O38" s="28">
        <v>2</v>
      </c>
      <c r="P38" s="28">
        <v>2</v>
      </c>
      <c r="Q38" s="28">
        <v>2</v>
      </c>
      <c r="R38" s="146">
        <v>0</v>
      </c>
      <c r="S38" s="29">
        <v>3</v>
      </c>
      <c r="T38" s="17"/>
    </row>
    <row r="39" spans="2:20" ht="84.75" customHeight="1" x14ac:dyDescent="0.25">
      <c r="B39" s="307"/>
      <c r="C39" s="308"/>
      <c r="D39" s="201"/>
      <c r="E39" s="202"/>
      <c r="F39" s="271"/>
      <c r="G39" s="254"/>
      <c r="H39" s="197"/>
      <c r="I39" s="198"/>
      <c r="J39" s="10">
        <f t="shared" si="1"/>
        <v>22</v>
      </c>
      <c r="K39" s="47" t="s">
        <v>26</v>
      </c>
      <c r="L39" s="199" t="s">
        <v>273</v>
      </c>
      <c r="M39" s="207"/>
      <c r="N39" s="56">
        <v>20</v>
      </c>
      <c r="O39" s="56">
        <v>2</v>
      </c>
      <c r="P39" s="56">
        <v>2</v>
      </c>
      <c r="Q39" s="56">
        <v>2</v>
      </c>
      <c r="R39" s="146">
        <v>0</v>
      </c>
      <c r="S39" s="29">
        <v>3</v>
      </c>
      <c r="T39" s="17"/>
    </row>
    <row r="40" spans="2:20" ht="84.75" customHeight="1" x14ac:dyDescent="0.25">
      <c r="B40" s="307"/>
      <c r="C40" s="308"/>
      <c r="D40" s="201"/>
      <c r="E40" s="202"/>
      <c r="F40" s="197"/>
      <c r="G40" s="198"/>
      <c r="H40" s="197"/>
      <c r="I40" s="198"/>
      <c r="J40" s="10">
        <f t="shared" si="1"/>
        <v>23</v>
      </c>
      <c r="K40" s="47" t="s">
        <v>27</v>
      </c>
      <c r="L40" s="199" t="s">
        <v>274</v>
      </c>
      <c r="M40" s="207"/>
      <c r="N40" s="30">
        <v>30</v>
      </c>
      <c r="O40" s="30">
        <v>2</v>
      </c>
      <c r="P40" s="30">
        <v>4</v>
      </c>
      <c r="Q40" s="30">
        <v>2</v>
      </c>
      <c r="R40" s="146">
        <v>0</v>
      </c>
      <c r="S40" s="29">
        <v>3</v>
      </c>
      <c r="T40" s="17"/>
    </row>
    <row r="41" spans="2:20" ht="95.25" customHeight="1" x14ac:dyDescent="0.25">
      <c r="B41" s="307"/>
      <c r="C41" s="308"/>
      <c r="D41" s="201"/>
      <c r="E41" s="202"/>
      <c r="F41" s="197"/>
      <c r="G41" s="198"/>
      <c r="H41" s="197"/>
      <c r="I41" s="198"/>
      <c r="J41" s="10">
        <f t="shared" si="1"/>
        <v>24</v>
      </c>
      <c r="K41" s="47" t="s">
        <v>28</v>
      </c>
      <c r="L41" s="199" t="s">
        <v>275</v>
      </c>
      <c r="M41" s="200"/>
      <c r="N41" s="28">
        <v>10</v>
      </c>
      <c r="O41" s="28">
        <v>2</v>
      </c>
      <c r="P41" s="28">
        <v>2</v>
      </c>
      <c r="Q41" s="28">
        <v>2</v>
      </c>
      <c r="R41" s="146">
        <v>0</v>
      </c>
      <c r="S41" s="29">
        <v>3</v>
      </c>
      <c r="T41" s="17"/>
    </row>
    <row r="42" spans="2:20" ht="84.75" customHeight="1" x14ac:dyDescent="0.25">
      <c r="B42" s="307"/>
      <c r="C42" s="308"/>
      <c r="D42" s="201"/>
      <c r="E42" s="202"/>
      <c r="F42" s="197"/>
      <c r="G42" s="198"/>
      <c r="H42" s="197"/>
      <c r="I42" s="198"/>
      <c r="J42" s="10">
        <f t="shared" si="1"/>
        <v>25</v>
      </c>
      <c r="K42" s="47" t="s">
        <v>29</v>
      </c>
      <c r="L42" s="199" t="s">
        <v>276</v>
      </c>
      <c r="M42" s="207"/>
      <c r="N42" s="28">
        <v>30</v>
      </c>
      <c r="O42" s="28">
        <v>2</v>
      </c>
      <c r="P42" s="28">
        <v>2</v>
      </c>
      <c r="Q42" s="28">
        <v>2</v>
      </c>
      <c r="R42" s="146">
        <v>0</v>
      </c>
      <c r="S42" s="29">
        <v>3</v>
      </c>
      <c r="T42" s="17"/>
    </row>
    <row r="43" spans="2:20" ht="99.75" customHeight="1" x14ac:dyDescent="0.25">
      <c r="B43" s="307"/>
      <c r="C43" s="308"/>
      <c r="D43" s="201"/>
      <c r="E43" s="202"/>
      <c r="F43" s="197"/>
      <c r="G43" s="198"/>
      <c r="H43" s="197"/>
      <c r="I43" s="198"/>
      <c r="J43" s="10">
        <f t="shared" si="1"/>
        <v>26</v>
      </c>
      <c r="K43" s="47" t="s">
        <v>30</v>
      </c>
      <c r="L43" s="199" t="s">
        <v>277</v>
      </c>
      <c r="M43" s="200"/>
      <c r="N43" s="28">
        <v>30</v>
      </c>
      <c r="O43" s="28">
        <v>2</v>
      </c>
      <c r="P43" s="28">
        <v>2</v>
      </c>
      <c r="Q43" s="28">
        <v>2</v>
      </c>
      <c r="R43" s="146">
        <v>0</v>
      </c>
      <c r="S43" s="29">
        <v>3</v>
      </c>
      <c r="T43" s="20"/>
    </row>
    <row r="44" spans="2:20" ht="69.75" customHeight="1" x14ac:dyDescent="0.25">
      <c r="B44" s="307"/>
      <c r="C44" s="308"/>
      <c r="D44" s="201"/>
      <c r="E44" s="202"/>
      <c r="F44" s="197"/>
      <c r="G44" s="198"/>
      <c r="H44" s="197"/>
      <c r="I44" s="198"/>
      <c r="J44" s="10">
        <f t="shared" si="1"/>
        <v>27</v>
      </c>
      <c r="K44" s="47" t="s">
        <v>31</v>
      </c>
      <c r="L44" s="199" t="s">
        <v>278</v>
      </c>
      <c r="M44" s="200"/>
      <c r="N44" s="146">
        <v>0</v>
      </c>
      <c r="O44" s="28">
        <v>2</v>
      </c>
      <c r="P44" s="28">
        <v>2</v>
      </c>
      <c r="Q44" s="28">
        <v>2</v>
      </c>
      <c r="R44" s="146">
        <v>0</v>
      </c>
      <c r="S44" s="29">
        <v>3</v>
      </c>
      <c r="T44" s="21"/>
    </row>
    <row r="45" spans="2:20" ht="72.75" customHeight="1" thickBot="1" x14ac:dyDescent="0.3">
      <c r="B45" s="307"/>
      <c r="C45" s="308"/>
      <c r="D45" s="201"/>
      <c r="E45" s="202"/>
      <c r="F45" s="197"/>
      <c r="G45" s="198"/>
      <c r="H45" s="197"/>
      <c r="I45" s="198"/>
      <c r="J45" s="10">
        <f t="shared" si="1"/>
        <v>28</v>
      </c>
      <c r="K45" s="49" t="s">
        <v>32</v>
      </c>
      <c r="L45" s="284" t="s">
        <v>279</v>
      </c>
      <c r="M45" s="285"/>
      <c r="N45" s="30">
        <v>20</v>
      </c>
      <c r="O45" s="30">
        <v>2</v>
      </c>
      <c r="P45" s="30">
        <v>2</v>
      </c>
      <c r="Q45" s="30">
        <v>2</v>
      </c>
      <c r="R45" s="146">
        <v>0</v>
      </c>
      <c r="S45" s="29">
        <v>3</v>
      </c>
      <c r="T45" s="22"/>
    </row>
    <row r="46" spans="2:20" ht="15.75" customHeight="1" thickBot="1" x14ac:dyDescent="0.3">
      <c r="B46" s="252" t="s">
        <v>8</v>
      </c>
      <c r="C46" s="236"/>
      <c r="D46" s="236"/>
      <c r="E46" s="236"/>
      <c r="F46" s="236"/>
      <c r="G46" s="236"/>
      <c r="H46" s="236"/>
      <c r="I46" s="236"/>
      <c r="J46" s="236"/>
      <c r="K46" s="236"/>
      <c r="L46" s="33"/>
      <c r="M46" s="33"/>
      <c r="N46" s="32">
        <f>SUM(N31:N45)</f>
        <v>250</v>
      </c>
      <c r="O46" s="32">
        <f t="shared" ref="O46:R46" si="2">SUM(O31:O45)</f>
        <v>32</v>
      </c>
      <c r="P46" s="32">
        <f t="shared" si="2"/>
        <v>34</v>
      </c>
      <c r="Q46" s="32">
        <f>SUM(Q31:Q45)</f>
        <v>32</v>
      </c>
      <c r="R46" s="32">
        <f t="shared" si="2"/>
        <v>4</v>
      </c>
      <c r="S46" s="32">
        <f>SUM(S31:S45)</f>
        <v>45</v>
      </c>
      <c r="T46" s="35"/>
    </row>
    <row r="47" spans="2:20" ht="9.75" customHeight="1" thickBot="1" x14ac:dyDescent="0.3">
      <c r="B47" s="231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3"/>
    </row>
    <row r="48" spans="2:20" ht="15.75" thickBot="1" x14ac:dyDescent="0.3">
      <c r="B48" s="191" t="s">
        <v>0</v>
      </c>
      <c r="C48" s="192"/>
      <c r="D48" s="192" t="s">
        <v>1</v>
      </c>
      <c r="E48" s="192"/>
      <c r="F48" s="192" t="s">
        <v>2</v>
      </c>
      <c r="G48" s="192"/>
      <c r="H48" s="192" t="s">
        <v>3</v>
      </c>
      <c r="I48" s="192"/>
      <c r="J48" s="195" t="s">
        <v>4</v>
      </c>
      <c r="K48" s="195" t="s">
        <v>5</v>
      </c>
      <c r="L48" s="192"/>
      <c r="M48" s="192"/>
      <c r="N48" s="192"/>
      <c r="O48" s="192"/>
      <c r="P48" s="192"/>
      <c r="Q48" s="192"/>
      <c r="R48" s="192"/>
      <c r="S48" s="192"/>
      <c r="T48" s="282" t="s">
        <v>137</v>
      </c>
    </row>
    <row r="49" spans="2:20" ht="63.75" customHeight="1" thickBot="1" x14ac:dyDescent="0.3">
      <c r="B49" s="193"/>
      <c r="C49" s="194"/>
      <c r="D49" s="194"/>
      <c r="E49" s="194"/>
      <c r="F49" s="194"/>
      <c r="G49" s="194"/>
      <c r="H49" s="194"/>
      <c r="I49" s="194"/>
      <c r="J49" s="357"/>
      <c r="K49" s="196"/>
      <c r="L49" s="286" t="s">
        <v>6</v>
      </c>
      <c r="M49" s="287"/>
      <c r="N49" s="116" t="s">
        <v>196</v>
      </c>
      <c r="O49" s="117" t="s">
        <v>203</v>
      </c>
      <c r="P49" s="117" t="s">
        <v>198</v>
      </c>
      <c r="Q49" s="117" t="s">
        <v>201</v>
      </c>
      <c r="R49" s="117" t="s">
        <v>200</v>
      </c>
      <c r="S49" s="145" t="s">
        <v>199</v>
      </c>
      <c r="T49" s="283"/>
    </row>
    <row r="50" spans="2:20" ht="80.25" customHeight="1" x14ac:dyDescent="0.25">
      <c r="B50" s="188" t="s">
        <v>149</v>
      </c>
      <c r="C50" s="189"/>
      <c r="D50" s="201" t="s">
        <v>239</v>
      </c>
      <c r="E50" s="202"/>
      <c r="F50" s="203">
        <v>3</v>
      </c>
      <c r="G50" s="204"/>
      <c r="H50" s="201" t="s">
        <v>150</v>
      </c>
      <c r="I50" s="205"/>
      <c r="J50" s="3">
        <f>J45+1</f>
        <v>29</v>
      </c>
      <c r="K50" s="161" t="s">
        <v>33</v>
      </c>
      <c r="L50" s="208" t="s">
        <v>280</v>
      </c>
      <c r="M50" s="209"/>
      <c r="N50" s="155">
        <v>30</v>
      </c>
      <c r="O50" s="31">
        <v>2</v>
      </c>
      <c r="P50" s="31">
        <v>5</v>
      </c>
      <c r="Q50" s="31">
        <v>0</v>
      </c>
      <c r="R50" s="31">
        <v>0</v>
      </c>
      <c r="S50" s="31">
        <v>10</v>
      </c>
      <c r="T50" s="23"/>
    </row>
    <row r="51" spans="2:20" ht="78.75" customHeight="1" x14ac:dyDescent="0.25">
      <c r="B51" s="188"/>
      <c r="C51" s="189"/>
      <c r="D51" s="201"/>
      <c r="E51" s="202"/>
      <c r="F51" s="203"/>
      <c r="G51" s="204"/>
      <c r="H51" s="206"/>
      <c r="I51" s="205"/>
      <c r="J51" s="3">
        <f>J50+1</f>
        <v>30</v>
      </c>
      <c r="K51" s="47" t="s">
        <v>34</v>
      </c>
      <c r="L51" s="199" t="s">
        <v>281</v>
      </c>
      <c r="M51" s="207"/>
      <c r="N51" s="28">
        <v>40</v>
      </c>
      <c r="O51" s="28">
        <v>6</v>
      </c>
      <c r="P51" s="28">
        <v>2</v>
      </c>
      <c r="Q51" s="28">
        <v>4</v>
      </c>
      <c r="R51" s="28">
        <v>0</v>
      </c>
      <c r="S51" s="28">
        <v>10</v>
      </c>
      <c r="T51" s="21"/>
    </row>
    <row r="52" spans="2:20" ht="75.75" customHeight="1" x14ac:dyDescent="0.25">
      <c r="B52" s="188"/>
      <c r="C52" s="189"/>
      <c r="D52" s="201"/>
      <c r="E52" s="202"/>
      <c r="F52" s="203"/>
      <c r="G52" s="204"/>
      <c r="H52" s="206"/>
      <c r="I52" s="205"/>
      <c r="J52" s="3">
        <f t="shared" ref="J52:J57" si="3">J51+1</f>
        <v>31</v>
      </c>
      <c r="K52" s="47" t="s">
        <v>35</v>
      </c>
      <c r="L52" s="199" t="s">
        <v>282</v>
      </c>
      <c r="M52" s="207"/>
      <c r="N52" s="28">
        <v>0</v>
      </c>
      <c r="O52" s="28">
        <v>0</v>
      </c>
      <c r="P52" s="28">
        <v>3</v>
      </c>
      <c r="Q52" s="28">
        <v>3</v>
      </c>
      <c r="R52" s="28">
        <v>0</v>
      </c>
      <c r="S52" s="28">
        <v>10</v>
      </c>
      <c r="T52" s="21"/>
    </row>
    <row r="53" spans="2:20" ht="78.75" customHeight="1" x14ac:dyDescent="0.25">
      <c r="B53" s="188"/>
      <c r="C53" s="189"/>
      <c r="D53" s="201"/>
      <c r="E53" s="202"/>
      <c r="F53" s="203"/>
      <c r="G53" s="204"/>
      <c r="H53" s="206"/>
      <c r="I53" s="205"/>
      <c r="J53" s="3">
        <f t="shared" si="3"/>
        <v>32</v>
      </c>
      <c r="K53" s="47" t="s">
        <v>36</v>
      </c>
      <c r="L53" s="199" t="s">
        <v>283</v>
      </c>
      <c r="M53" s="207"/>
      <c r="N53" s="28">
        <v>30</v>
      </c>
      <c r="O53" s="28">
        <v>1</v>
      </c>
      <c r="P53" s="28">
        <v>4</v>
      </c>
      <c r="Q53" s="28">
        <v>0</v>
      </c>
      <c r="R53" s="28">
        <v>0</v>
      </c>
      <c r="S53" s="28">
        <v>10</v>
      </c>
      <c r="T53" s="21" t="s">
        <v>241</v>
      </c>
    </row>
    <row r="54" spans="2:20" ht="73.5" customHeight="1" x14ac:dyDescent="0.25">
      <c r="B54" s="188"/>
      <c r="C54" s="189"/>
      <c r="D54" s="201"/>
      <c r="E54" s="202"/>
      <c r="F54" s="203"/>
      <c r="G54" s="204"/>
      <c r="H54" s="206"/>
      <c r="I54" s="205"/>
      <c r="J54" s="3">
        <f t="shared" si="3"/>
        <v>33</v>
      </c>
      <c r="K54" s="47" t="s">
        <v>37</v>
      </c>
      <c r="L54" s="199" t="s">
        <v>284</v>
      </c>
      <c r="M54" s="207"/>
      <c r="N54" s="28">
        <v>30</v>
      </c>
      <c r="O54" s="28">
        <v>1</v>
      </c>
      <c r="P54" s="28">
        <v>1</v>
      </c>
      <c r="Q54" s="28">
        <v>0</v>
      </c>
      <c r="R54" s="28">
        <v>0</v>
      </c>
      <c r="S54" s="28">
        <v>10</v>
      </c>
      <c r="T54" s="21" t="s">
        <v>240</v>
      </c>
    </row>
    <row r="55" spans="2:20" ht="75.75" customHeight="1" x14ac:dyDescent="0.25">
      <c r="B55" s="188"/>
      <c r="C55" s="189"/>
      <c r="D55" s="201"/>
      <c r="E55" s="202"/>
      <c r="F55" s="203"/>
      <c r="G55" s="204"/>
      <c r="H55" s="206"/>
      <c r="I55" s="205"/>
      <c r="J55" s="3">
        <f t="shared" si="3"/>
        <v>34</v>
      </c>
      <c r="K55" s="47" t="s">
        <v>38</v>
      </c>
      <c r="L55" s="199" t="s">
        <v>285</v>
      </c>
      <c r="M55" s="207"/>
      <c r="N55" s="28">
        <v>0</v>
      </c>
      <c r="O55" s="28">
        <v>0</v>
      </c>
      <c r="P55" s="28">
        <v>3</v>
      </c>
      <c r="Q55" s="28">
        <v>2</v>
      </c>
      <c r="R55" s="28">
        <v>0</v>
      </c>
      <c r="S55" s="28">
        <v>10</v>
      </c>
      <c r="T55" s="21"/>
    </row>
    <row r="56" spans="2:20" ht="75.75" customHeight="1" x14ac:dyDescent="0.25">
      <c r="B56" s="188"/>
      <c r="C56" s="189"/>
      <c r="D56" s="201"/>
      <c r="E56" s="202"/>
      <c r="F56" s="203"/>
      <c r="G56" s="204"/>
      <c r="H56" s="206"/>
      <c r="I56" s="205"/>
      <c r="J56" s="3">
        <f t="shared" si="3"/>
        <v>35</v>
      </c>
      <c r="K56" s="47" t="s">
        <v>39</v>
      </c>
      <c r="L56" s="199" t="s">
        <v>286</v>
      </c>
      <c r="M56" s="207"/>
      <c r="N56" s="28">
        <v>0</v>
      </c>
      <c r="O56" s="28">
        <v>0</v>
      </c>
      <c r="P56" s="28">
        <v>3</v>
      </c>
      <c r="Q56" s="28">
        <v>2</v>
      </c>
      <c r="R56" s="28">
        <v>0</v>
      </c>
      <c r="S56" s="28">
        <v>10</v>
      </c>
      <c r="T56" s="21"/>
    </row>
    <row r="57" spans="2:20" ht="75.75" customHeight="1" thickBot="1" x14ac:dyDescent="0.3">
      <c r="B57" s="188"/>
      <c r="C57" s="189"/>
      <c r="D57" s="201"/>
      <c r="E57" s="202"/>
      <c r="F57" s="203"/>
      <c r="G57" s="204"/>
      <c r="H57" s="206"/>
      <c r="I57" s="205"/>
      <c r="J57" s="3">
        <f t="shared" si="3"/>
        <v>36</v>
      </c>
      <c r="K57" s="49" t="s">
        <v>40</v>
      </c>
      <c r="L57" s="284" t="s">
        <v>287</v>
      </c>
      <c r="M57" s="285"/>
      <c r="N57" s="30">
        <v>0</v>
      </c>
      <c r="O57" s="30">
        <v>2</v>
      </c>
      <c r="P57" s="30">
        <v>2</v>
      </c>
      <c r="Q57" s="30">
        <v>4</v>
      </c>
      <c r="R57" s="30">
        <v>4</v>
      </c>
      <c r="S57" s="30">
        <v>5</v>
      </c>
      <c r="T57" s="24"/>
    </row>
    <row r="58" spans="2:20" ht="15.75" customHeight="1" thickBot="1" x14ac:dyDescent="0.3">
      <c r="B58" s="252" t="s">
        <v>41</v>
      </c>
      <c r="C58" s="236"/>
      <c r="D58" s="236"/>
      <c r="E58" s="236"/>
      <c r="F58" s="236"/>
      <c r="G58" s="236"/>
      <c r="H58" s="236"/>
      <c r="I58" s="236"/>
      <c r="J58" s="235"/>
      <c r="K58" s="236"/>
      <c r="L58" s="253"/>
      <c r="M58" s="253"/>
      <c r="N58" s="32">
        <f>SUM(N50:N57)</f>
        <v>130</v>
      </c>
      <c r="O58" s="32">
        <f t="shared" ref="O58:P58" si="4">SUM(O50:O57)</f>
        <v>12</v>
      </c>
      <c r="P58" s="32">
        <f t="shared" si="4"/>
        <v>23</v>
      </c>
      <c r="Q58" s="32">
        <f>SUM(Q50:Q57)</f>
        <v>15</v>
      </c>
      <c r="R58" s="32">
        <f>SUM(R50:R57)</f>
        <v>4</v>
      </c>
      <c r="S58" s="32">
        <f>SUM(S50:S57)</f>
        <v>75</v>
      </c>
      <c r="T58" s="51"/>
    </row>
    <row r="59" spans="2:20" ht="15.75" thickBot="1" x14ac:dyDescent="0.3">
      <c r="B59" s="231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3"/>
    </row>
    <row r="60" spans="2:20" ht="18" customHeight="1" thickBot="1" x14ac:dyDescent="0.3">
      <c r="B60" s="191" t="s">
        <v>0</v>
      </c>
      <c r="C60" s="192"/>
      <c r="D60" s="192" t="s">
        <v>1</v>
      </c>
      <c r="E60" s="192"/>
      <c r="F60" s="192" t="s">
        <v>2</v>
      </c>
      <c r="G60" s="192"/>
      <c r="H60" s="192" t="s">
        <v>3</v>
      </c>
      <c r="I60" s="192"/>
      <c r="J60" s="195" t="s">
        <v>4</v>
      </c>
      <c r="K60" s="195" t="s">
        <v>5</v>
      </c>
      <c r="L60" s="192"/>
      <c r="M60" s="192"/>
      <c r="N60" s="192"/>
      <c r="O60" s="192"/>
      <c r="P60" s="192"/>
      <c r="Q60" s="192"/>
      <c r="R60" s="192"/>
      <c r="S60" s="192"/>
      <c r="T60" s="282" t="s">
        <v>137</v>
      </c>
    </row>
    <row r="61" spans="2:20" ht="63.75" customHeight="1" thickBot="1" x14ac:dyDescent="0.3">
      <c r="B61" s="193"/>
      <c r="C61" s="194"/>
      <c r="D61" s="194"/>
      <c r="E61" s="194"/>
      <c r="F61" s="194"/>
      <c r="G61" s="194"/>
      <c r="H61" s="194"/>
      <c r="I61" s="194"/>
      <c r="J61" s="196"/>
      <c r="K61" s="196"/>
      <c r="L61" s="286" t="s">
        <v>6</v>
      </c>
      <c r="M61" s="287"/>
      <c r="N61" s="116" t="s">
        <v>196</v>
      </c>
      <c r="O61" s="117" t="s">
        <v>203</v>
      </c>
      <c r="P61" s="117" t="s">
        <v>198</v>
      </c>
      <c r="Q61" s="117" t="s">
        <v>201</v>
      </c>
      <c r="R61" s="117" t="s">
        <v>200</v>
      </c>
      <c r="S61" s="145" t="s">
        <v>199</v>
      </c>
      <c r="T61" s="283"/>
    </row>
    <row r="62" spans="2:20" ht="90" customHeight="1" x14ac:dyDescent="0.25">
      <c r="B62" s="188" t="s">
        <v>126</v>
      </c>
      <c r="C62" s="189"/>
      <c r="D62" s="201" t="s">
        <v>148</v>
      </c>
      <c r="E62" s="202"/>
      <c r="F62" s="223">
        <v>4</v>
      </c>
      <c r="G62" s="224"/>
      <c r="H62" s="201" t="s">
        <v>111</v>
      </c>
      <c r="I62" s="205"/>
      <c r="J62" s="12">
        <f>J57+1</f>
        <v>37</v>
      </c>
      <c r="K62" s="50" t="s">
        <v>255</v>
      </c>
      <c r="L62" s="269" t="s">
        <v>288</v>
      </c>
      <c r="M62" s="288"/>
      <c r="N62" s="82">
        <v>20</v>
      </c>
      <c r="O62" s="83">
        <v>2</v>
      </c>
      <c r="P62" s="83">
        <v>2</v>
      </c>
      <c r="Q62" s="83">
        <v>4</v>
      </c>
      <c r="R62" s="82">
        <v>0</v>
      </c>
      <c r="S62" s="82">
        <v>5</v>
      </c>
      <c r="T62" s="23"/>
    </row>
    <row r="63" spans="2:20" ht="90" customHeight="1" x14ac:dyDescent="0.25">
      <c r="B63" s="188"/>
      <c r="C63" s="189"/>
      <c r="D63" s="201"/>
      <c r="E63" s="202"/>
      <c r="F63" s="223"/>
      <c r="G63" s="224"/>
      <c r="H63" s="206"/>
      <c r="I63" s="205"/>
      <c r="J63" s="3">
        <v>38</v>
      </c>
      <c r="K63" s="50" t="s">
        <v>256</v>
      </c>
      <c r="L63" s="269" t="s">
        <v>289</v>
      </c>
      <c r="M63" s="288"/>
      <c r="N63" s="157">
        <v>20</v>
      </c>
      <c r="O63" s="158">
        <v>2</v>
      </c>
      <c r="P63" s="158">
        <v>2</v>
      </c>
      <c r="Q63" s="158">
        <v>4</v>
      </c>
      <c r="R63" s="157">
        <v>0</v>
      </c>
      <c r="S63" s="157">
        <v>2</v>
      </c>
      <c r="T63" s="160"/>
    </row>
    <row r="64" spans="2:20" ht="90" customHeight="1" x14ac:dyDescent="0.25">
      <c r="B64" s="188"/>
      <c r="C64" s="189"/>
      <c r="D64" s="201"/>
      <c r="E64" s="202"/>
      <c r="F64" s="223"/>
      <c r="G64" s="224"/>
      <c r="H64" s="206"/>
      <c r="I64" s="205"/>
      <c r="J64" s="3">
        <v>39</v>
      </c>
      <c r="K64" s="50" t="s">
        <v>42</v>
      </c>
      <c r="L64" s="269" t="s">
        <v>290</v>
      </c>
      <c r="M64" s="288"/>
      <c r="N64" s="157">
        <v>50</v>
      </c>
      <c r="O64" s="158">
        <v>4</v>
      </c>
      <c r="P64" s="158">
        <v>4</v>
      </c>
      <c r="Q64" s="158">
        <v>2</v>
      </c>
      <c r="R64" s="157">
        <v>1</v>
      </c>
      <c r="S64" s="157">
        <v>4</v>
      </c>
      <c r="T64" s="160"/>
    </row>
    <row r="65" spans="1:20" ht="90" customHeight="1" x14ac:dyDescent="0.25">
      <c r="B65" s="188"/>
      <c r="C65" s="189"/>
      <c r="D65" s="201"/>
      <c r="E65" s="202"/>
      <c r="F65" s="223"/>
      <c r="G65" s="224"/>
      <c r="H65" s="206"/>
      <c r="I65" s="205"/>
      <c r="J65" s="3">
        <v>40</v>
      </c>
      <c r="K65" s="50" t="s">
        <v>257</v>
      </c>
      <c r="L65" s="269" t="s">
        <v>291</v>
      </c>
      <c r="M65" s="288"/>
      <c r="N65" s="157">
        <v>20</v>
      </c>
      <c r="O65" s="158">
        <v>4</v>
      </c>
      <c r="P65" s="158">
        <v>2</v>
      </c>
      <c r="Q65" s="158">
        <v>1</v>
      </c>
      <c r="R65" s="157">
        <v>0</v>
      </c>
      <c r="S65" s="157">
        <v>2</v>
      </c>
      <c r="T65" s="160"/>
    </row>
    <row r="66" spans="1:20" ht="90" customHeight="1" x14ac:dyDescent="0.25">
      <c r="B66" s="188"/>
      <c r="C66" s="189"/>
      <c r="D66" s="201"/>
      <c r="E66" s="202"/>
      <c r="F66" s="223"/>
      <c r="G66" s="224"/>
      <c r="H66" s="206"/>
      <c r="I66" s="205"/>
      <c r="J66" s="3">
        <v>41</v>
      </c>
      <c r="K66" s="50" t="s">
        <v>258</v>
      </c>
      <c r="L66" s="269" t="s">
        <v>292</v>
      </c>
      <c r="M66" s="288"/>
      <c r="N66" s="82">
        <v>30</v>
      </c>
      <c r="O66" s="83">
        <v>5</v>
      </c>
      <c r="P66" s="83">
        <v>5</v>
      </c>
      <c r="Q66" s="83">
        <v>0</v>
      </c>
      <c r="R66" s="82">
        <v>0</v>
      </c>
      <c r="S66" s="82">
        <v>5</v>
      </c>
      <c r="T66" s="160"/>
    </row>
    <row r="67" spans="1:20" ht="90" customHeight="1" thickBot="1" x14ac:dyDescent="0.3">
      <c r="B67" s="188"/>
      <c r="C67" s="189"/>
      <c r="D67" s="201"/>
      <c r="E67" s="202"/>
      <c r="F67" s="223"/>
      <c r="G67" s="224"/>
      <c r="H67" s="206"/>
      <c r="I67" s="205"/>
      <c r="J67" s="3">
        <v>42</v>
      </c>
      <c r="K67" s="159" t="s">
        <v>259</v>
      </c>
      <c r="L67" s="269" t="s">
        <v>293</v>
      </c>
      <c r="M67" s="288"/>
      <c r="N67" s="82">
        <v>20</v>
      </c>
      <c r="O67" s="83">
        <v>8</v>
      </c>
      <c r="P67" s="83">
        <v>4</v>
      </c>
      <c r="Q67" s="83">
        <v>8</v>
      </c>
      <c r="R67" s="82">
        <v>0</v>
      </c>
      <c r="S67" s="82">
        <v>8</v>
      </c>
      <c r="T67" s="160"/>
    </row>
    <row r="68" spans="1:20" ht="15.75" customHeight="1" thickBot="1" x14ac:dyDescent="0.3">
      <c r="B68" s="252" t="s">
        <v>43</v>
      </c>
      <c r="C68" s="236"/>
      <c r="D68" s="236"/>
      <c r="E68" s="236"/>
      <c r="F68" s="236"/>
      <c r="G68" s="236"/>
      <c r="H68" s="236"/>
      <c r="I68" s="236"/>
      <c r="J68" s="235"/>
      <c r="K68" s="235"/>
      <c r="L68" s="333"/>
      <c r="M68" s="333"/>
      <c r="N68" s="37">
        <f>SUM(N62:N67)</f>
        <v>160</v>
      </c>
      <c r="O68" s="37">
        <f>SUM(O62:O67)</f>
        <v>25</v>
      </c>
      <c r="P68" s="37">
        <f t="shared" ref="P68:S68" si="5">SUM(P62:P67)</f>
        <v>19</v>
      </c>
      <c r="Q68" s="37">
        <f t="shared" si="5"/>
        <v>19</v>
      </c>
      <c r="R68" s="37">
        <f t="shared" si="5"/>
        <v>1</v>
      </c>
      <c r="S68" s="37">
        <f t="shared" si="5"/>
        <v>26</v>
      </c>
      <c r="T68" s="51"/>
    </row>
    <row r="69" spans="1:20" ht="15.75" thickBot="1" x14ac:dyDescent="0.3">
      <c r="B69" s="231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3"/>
    </row>
    <row r="70" spans="1:20" ht="15.75" thickBot="1" x14ac:dyDescent="0.3">
      <c r="B70" s="191" t="s">
        <v>0</v>
      </c>
      <c r="C70" s="192"/>
      <c r="D70" s="192" t="s">
        <v>1</v>
      </c>
      <c r="E70" s="192"/>
      <c r="F70" s="192" t="s">
        <v>2</v>
      </c>
      <c r="G70" s="192"/>
      <c r="H70" s="192" t="s">
        <v>3</v>
      </c>
      <c r="I70" s="192"/>
      <c r="J70" s="195" t="s">
        <v>4</v>
      </c>
      <c r="K70" s="195" t="s">
        <v>5</v>
      </c>
      <c r="L70" s="192"/>
      <c r="M70" s="192"/>
      <c r="N70" s="192"/>
      <c r="O70" s="192"/>
      <c r="P70" s="192"/>
      <c r="Q70" s="192"/>
      <c r="R70" s="192"/>
      <c r="S70" s="192"/>
      <c r="T70" s="282" t="s">
        <v>137</v>
      </c>
    </row>
    <row r="71" spans="1:20" ht="65.25" customHeight="1" thickBot="1" x14ac:dyDescent="0.3">
      <c r="B71" s="193"/>
      <c r="C71" s="194"/>
      <c r="D71" s="194"/>
      <c r="E71" s="194"/>
      <c r="F71" s="194"/>
      <c r="G71" s="194"/>
      <c r="H71" s="194"/>
      <c r="I71" s="194"/>
      <c r="J71" s="357"/>
      <c r="K71" s="357"/>
      <c r="L71" s="362" t="s">
        <v>6</v>
      </c>
      <c r="M71" s="363"/>
      <c r="N71" s="116" t="s">
        <v>196</v>
      </c>
      <c r="O71" s="117" t="s">
        <v>203</v>
      </c>
      <c r="P71" s="117" t="s">
        <v>198</v>
      </c>
      <c r="Q71" s="117" t="s">
        <v>201</v>
      </c>
      <c r="R71" s="117" t="s">
        <v>200</v>
      </c>
      <c r="S71" s="145" t="s">
        <v>199</v>
      </c>
      <c r="T71" s="283"/>
    </row>
    <row r="72" spans="1:20" s="62" customFormat="1" ht="66.75" customHeight="1" thickBot="1" x14ac:dyDescent="0.3">
      <c r="A72" s="1"/>
      <c r="B72" s="307" t="s">
        <v>127</v>
      </c>
      <c r="C72" s="308"/>
      <c r="D72" s="201" t="s">
        <v>321</v>
      </c>
      <c r="E72" s="202"/>
      <c r="F72" s="340">
        <v>5</v>
      </c>
      <c r="G72" s="341"/>
      <c r="H72" s="334" t="s">
        <v>189</v>
      </c>
      <c r="I72" s="335"/>
      <c r="J72" s="3">
        <v>43</v>
      </c>
      <c r="K72" s="304" t="s">
        <v>193</v>
      </c>
      <c r="L72" s="330" t="s">
        <v>207</v>
      </c>
      <c r="M72" s="331"/>
      <c r="N72" s="130">
        <v>90</v>
      </c>
      <c r="O72" s="28">
        <v>0</v>
      </c>
      <c r="P72" s="28">
        <v>0</v>
      </c>
      <c r="Q72" s="131">
        <v>2</v>
      </c>
      <c r="R72" s="28">
        <v>0</v>
      </c>
      <c r="S72" s="28">
        <v>0</v>
      </c>
      <c r="T72" s="142"/>
    </row>
    <row r="73" spans="1:20" ht="66.75" customHeight="1" thickBot="1" x14ac:dyDescent="0.3">
      <c r="B73" s="307"/>
      <c r="C73" s="308"/>
      <c r="D73" s="201"/>
      <c r="E73" s="202"/>
      <c r="F73" s="342"/>
      <c r="G73" s="343"/>
      <c r="H73" s="336"/>
      <c r="I73" s="308"/>
      <c r="J73" s="12">
        <v>44</v>
      </c>
      <c r="K73" s="304"/>
      <c r="L73" s="368" t="s">
        <v>208</v>
      </c>
      <c r="M73" s="369"/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143"/>
    </row>
    <row r="74" spans="1:20" ht="73.5" customHeight="1" x14ac:dyDescent="0.25">
      <c r="B74" s="307"/>
      <c r="C74" s="308"/>
      <c r="D74" s="201"/>
      <c r="E74" s="202"/>
      <c r="F74" s="342"/>
      <c r="G74" s="343"/>
      <c r="H74" s="336"/>
      <c r="I74" s="337"/>
      <c r="J74" s="102">
        <v>45</v>
      </c>
      <c r="K74" s="304" t="s">
        <v>194</v>
      </c>
      <c r="L74" s="364" t="s">
        <v>260</v>
      </c>
      <c r="M74" s="365"/>
      <c r="N74" s="28">
        <v>0</v>
      </c>
      <c r="O74" s="28">
        <v>0</v>
      </c>
      <c r="P74" s="28">
        <v>0</v>
      </c>
      <c r="Q74" s="135">
        <v>4</v>
      </c>
      <c r="R74" s="28">
        <v>0</v>
      </c>
      <c r="S74" s="136">
        <v>1</v>
      </c>
      <c r="T74" s="143"/>
    </row>
    <row r="75" spans="1:20" ht="76.5" customHeight="1" x14ac:dyDescent="0.25">
      <c r="B75" s="307"/>
      <c r="C75" s="308"/>
      <c r="D75" s="201"/>
      <c r="E75" s="202"/>
      <c r="F75" s="342"/>
      <c r="G75" s="343"/>
      <c r="H75" s="336"/>
      <c r="I75" s="308"/>
      <c r="J75" s="10">
        <v>46</v>
      </c>
      <c r="K75" s="304"/>
      <c r="L75" s="366" t="s">
        <v>209</v>
      </c>
      <c r="M75" s="367"/>
      <c r="N75" s="28">
        <v>0</v>
      </c>
      <c r="O75" s="28">
        <v>0</v>
      </c>
      <c r="P75" s="28">
        <v>0</v>
      </c>
      <c r="Q75" s="133">
        <v>2</v>
      </c>
      <c r="R75" s="28">
        <v>0</v>
      </c>
      <c r="S75" s="134">
        <v>1</v>
      </c>
      <c r="T75" s="144"/>
    </row>
    <row r="76" spans="1:20" ht="76.5" customHeight="1" x14ac:dyDescent="0.25">
      <c r="B76" s="307"/>
      <c r="C76" s="308"/>
      <c r="D76" s="201"/>
      <c r="E76" s="202"/>
      <c r="F76" s="342"/>
      <c r="G76" s="343"/>
      <c r="H76" s="336"/>
      <c r="I76" s="308"/>
      <c r="J76" s="10">
        <v>47</v>
      </c>
      <c r="K76" s="304"/>
      <c r="L76" s="366" t="s">
        <v>210</v>
      </c>
      <c r="M76" s="367"/>
      <c r="N76" s="28">
        <v>0</v>
      </c>
      <c r="O76" s="28">
        <v>0</v>
      </c>
      <c r="P76" s="28">
        <v>0</v>
      </c>
      <c r="Q76" s="133">
        <v>1</v>
      </c>
      <c r="R76" s="28">
        <v>0</v>
      </c>
      <c r="S76" s="134">
        <v>1</v>
      </c>
      <c r="T76" s="21"/>
    </row>
    <row r="77" spans="1:20" ht="76.5" customHeight="1" x14ac:dyDescent="0.25">
      <c r="B77" s="307"/>
      <c r="C77" s="308"/>
      <c r="D77" s="201"/>
      <c r="E77" s="202"/>
      <c r="F77" s="342"/>
      <c r="G77" s="343"/>
      <c r="H77" s="336"/>
      <c r="I77" s="308"/>
      <c r="J77" s="10">
        <v>48</v>
      </c>
      <c r="K77" s="304"/>
      <c r="L77" s="366" t="s">
        <v>211</v>
      </c>
      <c r="M77" s="367"/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134">
        <v>1</v>
      </c>
      <c r="T77" s="21"/>
    </row>
    <row r="78" spans="1:20" ht="76.5" customHeight="1" x14ac:dyDescent="0.25">
      <c r="B78" s="307"/>
      <c r="C78" s="308"/>
      <c r="D78" s="201"/>
      <c r="E78" s="202"/>
      <c r="F78" s="342"/>
      <c r="G78" s="343"/>
      <c r="H78" s="336"/>
      <c r="I78" s="308"/>
      <c r="J78" s="10">
        <v>49</v>
      </c>
      <c r="K78" s="304"/>
      <c r="L78" s="366" t="s">
        <v>212</v>
      </c>
      <c r="M78" s="367"/>
      <c r="N78" s="132">
        <v>10</v>
      </c>
      <c r="O78" s="28">
        <v>0</v>
      </c>
      <c r="P78" s="28">
        <v>0</v>
      </c>
      <c r="Q78" s="28">
        <v>0</v>
      </c>
      <c r="R78" s="28">
        <v>0</v>
      </c>
      <c r="S78" s="134">
        <v>1</v>
      </c>
      <c r="T78" s="21"/>
    </row>
    <row r="79" spans="1:20" ht="76.5" customHeight="1" x14ac:dyDescent="0.25">
      <c r="B79" s="307"/>
      <c r="C79" s="308"/>
      <c r="D79" s="201"/>
      <c r="E79" s="202"/>
      <c r="F79" s="342"/>
      <c r="G79" s="343"/>
      <c r="H79" s="336"/>
      <c r="I79" s="308"/>
      <c r="J79" s="10">
        <v>50</v>
      </c>
      <c r="K79" s="304"/>
      <c r="L79" s="366" t="s">
        <v>213</v>
      </c>
      <c r="M79" s="367"/>
      <c r="N79" s="28">
        <v>0</v>
      </c>
      <c r="O79" s="28">
        <v>0</v>
      </c>
      <c r="P79" s="28">
        <v>0</v>
      </c>
      <c r="Q79" s="133">
        <v>1</v>
      </c>
      <c r="R79" s="28">
        <v>0</v>
      </c>
      <c r="S79" s="134">
        <v>1</v>
      </c>
      <c r="T79" s="21"/>
    </row>
    <row r="80" spans="1:20" ht="76.5" customHeight="1" x14ac:dyDescent="0.25">
      <c r="B80" s="307"/>
      <c r="C80" s="308"/>
      <c r="D80" s="201"/>
      <c r="E80" s="202"/>
      <c r="F80" s="342"/>
      <c r="G80" s="343"/>
      <c r="H80" s="336"/>
      <c r="I80" s="308"/>
      <c r="J80" s="10">
        <v>51</v>
      </c>
      <c r="K80" s="304"/>
      <c r="L80" s="366" t="s">
        <v>214</v>
      </c>
      <c r="M80" s="367"/>
      <c r="N80" s="28">
        <v>0</v>
      </c>
      <c r="O80" s="28">
        <v>0</v>
      </c>
      <c r="P80" s="28">
        <v>0</v>
      </c>
      <c r="Q80" s="133">
        <v>1</v>
      </c>
      <c r="R80" s="28">
        <v>0</v>
      </c>
      <c r="S80" s="134">
        <v>1</v>
      </c>
      <c r="T80" s="21"/>
    </row>
    <row r="81" spans="2:20" ht="76.5" customHeight="1" x14ac:dyDescent="0.25">
      <c r="B81" s="307"/>
      <c r="C81" s="308"/>
      <c r="D81" s="201"/>
      <c r="E81" s="202"/>
      <c r="F81" s="342"/>
      <c r="G81" s="343"/>
      <c r="H81" s="336"/>
      <c r="I81" s="308"/>
      <c r="J81" s="10">
        <v>52</v>
      </c>
      <c r="K81" s="304"/>
      <c r="L81" s="354" t="s">
        <v>215</v>
      </c>
      <c r="M81" s="355"/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137">
        <v>1</v>
      </c>
      <c r="T81" s="21"/>
    </row>
    <row r="82" spans="2:20" ht="76.5" customHeight="1" thickBot="1" x14ac:dyDescent="0.3">
      <c r="B82" s="307"/>
      <c r="C82" s="308"/>
      <c r="D82" s="201"/>
      <c r="E82" s="202"/>
      <c r="F82" s="342"/>
      <c r="G82" s="343"/>
      <c r="H82" s="338"/>
      <c r="I82" s="339"/>
      <c r="J82" s="12">
        <v>53</v>
      </c>
      <c r="K82" s="306"/>
      <c r="L82" s="353" t="s">
        <v>171</v>
      </c>
      <c r="M82" s="353"/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137">
        <v>1</v>
      </c>
      <c r="T82" s="164"/>
    </row>
    <row r="83" spans="2:20" ht="87.75" customHeight="1" thickBot="1" x14ac:dyDescent="0.3">
      <c r="B83" s="307"/>
      <c r="C83" s="308"/>
      <c r="D83" s="201"/>
      <c r="E83" s="202"/>
      <c r="F83" s="344">
        <v>6</v>
      </c>
      <c r="G83" s="345"/>
      <c r="H83" s="427" t="s">
        <v>172</v>
      </c>
      <c r="I83" s="428"/>
      <c r="J83" s="162">
        <v>54</v>
      </c>
      <c r="K83" s="170" t="s">
        <v>261</v>
      </c>
      <c r="L83" s="351" t="s">
        <v>216</v>
      </c>
      <c r="M83" s="352"/>
      <c r="N83" s="138">
        <v>100</v>
      </c>
      <c r="O83" s="138">
        <v>5</v>
      </c>
      <c r="P83" s="171">
        <v>0</v>
      </c>
      <c r="Q83" s="139">
        <v>4</v>
      </c>
      <c r="R83" s="171">
        <v>0</v>
      </c>
      <c r="S83" s="140">
        <v>1</v>
      </c>
      <c r="T83" s="172"/>
    </row>
    <row r="84" spans="2:20" ht="63" customHeight="1" thickBot="1" x14ac:dyDescent="0.3">
      <c r="B84" s="307"/>
      <c r="C84" s="308"/>
      <c r="D84" s="201"/>
      <c r="E84" s="202"/>
      <c r="F84" s="344">
        <v>7</v>
      </c>
      <c r="G84" s="345"/>
      <c r="H84" s="429" t="s">
        <v>173</v>
      </c>
      <c r="I84" s="430"/>
      <c r="J84" s="162">
        <v>55</v>
      </c>
      <c r="K84" s="126" t="s">
        <v>173</v>
      </c>
      <c r="L84" s="351" t="s">
        <v>217</v>
      </c>
      <c r="M84" s="352"/>
      <c r="N84" s="171">
        <v>0</v>
      </c>
      <c r="O84" s="171">
        <v>0</v>
      </c>
      <c r="P84" s="171">
        <v>0</v>
      </c>
      <c r="Q84" s="139">
        <v>2</v>
      </c>
      <c r="R84" s="171">
        <v>0</v>
      </c>
      <c r="S84" s="141">
        <v>1</v>
      </c>
      <c r="T84" s="172"/>
    </row>
    <row r="85" spans="2:20" ht="87.75" customHeight="1" thickBot="1" x14ac:dyDescent="0.3">
      <c r="B85" s="307"/>
      <c r="C85" s="308"/>
      <c r="D85" s="201"/>
      <c r="E85" s="202"/>
      <c r="F85" s="346">
        <v>8</v>
      </c>
      <c r="G85" s="347"/>
      <c r="H85" s="431" t="s">
        <v>174</v>
      </c>
      <c r="I85" s="432"/>
      <c r="J85" s="163">
        <v>56</v>
      </c>
      <c r="K85" s="167" t="s">
        <v>174</v>
      </c>
      <c r="L85" s="349" t="s">
        <v>218</v>
      </c>
      <c r="M85" s="350"/>
      <c r="N85" s="168">
        <v>20</v>
      </c>
      <c r="O85" s="29">
        <v>0</v>
      </c>
      <c r="P85" s="29">
        <v>0</v>
      </c>
      <c r="Q85" s="165">
        <v>6</v>
      </c>
      <c r="R85" s="29">
        <v>0</v>
      </c>
      <c r="S85" s="166">
        <v>2</v>
      </c>
      <c r="T85" s="169"/>
    </row>
    <row r="86" spans="2:20" ht="15.75" customHeight="1" thickBot="1" x14ac:dyDescent="0.3">
      <c r="B86" s="252" t="s">
        <v>44</v>
      </c>
      <c r="C86" s="236"/>
      <c r="D86" s="236"/>
      <c r="E86" s="236"/>
      <c r="F86" s="236"/>
      <c r="G86" s="236"/>
      <c r="H86" s="236"/>
      <c r="I86" s="236"/>
      <c r="J86" s="236"/>
      <c r="K86" s="236"/>
      <c r="L86" s="253"/>
      <c r="M86" s="253"/>
      <c r="N86" s="32">
        <f>SUM(N72:N85)</f>
        <v>220</v>
      </c>
      <c r="O86" s="32">
        <f>SUM(O72:O85)</f>
        <v>5</v>
      </c>
      <c r="P86" s="32">
        <f t="shared" ref="P86:R86" si="6">SUM(P72:P85)</f>
        <v>0</v>
      </c>
      <c r="Q86" s="32">
        <f t="shared" si="6"/>
        <v>23</v>
      </c>
      <c r="R86" s="32">
        <f t="shared" si="6"/>
        <v>0</v>
      </c>
      <c r="S86" s="32">
        <f>SUM(S72:S85)</f>
        <v>13</v>
      </c>
      <c r="T86" s="51"/>
    </row>
    <row r="87" spans="2:20" ht="15.75" thickBot="1" x14ac:dyDescent="0.3">
      <c r="B87" s="231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3"/>
    </row>
    <row r="88" spans="2:20" ht="18" customHeight="1" thickBot="1" x14ac:dyDescent="0.3">
      <c r="B88" s="191" t="s">
        <v>0</v>
      </c>
      <c r="C88" s="192"/>
      <c r="D88" s="192" t="s">
        <v>1</v>
      </c>
      <c r="E88" s="192"/>
      <c r="F88" s="192" t="s">
        <v>2</v>
      </c>
      <c r="G88" s="192"/>
      <c r="H88" s="192" t="s">
        <v>3</v>
      </c>
      <c r="I88" s="192"/>
      <c r="J88" s="195" t="s">
        <v>4</v>
      </c>
      <c r="K88" s="195" t="s">
        <v>5</v>
      </c>
      <c r="L88" s="192"/>
      <c r="M88" s="192"/>
      <c r="N88" s="192"/>
      <c r="O88" s="192"/>
      <c r="P88" s="192"/>
      <c r="Q88" s="192"/>
      <c r="R88" s="192"/>
      <c r="S88" s="192"/>
      <c r="T88" s="282" t="s">
        <v>137</v>
      </c>
    </row>
    <row r="89" spans="2:20" ht="38.25" customHeight="1" thickBot="1" x14ac:dyDescent="0.3">
      <c r="B89" s="193"/>
      <c r="C89" s="194"/>
      <c r="D89" s="194"/>
      <c r="E89" s="194"/>
      <c r="F89" s="194"/>
      <c r="G89" s="194"/>
      <c r="H89" s="194"/>
      <c r="I89" s="194"/>
      <c r="J89" s="196"/>
      <c r="K89" s="196"/>
      <c r="L89" s="286" t="s">
        <v>6</v>
      </c>
      <c r="M89" s="287"/>
      <c r="N89" s="116" t="s">
        <v>196</v>
      </c>
      <c r="O89" s="117" t="s">
        <v>203</v>
      </c>
      <c r="P89" s="117" t="s">
        <v>198</v>
      </c>
      <c r="Q89" s="117" t="s">
        <v>201</v>
      </c>
      <c r="R89" s="117" t="s">
        <v>200</v>
      </c>
      <c r="S89" s="145" t="s">
        <v>199</v>
      </c>
      <c r="T89" s="283"/>
    </row>
    <row r="90" spans="2:20" ht="71.25" customHeight="1" x14ac:dyDescent="0.25">
      <c r="B90" s="307" t="s">
        <v>128</v>
      </c>
      <c r="C90" s="308"/>
      <c r="D90" s="201" t="s">
        <v>151</v>
      </c>
      <c r="E90" s="202"/>
      <c r="F90" s="203">
        <v>9</v>
      </c>
      <c r="G90" s="204"/>
      <c r="H90" s="201" t="s">
        <v>163</v>
      </c>
      <c r="I90" s="205"/>
      <c r="J90" s="6">
        <v>57</v>
      </c>
      <c r="K90" s="7" t="s">
        <v>45</v>
      </c>
      <c r="L90" s="269" t="s">
        <v>294</v>
      </c>
      <c r="M90" s="288"/>
      <c r="N90" s="29">
        <v>80</v>
      </c>
      <c r="O90" s="29">
        <v>5</v>
      </c>
      <c r="P90" s="29">
        <v>5</v>
      </c>
      <c r="Q90" s="156"/>
      <c r="R90" s="29">
        <v>5</v>
      </c>
      <c r="S90" s="29">
        <v>5</v>
      </c>
      <c r="T90" s="23"/>
    </row>
    <row r="91" spans="2:20" ht="61.5" customHeight="1" x14ac:dyDescent="0.25">
      <c r="B91" s="307"/>
      <c r="C91" s="308"/>
      <c r="D91" s="201"/>
      <c r="E91" s="202"/>
      <c r="F91" s="203"/>
      <c r="G91" s="204"/>
      <c r="H91" s="206"/>
      <c r="I91" s="313"/>
      <c r="J91" s="3">
        <f>J90+1</f>
        <v>58</v>
      </c>
      <c r="K91" s="50" t="s">
        <v>46</v>
      </c>
      <c r="L91" s="199" t="s">
        <v>298</v>
      </c>
      <c r="M91" s="207"/>
      <c r="N91" s="29">
        <v>0</v>
      </c>
      <c r="O91" s="28">
        <v>1</v>
      </c>
      <c r="P91" s="28">
        <v>0</v>
      </c>
      <c r="Q91" s="156"/>
      <c r="R91" s="29">
        <v>0</v>
      </c>
      <c r="S91" s="29">
        <v>2</v>
      </c>
      <c r="T91" s="21"/>
    </row>
    <row r="92" spans="2:20" ht="74.25" customHeight="1" x14ac:dyDescent="0.25">
      <c r="B92" s="307"/>
      <c r="C92" s="308"/>
      <c r="D92" s="201"/>
      <c r="E92" s="202"/>
      <c r="F92" s="203"/>
      <c r="G92" s="204"/>
      <c r="H92" s="206"/>
      <c r="I92" s="313"/>
      <c r="J92" s="3">
        <f t="shared" ref="J92:J98" si="7">J91+1</f>
        <v>59</v>
      </c>
      <c r="K92" s="47" t="s">
        <v>47</v>
      </c>
      <c r="L92" s="199" t="s">
        <v>297</v>
      </c>
      <c r="M92" s="207"/>
      <c r="N92" s="29">
        <v>40</v>
      </c>
      <c r="O92" s="29">
        <v>4</v>
      </c>
      <c r="P92" s="28">
        <v>2</v>
      </c>
      <c r="Q92" s="156"/>
      <c r="R92" s="29">
        <v>5</v>
      </c>
      <c r="S92" s="29">
        <v>5</v>
      </c>
      <c r="T92" s="21"/>
    </row>
    <row r="93" spans="2:20" ht="69" customHeight="1" x14ac:dyDescent="0.25">
      <c r="B93" s="307"/>
      <c r="C93" s="308"/>
      <c r="D93" s="201"/>
      <c r="E93" s="202"/>
      <c r="F93" s="203"/>
      <c r="G93" s="204"/>
      <c r="H93" s="206"/>
      <c r="I93" s="313"/>
      <c r="J93" s="3">
        <f t="shared" si="7"/>
        <v>60</v>
      </c>
      <c r="K93" s="47" t="s">
        <v>48</v>
      </c>
      <c r="L93" s="199" t="s">
        <v>296</v>
      </c>
      <c r="M93" s="207"/>
      <c r="N93" s="29">
        <v>20</v>
      </c>
      <c r="O93" s="29">
        <v>4</v>
      </c>
      <c r="P93" s="28">
        <v>2</v>
      </c>
      <c r="Q93" s="156"/>
      <c r="R93" s="29">
        <v>5</v>
      </c>
      <c r="S93" s="29">
        <v>3</v>
      </c>
      <c r="T93" s="21"/>
    </row>
    <row r="94" spans="2:20" ht="69" customHeight="1" x14ac:dyDescent="0.25">
      <c r="B94" s="307"/>
      <c r="C94" s="308"/>
      <c r="D94" s="201"/>
      <c r="E94" s="202"/>
      <c r="F94" s="203"/>
      <c r="G94" s="204"/>
      <c r="H94" s="206"/>
      <c r="I94" s="313"/>
      <c r="J94" s="3">
        <f t="shared" si="7"/>
        <v>61</v>
      </c>
      <c r="K94" s="47" t="s">
        <v>49</v>
      </c>
      <c r="L94" s="199" t="s">
        <v>295</v>
      </c>
      <c r="M94" s="207"/>
      <c r="N94" s="29">
        <v>40</v>
      </c>
      <c r="O94" s="29">
        <v>4</v>
      </c>
      <c r="P94" s="28">
        <v>2</v>
      </c>
      <c r="Q94" s="156"/>
      <c r="R94" s="29">
        <v>5</v>
      </c>
      <c r="S94" s="29">
        <v>3</v>
      </c>
      <c r="T94" s="21"/>
    </row>
    <row r="95" spans="2:20" ht="69" customHeight="1" x14ac:dyDescent="0.25">
      <c r="B95" s="307"/>
      <c r="C95" s="308"/>
      <c r="D95" s="201"/>
      <c r="E95" s="202"/>
      <c r="F95" s="203"/>
      <c r="G95" s="204"/>
      <c r="H95" s="206"/>
      <c r="I95" s="313"/>
      <c r="J95" s="3">
        <f t="shared" si="7"/>
        <v>62</v>
      </c>
      <c r="K95" s="47" t="s">
        <v>50</v>
      </c>
      <c r="L95" s="199" t="s">
        <v>299</v>
      </c>
      <c r="M95" s="207"/>
      <c r="N95" s="29">
        <v>40</v>
      </c>
      <c r="O95" s="29">
        <v>5</v>
      </c>
      <c r="P95" s="28">
        <v>2</v>
      </c>
      <c r="Q95" s="156"/>
      <c r="R95" s="29">
        <v>5</v>
      </c>
      <c r="S95" s="29">
        <v>4</v>
      </c>
      <c r="T95" s="21"/>
    </row>
    <row r="96" spans="2:20" ht="69" customHeight="1" x14ac:dyDescent="0.25">
      <c r="B96" s="307"/>
      <c r="C96" s="308"/>
      <c r="D96" s="201"/>
      <c r="E96" s="202"/>
      <c r="F96" s="203"/>
      <c r="G96" s="204"/>
      <c r="H96" s="206"/>
      <c r="I96" s="313"/>
      <c r="J96" s="3">
        <f t="shared" si="7"/>
        <v>63</v>
      </c>
      <c r="K96" s="47" t="s">
        <v>51</v>
      </c>
      <c r="L96" s="199" t="s">
        <v>300</v>
      </c>
      <c r="M96" s="207"/>
      <c r="N96" s="29">
        <v>20</v>
      </c>
      <c r="O96" s="29">
        <v>4</v>
      </c>
      <c r="P96" s="28">
        <v>2</v>
      </c>
      <c r="Q96" s="156"/>
      <c r="R96" s="29">
        <v>5</v>
      </c>
      <c r="S96" s="29">
        <v>3</v>
      </c>
      <c r="T96" s="21"/>
    </row>
    <row r="97" spans="2:20" ht="69" customHeight="1" x14ac:dyDescent="0.25">
      <c r="B97" s="307"/>
      <c r="C97" s="308"/>
      <c r="D97" s="201"/>
      <c r="E97" s="202"/>
      <c r="F97" s="203"/>
      <c r="G97" s="204"/>
      <c r="H97" s="206"/>
      <c r="I97" s="313"/>
      <c r="J97" s="3">
        <f t="shared" si="7"/>
        <v>64</v>
      </c>
      <c r="K97" s="47" t="s">
        <v>52</v>
      </c>
      <c r="L97" s="199" t="s">
        <v>301</v>
      </c>
      <c r="M97" s="207"/>
      <c r="N97" s="29">
        <v>80</v>
      </c>
      <c r="O97" s="29">
        <v>10</v>
      </c>
      <c r="P97" s="28">
        <v>2</v>
      </c>
      <c r="Q97" s="156"/>
      <c r="R97" s="29">
        <v>10</v>
      </c>
      <c r="S97" s="29">
        <v>6</v>
      </c>
      <c r="T97" s="21"/>
    </row>
    <row r="98" spans="2:20" ht="69" customHeight="1" thickBot="1" x14ac:dyDescent="0.3">
      <c r="B98" s="307"/>
      <c r="C98" s="308"/>
      <c r="D98" s="201"/>
      <c r="E98" s="202"/>
      <c r="F98" s="203"/>
      <c r="G98" s="204"/>
      <c r="H98" s="206"/>
      <c r="I98" s="313"/>
      <c r="J98" s="3">
        <f t="shared" si="7"/>
        <v>65</v>
      </c>
      <c r="K98" s="47" t="s">
        <v>53</v>
      </c>
      <c r="L98" s="199" t="s">
        <v>302</v>
      </c>
      <c r="M98" s="207"/>
      <c r="N98" s="29">
        <v>60</v>
      </c>
      <c r="O98" s="29">
        <v>5</v>
      </c>
      <c r="P98" s="28">
        <v>2</v>
      </c>
      <c r="Q98" s="156"/>
      <c r="R98" s="29">
        <v>5</v>
      </c>
      <c r="S98" s="29">
        <v>5</v>
      </c>
      <c r="T98" s="21"/>
    </row>
    <row r="99" spans="2:20" ht="15" customHeight="1" thickBot="1" x14ac:dyDescent="0.3">
      <c r="B99" s="252" t="s">
        <v>54</v>
      </c>
      <c r="C99" s="236"/>
      <c r="D99" s="236"/>
      <c r="E99" s="236"/>
      <c r="F99" s="236"/>
      <c r="G99" s="236"/>
      <c r="H99" s="236"/>
      <c r="I99" s="236"/>
      <c r="J99" s="236"/>
      <c r="K99" s="236"/>
      <c r="L99" s="395"/>
      <c r="M99" s="395"/>
      <c r="N99" s="63">
        <f>SUM(N90:N98)</f>
        <v>380</v>
      </c>
      <c r="O99" s="63">
        <f t="shared" ref="O99:Q99" si="8">SUM(O90:O98)</f>
        <v>42</v>
      </c>
      <c r="P99" s="63">
        <f>SUM(P90:P98)</f>
        <v>19</v>
      </c>
      <c r="Q99" s="63">
        <f t="shared" si="8"/>
        <v>0</v>
      </c>
      <c r="R99" s="63">
        <f>SUM(R90:R98)</f>
        <v>45</v>
      </c>
      <c r="S99" s="63">
        <f>SUM(S90:S98)</f>
        <v>36</v>
      </c>
      <c r="T99" s="103"/>
    </row>
    <row r="100" spans="2:20" x14ac:dyDescent="0.25">
      <c r="B100" s="104"/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  <c r="M100" s="105"/>
      <c r="N100" s="106"/>
      <c r="O100" s="106"/>
      <c r="P100" s="106"/>
      <c r="Q100" s="106"/>
      <c r="R100" s="106"/>
      <c r="S100" s="106"/>
      <c r="T100" s="107"/>
    </row>
    <row r="101" spans="2:20" ht="15.75" thickBot="1" x14ac:dyDescent="0.3">
      <c r="B101" s="108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88"/>
      <c r="O101" s="88"/>
      <c r="P101" s="88"/>
      <c r="Q101" s="88"/>
      <c r="R101" s="88"/>
      <c r="S101" s="88"/>
      <c r="T101" s="110"/>
    </row>
    <row r="102" spans="2:20" ht="18" customHeight="1" thickBot="1" x14ac:dyDescent="0.3">
      <c r="B102" s="414" t="s">
        <v>0</v>
      </c>
      <c r="C102" s="348"/>
      <c r="D102" s="348" t="s">
        <v>1</v>
      </c>
      <c r="E102" s="348"/>
      <c r="F102" s="348" t="s">
        <v>2</v>
      </c>
      <c r="G102" s="348"/>
      <c r="H102" s="348" t="s">
        <v>3</v>
      </c>
      <c r="I102" s="348"/>
      <c r="J102" s="357" t="s">
        <v>4</v>
      </c>
      <c r="K102" s="357" t="s">
        <v>5</v>
      </c>
      <c r="L102" s="348"/>
      <c r="M102" s="348"/>
      <c r="N102" s="348"/>
      <c r="O102" s="348"/>
      <c r="P102" s="348"/>
      <c r="Q102" s="348"/>
      <c r="R102" s="348"/>
      <c r="S102" s="348"/>
      <c r="T102" s="283"/>
    </row>
    <row r="103" spans="2:20" ht="51" customHeight="1" thickBot="1" x14ac:dyDescent="0.3">
      <c r="B103" s="193"/>
      <c r="C103" s="194"/>
      <c r="D103" s="194"/>
      <c r="E103" s="194"/>
      <c r="F103" s="194"/>
      <c r="G103" s="194"/>
      <c r="H103" s="194"/>
      <c r="I103" s="194"/>
      <c r="J103" s="196"/>
      <c r="K103" s="196"/>
      <c r="L103" s="286" t="s">
        <v>6</v>
      </c>
      <c r="M103" s="287"/>
      <c r="N103" s="116" t="s">
        <v>196</v>
      </c>
      <c r="O103" s="117" t="s">
        <v>203</v>
      </c>
      <c r="P103" s="117" t="s">
        <v>198</v>
      </c>
      <c r="Q103" s="117" t="s">
        <v>201</v>
      </c>
      <c r="R103" s="117" t="s">
        <v>200</v>
      </c>
      <c r="S103" s="145" t="s">
        <v>199</v>
      </c>
      <c r="T103" s="283"/>
    </row>
    <row r="104" spans="2:20" ht="77.25" customHeight="1" x14ac:dyDescent="0.25">
      <c r="B104" s="307" t="s">
        <v>55</v>
      </c>
      <c r="C104" s="308"/>
      <c r="D104" s="272" t="s">
        <v>175</v>
      </c>
      <c r="E104" s="426"/>
      <c r="F104" s="203">
        <v>10</v>
      </c>
      <c r="G104" s="204"/>
      <c r="H104" s="206" t="s">
        <v>112</v>
      </c>
      <c r="I104" s="313"/>
      <c r="J104" s="10">
        <v>66</v>
      </c>
      <c r="K104" s="50" t="s">
        <v>176</v>
      </c>
      <c r="L104" s="269" t="s">
        <v>322</v>
      </c>
      <c r="M104" s="288"/>
      <c r="N104" s="29">
        <v>20</v>
      </c>
      <c r="O104" s="29">
        <v>1</v>
      </c>
      <c r="P104" s="29">
        <v>1</v>
      </c>
      <c r="Q104" s="29">
        <v>1</v>
      </c>
      <c r="R104" s="29">
        <v>0</v>
      </c>
      <c r="S104" s="29">
        <v>4</v>
      </c>
      <c r="T104" s="23"/>
    </row>
    <row r="105" spans="2:20" ht="95.25" customHeight="1" x14ac:dyDescent="0.25">
      <c r="B105" s="307"/>
      <c r="C105" s="308"/>
      <c r="D105" s="272"/>
      <c r="E105" s="426"/>
      <c r="F105" s="203"/>
      <c r="G105" s="204"/>
      <c r="H105" s="206"/>
      <c r="I105" s="313"/>
      <c r="J105" s="11">
        <v>67</v>
      </c>
      <c r="K105" s="47" t="s">
        <v>177</v>
      </c>
      <c r="L105" s="269" t="s">
        <v>178</v>
      </c>
      <c r="M105" s="288"/>
      <c r="N105" s="29">
        <v>20</v>
      </c>
      <c r="O105" s="29">
        <v>1</v>
      </c>
      <c r="P105" s="29">
        <v>1</v>
      </c>
      <c r="Q105" s="29">
        <v>2</v>
      </c>
      <c r="R105" s="29">
        <v>0</v>
      </c>
      <c r="S105" s="29">
        <v>5</v>
      </c>
      <c r="T105" s="21"/>
    </row>
    <row r="106" spans="2:20" ht="72.75" customHeight="1" x14ac:dyDescent="0.25">
      <c r="B106" s="307"/>
      <c r="C106" s="308"/>
      <c r="D106" s="272"/>
      <c r="E106" s="426"/>
      <c r="F106" s="203"/>
      <c r="G106" s="204"/>
      <c r="H106" s="206"/>
      <c r="I106" s="313"/>
      <c r="J106" s="11">
        <f t="shared" ref="J106:J110" si="9">J105+1</f>
        <v>68</v>
      </c>
      <c r="K106" s="47" t="s">
        <v>179</v>
      </c>
      <c r="L106" s="269" t="s">
        <v>323</v>
      </c>
      <c r="M106" s="288"/>
      <c r="N106" s="29">
        <v>20</v>
      </c>
      <c r="O106" s="29">
        <v>1</v>
      </c>
      <c r="P106" s="29">
        <v>2</v>
      </c>
      <c r="Q106" s="29">
        <v>2</v>
      </c>
      <c r="R106" s="29">
        <v>0</v>
      </c>
      <c r="S106" s="29">
        <v>6</v>
      </c>
      <c r="T106" s="21"/>
    </row>
    <row r="107" spans="2:20" ht="72.75" customHeight="1" x14ac:dyDescent="0.25">
      <c r="B107" s="307"/>
      <c r="C107" s="308"/>
      <c r="D107" s="272"/>
      <c r="E107" s="426"/>
      <c r="F107" s="203"/>
      <c r="G107" s="204"/>
      <c r="H107" s="206"/>
      <c r="I107" s="313"/>
      <c r="J107" s="11">
        <f t="shared" si="9"/>
        <v>69</v>
      </c>
      <c r="K107" s="47" t="s">
        <v>180</v>
      </c>
      <c r="L107" s="269" t="s">
        <v>324</v>
      </c>
      <c r="M107" s="288"/>
      <c r="N107" s="29">
        <v>20</v>
      </c>
      <c r="O107" s="29">
        <v>1</v>
      </c>
      <c r="P107" s="29">
        <v>1</v>
      </c>
      <c r="Q107" s="29">
        <v>2</v>
      </c>
      <c r="R107" s="29">
        <v>0</v>
      </c>
      <c r="S107" s="29">
        <v>6</v>
      </c>
      <c r="T107" s="21"/>
    </row>
    <row r="108" spans="2:20" ht="73.5" customHeight="1" x14ac:dyDescent="0.25">
      <c r="B108" s="307"/>
      <c r="C108" s="308"/>
      <c r="D108" s="272"/>
      <c r="E108" s="426"/>
      <c r="F108" s="203"/>
      <c r="G108" s="204"/>
      <c r="H108" s="206"/>
      <c r="I108" s="313"/>
      <c r="J108" s="11">
        <f t="shared" si="9"/>
        <v>70</v>
      </c>
      <c r="K108" s="47" t="s">
        <v>181</v>
      </c>
      <c r="L108" s="269" t="s">
        <v>325</v>
      </c>
      <c r="M108" s="288"/>
      <c r="N108" s="29">
        <v>20</v>
      </c>
      <c r="O108" s="29">
        <v>1</v>
      </c>
      <c r="P108" s="29">
        <v>1</v>
      </c>
      <c r="Q108" s="29">
        <v>2</v>
      </c>
      <c r="R108" s="29">
        <v>0</v>
      </c>
      <c r="S108" s="29">
        <v>4</v>
      </c>
      <c r="T108" s="21"/>
    </row>
    <row r="109" spans="2:20" ht="73.5" customHeight="1" x14ac:dyDescent="0.25">
      <c r="B109" s="307"/>
      <c r="C109" s="308"/>
      <c r="D109" s="272"/>
      <c r="E109" s="426"/>
      <c r="F109" s="203"/>
      <c r="G109" s="204"/>
      <c r="H109" s="206"/>
      <c r="I109" s="313"/>
      <c r="J109" s="11">
        <f t="shared" si="9"/>
        <v>71</v>
      </c>
      <c r="K109" s="47" t="s">
        <v>56</v>
      </c>
      <c r="L109" s="269" t="s">
        <v>326</v>
      </c>
      <c r="M109" s="288"/>
      <c r="N109" s="29">
        <v>20</v>
      </c>
      <c r="O109" s="29">
        <v>1</v>
      </c>
      <c r="P109" s="29">
        <v>2</v>
      </c>
      <c r="Q109" s="29">
        <v>2</v>
      </c>
      <c r="R109" s="29">
        <v>0</v>
      </c>
      <c r="S109" s="29">
        <v>6</v>
      </c>
      <c r="T109" s="17"/>
    </row>
    <row r="110" spans="2:20" ht="63" customHeight="1" thickBot="1" x14ac:dyDescent="0.3">
      <c r="B110" s="307"/>
      <c r="C110" s="308"/>
      <c r="D110" s="272"/>
      <c r="E110" s="426"/>
      <c r="F110" s="203"/>
      <c r="G110" s="204"/>
      <c r="H110" s="206"/>
      <c r="I110" s="313"/>
      <c r="J110" s="11">
        <f t="shared" si="9"/>
        <v>72</v>
      </c>
      <c r="K110" s="49" t="s">
        <v>182</v>
      </c>
      <c r="L110" s="208" t="s">
        <v>327</v>
      </c>
      <c r="M110" s="209"/>
      <c r="N110" s="31">
        <v>20</v>
      </c>
      <c r="O110" s="31">
        <v>1</v>
      </c>
      <c r="P110" s="31">
        <v>1</v>
      </c>
      <c r="Q110" s="31">
        <v>1</v>
      </c>
      <c r="R110" s="29">
        <v>0</v>
      </c>
      <c r="S110" s="31">
        <v>3</v>
      </c>
      <c r="T110" s="18"/>
    </row>
    <row r="111" spans="2:20" ht="15.75" customHeight="1" thickBot="1" x14ac:dyDescent="0.3">
      <c r="B111" s="370" t="s">
        <v>120</v>
      </c>
      <c r="C111" s="371"/>
      <c r="D111" s="371"/>
      <c r="E111" s="371"/>
      <c r="F111" s="371"/>
      <c r="G111" s="371"/>
      <c r="H111" s="371"/>
      <c r="I111" s="371"/>
      <c r="J111" s="371"/>
      <c r="K111" s="371"/>
      <c r="L111" s="372"/>
      <c r="M111" s="372"/>
      <c r="N111" s="36">
        <f t="shared" ref="N111:R111" si="10">SUM(N104:N110)</f>
        <v>140</v>
      </c>
      <c r="O111" s="36">
        <f t="shared" si="10"/>
        <v>7</v>
      </c>
      <c r="P111" s="36">
        <f t="shared" si="10"/>
        <v>9</v>
      </c>
      <c r="Q111" s="36">
        <f t="shared" si="10"/>
        <v>12</v>
      </c>
      <c r="R111" s="36">
        <f t="shared" si="10"/>
        <v>0</v>
      </c>
      <c r="S111" s="36">
        <f>SUM(S104:S110)</f>
        <v>34</v>
      </c>
      <c r="T111" s="53"/>
    </row>
    <row r="112" spans="2:20" ht="90" customHeight="1" x14ac:dyDescent="0.25">
      <c r="B112" s="307" t="s">
        <v>55</v>
      </c>
      <c r="C112" s="308"/>
      <c r="D112" s="201" t="s">
        <v>188</v>
      </c>
      <c r="E112" s="202"/>
      <c r="F112" s="203">
        <v>11</v>
      </c>
      <c r="G112" s="204"/>
      <c r="H112" s="206" t="s">
        <v>113</v>
      </c>
      <c r="I112" s="313"/>
      <c r="J112" s="10">
        <f>J110+1</f>
        <v>73</v>
      </c>
      <c r="K112" s="50" t="s">
        <v>183</v>
      </c>
      <c r="L112" s="269" t="s">
        <v>328</v>
      </c>
      <c r="M112" s="288"/>
      <c r="N112" s="29">
        <v>20</v>
      </c>
      <c r="O112" s="29">
        <v>1</v>
      </c>
      <c r="P112" s="29">
        <v>2</v>
      </c>
      <c r="Q112" s="29">
        <v>3</v>
      </c>
      <c r="R112" s="29">
        <v>0</v>
      </c>
      <c r="S112" s="29">
        <v>8</v>
      </c>
      <c r="T112" s="23"/>
    </row>
    <row r="113" spans="2:20" ht="58.5" customHeight="1" x14ac:dyDescent="0.25">
      <c r="B113" s="307"/>
      <c r="C113" s="308"/>
      <c r="D113" s="201"/>
      <c r="E113" s="202"/>
      <c r="F113" s="203"/>
      <c r="G113" s="204"/>
      <c r="H113" s="206"/>
      <c r="I113" s="313"/>
      <c r="J113" s="11">
        <f>J112+1</f>
        <v>74</v>
      </c>
      <c r="K113" s="47" t="s">
        <v>184</v>
      </c>
      <c r="L113" s="269" t="s">
        <v>329</v>
      </c>
      <c r="M113" s="288"/>
      <c r="N113" s="29">
        <v>20</v>
      </c>
      <c r="O113" s="29">
        <v>1</v>
      </c>
      <c r="P113" s="29">
        <v>1</v>
      </c>
      <c r="Q113" s="29">
        <v>1</v>
      </c>
      <c r="R113" s="29">
        <v>0</v>
      </c>
      <c r="S113" s="29">
        <v>3</v>
      </c>
      <c r="T113" s="21"/>
    </row>
    <row r="114" spans="2:20" ht="73.5" customHeight="1" x14ac:dyDescent="0.25">
      <c r="B114" s="307"/>
      <c r="C114" s="308"/>
      <c r="D114" s="201"/>
      <c r="E114" s="202"/>
      <c r="F114" s="203"/>
      <c r="G114" s="204"/>
      <c r="H114" s="206"/>
      <c r="I114" s="313"/>
      <c r="J114" s="11">
        <f>J113+1</f>
        <v>75</v>
      </c>
      <c r="K114" s="47" t="s">
        <v>185</v>
      </c>
      <c r="L114" s="199" t="s">
        <v>330</v>
      </c>
      <c r="M114" s="200"/>
      <c r="N114" s="29">
        <v>20</v>
      </c>
      <c r="O114" s="29">
        <v>1</v>
      </c>
      <c r="P114" s="29">
        <v>1</v>
      </c>
      <c r="Q114" s="29">
        <v>1</v>
      </c>
      <c r="R114" s="29">
        <v>0</v>
      </c>
      <c r="S114" s="29">
        <v>3</v>
      </c>
      <c r="T114" s="21"/>
    </row>
    <row r="115" spans="2:20" ht="95.25" customHeight="1" x14ac:dyDescent="0.25">
      <c r="B115" s="307"/>
      <c r="C115" s="308"/>
      <c r="D115" s="201"/>
      <c r="E115" s="202"/>
      <c r="F115" s="203"/>
      <c r="G115" s="204"/>
      <c r="H115" s="206"/>
      <c r="I115" s="313"/>
      <c r="J115" s="11">
        <f>J114+1</f>
        <v>76</v>
      </c>
      <c r="K115" s="47" t="s">
        <v>186</v>
      </c>
      <c r="L115" s="199" t="s">
        <v>331</v>
      </c>
      <c r="M115" s="207"/>
      <c r="N115" s="29">
        <v>20</v>
      </c>
      <c r="O115" s="29">
        <v>1</v>
      </c>
      <c r="P115" s="29">
        <v>2</v>
      </c>
      <c r="Q115" s="29">
        <v>2</v>
      </c>
      <c r="R115" s="29">
        <v>0</v>
      </c>
      <c r="S115" s="29">
        <v>6</v>
      </c>
      <c r="T115" s="21"/>
    </row>
    <row r="116" spans="2:20" ht="69.95" customHeight="1" thickBot="1" x14ac:dyDescent="0.3">
      <c r="B116" s="307"/>
      <c r="C116" s="308"/>
      <c r="D116" s="201"/>
      <c r="E116" s="202"/>
      <c r="F116" s="203"/>
      <c r="G116" s="204"/>
      <c r="H116" s="206"/>
      <c r="I116" s="313"/>
      <c r="J116" s="11">
        <f>J115+1</f>
        <v>77</v>
      </c>
      <c r="K116" s="49" t="s">
        <v>187</v>
      </c>
      <c r="L116" s="284" t="s">
        <v>332</v>
      </c>
      <c r="M116" s="355"/>
      <c r="N116" s="31">
        <v>20</v>
      </c>
      <c r="O116" s="31">
        <v>1</v>
      </c>
      <c r="P116" s="30">
        <v>1</v>
      </c>
      <c r="Q116" s="30">
        <v>1</v>
      </c>
      <c r="R116" s="29">
        <v>0</v>
      </c>
      <c r="S116" s="30">
        <v>3</v>
      </c>
      <c r="T116" s="21"/>
    </row>
    <row r="117" spans="2:20" ht="15.75" customHeight="1" thickBot="1" x14ac:dyDescent="0.3">
      <c r="B117" s="370" t="s">
        <v>119</v>
      </c>
      <c r="C117" s="371"/>
      <c r="D117" s="371"/>
      <c r="E117" s="371"/>
      <c r="F117" s="371"/>
      <c r="G117" s="371"/>
      <c r="H117" s="371"/>
      <c r="I117" s="371"/>
      <c r="J117" s="371"/>
      <c r="K117" s="371"/>
      <c r="L117" s="372"/>
      <c r="M117" s="372"/>
      <c r="N117" s="86">
        <f>SUM(N112:N116)</f>
        <v>100</v>
      </c>
      <c r="O117" s="86">
        <f t="shared" ref="O117:S117" si="11">SUM(O112:O116)</f>
        <v>5</v>
      </c>
      <c r="P117" s="86">
        <f t="shared" si="11"/>
        <v>7</v>
      </c>
      <c r="Q117" s="86">
        <f t="shared" si="11"/>
        <v>8</v>
      </c>
      <c r="R117" s="86">
        <f t="shared" si="11"/>
        <v>0</v>
      </c>
      <c r="S117" s="86">
        <f t="shared" si="11"/>
        <v>23</v>
      </c>
      <c r="T117" s="21"/>
    </row>
    <row r="118" spans="2:20" ht="15.75" customHeight="1" thickBot="1" x14ac:dyDescent="0.3">
      <c r="B118" s="252" t="s">
        <v>57</v>
      </c>
      <c r="C118" s="236"/>
      <c r="D118" s="236"/>
      <c r="E118" s="236"/>
      <c r="F118" s="236"/>
      <c r="G118" s="236"/>
      <c r="H118" s="236"/>
      <c r="I118" s="236"/>
      <c r="J118" s="236"/>
      <c r="K118" s="236"/>
      <c r="L118" s="333"/>
      <c r="M118" s="333"/>
      <c r="N118" s="37">
        <f t="shared" ref="N118:R118" si="12">SUM(N117+N111)</f>
        <v>240</v>
      </c>
      <c r="O118" s="37">
        <f t="shared" si="12"/>
        <v>12</v>
      </c>
      <c r="P118" s="37">
        <f t="shared" si="12"/>
        <v>16</v>
      </c>
      <c r="Q118" s="37">
        <f t="shared" si="12"/>
        <v>20</v>
      </c>
      <c r="R118" s="37">
        <f t="shared" si="12"/>
        <v>0</v>
      </c>
      <c r="S118" s="37">
        <f>SUM(S117+S111)</f>
        <v>57</v>
      </c>
      <c r="T118" s="51"/>
    </row>
    <row r="119" spans="2:20" ht="15.75" thickBot="1" x14ac:dyDescent="0.3">
      <c r="B119" s="231"/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3"/>
    </row>
    <row r="120" spans="2:20" ht="18" customHeight="1" thickBot="1" x14ac:dyDescent="0.3">
      <c r="B120" s="191" t="s">
        <v>0</v>
      </c>
      <c r="C120" s="192"/>
      <c r="D120" s="192" t="s">
        <v>1</v>
      </c>
      <c r="E120" s="192"/>
      <c r="F120" s="192" t="s">
        <v>2</v>
      </c>
      <c r="G120" s="192"/>
      <c r="H120" s="192" t="s">
        <v>3</v>
      </c>
      <c r="I120" s="192"/>
      <c r="J120" s="195" t="s">
        <v>4</v>
      </c>
      <c r="K120" s="195" t="s">
        <v>5</v>
      </c>
      <c r="L120" s="192"/>
      <c r="M120" s="192"/>
      <c r="N120" s="192"/>
      <c r="O120" s="192"/>
      <c r="P120" s="192"/>
      <c r="Q120" s="192"/>
      <c r="R120" s="192"/>
      <c r="S120" s="192"/>
      <c r="T120" s="282" t="s">
        <v>137</v>
      </c>
    </row>
    <row r="121" spans="2:20" ht="66.75" customHeight="1" thickBot="1" x14ac:dyDescent="0.3">
      <c r="B121" s="193"/>
      <c r="C121" s="194"/>
      <c r="D121" s="194"/>
      <c r="E121" s="194"/>
      <c r="F121" s="194"/>
      <c r="G121" s="194"/>
      <c r="H121" s="194"/>
      <c r="I121" s="194"/>
      <c r="J121" s="196"/>
      <c r="K121" s="196"/>
      <c r="L121" s="286" t="s">
        <v>6</v>
      </c>
      <c r="M121" s="287"/>
      <c r="N121" s="116" t="s">
        <v>196</v>
      </c>
      <c r="O121" s="117" t="s">
        <v>203</v>
      </c>
      <c r="P121" s="117" t="s">
        <v>198</v>
      </c>
      <c r="Q121" s="117" t="s">
        <v>201</v>
      </c>
      <c r="R121" s="117" t="s">
        <v>200</v>
      </c>
      <c r="S121" s="145" t="s">
        <v>199</v>
      </c>
      <c r="T121" s="283"/>
    </row>
    <row r="122" spans="2:20" ht="73.5" customHeight="1" x14ac:dyDescent="0.25">
      <c r="B122" s="307" t="s">
        <v>129</v>
      </c>
      <c r="C122" s="308"/>
      <c r="D122" s="201" t="s">
        <v>190</v>
      </c>
      <c r="E122" s="202"/>
      <c r="F122" s="203">
        <v>12</v>
      </c>
      <c r="G122" s="204"/>
      <c r="H122" s="272" t="s">
        <v>242</v>
      </c>
      <c r="I122" s="198"/>
      <c r="J122" s="12">
        <v>78</v>
      </c>
      <c r="K122" s="48" t="s">
        <v>58</v>
      </c>
      <c r="L122" s="269" t="s">
        <v>303</v>
      </c>
      <c r="M122" s="288"/>
      <c r="N122" s="58">
        <v>0</v>
      </c>
      <c r="O122" s="58">
        <v>0</v>
      </c>
      <c r="P122" s="58">
        <v>1</v>
      </c>
      <c r="Q122" s="58">
        <v>1</v>
      </c>
      <c r="R122" s="58">
        <v>0</v>
      </c>
      <c r="S122" s="58">
        <v>0</v>
      </c>
      <c r="T122" s="23"/>
    </row>
    <row r="123" spans="2:20" ht="81.75" customHeight="1" x14ac:dyDescent="0.25">
      <c r="B123" s="307"/>
      <c r="C123" s="308"/>
      <c r="D123" s="201"/>
      <c r="E123" s="202"/>
      <c r="F123" s="203"/>
      <c r="G123" s="204"/>
      <c r="H123" s="197"/>
      <c r="I123" s="198"/>
      <c r="J123" s="11">
        <f>J122+1</f>
        <v>79</v>
      </c>
      <c r="K123" s="47" t="s">
        <v>59</v>
      </c>
      <c r="L123" s="199" t="s">
        <v>243</v>
      </c>
      <c r="M123" s="207"/>
      <c r="N123" s="58">
        <v>0</v>
      </c>
      <c r="O123" s="58">
        <v>1</v>
      </c>
      <c r="P123" s="58">
        <v>0</v>
      </c>
      <c r="Q123" s="58">
        <v>0</v>
      </c>
      <c r="R123" s="58">
        <v>0</v>
      </c>
      <c r="S123" s="58">
        <v>2</v>
      </c>
      <c r="T123" s="21"/>
    </row>
    <row r="124" spans="2:20" ht="81.75" customHeight="1" x14ac:dyDescent="0.25">
      <c r="B124" s="307"/>
      <c r="C124" s="308"/>
      <c r="D124" s="201"/>
      <c r="E124" s="202"/>
      <c r="F124" s="203"/>
      <c r="G124" s="204"/>
      <c r="H124" s="197"/>
      <c r="I124" s="198"/>
      <c r="J124" s="11">
        <f>J123+1</f>
        <v>80</v>
      </c>
      <c r="K124" s="47" t="s">
        <v>60</v>
      </c>
      <c r="L124" s="199" t="s">
        <v>244</v>
      </c>
      <c r="M124" s="207"/>
      <c r="N124" s="58">
        <v>40</v>
      </c>
      <c r="O124" s="58">
        <v>3</v>
      </c>
      <c r="P124" s="58">
        <v>0</v>
      </c>
      <c r="Q124" s="58">
        <v>0</v>
      </c>
      <c r="R124" s="58">
        <v>0</v>
      </c>
      <c r="S124" s="58">
        <v>2</v>
      </c>
      <c r="T124" s="21"/>
    </row>
    <row r="125" spans="2:20" ht="81.75" customHeight="1" x14ac:dyDescent="0.25">
      <c r="B125" s="307"/>
      <c r="C125" s="308"/>
      <c r="D125" s="201"/>
      <c r="E125" s="202"/>
      <c r="F125" s="203"/>
      <c r="G125" s="204"/>
      <c r="H125" s="197"/>
      <c r="I125" s="198"/>
      <c r="J125" s="11">
        <f>J124+1</f>
        <v>81</v>
      </c>
      <c r="K125" s="47" t="s">
        <v>61</v>
      </c>
      <c r="L125" s="199" t="s">
        <v>245</v>
      </c>
      <c r="M125" s="207"/>
      <c r="N125" s="58">
        <v>0</v>
      </c>
      <c r="O125" s="58">
        <v>1</v>
      </c>
      <c r="P125" s="58">
        <v>0</v>
      </c>
      <c r="Q125" s="58">
        <v>0</v>
      </c>
      <c r="R125" s="58">
        <v>0</v>
      </c>
      <c r="S125" s="58">
        <v>2</v>
      </c>
      <c r="T125" s="21"/>
    </row>
    <row r="126" spans="2:20" ht="81.75" customHeight="1" x14ac:dyDescent="0.25">
      <c r="B126" s="307"/>
      <c r="C126" s="308"/>
      <c r="D126" s="201"/>
      <c r="E126" s="202"/>
      <c r="F126" s="203"/>
      <c r="G126" s="204"/>
      <c r="H126" s="197"/>
      <c r="I126" s="198"/>
      <c r="J126" s="11">
        <f>J125+1</f>
        <v>82</v>
      </c>
      <c r="K126" s="47" t="s">
        <v>62</v>
      </c>
      <c r="L126" s="199" t="s">
        <v>246</v>
      </c>
      <c r="M126" s="207"/>
      <c r="N126" s="5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21"/>
    </row>
    <row r="127" spans="2:20" ht="81.75" customHeight="1" thickBot="1" x14ac:dyDescent="0.3">
      <c r="B127" s="307"/>
      <c r="C127" s="308"/>
      <c r="D127" s="201"/>
      <c r="E127" s="202"/>
      <c r="F127" s="203"/>
      <c r="G127" s="204"/>
      <c r="H127" s="197"/>
      <c r="I127" s="198"/>
      <c r="J127" s="11">
        <f>J126+1</f>
        <v>83</v>
      </c>
      <c r="K127" s="49" t="s">
        <v>63</v>
      </c>
      <c r="L127" s="284" t="s">
        <v>247</v>
      </c>
      <c r="M127" s="285"/>
      <c r="N127" s="58">
        <v>10</v>
      </c>
      <c r="O127" s="58">
        <v>2</v>
      </c>
      <c r="P127" s="58">
        <v>1</v>
      </c>
      <c r="Q127" s="58">
        <v>1</v>
      </c>
      <c r="R127" s="58">
        <v>0</v>
      </c>
      <c r="S127" s="58">
        <v>4</v>
      </c>
      <c r="T127" s="24"/>
    </row>
    <row r="128" spans="2:20" ht="15.75" customHeight="1" thickBot="1" x14ac:dyDescent="0.3">
      <c r="B128" s="370" t="s">
        <v>122</v>
      </c>
      <c r="C128" s="371"/>
      <c r="D128" s="371"/>
      <c r="E128" s="371"/>
      <c r="F128" s="371"/>
      <c r="G128" s="371"/>
      <c r="H128" s="371"/>
      <c r="I128" s="371"/>
      <c r="J128" s="371"/>
      <c r="K128" s="371"/>
      <c r="L128" s="372"/>
      <c r="M128" s="372"/>
      <c r="N128" s="36">
        <f>SUM(N122:N127)</f>
        <v>50</v>
      </c>
      <c r="O128" s="36">
        <f t="shared" ref="O128:P128" si="13">SUM(O122:O127)</f>
        <v>7</v>
      </c>
      <c r="P128" s="36">
        <f t="shared" si="13"/>
        <v>2</v>
      </c>
      <c r="Q128" s="36">
        <f>SUM(Q122:Q127)</f>
        <v>2</v>
      </c>
      <c r="R128" s="36">
        <v>0</v>
      </c>
      <c r="S128" s="36">
        <f>SUM(S122:S127)</f>
        <v>10</v>
      </c>
      <c r="T128" s="53"/>
    </row>
    <row r="129" spans="2:20" ht="73.5" customHeight="1" x14ac:dyDescent="0.25">
      <c r="B129" s="373" t="s">
        <v>129</v>
      </c>
      <c r="C129" s="374"/>
      <c r="D129" s="206" t="s">
        <v>190</v>
      </c>
      <c r="E129" s="313"/>
      <c r="F129" s="203">
        <v>13</v>
      </c>
      <c r="G129" s="204"/>
      <c r="H129" s="272" t="s">
        <v>254</v>
      </c>
      <c r="I129" s="198"/>
      <c r="J129" s="10">
        <f>J127+1</f>
        <v>84</v>
      </c>
      <c r="K129" s="50" t="s">
        <v>64</v>
      </c>
      <c r="L129" s="269" t="s">
        <v>248</v>
      </c>
      <c r="M129" s="288"/>
      <c r="N129" s="58">
        <v>0</v>
      </c>
      <c r="O129" s="58">
        <v>0</v>
      </c>
      <c r="P129" s="58">
        <v>1</v>
      </c>
      <c r="Q129" s="58">
        <v>1</v>
      </c>
      <c r="R129" s="58">
        <v>1</v>
      </c>
      <c r="S129" s="58">
        <v>1</v>
      </c>
      <c r="T129" s="23"/>
    </row>
    <row r="130" spans="2:20" ht="73.5" customHeight="1" x14ac:dyDescent="0.25">
      <c r="B130" s="373"/>
      <c r="C130" s="374"/>
      <c r="D130" s="206"/>
      <c r="E130" s="313"/>
      <c r="F130" s="203"/>
      <c r="G130" s="204"/>
      <c r="H130" s="197"/>
      <c r="I130" s="198"/>
      <c r="J130" s="11">
        <f>J129+1</f>
        <v>85</v>
      </c>
      <c r="K130" s="47" t="s">
        <v>65</v>
      </c>
      <c r="L130" s="199" t="s">
        <v>249</v>
      </c>
      <c r="M130" s="207"/>
      <c r="N130" s="5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21"/>
    </row>
    <row r="131" spans="2:20" ht="73.5" customHeight="1" x14ac:dyDescent="0.25">
      <c r="B131" s="373"/>
      <c r="C131" s="374"/>
      <c r="D131" s="206"/>
      <c r="E131" s="313"/>
      <c r="F131" s="203"/>
      <c r="G131" s="204"/>
      <c r="H131" s="197"/>
      <c r="I131" s="198"/>
      <c r="J131" s="11">
        <f>J130+1</f>
        <v>86</v>
      </c>
      <c r="K131" s="47" t="s">
        <v>66</v>
      </c>
      <c r="L131" s="199" t="s">
        <v>250</v>
      </c>
      <c r="M131" s="207"/>
      <c r="N131" s="58">
        <v>0</v>
      </c>
      <c r="O131" s="58">
        <v>1</v>
      </c>
      <c r="P131" s="58">
        <v>1</v>
      </c>
      <c r="Q131" s="58">
        <v>1</v>
      </c>
      <c r="R131" s="58">
        <v>1</v>
      </c>
      <c r="S131" s="58">
        <v>1</v>
      </c>
      <c r="T131" s="21"/>
    </row>
    <row r="132" spans="2:20" ht="73.5" customHeight="1" x14ac:dyDescent="0.25">
      <c r="B132" s="373"/>
      <c r="C132" s="374"/>
      <c r="D132" s="206"/>
      <c r="E132" s="313"/>
      <c r="F132" s="203"/>
      <c r="G132" s="204"/>
      <c r="H132" s="197"/>
      <c r="I132" s="198"/>
      <c r="J132" s="11">
        <f>J131+1</f>
        <v>87</v>
      </c>
      <c r="K132" s="47" t="s">
        <v>67</v>
      </c>
      <c r="L132" s="199" t="s">
        <v>251</v>
      </c>
      <c r="M132" s="207"/>
      <c r="N132" s="58">
        <v>0</v>
      </c>
      <c r="O132" s="58">
        <v>1</v>
      </c>
      <c r="P132" s="58">
        <v>1</v>
      </c>
      <c r="Q132" s="58">
        <v>1</v>
      </c>
      <c r="R132" s="58">
        <v>0</v>
      </c>
      <c r="S132" s="58">
        <v>0</v>
      </c>
      <c r="T132" s="21"/>
    </row>
    <row r="133" spans="2:20" ht="73.5" customHeight="1" x14ac:dyDescent="0.25">
      <c r="B133" s="373"/>
      <c r="C133" s="374"/>
      <c r="D133" s="206"/>
      <c r="E133" s="313"/>
      <c r="F133" s="203"/>
      <c r="G133" s="204"/>
      <c r="H133" s="197"/>
      <c r="I133" s="198"/>
      <c r="J133" s="11">
        <f>J132+1</f>
        <v>88</v>
      </c>
      <c r="K133" s="47" t="s">
        <v>68</v>
      </c>
      <c r="L133" s="199" t="s">
        <v>252</v>
      </c>
      <c r="M133" s="207"/>
      <c r="N133" s="56">
        <v>0</v>
      </c>
      <c r="O133" s="56">
        <v>0</v>
      </c>
      <c r="P133" s="56">
        <v>1</v>
      </c>
      <c r="Q133" s="56">
        <v>1</v>
      </c>
      <c r="R133" s="56">
        <v>0</v>
      </c>
      <c r="S133" s="56">
        <v>2</v>
      </c>
      <c r="T133" s="21"/>
    </row>
    <row r="134" spans="2:20" ht="73.5" customHeight="1" thickBot="1" x14ac:dyDescent="0.3">
      <c r="B134" s="373"/>
      <c r="C134" s="374"/>
      <c r="D134" s="206"/>
      <c r="E134" s="313"/>
      <c r="F134" s="203"/>
      <c r="G134" s="204"/>
      <c r="H134" s="197"/>
      <c r="I134" s="198"/>
      <c r="J134" s="11">
        <f>J133+1</f>
        <v>89</v>
      </c>
      <c r="K134" s="47" t="s">
        <v>69</v>
      </c>
      <c r="L134" s="199" t="s">
        <v>253</v>
      </c>
      <c r="M134" s="207"/>
      <c r="N134" s="58">
        <v>0</v>
      </c>
      <c r="O134" s="58">
        <v>0</v>
      </c>
      <c r="P134" s="58">
        <v>0</v>
      </c>
      <c r="Q134" s="58">
        <v>0</v>
      </c>
      <c r="R134" s="58">
        <v>0</v>
      </c>
      <c r="S134" s="58">
        <v>2</v>
      </c>
      <c r="T134" s="21"/>
    </row>
    <row r="135" spans="2:20" ht="15.75" customHeight="1" thickBot="1" x14ac:dyDescent="0.3">
      <c r="B135" s="370" t="s">
        <v>121</v>
      </c>
      <c r="C135" s="371"/>
      <c r="D135" s="371"/>
      <c r="E135" s="371"/>
      <c r="F135" s="371"/>
      <c r="G135" s="371"/>
      <c r="H135" s="371"/>
      <c r="I135" s="371"/>
      <c r="J135" s="371"/>
      <c r="K135" s="371"/>
      <c r="L135" s="372"/>
      <c r="M135" s="372"/>
      <c r="N135" s="36">
        <f t="shared" ref="N135:R135" si="14">SUM(N129:N134)</f>
        <v>0</v>
      </c>
      <c r="O135" s="36">
        <f t="shared" si="14"/>
        <v>2</v>
      </c>
      <c r="P135" s="36">
        <f t="shared" si="14"/>
        <v>4</v>
      </c>
      <c r="Q135" s="36">
        <f t="shared" si="14"/>
        <v>4</v>
      </c>
      <c r="R135" s="36">
        <f t="shared" si="14"/>
        <v>2</v>
      </c>
      <c r="S135" s="36">
        <f>SUM(S129:S134)</f>
        <v>6</v>
      </c>
      <c r="T135" s="55"/>
    </row>
    <row r="136" spans="2:20" ht="15.75" customHeight="1" thickBot="1" x14ac:dyDescent="0.3">
      <c r="B136" s="252" t="s">
        <v>70</v>
      </c>
      <c r="C136" s="236"/>
      <c r="D136" s="236"/>
      <c r="E136" s="236"/>
      <c r="F136" s="236"/>
      <c r="G136" s="236"/>
      <c r="H136" s="236"/>
      <c r="I136" s="236"/>
      <c r="J136" s="236"/>
      <c r="K136" s="236"/>
      <c r="L136" s="333"/>
      <c r="M136" s="333"/>
      <c r="N136" s="37">
        <f>SUM(N135+N128)</f>
        <v>50</v>
      </c>
      <c r="O136" s="37">
        <f t="shared" ref="O136:R136" si="15">SUM(O135+O128)</f>
        <v>9</v>
      </c>
      <c r="P136" s="37">
        <f>SUM(P135+P128)</f>
        <v>6</v>
      </c>
      <c r="Q136" s="37">
        <f t="shared" si="15"/>
        <v>6</v>
      </c>
      <c r="R136" s="37">
        <f t="shared" si="15"/>
        <v>2</v>
      </c>
      <c r="S136" s="37">
        <f>SUM(S135+S128)</f>
        <v>16</v>
      </c>
      <c r="T136" s="51"/>
    </row>
    <row r="137" spans="2:20" ht="15.75" thickBot="1" x14ac:dyDescent="0.3">
      <c r="B137" s="231"/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3"/>
    </row>
    <row r="138" spans="2:20" ht="18" customHeight="1" thickBot="1" x14ac:dyDescent="0.3">
      <c r="B138" s="191" t="s">
        <v>0</v>
      </c>
      <c r="C138" s="192"/>
      <c r="D138" s="192" t="s">
        <v>1</v>
      </c>
      <c r="E138" s="192"/>
      <c r="F138" s="192" t="s">
        <v>2</v>
      </c>
      <c r="G138" s="192"/>
      <c r="H138" s="192" t="s">
        <v>3</v>
      </c>
      <c r="I138" s="192"/>
      <c r="J138" s="195" t="s">
        <v>4</v>
      </c>
      <c r="K138" s="195" t="s">
        <v>5</v>
      </c>
      <c r="L138" s="192"/>
      <c r="M138" s="192"/>
      <c r="N138" s="192"/>
      <c r="O138" s="192"/>
      <c r="P138" s="192"/>
      <c r="Q138" s="192"/>
      <c r="R138" s="192"/>
      <c r="S138" s="192"/>
      <c r="T138" s="282" t="s">
        <v>137</v>
      </c>
    </row>
    <row r="139" spans="2:20" ht="51.75" customHeight="1" thickBot="1" x14ac:dyDescent="0.3">
      <c r="B139" s="193"/>
      <c r="C139" s="194"/>
      <c r="D139" s="194"/>
      <c r="E139" s="194"/>
      <c r="F139" s="194"/>
      <c r="G139" s="194"/>
      <c r="H139" s="194"/>
      <c r="I139" s="194"/>
      <c r="J139" s="196"/>
      <c r="K139" s="196"/>
      <c r="L139" s="286" t="s">
        <v>6</v>
      </c>
      <c r="M139" s="287"/>
      <c r="N139" s="116" t="s">
        <v>196</v>
      </c>
      <c r="O139" s="117" t="s">
        <v>203</v>
      </c>
      <c r="P139" s="117" t="s">
        <v>198</v>
      </c>
      <c r="Q139" s="117" t="s">
        <v>201</v>
      </c>
      <c r="R139" s="117" t="s">
        <v>200</v>
      </c>
      <c r="S139" s="145" t="s">
        <v>199</v>
      </c>
      <c r="T139" s="283"/>
    </row>
    <row r="140" spans="2:20" s="2" customFormat="1" ht="72" customHeight="1" x14ac:dyDescent="0.25">
      <c r="B140" s="303" t="s">
        <v>130</v>
      </c>
      <c r="C140" s="304"/>
      <c r="D140" s="304" t="s">
        <v>155</v>
      </c>
      <c r="E140" s="304"/>
      <c r="F140" s="295">
        <v>14</v>
      </c>
      <c r="G140" s="296"/>
      <c r="H140" s="289" t="s">
        <v>123</v>
      </c>
      <c r="I140" s="290"/>
      <c r="J140" s="14">
        <f>J134+1</f>
        <v>90</v>
      </c>
      <c r="K140" s="9" t="s">
        <v>71</v>
      </c>
      <c r="L140" s="269" t="s">
        <v>305</v>
      </c>
      <c r="M140" s="288"/>
      <c r="N140" s="28">
        <v>10</v>
      </c>
      <c r="O140" s="28">
        <v>0</v>
      </c>
      <c r="P140" s="28">
        <v>1</v>
      </c>
      <c r="Q140" s="28">
        <v>0</v>
      </c>
      <c r="R140" s="28">
        <v>0</v>
      </c>
      <c r="S140" s="28">
        <v>1</v>
      </c>
      <c r="T140" s="25"/>
    </row>
    <row r="141" spans="2:20" s="2" customFormat="1" ht="72" customHeight="1" x14ac:dyDescent="0.25">
      <c r="B141" s="303"/>
      <c r="C141" s="304"/>
      <c r="D141" s="304"/>
      <c r="E141" s="304"/>
      <c r="F141" s="297"/>
      <c r="G141" s="298"/>
      <c r="H141" s="291"/>
      <c r="I141" s="292"/>
      <c r="J141" s="14">
        <f>J140+1</f>
        <v>91</v>
      </c>
      <c r="K141" s="9" t="s">
        <v>72</v>
      </c>
      <c r="L141" s="269" t="s">
        <v>306</v>
      </c>
      <c r="M141" s="288"/>
      <c r="N141" s="28">
        <v>0</v>
      </c>
      <c r="O141" s="28">
        <v>0</v>
      </c>
      <c r="P141" s="28">
        <v>0</v>
      </c>
      <c r="Q141" s="28">
        <v>1</v>
      </c>
      <c r="R141" s="28">
        <v>0</v>
      </c>
      <c r="S141" s="28">
        <v>1</v>
      </c>
      <c r="T141" s="26"/>
    </row>
    <row r="142" spans="2:20" s="2" customFormat="1" ht="72" customHeight="1" x14ac:dyDescent="0.25">
      <c r="B142" s="303"/>
      <c r="C142" s="304"/>
      <c r="D142" s="304"/>
      <c r="E142" s="304"/>
      <c r="F142" s="297"/>
      <c r="G142" s="298"/>
      <c r="H142" s="291"/>
      <c r="I142" s="292"/>
      <c r="J142" s="14">
        <f t="shared" ref="J142:J151" si="16">J141+1</f>
        <v>92</v>
      </c>
      <c r="K142" s="9" t="s">
        <v>73</v>
      </c>
      <c r="L142" s="269" t="s">
        <v>307</v>
      </c>
      <c r="M142" s="288"/>
      <c r="N142" s="28">
        <v>10</v>
      </c>
      <c r="O142" s="28">
        <v>0</v>
      </c>
      <c r="P142" s="28">
        <v>0</v>
      </c>
      <c r="Q142" s="28">
        <v>0</v>
      </c>
      <c r="R142" s="28">
        <v>2</v>
      </c>
      <c r="S142" s="28">
        <v>1</v>
      </c>
      <c r="T142" s="26"/>
    </row>
    <row r="143" spans="2:20" s="2" customFormat="1" ht="72" customHeight="1" x14ac:dyDescent="0.25">
      <c r="B143" s="303"/>
      <c r="C143" s="304"/>
      <c r="D143" s="304"/>
      <c r="E143" s="304"/>
      <c r="F143" s="297"/>
      <c r="G143" s="298"/>
      <c r="H143" s="291"/>
      <c r="I143" s="292"/>
      <c r="J143" s="14">
        <f t="shared" si="16"/>
        <v>93</v>
      </c>
      <c r="K143" s="9" t="s">
        <v>74</v>
      </c>
      <c r="L143" s="269" t="s">
        <v>308</v>
      </c>
      <c r="M143" s="288"/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1</v>
      </c>
      <c r="T143" s="26"/>
    </row>
    <row r="144" spans="2:20" s="2" customFormat="1" ht="72" customHeight="1" x14ac:dyDescent="0.25">
      <c r="B144" s="303"/>
      <c r="C144" s="304"/>
      <c r="D144" s="304"/>
      <c r="E144" s="304"/>
      <c r="F144" s="297"/>
      <c r="G144" s="298"/>
      <c r="H144" s="291"/>
      <c r="I144" s="292"/>
      <c r="J144" s="14">
        <v>94</v>
      </c>
      <c r="K144" s="84" t="s">
        <v>75</v>
      </c>
      <c r="L144" s="269" t="s">
        <v>309</v>
      </c>
      <c r="M144" s="288"/>
      <c r="N144" s="28">
        <v>10</v>
      </c>
      <c r="O144" s="28">
        <v>1</v>
      </c>
      <c r="P144" s="28">
        <v>0</v>
      </c>
      <c r="Q144" s="28">
        <v>1</v>
      </c>
      <c r="R144" s="28">
        <v>0</v>
      </c>
      <c r="S144" s="28">
        <v>0</v>
      </c>
      <c r="T144" s="26"/>
    </row>
    <row r="145" spans="2:20" s="2" customFormat="1" ht="72" customHeight="1" x14ac:dyDescent="0.25">
      <c r="B145" s="303"/>
      <c r="C145" s="304"/>
      <c r="D145" s="304"/>
      <c r="E145" s="304"/>
      <c r="F145" s="299"/>
      <c r="G145" s="300"/>
      <c r="H145" s="291"/>
      <c r="I145" s="292"/>
      <c r="J145" s="14">
        <f t="shared" si="16"/>
        <v>95</v>
      </c>
      <c r="K145" s="84" t="s">
        <v>76</v>
      </c>
      <c r="L145" s="269" t="s">
        <v>310</v>
      </c>
      <c r="M145" s="288"/>
      <c r="N145" s="28">
        <v>0</v>
      </c>
      <c r="O145" s="28">
        <v>0</v>
      </c>
      <c r="P145" s="28">
        <v>3</v>
      </c>
      <c r="Q145" s="28">
        <v>5</v>
      </c>
      <c r="R145" s="28">
        <v>0</v>
      </c>
      <c r="S145" s="28">
        <v>16</v>
      </c>
      <c r="T145" s="26"/>
    </row>
    <row r="146" spans="2:20" s="2" customFormat="1" ht="83.25" customHeight="1" x14ac:dyDescent="0.25">
      <c r="B146" s="303"/>
      <c r="C146" s="304"/>
      <c r="D146" s="304"/>
      <c r="E146" s="304"/>
      <c r="F146" s="299"/>
      <c r="G146" s="300"/>
      <c r="H146" s="291"/>
      <c r="I146" s="292"/>
      <c r="J146" s="14">
        <f t="shared" si="16"/>
        <v>96</v>
      </c>
      <c r="K146" s="9" t="s">
        <v>77</v>
      </c>
      <c r="L146" s="269" t="s">
        <v>311</v>
      </c>
      <c r="M146" s="288"/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6"/>
    </row>
    <row r="147" spans="2:20" s="2" customFormat="1" ht="83.25" customHeight="1" x14ac:dyDescent="0.25">
      <c r="B147" s="303"/>
      <c r="C147" s="304"/>
      <c r="D147" s="304"/>
      <c r="E147" s="304"/>
      <c r="F147" s="299"/>
      <c r="G147" s="300"/>
      <c r="H147" s="291"/>
      <c r="I147" s="292"/>
      <c r="J147" s="14">
        <f t="shared" si="16"/>
        <v>97</v>
      </c>
      <c r="K147" s="9" t="s">
        <v>78</v>
      </c>
      <c r="L147" s="269" t="s">
        <v>304</v>
      </c>
      <c r="M147" s="288"/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6"/>
    </row>
    <row r="148" spans="2:20" s="2" customFormat="1" ht="83.25" customHeight="1" x14ac:dyDescent="0.25">
      <c r="B148" s="303"/>
      <c r="C148" s="304"/>
      <c r="D148" s="304"/>
      <c r="E148" s="304"/>
      <c r="F148" s="299"/>
      <c r="G148" s="300"/>
      <c r="H148" s="291"/>
      <c r="I148" s="292"/>
      <c r="J148" s="14">
        <f t="shared" si="16"/>
        <v>98</v>
      </c>
      <c r="K148" s="9" t="s">
        <v>79</v>
      </c>
      <c r="L148" s="269" t="s">
        <v>312</v>
      </c>
      <c r="M148" s="288"/>
      <c r="N148" s="28">
        <v>0</v>
      </c>
      <c r="O148" s="28">
        <v>0</v>
      </c>
      <c r="P148" s="28">
        <v>2</v>
      </c>
      <c r="Q148" s="28">
        <v>2</v>
      </c>
      <c r="R148" s="28">
        <v>0</v>
      </c>
      <c r="S148" s="28">
        <v>4</v>
      </c>
      <c r="T148" s="26"/>
    </row>
    <row r="149" spans="2:20" s="2" customFormat="1" ht="83.25" customHeight="1" x14ac:dyDescent="0.25">
      <c r="B149" s="303"/>
      <c r="C149" s="304"/>
      <c r="D149" s="304"/>
      <c r="E149" s="304"/>
      <c r="F149" s="299"/>
      <c r="G149" s="300"/>
      <c r="H149" s="291"/>
      <c r="I149" s="292"/>
      <c r="J149" s="14">
        <f t="shared" si="16"/>
        <v>99</v>
      </c>
      <c r="K149" s="9" t="s">
        <v>80</v>
      </c>
      <c r="L149" s="269" t="s">
        <v>313</v>
      </c>
      <c r="M149" s="288"/>
      <c r="N149" s="28">
        <v>50</v>
      </c>
      <c r="O149" s="28">
        <v>0</v>
      </c>
      <c r="P149" s="28">
        <v>3</v>
      </c>
      <c r="Q149" s="28">
        <v>0</v>
      </c>
      <c r="R149" s="28">
        <v>0</v>
      </c>
      <c r="S149" s="28">
        <v>4</v>
      </c>
      <c r="T149" s="21"/>
    </row>
    <row r="150" spans="2:20" s="2" customFormat="1" ht="83.25" customHeight="1" x14ac:dyDescent="0.25">
      <c r="B150" s="303"/>
      <c r="C150" s="304"/>
      <c r="D150" s="304"/>
      <c r="E150" s="304"/>
      <c r="F150" s="299"/>
      <c r="G150" s="300"/>
      <c r="H150" s="291"/>
      <c r="I150" s="292"/>
      <c r="J150" s="14">
        <f t="shared" si="16"/>
        <v>100</v>
      </c>
      <c r="K150" s="9" t="s">
        <v>81</v>
      </c>
      <c r="L150" s="269" t="s">
        <v>314</v>
      </c>
      <c r="M150" s="288"/>
      <c r="N150" s="28">
        <v>20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6"/>
    </row>
    <row r="151" spans="2:20" s="2" customFormat="1" ht="83.25" customHeight="1" thickBot="1" x14ac:dyDescent="0.3">
      <c r="B151" s="305"/>
      <c r="C151" s="306"/>
      <c r="D151" s="306"/>
      <c r="E151" s="306"/>
      <c r="F151" s="301"/>
      <c r="G151" s="302"/>
      <c r="H151" s="293"/>
      <c r="I151" s="294"/>
      <c r="J151" s="14">
        <f t="shared" si="16"/>
        <v>101</v>
      </c>
      <c r="K151" s="13" t="s">
        <v>82</v>
      </c>
      <c r="L151" s="269" t="s">
        <v>315</v>
      </c>
      <c r="M151" s="288"/>
      <c r="N151" s="28">
        <v>0</v>
      </c>
      <c r="O151" s="28">
        <v>0</v>
      </c>
      <c r="P151" s="28">
        <v>1</v>
      </c>
      <c r="Q151" s="28">
        <v>1</v>
      </c>
      <c r="R151" s="28">
        <v>0</v>
      </c>
      <c r="S151" s="28">
        <v>2</v>
      </c>
      <c r="T151" s="27"/>
    </row>
    <row r="152" spans="2:20" ht="15.75" customHeight="1" thickBot="1" x14ac:dyDescent="0.3">
      <c r="B152" s="252" t="s">
        <v>83</v>
      </c>
      <c r="C152" s="236"/>
      <c r="D152" s="236"/>
      <c r="E152" s="236"/>
      <c r="F152" s="236"/>
      <c r="G152" s="236"/>
      <c r="H152" s="236"/>
      <c r="I152" s="236"/>
      <c r="J152" s="236"/>
      <c r="K152" s="236"/>
      <c r="L152" s="253"/>
      <c r="M152" s="253"/>
      <c r="N152" s="32">
        <f t="shared" ref="N152:S152" si="17">SUM(N140:N151)</f>
        <v>100</v>
      </c>
      <c r="O152" s="32">
        <f t="shared" si="17"/>
        <v>1</v>
      </c>
      <c r="P152" s="32">
        <f t="shared" si="17"/>
        <v>10</v>
      </c>
      <c r="Q152" s="32">
        <f t="shared" si="17"/>
        <v>10</v>
      </c>
      <c r="R152" s="32">
        <f>SUM(R140:R151)</f>
        <v>2</v>
      </c>
      <c r="S152" s="32">
        <f t="shared" si="17"/>
        <v>30</v>
      </c>
      <c r="T152" s="51"/>
    </row>
    <row r="153" spans="2:20" ht="15.75" thickBot="1" x14ac:dyDescent="0.3">
      <c r="B153" s="231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3"/>
    </row>
    <row r="154" spans="2:20" ht="18" customHeight="1" thickBot="1" x14ac:dyDescent="0.3">
      <c r="B154" s="191" t="s">
        <v>0</v>
      </c>
      <c r="C154" s="192"/>
      <c r="D154" s="192" t="s">
        <v>1</v>
      </c>
      <c r="E154" s="192"/>
      <c r="F154" s="192" t="s">
        <v>2</v>
      </c>
      <c r="G154" s="192"/>
      <c r="H154" s="192" t="s">
        <v>3</v>
      </c>
      <c r="I154" s="192"/>
      <c r="J154" s="195" t="s">
        <v>4</v>
      </c>
      <c r="K154" s="195" t="s">
        <v>5</v>
      </c>
      <c r="L154" s="192"/>
      <c r="M154" s="192"/>
      <c r="N154" s="192"/>
      <c r="O154" s="192"/>
      <c r="P154" s="192"/>
      <c r="Q154" s="192"/>
      <c r="R154" s="192"/>
      <c r="S154" s="192"/>
      <c r="T154" s="282" t="s">
        <v>137</v>
      </c>
    </row>
    <row r="155" spans="2:20" ht="76.5" customHeight="1" thickBot="1" x14ac:dyDescent="0.3">
      <c r="B155" s="193"/>
      <c r="C155" s="194"/>
      <c r="D155" s="194"/>
      <c r="E155" s="194"/>
      <c r="F155" s="194"/>
      <c r="G155" s="194"/>
      <c r="H155" s="194"/>
      <c r="I155" s="194"/>
      <c r="J155" s="196"/>
      <c r="K155" s="196"/>
      <c r="L155" s="286" t="s">
        <v>6</v>
      </c>
      <c r="M155" s="287"/>
      <c r="N155" s="116" t="s">
        <v>196</v>
      </c>
      <c r="O155" s="117" t="s">
        <v>203</v>
      </c>
      <c r="P155" s="117" t="s">
        <v>198</v>
      </c>
      <c r="Q155" s="117" t="s">
        <v>201</v>
      </c>
      <c r="R155" s="117" t="s">
        <v>200</v>
      </c>
      <c r="S155" s="145" t="s">
        <v>199</v>
      </c>
      <c r="T155" s="283"/>
    </row>
    <row r="156" spans="2:20" ht="78.75" customHeight="1" x14ac:dyDescent="0.25">
      <c r="B156" s="307" t="s">
        <v>131</v>
      </c>
      <c r="C156" s="308"/>
      <c r="D156" s="201" t="s">
        <v>139</v>
      </c>
      <c r="E156" s="202"/>
      <c r="F156" s="203">
        <v>15</v>
      </c>
      <c r="G156" s="204"/>
      <c r="H156" s="201" t="s">
        <v>140</v>
      </c>
      <c r="I156" s="202"/>
      <c r="J156" s="12">
        <f>J151+1</f>
        <v>102</v>
      </c>
      <c r="K156" s="48" t="s">
        <v>84</v>
      </c>
      <c r="L156" s="269" t="s">
        <v>316</v>
      </c>
      <c r="M156" s="288"/>
      <c r="N156" s="29">
        <v>20</v>
      </c>
      <c r="O156" s="29">
        <v>2</v>
      </c>
      <c r="P156" s="29">
        <v>1</v>
      </c>
      <c r="Q156" s="29">
        <v>2</v>
      </c>
      <c r="R156" s="29">
        <v>0</v>
      </c>
      <c r="S156" s="29">
        <v>5</v>
      </c>
      <c r="T156" s="59"/>
    </row>
    <row r="157" spans="2:20" ht="78.75" customHeight="1" x14ac:dyDescent="0.25">
      <c r="B157" s="307"/>
      <c r="C157" s="308"/>
      <c r="D157" s="201"/>
      <c r="E157" s="202"/>
      <c r="F157" s="203"/>
      <c r="G157" s="204"/>
      <c r="H157" s="201"/>
      <c r="I157" s="202"/>
      <c r="J157" s="11">
        <f>J156+1</f>
        <v>103</v>
      </c>
      <c r="K157" s="47" t="s">
        <v>85</v>
      </c>
      <c r="L157" s="269" t="s">
        <v>219</v>
      </c>
      <c r="M157" s="288"/>
      <c r="N157" s="29">
        <v>20</v>
      </c>
      <c r="O157" s="29">
        <v>1</v>
      </c>
      <c r="P157" s="29">
        <v>0</v>
      </c>
      <c r="Q157" s="29">
        <v>0</v>
      </c>
      <c r="R157" s="29">
        <v>2</v>
      </c>
      <c r="S157" s="29">
        <v>2</v>
      </c>
      <c r="T157" s="60" t="s">
        <v>195</v>
      </c>
    </row>
    <row r="158" spans="2:20" ht="78.75" customHeight="1" x14ac:dyDescent="0.25">
      <c r="B158" s="307"/>
      <c r="C158" s="308"/>
      <c r="D158" s="201"/>
      <c r="E158" s="202"/>
      <c r="F158" s="203"/>
      <c r="G158" s="204"/>
      <c r="H158" s="201"/>
      <c r="I158" s="202"/>
      <c r="J158" s="11">
        <f>J157+1</f>
        <v>104</v>
      </c>
      <c r="K158" s="47" t="s">
        <v>86</v>
      </c>
      <c r="L158" s="199" t="s">
        <v>220</v>
      </c>
      <c r="M158" s="207"/>
      <c r="N158" s="29">
        <v>30</v>
      </c>
      <c r="O158" s="29">
        <v>0</v>
      </c>
      <c r="P158" s="29">
        <v>2</v>
      </c>
      <c r="Q158" s="29">
        <v>2</v>
      </c>
      <c r="R158" s="29">
        <v>2</v>
      </c>
      <c r="S158" s="29">
        <v>4</v>
      </c>
      <c r="T158" s="60" t="s">
        <v>152</v>
      </c>
    </row>
    <row r="159" spans="2:20" ht="78.75" customHeight="1" x14ac:dyDescent="0.25">
      <c r="B159" s="307"/>
      <c r="C159" s="308"/>
      <c r="D159" s="201"/>
      <c r="E159" s="202"/>
      <c r="F159" s="203"/>
      <c r="G159" s="204"/>
      <c r="H159" s="201"/>
      <c r="I159" s="202"/>
      <c r="J159" s="11">
        <f t="shared" ref="J159:J164" si="18">J158+1</f>
        <v>105</v>
      </c>
      <c r="K159" s="47" t="s">
        <v>87</v>
      </c>
      <c r="L159" s="199" t="s">
        <v>221</v>
      </c>
      <c r="M159" s="207"/>
      <c r="N159" s="29">
        <v>20</v>
      </c>
      <c r="O159" s="29">
        <v>0</v>
      </c>
      <c r="P159" s="29">
        <v>1</v>
      </c>
      <c r="Q159" s="29">
        <v>1</v>
      </c>
      <c r="R159" s="29">
        <v>1</v>
      </c>
      <c r="S159" s="29">
        <v>2</v>
      </c>
      <c r="T159" s="61"/>
    </row>
    <row r="160" spans="2:20" ht="78.75" customHeight="1" x14ac:dyDescent="0.25">
      <c r="B160" s="307"/>
      <c r="C160" s="308"/>
      <c r="D160" s="201"/>
      <c r="E160" s="202"/>
      <c r="F160" s="203"/>
      <c r="G160" s="204"/>
      <c r="H160" s="201"/>
      <c r="I160" s="202"/>
      <c r="J160" s="11">
        <f t="shared" si="18"/>
        <v>106</v>
      </c>
      <c r="K160" s="47" t="s">
        <v>88</v>
      </c>
      <c r="L160" s="199" t="s">
        <v>222</v>
      </c>
      <c r="M160" s="207"/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60" t="s">
        <v>205</v>
      </c>
    </row>
    <row r="161" spans="2:20" ht="85.5" customHeight="1" x14ac:dyDescent="0.25">
      <c r="B161" s="307"/>
      <c r="C161" s="308"/>
      <c r="D161" s="201"/>
      <c r="E161" s="202"/>
      <c r="F161" s="375"/>
      <c r="G161" s="376"/>
      <c r="H161" s="377"/>
      <c r="I161" s="378"/>
      <c r="J161" s="11">
        <f t="shared" si="18"/>
        <v>107</v>
      </c>
      <c r="K161" s="47" t="s">
        <v>89</v>
      </c>
      <c r="L161" s="199" t="s">
        <v>223</v>
      </c>
      <c r="M161" s="207"/>
      <c r="N161" s="29">
        <v>20</v>
      </c>
      <c r="O161" s="29">
        <v>2</v>
      </c>
      <c r="P161" s="29">
        <v>2</v>
      </c>
      <c r="Q161" s="29">
        <v>2</v>
      </c>
      <c r="R161" s="29">
        <v>0</v>
      </c>
      <c r="S161" s="29">
        <v>4</v>
      </c>
      <c r="T161" s="61"/>
    </row>
    <row r="162" spans="2:20" ht="78.75" customHeight="1" x14ac:dyDescent="0.25">
      <c r="B162" s="307"/>
      <c r="C162" s="308"/>
      <c r="D162" s="201"/>
      <c r="E162" s="202"/>
      <c r="F162" s="309">
        <v>16</v>
      </c>
      <c r="G162" s="310"/>
      <c r="H162" s="311" t="s">
        <v>141</v>
      </c>
      <c r="I162" s="312"/>
      <c r="J162" s="11">
        <f t="shared" si="18"/>
        <v>108</v>
      </c>
      <c r="K162" s="47" t="s">
        <v>90</v>
      </c>
      <c r="L162" s="199" t="s">
        <v>224</v>
      </c>
      <c r="M162" s="207"/>
      <c r="N162" s="29">
        <v>30</v>
      </c>
      <c r="O162" s="29">
        <v>2</v>
      </c>
      <c r="P162" s="29">
        <v>0</v>
      </c>
      <c r="Q162" s="29">
        <v>2</v>
      </c>
      <c r="R162" s="29">
        <v>0</v>
      </c>
      <c r="S162" s="29">
        <v>5</v>
      </c>
      <c r="T162" s="61"/>
    </row>
    <row r="163" spans="2:20" ht="78.75" customHeight="1" x14ac:dyDescent="0.25">
      <c r="B163" s="307"/>
      <c r="C163" s="308"/>
      <c r="D163" s="201"/>
      <c r="E163" s="202"/>
      <c r="F163" s="203"/>
      <c r="G163" s="204"/>
      <c r="H163" s="201"/>
      <c r="I163" s="202"/>
      <c r="J163" s="11">
        <f t="shared" si="18"/>
        <v>109</v>
      </c>
      <c r="K163" s="47" t="s">
        <v>91</v>
      </c>
      <c r="L163" s="199" t="s">
        <v>225</v>
      </c>
      <c r="M163" s="207"/>
      <c r="N163" s="29">
        <v>30</v>
      </c>
      <c r="O163" s="29">
        <v>0</v>
      </c>
      <c r="P163" s="29">
        <v>2</v>
      </c>
      <c r="Q163" s="29">
        <v>2</v>
      </c>
      <c r="R163" s="29">
        <v>0</v>
      </c>
      <c r="S163" s="29">
        <v>2</v>
      </c>
      <c r="T163" s="85" t="s">
        <v>191</v>
      </c>
    </row>
    <row r="164" spans="2:20" ht="78.75" customHeight="1" x14ac:dyDescent="0.25">
      <c r="B164" s="307"/>
      <c r="C164" s="308"/>
      <c r="D164" s="201"/>
      <c r="E164" s="202"/>
      <c r="F164" s="203"/>
      <c r="G164" s="204"/>
      <c r="H164" s="201"/>
      <c r="I164" s="202"/>
      <c r="J164" s="11">
        <f t="shared" si="18"/>
        <v>110</v>
      </c>
      <c r="K164" s="47" t="s">
        <v>92</v>
      </c>
      <c r="L164" s="199" t="s">
        <v>226</v>
      </c>
      <c r="M164" s="207"/>
      <c r="N164" s="29">
        <v>30</v>
      </c>
      <c r="O164" s="29">
        <v>2</v>
      </c>
      <c r="P164" s="29">
        <v>2</v>
      </c>
      <c r="Q164" s="29">
        <v>1</v>
      </c>
      <c r="R164" s="29">
        <v>0</v>
      </c>
      <c r="S164" s="29">
        <v>3</v>
      </c>
      <c r="T164" s="61"/>
    </row>
    <row r="165" spans="2:20" ht="60.75" customHeight="1" x14ac:dyDescent="0.25">
      <c r="B165" s="307"/>
      <c r="C165" s="308"/>
      <c r="D165" s="201"/>
      <c r="E165" s="202"/>
      <c r="F165" s="203"/>
      <c r="G165" s="204"/>
      <c r="H165" s="201"/>
      <c r="I165" s="202"/>
      <c r="J165" s="11">
        <v>111</v>
      </c>
      <c r="K165" s="152" t="s">
        <v>206</v>
      </c>
      <c r="L165" s="379" t="s">
        <v>227</v>
      </c>
      <c r="M165" s="380"/>
      <c r="N165" s="57">
        <v>100</v>
      </c>
      <c r="O165" s="57">
        <v>3</v>
      </c>
      <c r="P165" s="57">
        <v>0</v>
      </c>
      <c r="Q165" s="57">
        <v>2</v>
      </c>
      <c r="R165" s="57">
        <v>0</v>
      </c>
      <c r="S165" s="57">
        <v>10</v>
      </c>
      <c r="T165" s="60" t="s">
        <v>197</v>
      </c>
    </row>
    <row r="166" spans="2:20" ht="60" customHeight="1" x14ac:dyDescent="0.25">
      <c r="B166" s="307"/>
      <c r="C166" s="308"/>
      <c r="D166" s="201"/>
      <c r="E166" s="202"/>
      <c r="F166" s="203"/>
      <c r="G166" s="204"/>
      <c r="H166" s="201"/>
      <c r="I166" s="202"/>
      <c r="J166" s="11">
        <v>112</v>
      </c>
      <c r="K166" s="47" t="s">
        <v>192</v>
      </c>
      <c r="L166" s="199" t="s">
        <v>228</v>
      </c>
      <c r="M166" s="207"/>
      <c r="N166" s="29">
        <v>100</v>
      </c>
      <c r="O166" s="57">
        <v>3</v>
      </c>
      <c r="P166" s="29">
        <v>0</v>
      </c>
      <c r="Q166" s="29">
        <v>2</v>
      </c>
      <c r="R166" s="29">
        <v>0</v>
      </c>
      <c r="S166" s="29">
        <v>10</v>
      </c>
      <c r="T166" s="60" t="s">
        <v>197</v>
      </c>
    </row>
    <row r="167" spans="2:20" ht="65.25" customHeight="1" x14ac:dyDescent="0.25">
      <c r="B167" s="307"/>
      <c r="C167" s="308"/>
      <c r="D167" s="201"/>
      <c r="E167" s="202"/>
      <c r="F167" s="203"/>
      <c r="G167" s="204"/>
      <c r="H167" s="201"/>
      <c r="I167" s="202"/>
      <c r="J167" s="11">
        <v>113</v>
      </c>
      <c r="K167" s="47" t="s">
        <v>93</v>
      </c>
      <c r="L167" s="199" t="s">
        <v>229</v>
      </c>
      <c r="M167" s="207"/>
      <c r="N167" s="29">
        <v>20</v>
      </c>
      <c r="O167" s="29">
        <v>2</v>
      </c>
      <c r="P167" s="29">
        <v>2</v>
      </c>
      <c r="Q167" s="29">
        <v>0</v>
      </c>
      <c r="R167" s="29">
        <v>3</v>
      </c>
      <c r="S167" s="29">
        <v>2</v>
      </c>
      <c r="T167" s="61"/>
    </row>
    <row r="168" spans="2:20" ht="84.75" customHeight="1" thickBot="1" x14ac:dyDescent="0.3">
      <c r="B168" s="307"/>
      <c r="C168" s="308"/>
      <c r="D168" s="201"/>
      <c r="E168" s="202"/>
      <c r="F168" s="203"/>
      <c r="G168" s="204"/>
      <c r="H168" s="201"/>
      <c r="I168" s="202"/>
      <c r="J168" s="11">
        <v>114</v>
      </c>
      <c r="K168" s="49" t="s">
        <v>94</v>
      </c>
      <c r="L168" s="284" t="s">
        <v>230</v>
      </c>
      <c r="M168" s="285"/>
      <c r="N168" s="58">
        <v>50</v>
      </c>
      <c r="O168" s="58">
        <v>1</v>
      </c>
      <c r="P168" s="58">
        <v>4</v>
      </c>
      <c r="Q168" s="29">
        <v>4</v>
      </c>
      <c r="R168" s="29">
        <v>0</v>
      </c>
      <c r="S168" s="29">
        <v>6</v>
      </c>
      <c r="T168" s="151"/>
    </row>
    <row r="169" spans="2:20" ht="15" customHeight="1" thickBot="1" x14ac:dyDescent="0.3">
      <c r="B169" s="252" t="s">
        <v>237</v>
      </c>
      <c r="C169" s="236"/>
      <c r="D169" s="236"/>
      <c r="E169" s="236"/>
      <c r="F169" s="236"/>
      <c r="G169" s="236"/>
      <c r="H169" s="236"/>
      <c r="I169" s="236"/>
      <c r="J169" s="236"/>
      <c r="K169" s="236"/>
      <c r="L169" s="253"/>
      <c r="M169" s="253"/>
      <c r="N169" s="32">
        <f>SUM(N156:N168)</f>
        <v>470</v>
      </c>
      <c r="O169" s="32">
        <f t="shared" ref="O169:S169" si="19">SUM(O156:O168)</f>
        <v>18</v>
      </c>
      <c r="P169" s="32">
        <f t="shared" si="19"/>
        <v>16</v>
      </c>
      <c r="Q169" s="32">
        <f>SUM(Q156:Q168)</f>
        <v>20</v>
      </c>
      <c r="R169" s="32">
        <f>SUM(R156:R168)</f>
        <v>8</v>
      </c>
      <c r="S169" s="32">
        <f t="shared" si="19"/>
        <v>55</v>
      </c>
      <c r="T169" s="51"/>
    </row>
    <row r="170" spans="2:20" ht="18" customHeight="1" thickBot="1" x14ac:dyDescent="0.3">
      <c r="B170" s="385" t="s">
        <v>0</v>
      </c>
      <c r="C170" s="382"/>
      <c r="D170" s="381" t="s">
        <v>1</v>
      </c>
      <c r="E170" s="382"/>
      <c r="F170" s="381" t="s">
        <v>2</v>
      </c>
      <c r="G170" s="382"/>
      <c r="H170" s="381" t="s">
        <v>3</v>
      </c>
      <c r="I170" s="382"/>
      <c r="J170" s="195" t="s">
        <v>4</v>
      </c>
      <c r="K170" s="195" t="s">
        <v>5</v>
      </c>
      <c r="L170" s="381"/>
      <c r="M170" s="387"/>
      <c r="N170" s="387"/>
      <c r="O170" s="387"/>
      <c r="P170" s="387"/>
      <c r="Q170" s="387"/>
      <c r="R170" s="387"/>
      <c r="S170" s="388"/>
      <c r="T170" s="282" t="s">
        <v>137</v>
      </c>
    </row>
    <row r="171" spans="2:20" ht="43.5" customHeight="1" thickBot="1" x14ac:dyDescent="0.3">
      <c r="B171" s="386"/>
      <c r="C171" s="384"/>
      <c r="D171" s="383"/>
      <c r="E171" s="384"/>
      <c r="F171" s="383"/>
      <c r="G171" s="384"/>
      <c r="H171" s="383"/>
      <c r="I171" s="384"/>
      <c r="J171" s="196"/>
      <c r="K171" s="196"/>
      <c r="L171" s="286" t="s">
        <v>6</v>
      </c>
      <c r="M171" s="323"/>
      <c r="N171" s="116" t="s">
        <v>196</v>
      </c>
      <c r="O171" s="117" t="s">
        <v>203</v>
      </c>
      <c r="P171" s="117" t="s">
        <v>198</v>
      </c>
      <c r="Q171" s="117" t="s">
        <v>201</v>
      </c>
      <c r="R171" s="117" t="s">
        <v>200</v>
      </c>
      <c r="S171" s="145" t="s">
        <v>199</v>
      </c>
      <c r="T171" s="332"/>
    </row>
    <row r="172" spans="2:20" ht="89.25" customHeight="1" thickBot="1" x14ac:dyDescent="0.3">
      <c r="B172" s="307" t="s">
        <v>132</v>
      </c>
      <c r="C172" s="308"/>
      <c r="D172" s="201" t="s">
        <v>95</v>
      </c>
      <c r="E172" s="202"/>
      <c r="F172" s="203">
        <v>17</v>
      </c>
      <c r="G172" s="204"/>
      <c r="H172" s="206" t="s">
        <v>114</v>
      </c>
      <c r="I172" s="313"/>
      <c r="J172" s="12">
        <v>115</v>
      </c>
      <c r="K172" s="48" t="s">
        <v>10</v>
      </c>
      <c r="L172" s="208" t="s">
        <v>317</v>
      </c>
      <c r="M172" s="209"/>
      <c r="N172" s="30">
        <v>10</v>
      </c>
      <c r="O172" s="31">
        <v>1</v>
      </c>
      <c r="P172" s="31">
        <v>1</v>
      </c>
      <c r="Q172" s="31">
        <v>1</v>
      </c>
      <c r="R172" s="31">
        <v>1</v>
      </c>
      <c r="S172" s="31">
        <v>1</v>
      </c>
      <c r="T172" s="8"/>
    </row>
    <row r="173" spans="2:20" ht="15.75" customHeight="1" thickBot="1" x14ac:dyDescent="0.3">
      <c r="B173" s="252" t="s">
        <v>96</v>
      </c>
      <c r="C173" s="236"/>
      <c r="D173" s="236"/>
      <c r="E173" s="236"/>
      <c r="F173" s="236"/>
      <c r="G173" s="236"/>
      <c r="H173" s="236"/>
      <c r="I173" s="236"/>
      <c r="J173" s="236"/>
      <c r="K173" s="236"/>
      <c r="L173" s="253"/>
      <c r="M173" s="253"/>
      <c r="N173" s="32">
        <f t="shared" ref="N173:S173" si="20">SUM(N172)</f>
        <v>10</v>
      </c>
      <c r="O173" s="32">
        <f t="shared" si="20"/>
        <v>1</v>
      </c>
      <c r="P173" s="32">
        <f t="shared" si="20"/>
        <v>1</v>
      </c>
      <c r="Q173" s="32">
        <f t="shared" si="20"/>
        <v>1</v>
      </c>
      <c r="R173" s="32">
        <f t="shared" si="20"/>
        <v>1</v>
      </c>
      <c r="S173" s="32">
        <f t="shared" si="20"/>
        <v>1</v>
      </c>
      <c r="T173" s="52"/>
    </row>
    <row r="174" spans="2:20" ht="15.75" thickBot="1" x14ac:dyDescent="0.3">
      <c r="B174" s="231"/>
      <c r="C174" s="232"/>
      <c r="D174" s="232"/>
      <c r="E174" s="232"/>
      <c r="F174" s="232"/>
      <c r="G174" s="232"/>
      <c r="H174" s="232"/>
      <c r="I174" s="232"/>
      <c r="J174" s="232"/>
      <c r="K174" s="232"/>
      <c r="L174" s="232"/>
      <c r="M174" s="232"/>
      <c r="N174" s="232"/>
      <c r="O174" s="232"/>
      <c r="P174" s="232"/>
      <c r="Q174" s="232"/>
      <c r="R174" s="232"/>
      <c r="S174" s="232"/>
      <c r="T174" s="233"/>
    </row>
    <row r="175" spans="2:20" ht="18" customHeight="1" thickBot="1" x14ac:dyDescent="0.3">
      <c r="B175" s="191" t="s">
        <v>0</v>
      </c>
      <c r="C175" s="192"/>
      <c r="D175" s="192" t="s">
        <v>1</v>
      </c>
      <c r="E175" s="192"/>
      <c r="F175" s="192" t="s">
        <v>2</v>
      </c>
      <c r="G175" s="192"/>
      <c r="H175" s="192" t="s">
        <v>3</v>
      </c>
      <c r="I175" s="192"/>
      <c r="J175" s="195" t="s">
        <v>4</v>
      </c>
      <c r="K175" s="195" t="s">
        <v>5</v>
      </c>
      <c r="L175" s="192"/>
      <c r="M175" s="192"/>
      <c r="N175" s="192"/>
      <c r="O175" s="192"/>
      <c r="P175" s="192"/>
      <c r="Q175" s="192"/>
      <c r="R175" s="192"/>
      <c r="S175" s="192"/>
      <c r="T175" s="282" t="s">
        <v>137</v>
      </c>
    </row>
    <row r="176" spans="2:20" ht="50.25" customHeight="1" thickBot="1" x14ac:dyDescent="0.3">
      <c r="B176" s="193"/>
      <c r="C176" s="194"/>
      <c r="D176" s="194"/>
      <c r="E176" s="194"/>
      <c r="F176" s="194"/>
      <c r="G176" s="194"/>
      <c r="H176" s="194"/>
      <c r="I176" s="194"/>
      <c r="J176" s="196"/>
      <c r="K176" s="196"/>
      <c r="L176" s="286" t="s">
        <v>6</v>
      </c>
      <c r="M176" s="287"/>
      <c r="N176" s="116" t="s">
        <v>196</v>
      </c>
      <c r="O176" s="117" t="s">
        <v>203</v>
      </c>
      <c r="P176" s="117" t="s">
        <v>198</v>
      </c>
      <c r="Q176" s="117" t="s">
        <v>201</v>
      </c>
      <c r="R176" s="117" t="s">
        <v>200</v>
      </c>
      <c r="S176" s="145" t="s">
        <v>199</v>
      </c>
      <c r="T176" s="332"/>
    </row>
    <row r="177" spans="2:20" ht="81" customHeight="1" thickBot="1" x14ac:dyDescent="0.3">
      <c r="B177" s="307" t="s">
        <v>133</v>
      </c>
      <c r="C177" s="308"/>
      <c r="D177" s="201" t="s">
        <v>97</v>
      </c>
      <c r="E177" s="202"/>
      <c r="F177" s="203">
        <v>18</v>
      </c>
      <c r="G177" s="204"/>
      <c r="H177" s="206" t="s">
        <v>115</v>
      </c>
      <c r="I177" s="313"/>
      <c r="J177" s="12">
        <f>J172+1</f>
        <v>116</v>
      </c>
      <c r="K177" s="48" t="s">
        <v>10</v>
      </c>
      <c r="L177" s="208" t="s">
        <v>318</v>
      </c>
      <c r="M177" s="209"/>
      <c r="N177" s="31">
        <v>10</v>
      </c>
      <c r="O177" s="31">
        <v>4</v>
      </c>
      <c r="P177" s="31">
        <v>2</v>
      </c>
      <c r="Q177" s="31">
        <v>2</v>
      </c>
      <c r="R177" s="31">
        <v>2</v>
      </c>
      <c r="S177" s="31">
        <v>2</v>
      </c>
      <c r="T177" s="8"/>
    </row>
    <row r="178" spans="2:20" ht="15.75" customHeight="1" thickBot="1" x14ac:dyDescent="0.3">
      <c r="B178" s="252" t="s">
        <v>98</v>
      </c>
      <c r="C178" s="236"/>
      <c r="D178" s="236"/>
      <c r="E178" s="236"/>
      <c r="F178" s="236"/>
      <c r="G178" s="236"/>
      <c r="H178" s="236"/>
      <c r="I178" s="236"/>
      <c r="J178" s="236"/>
      <c r="K178" s="236"/>
      <c r="L178" s="253"/>
      <c r="M178" s="253"/>
      <c r="N178" s="32">
        <f t="shared" ref="N178:S178" si="21">SUM(N177)</f>
        <v>10</v>
      </c>
      <c r="O178" s="32">
        <f t="shared" si="21"/>
        <v>4</v>
      </c>
      <c r="P178" s="32">
        <f t="shared" si="21"/>
        <v>2</v>
      </c>
      <c r="Q178" s="32">
        <f t="shared" si="21"/>
        <v>2</v>
      </c>
      <c r="R178" s="32">
        <f t="shared" si="21"/>
        <v>2</v>
      </c>
      <c r="S178" s="32">
        <f t="shared" si="21"/>
        <v>2</v>
      </c>
      <c r="T178" s="52"/>
    </row>
    <row r="179" spans="2:20" ht="15.75" thickBot="1" x14ac:dyDescent="0.3">
      <c r="B179" s="231"/>
      <c r="C179" s="232"/>
      <c r="D179" s="232"/>
      <c r="E179" s="232"/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3"/>
    </row>
    <row r="180" spans="2:20" ht="18" customHeight="1" thickBot="1" x14ac:dyDescent="0.3">
      <c r="B180" s="191" t="s">
        <v>0</v>
      </c>
      <c r="C180" s="192"/>
      <c r="D180" s="192" t="s">
        <v>1</v>
      </c>
      <c r="E180" s="192"/>
      <c r="F180" s="192" t="s">
        <v>2</v>
      </c>
      <c r="G180" s="192"/>
      <c r="H180" s="192" t="s">
        <v>3</v>
      </c>
      <c r="I180" s="192"/>
      <c r="J180" s="195" t="s">
        <v>4</v>
      </c>
      <c r="K180" s="195" t="s">
        <v>5</v>
      </c>
      <c r="L180" s="192"/>
      <c r="M180" s="192"/>
      <c r="N180" s="192"/>
      <c r="O180" s="192"/>
      <c r="P180" s="192"/>
      <c r="Q180" s="192"/>
      <c r="R180" s="192"/>
      <c r="S180" s="192"/>
      <c r="T180" s="282" t="s">
        <v>137</v>
      </c>
    </row>
    <row r="181" spans="2:20" ht="44.25" customHeight="1" thickBot="1" x14ac:dyDescent="0.3">
      <c r="B181" s="193"/>
      <c r="C181" s="194"/>
      <c r="D181" s="194"/>
      <c r="E181" s="194"/>
      <c r="F181" s="194"/>
      <c r="G181" s="194"/>
      <c r="H181" s="194"/>
      <c r="I181" s="194"/>
      <c r="J181" s="196"/>
      <c r="K181" s="196"/>
      <c r="L181" s="286" t="s">
        <v>6</v>
      </c>
      <c r="M181" s="287"/>
      <c r="N181" s="116" t="s">
        <v>196</v>
      </c>
      <c r="O181" s="117" t="s">
        <v>203</v>
      </c>
      <c r="P181" s="117" t="s">
        <v>198</v>
      </c>
      <c r="Q181" s="117" t="s">
        <v>201</v>
      </c>
      <c r="R181" s="117" t="s">
        <v>200</v>
      </c>
      <c r="S181" s="145" t="s">
        <v>199</v>
      </c>
      <c r="T181" s="332"/>
    </row>
    <row r="182" spans="2:20" ht="104.25" customHeight="1" thickBot="1" x14ac:dyDescent="0.3">
      <c r="B182" s="326" t="s">
        <v>134</v>
      </c>
      <c r="C182" s="327"/>
      <c r="D182" s="328" t="s">
        <v>204</v>
      </c>
      <c r="E182" s="329"/>
      <c r="F182" s="358">
        <v>19</v>
      </c>
      <c r="G182" s="359"/>
      <c r="H182" s="360" t="s">
        <v>116</v>
      </c>
      <c r="I182" s="361"/>
      <c r="J182" s="12">
        <f>J177+1</f>
        <v>117</v>
      </c>
      <c r="K182" s="48" t="s">
        <v>204</v>
      </c>
      <c r="L182" s="351" t="s">
        <v>333</v>
      </c>
      <c r="M182" s="356"/>
      <c r="N182" s="31">
        <v>10</v>
      </c>
      <c r="O182" s="31">
        <v>0</v>
      </c>
      <c r="P182" s="31">
        <v>2</v>
      </c>
      <c r="Q182" s="31">
        <v>2</v>
      </c>
      <c r="R182" s="31">
        <v>2</v>
      </c>
      <c r="S182" s="31">
        <v>2</v>
      </c>
      <c r="T182" s="8"/>
    </row>
    <row r="183" spans="2:20" ht="15.75" customHeight="1" thickBot="1" x14ac:dyDescent="0.3">
      <c r="B183" s="252" t="s">
        <v>99</v>
      </c>
      <c r="C183" s="236"/>
      <c r="D183" s="236"/>
      <c r="E183" s="236"/>
      <c r="F183" s="236"/>
      <c r="G183" s="236"/>
      <c r="H183" s="236"/>
      <c r="I183" s="236"/>
      <c r="J183" s="236"/>
      <c r="K183" s="236"/>
      <c r="L183" s="253"/>
      <c r="M183" s="253"/>
      <c r="N183" s="32">
        <f t="shared" ref="N183:S183" si="22">SUM(N182)</f>
        <v>10</v>
      </c>
      <c r="O183" s="32">
        <f t="shared" si="22"/>
        <v>0</v>
      </c>
      <c r="P183" s="32">
        <f t="shared" si="22"/>
        <v>2</v>
      </c>
      <c r="Q183" s="32">
        <f t="shared" si="22"/>
        <v>2</v>
      </c>
      <c r="R183" s="32">
        <f t="shared" si="22"/>
        <v>2</v>
      </c>
      <c r="S183" s="32">
        <f t="shared" si="22"/>
        <v>2</v>
      </c>
      <c r="T183" s="32">
        <f>SUM(T182)</f>
        <v>0</v>
      </c>
    </row>
    <row r="184" spans="2:20" ht="15.75" thickBot="1" x14ac:dyDescent="0.3">
      <c r="B184" s="231"/>
      <c r="C184" s="232"/>
      <c r="D184" s="232"/>
      <c r="E184" s="232"/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3"/>
    </row>
    <row r="185" spans="2:20" ht="18" customHeight="1" thickBot="1" x14ac:dyDescent="0.3">
      <c r="B185" s="191" t="s">
        <v>0</v>
      </c>
      <c r="C185" s="192"/>
      <c r="D185" s="192" t="s">
        <v>1</v>
      </c>
      <c r="E185" s="192"/>
      <c r="F185" s="192" t="s">
        <v>2</v>
      </c>
      <c r="G185" s="192"/>
      <c r="H185" s="192" t="s">
        <v>3</v>
      </c>
      <c r="I185" s="192"/>
      <c r="J185" s="195" t="s">
        <v>4</v>
      </c>
      <c r="K185" s="195" t="s">
        <v>5</v>
      </c>
      <c r="L185" s="192"/>
      <c r="M185" s="192"/>
      <c r="N185" s="192"/>
      <c r="O185" s="192"/>
      <c r="P185" s="192"/>
      <c r="Q185" s="192"/>
      <c r="R185" s="192"/>
      <c r="S185" s="192"/>
      <c r="T185" s="282" t="s">
        <v>137</v>
      </c>
    </row>
    <row r="186" spans="2:20" ht="48.75" customHeight="1" thickBot="1" x14ac:dyDescent="0.3">
      <c r="B186" s="193"/>
      <c r="C186" s="194"/>
      <c r="D186" s="194"/>
      <c r="E186" s="194"/>
      <c r="F186" s="194"/>
      <c r="G186" s="194"/>
      <c r="H186" s="194"/>
      <c r="I186" s="194"/>
      <c r="J186" s="196"/>
      <c r="K186" s="196"/>
      <c r="L186" s="286" t="s">
        <v>6</v>
      </c>
      <c r="M186" s="287"/>
      <c r="N186" s="116" t="s">
        <v>196</v>
      </c>
      <c r="O186" s="117" t="s">
        <v>203</v>
      </c>
      <c r="P186" s="117" t="s">
        <v>198</v>
      </c>
      <c r="Q186" s="117" t="s">
        <v>201</v>
      </c>
      <c r="R186" s="117" t="s">
        <v>200</v>
      </c>
      <c r="S186" s="145" t="s">
        <v>199</v>
      </c>
      <c r="T186" s="283"/>
    </row>
    <row r="187" spans="2:20" ht="78.75" customHeight="1" x14ac:dyDescent="0.25">
      <c r="B187" s="402" t="s">
        <v>135</v>
      </c>
      <c r="C187" s="403"/>
      <c r="D187" s="406" t="s">
        <v>100</v>
      </c>
      <c r="E187" s="407"/>
      <c r="F187" s="410">
        <v>20</v>
      </c>
      <c r="G187" s="411"/>
      <c r="H187" s="406" t="s">
        <v>136</v>
      </c>
      <c r="I187" s="407"/>
      <c r="J187" s="10">
        <f>J182+1</f>
        <v>118</v>
      </c>
      <c r="K187" s="50" t="s">
        <v>101</v>
      </c>
      <c r="L187" s="321" t="s">
        <v>319</v>
      </c>
      <c r="M187" s="322"/>
      <c r="N187" s="29">
        <v>80</v>
      </c>
      <c r="O187" s="29">
        <v>0</v>
      </c>
      <c r="P187" s="29">
        <v>10</v>
      </c>
      <c r="Q187" s="29">
        <v>2</v>
      </c>
      <c r="R187" s="29">
        <v>2</v>
      </c>
      <c r="S187" s="29">
        <v>10</v>
      </c>
      <c r="T187" s="23" t="s">
        <v>153</v>
      </c>
    </row>
    <row r="188" spans="2:20" ht="77.25" customHeight="1" thickBot="1" x14ac:dyDescent="0.3">
      <c r="B188" s="404"/>
      <c r="C188" s="405"/>
      <c r="D188" s="408"/>
      <c r="E188" s="409"/>
      <c r="F188" s="412"/>
      <c r="G188" s="413"/>
      <c r="H188" s="408"/>
      <c r="I188" s="409"/>
      <c r="J188" s="81">
        <f>J187+1</f>
        <v>119</v>
      </c>
      <c r="K188" s="49" t="s">
        <v>102</v>
      </c>
      <c r="L188" s="424" t="s">
        <v>320</v>
      </c>
      <c r="M188" s="425"/>
      <c r="N188" s="29">
        <v>80</v>
      </c>
      <c r="O188" s="29">
        <v>0</v>
      </c>
      <c r="P188" s="29">
        <v>10</v>
      </c>
      <c r="Q188" s="29">
        <v>2</v>
      </c>
      <c r="R188" s="29">
        <v>2</v>
      </c>
      <c r="S188" s="29">
        <v>10</v>
      </c>
      <c r="T188" s="18"/>
    </row>
    <row r="189" spans="2:20" ht="15.75" customHeight="1" thickBot="1" x14ac:dyDescent="0.3">
      <c r="B189" s="252" t="s">
        <v>103</v>
      </c>
      <c r="C189" s="236"/>
      <c r="D189" s="236"/>
      <c r="E189" s="236"/>
      <c r="F189" s="236"/>
      <c r="G189" s="236"/>
      <c r="H189" s="236"/>
      <c r="I189" s="236"/>
      <c r="J189" s="236"/>
      <c r="K189" s="236"/>
      <c r="L189" s="253"/>
      <c r="M189" s="253"/>
      <c r="N189" s="32">
        <f t="shared" ref="N189:S189" si="23">SUM(N187:N188)</f>
        <v>160</v>
      </c>
      <c r="O189" s="32">
        <f t="shared" si="23"/>
        <v>0</v>
      </c>
      <c r="P189" s="32">
        <f t="shared" si="23"/>
        <v>20</v>
      </c>
      <c r="Q189" s="32">
        <f t="shared" si="23"/>
        <v>4</v>
      </c>
      <c r="R189" s="32">
        <f t="shared" si="23"/>
        <v>4</v>
      </c>
      <c r="S189" s="32">
        <f t="shared" si="23"/>
        <v>20</v>
      </c>
      <c r="T189" s="51"/>
    </row>
    <row r="190" spans="2:20" ht="15.75" thickBot="1" x14ac:dyDescent="0.3">
      <c r="B190" s="231"/>
      <c r="C190" s="232"/>
      <c r="D190" s="232"/>
      <c r="E190" s="232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3"/>
    </row>
    <row r="191" spans="2:20" ht="18" customHeight="1" thickBot="1" x14ac:dyDescent="0.3">
      <c r="B191" s="414" t="s">
        <v>0</v>
      </c>
      <c r="C191" s="348"/>
      <c r="D191" s="348" t="s">
        <v>1</v>
      </c>
      <c r="E191" s="348"/>
      <c r="F191" s="348" t="s">
        <v>2</v>
      </c>
      <c r="G191" s="348"/>
      <c r="H191" s="348" t="s">
        <v>3</v>
      </c>
      <c r="I191" s="348"/>
      <c r="J191" s="357" t="s">
        <v>4</v>
      </c>
      <c r="K191" s="357" t="s">
        <v>5</v>
      </c>
      <c r="L191" s="348"/>
      <c r="M191" s="348"/>
      <c r="N191" s="348"/>
      <c r="O191" s="348"/>
      <c r="P191" s="348"/>
      <c r="Q191" s="348"/>
      <c r="R191" s="348"/>
      <c r="S191" s="348"/>
      <c r="T191" s="282" t="s">
        <v>137</v>
      </c>
    </row>
    <row r="192" spans="2:20" ht="54" customHeight="1" thickBot="1" x14ac:dyDescent="0.3">
      <c r="B192" s="193"/>
      <c r="C192" s="194"/>
      <c r="D192" s="194"/>
      <c r="E192" s="194"/>
      <c r="F192" s="194"/>
      <c r="G192" s="194"/>
      <c r="H192" s="194"/>
      <c r="I192" s="194"/>
      <c r="J192" s="196"/>
      <c r="K192" s="196"/>
      <c r="L192" s="286" t="s">
        <v>6</v>
      </c>
      <c r="M192" s="287"/>
      <c r="N192" s="116" t="s">
        <v>196</v>
      </c>
      <c r="O192" s="117" t="s">
        <v>203</v>
      </c>
      <c r="P192" s="117" t="s">
        <v>198</v>
      </c>
      <c r="Q192" s="117" t="s">
        <v>201</v>
      </c>
      <c r="R192" s="117" t="s">
        <v>200</v>
      </c>
      <c r="S192" s="145" t="s">
        <v>199</v>
      </c>
      <c r="T192" s="283"/>
    </row>
    <row r="193" spans="2:20" ht="79.5" customHeight="1" x14ac:dyDescent="0.25">
      <c r="B193" s="454" t="s">
        <v>104</v>
      </c>
      <c r="C193" s="455"/>
      <c r="D193" s="456" t="s">
        <v>143</v>
      </c>
      <c r="E193" s="457"/>
      <c r="F193" s="458">
        <v>21</v>
      </c>
      <c r="G193" s="459"/>
      <c r="H193" s="460" t="s">
        <v>117</v>
      </c>
      <c r="I193" s="461"/>
      <c r="J193" s="19">
        <f>J188+1</f>
        <v>120</v>
      </c>
      <c r="K193" s="45" t="s">
        <v>10</v>
      </c>
      <c r="L193" s="398" t="s">
        <v>10</v>
      </c>
      <c r="M193" s="399"/>
      <c r="N193" s="94">
        <v>10</v>
      </c>
      <c r="O193" s="95">
        <v>1</v>
      </c>
      <c r="P193" s="95">
        <v>1</v>
      </c>
      <c r="Q193" s="95">
        <v>1</v>
      </c>
      <c r="R193" s="95">
        <v>1</v>
      </c>
      <c r="S193" s="96">
        <v>1</v>
      </c>
      <c r="T193" s="89"/>
    </row>
    <row r="194" spans="2:20" ht="94.5" customHeight="1" x14ac:dyDescent="0.25">
      <c r="B194" s="422" t="s">
        <v>105</v>
      </c>
      <c r="C194" s="423"/>
      <c r="D194" s="389" t="s">
        <v>144</v>
      </c>
      <c r="E194" s="390"/>
      <c r="F194" s="391">
        <v>22</v>
      </c>
      <c r="G194" s="392"/>
      <c r="H194" s="393" t="s">
        <v>145</v>
      </c>
      <c r="I194" s="394"/>
      <c r="J194" s="11">
        <f>J193+1</f>
        <v>121</v>
      </c>
      <c r="K194" s="47" t="s">
        <v>10</v>
      </c>
      <c r="L194" s="225" t="s">
        <v>10</v>
      </c>
      <c r="M194" s="421"/>
      <c r="N194" s="97">
        <v>10</v>
      </c>
      <c r="O194" s="93">
        <v>1</v>
      </c>
      <c r="P194" s="93">
        <v>1</v>
      </c>
      <c r="Q194" s="93">
        <v>1</v>
      </c>
      <c r="R194" s="93">
        <v>1</v>
      </c>
      <c r="S194" s="98">
        <v>1</v>
      </c>
      <c r="T194" s="90"/>
    </row>
    <row r="195" spans="2:20" ht="88.5" customHeight="1" thickBot="1" x14ac:dyDescent="0.3">
      <c r="B195" s="462" t="s">
        <v>106</v>
      </c>
      <c r="C195" s="463"/>
      <c r="D195" s="415" t="s">
        <v>107</v>
      </c>
      <c r="E195" s="416"/>
      <c r="F195" s="417">
        <v>23</v>
      </c>
      <c r="G195" s="418"/>
      <c r="H195" s="419" t="s">
        <v>118</v>
      </c>
      <c r="I195" s="420"/>
      <c r="J195" s="11">
        <f>J194+1</f>
        <v>122</v>
      </c>
      <c r="K195" s="46" t="s">
        <v>10</v>
      </c>
      <c r="L195" s="396" t="s">
        <v>10</v>
      </c>
      <c r="M195" s="397"/>
      <c r="N195" s="99">
        <v>10</v>
      </c>
      <c r="O195" s="100">
        <v>1</v>
      </c>
      <c r="P195" s="100">
        <v>1</v>
      </c>
      <c r="Q195" s="100">
        <v>1</v>
      </c>
      <c r="R195" s="100">
        <v>1</v>
      </c>
      <c r="S195" s="101">
        <v>1</v>
      </c>
      <c r="T195" s="91"/>
    </row>
    <row r="196" spans="2:20" ht="21" customHeight="1" thickBot="1" x14ac:dyDescent="0.3">
      <c r="B196" s="400" t="s">
        <v>108</v>
      </c>
      <c r="C196" s="401"/>
      <c r="D196" s="401"/>
      <c r="E196" s="401"/>
      <c r="F196" s="401"/>
      <c r="G196" s="401"/>
      <c r="H196" s="401"/>
      <c r="I196" s="401"/>
      <c r="J196" s="401"/>
      <c r="K196" s="401"/>
      <c r="L196" s="395"/>
      <c r="M196" s="395"/>
      <c r="N196" s="92">
        <f t="shared" ref="N196:R196" si="24">SUM(N193:N195)</f>
        <v>30</v>
      </c>
      <c r="O196" s="92">
        <f t="shared" si="24"/>
        <v>3</v>
      </c>
      <c r="P196" s="92">
        <f t="shared" si="24"/>
        <v>3</v>
      </c>
      <c r="Q196" s="92">
        <f t="shared" si="24"/>
        <v>3</v>
      </c>
      <c r="R196" s="92">
        <f t="shared" si="24"/>
        <v>3</v>
      </c>
      <c r="S196" s="92">
        <f>SUM(S193:S195)</f>
        <v>3</v>
      </c>
      <c r="T196" s="51"/>
    </row>
    <row r="197" spans="2:20" ht="27.75" customHeight="1" thickBot="1" x14ac:dyDescent="0.3">
      <c r="B197" s="64" t="s">
        <v>154</v>
      </c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5">
        <f>SUM(N27,N46,N58,N68,N86,N99,N118,N136,N152,N169,N173,N178,N183,N189,N196)</f>
        <v>2620</v>
      </c>
      <c r="O197" s="65">
        <f>SUM(O27,O46,O58,O68,O86,O99,O118,O136,O152,O169,O173,O178,O183,O189,O196)</f>
        <v>188</v>
      </c>
      <c r="P197" s="65">
        <f t="shared" ref="P197:S197" si="25">SUM(P27,P46,P58,P68,P86,P99,P118,P136,P152,P169,P173,P178,P183,P189,P196)</f>
        <v>191</v>
      </c>
      <c r="Q197" s="65">
        <f t="shared" si="25"/>
        <v>172</v>
      </c>
      <c r="R197" s="65">
        <f t="shared" si="25"/>
        <v>94</v>
      </c>
      <c r="S197" s="65">
        <f t="shared" si="25"/>
        <v>410</v>
      </c>
      <c r="T197" s="38"/>
    </row>
    <row r="198" spans="2:20" ht="27.75" customHeight="1" thickBot="1" x14ac:dyDescent="0.3">
      <c r="B198" s="66"/>
      <c r="C198" s="38"/>
      <c r="D198" s="38"/>
      <c r="E198" s="38"/>
      <c r="F198" s="38"/>
      <c r="G198" s="38"/>
      <c r="H198" s="38"/>
      <c r="I198" s="38"/>
      <c r="J198" s="38"/>
      <c r="K198" s="38"/>
      <c r="L198" s="68"/>
      <c r="M198" s="68"/>
      <c r="N198" s="67"/>
      <c r="O198" s="67"/>
      <c r="P198" s="67"/>
      <c r="Q198" s="67"/>
      <c r="R198" s="67"/>
      <c r="S198" s="67"/>
      <c r="T198" s="69"/>
    </row>
    <row r="199" spans="2:20" ht="55.5" customHeight="1" thickBot="1" x14ac:dyDescent="0.3">
      <c r="B199" s="39"/>
      <c r="C199" s="40"/>
      <c r="D199" s="40"/>
      <c r="E199" s="40"/>
      <c r="F199" s="40"/>
      <c r="G199" s="40"/>
      <c r="H199" s="40"/>
      <c r="I199" s="40"/>
      <c r="J199" s="40"/>
      <c r="K199" s="40"/>
      <c r="L199" s="41"/>
      <c r="M199" s="41"/>
      <c r="N199" s="116" t="s">
        <v>196</v>
      </c>
      <c r="O199" s="117" t="s">
        <v>203</v>
      </c>
      <c r="P199" s="117" t="s">
        <v>198</v>
      </c>
      <c r="Q199" s="117" t="s">
        <v>201</v>
      </c>
      <c r="R199" s="117" t="s">
        <v>200</v>
      </c>
      <c r="S199" s="145" t="s">
        <v>199</v>
      </c>
      <c r="T199" s="42"/>
    </row>
    <row r="200" spans="2:20" ht="18.75" customHeight="1" thickBot="1" x14ac:dyDescent="0.3">
      <c r="B200" s="70"/>
      <c r="C200" s="71"/>
      <c r="D200" s="71"/>
      <c r="E200" s="71"/>
      <c r="F200" s="71"/>
      <c r="G200" s="71"/>
      <c r="H200" s="71"/>
      <c r="I200" s="71"/>
      <c r="J200" s="71"/>
      <c r="K200" s="120"/>
      <c r="L200" s="121"/>
      <c r="M200" s="176" t="s">
        <v>156</v>
      </c>
      <c r="N200" s="115">
        <f t="shared" ref="N200:S200" si="26">N197</f>
        <v>2620</v>
      </c>
      <c r="O200" s="115">
        <f t="shared" si="26"/>
        <v>188</v>
      </c>
      <c r="P200" s="115">
        <f t="shared" si="26"/>
        <v>191</v>
      </c>
      <c r="Q200" s="115">
        <f t="shared" si="26"/>
        <v>172</v>
      </c>
      <c r="R200" s="115">
        <f>R197</f>
        <v>94</v>
      </c>
      <c r="S200" s="114">
        <f t="shared" si="26"/>
        <v>410</v>
      </c>
      <c r="T200" s="54"/>
    </row>
    <row r="201" spans="2:20" s="5" customFormat="1" ht="21" hidden="1" customHeight="1" thickBot="1" x14ac:dyDescent="0.3">
      <c r="B201" s="43"/>
      <c r="C201" s="44"/>
      <c r="D201" s="44"/>
      <c r="E201" s="44"/>
      <c r="F201" s="44"/>
      <c r="G201" s="44"/>
      <c r="H201" s="44"/>
      <c r="I201" s="44"/>
      <c r="J201" s="44"/>
      <c r="K201" s="122"/>
      <c r="L201" s="123"/>
      <c r="M201" s="118" t="s">
        <v>157</v>
      </c>
      <c r="N201" s="127"/>
      <c r="O201" s="128"/>
      <c r="P201" s="128"/>
      <c r="Q201" s="128"/>
      <c r="R201" s="128"/>
      <c r="S201" s="129"/>
      <c r="T201" s="111" t="s">
        <v>158</v>
      </c>
    </row>
    <row r="202" spans="2:20" ht="21.75" hidden="1" customHeight="1" thickBot="1" x14ac:dyDescent="0.3">
      <c r="K202" s="124"/>
      <c r="L202" s="125"/>
      <c r="M202" s="119" t="s">
        <v>159</v>
      </c>
      <c r="N202" s="72"/>
      <c r="O202" s="72"/>
      <c r="P202" s="72"/>
      <c r="Q202" s="72"/>
      <c r="R202" s="72"/>
      <c r="S202" s="73"/>
      <c r="T202" s="74">
        <f>SUM(N202:S202)</f>
        <v>0</v>
      </c>
    </row>
    <row r="203" spans="2:20" ht="19.5" hidden="1" thickBot="1" x14ac:dyDescent="0.3">
      <c r="K203" s="75"/>
      <c r="M203" s="75"/>
      <c r="P203" s="448" t="s">
        <v>160</v>
      </c>
      <c r="Q203" s="449"/>
      <c r="R203" s="449"/>
      <c r="S203" s="450"/>
      <c r="T203" s="112"/>
    </row>
    <row r="204" spans="2:20" ht="19.5" hidden="1" thickBot="1" x14ac:dyDescent="0.3">
      <c r="K204" s="75"/>
      <c r="M204" s="75"/>
      <c r="P204" s="451" t="s">
        <v>161</v>
      </c>
      <c r="Q204" s="452"/>
      <c r="R204" s="452"/>
      <c r="S204" s="453"/>
      <c r="T204" s="113"/>
    </row>
    <row r="205" spans="2:20" ht="22.5" hidden="1" customHeight="1" thickBot="1" x14ac:dyDescent="0.3">
      <c r="K205" s="76"/>
      <c r="M205" s="76"/>
      <c r="P205" s="445" t="s">
        <v>162</v>
      </c>
      <c r="Q205" s="446"/>
      <c r="R205" s="446"/>
      <c r="S205" s="447"/>
      <c r="T205" s="77">
        <f>SUM(T202:T204)</f>
        <v>0</v>
      </c>
    </row>
    <row r="206" spans="2:20" ht="18.75" x14ac:dyDescent="0.25">
      <c r="K206" s="439"/>
      <c r="L206" s="440"/>
      <c r="M206" s="440"/>
      <c r="N206" s="441"/>
      <c r="T206" s="87"/>
    </row>
    <row r="207" spans="2:20" ht="15.75" customHeight="1" thickBot="1" x14ac:dyDescent="0.3">
      <c r="C207" s="79"/>
      <c r="K207" s="442" t="s">
        <v>202</v>
      </c>
      <c r="L207" s="443"/>
      <c r="M207" s="443"/>
      <c r="N207" s="444"/>
      <c r="T207" s="87"/>
    </row>
    <row r="208" spans="2:20" x14ac:dyDescent="0.25">
      <c r="C208" s="79"/>
      <c r="D208" s="78"/>
      <c r="E208" s="78"/>
    </row>
    <row r="209" spans="3:5" x14ac:dyDescent="0.25">
      <c r="C209" s="80"/>
      <c r="D209" s="78"/>
      <c r="E209" s="78"/>
    </row>
    <row r="210" spans="3:5" x14ac:dyDescent="0.25">
      <c r="C210" s="80"/>
      <c r="D210" s="78"/>
      <c r="E210" s="78"/>
    </row>
  </sheetData>
  <mergeCells count="500">
    <mergeCell ref="T70:T71"/>
    <mergeCell ref="T88:T89"/>
    <mergeCell ref="T102:T103"/>
    <mergeCell ref="T120:T121"/>
    <mergeCell ref="B120:C121"/>
    <mergeCell ref="K206:N206"/>
    <mergeCell ref="K207:N207"/>
    <mergeCell ref="P205:S205"/>
    <mergeCell ref="P203:S203"/>
    <mergeCell ref="P204:S204"/>
    <mergeCell ref="B153:T153"/>
    <mergeCell ref="B137:T137"/>
    <mergeCell ref="B193:C193"/>
    <mergeCell ref="D193:E193"/>
    <mergeCell ref="F193:G193"/>
    <mergeCell ref="H193:I193"/>
    <mergeCell ref="B195:C195"/>
    <mergeCell ref="B184:T184"/>
    <mergeCell ref="L183:M183"/>
    <mergeCell ref="B183:K183"/>
    <mergeCell ref="L99:M99"/>
    <mergeCell ref="B102:C103"/>
    <mergeCell ref="D102:E103"/>
    <mergeCell ref="F102:G103"/>
    <mergeCell ref="T48:T49"/>
    <mergeCell ref="D48:E49"/>
    <mergeCell ref="F48:G49"/>
    <mergeCell ref="H48:I49"/>
    <mergeCell ref="J48:J49"/>
    <mergeCell ref="K48:K49"/>
    <mergeCell ref="L48:S48"/>
    <mergeCell ref="L49:M49"/>
    <mergeCell ref="B48:C49"/>
    <mergeCell ref="J3:J4"/>
    <mergeCell ref="K3:K4"/>
    <mergeCell ref="K5:K6"/>
    <mergeCell ref="K15:K16"/>
    <mergeCell ref="K9:K10"/>
    <mergeCell ref="K7:K8"/>
    <mergeCell ref="B99:K99"/>
    <mergeCell ref="H102:I103"/>
    <mergeCell ref="J102:J103"/>
    <mergeCell ref="K102:K103"/>
    <mergeCell ref="D88:E89"/>
    <mergeCell ref="F88:G89"/>
    <mergeCell ref="H88:I89"/>
    <mergeCell ref="J88:J89"/>
    <mergeCell ref="K88:K89"/>
    <mergeCell ref="J60:J61"/>
    <mergeCell ref="K60:K61"/>
    <mergeCell ref="B3:C4"/>
    <mergeCell ref="D3:E4"/>
    <mergeCell ref="F3:G4"/>
    <mergeCell ref="H3:I4"/>
    <mergeCell ref="D29:E30"/>
    <mergeCell ref="H36:I36"/>
    <mergeCell ref="B47:T47"/>
    <mergeCell ref="L103:M103"/>
    <mergeCell ref="L104:M104"/>
    <mergeCell ref="L105:M105"/>
    <mergeCell ref="H83:I83"/>
    <mergeCell ref="H84:I84"/>
    <mergeCell ref="H85:I85"/>
    <mergeCell ref="B88:C89"/>
    <mergeCell ref="L98:M98"/>
    <mergeCell ref="L97:M97"/>
    <mergeCell ref="B90:C98"/>
    <mergeCell ref="D90:E98"/>
    <mergeCell ref="F90:G98"/>
    <mergeCell ref="H90:I98"/>
    <mergeCell ref="L92:M92"/>
    <mergeCell ref="L91:M91"/>
    <mergeCell ref="L96:M96"/>
    <mergeCell ref="L95:M95"/>
    <mergeCell ref="L94:M94"/>
    <mergeCell ref="L93:M93"/>
    <mergeCell ref="B86:K86"/>
    <mergeCell ref="L86:M86"/>
    <mergeCell ref="D84:E85"/>
    <mergeCell ref="L112:M112"/>
    <mergeCell ref="B117:K117"/>
    <mergeCell ref="L117:M117"/>
    <mergeCell ref="L118:M118"/>
    <mergeCell ref="B111:K111"/>
    <mergeCell ref="L111:M111"/>
    <mergeCell ref="B104:C110"/>
    <mergeCell ref="D104:E110"/>
    <mergeCell ref="F104:G110"/>
    <mergeCell ref="H104:I110"/>
    <mergeCell ref="L106:M106"/>
    <mergeCell ref="L110:M110"/>
    <mergeCell ref="L109:M109"/>
    <mergeCell ref="L108:M108"/>
    <mergeCell ref="L107:M107"/>
    <mergeCell ref="B118:K118"/>
    <mergeCell ref="T138:T139"/>
    <mergeCell ref="T154:T155"/>
    <mergeCell ref="L168:M168"/>
    <mergeCell ref="D194:E194"/>
    <mergeCell ref="F194:G194"/>
    <mergeCell ref="H194:I194"/>
    <mergeCell ref="L186:M186"/>
    <mergeCell ref="L196:M196"/>
    <mergeCell ref="L195:M195"/>
    <mergeCell ref="L193:M193"/>
    <mergeCell ref="B196:K196"/>
    <mergeCell ref="B187:C188"/>
    <mergeCell ref="D187:E188"/>
    <mergeCell ref="F187:G188"/>
    <mergeCell ref="H187:I188"/>
    <mergeCell ref="B191:C192"/>
    <mergeCell ref="D195:E195"/>
    <mergeCell ref="F195:G195"/>
    <mergeCell ref="H195:I195"/>
    <mergeCell ref="L194:M194"/>
    <mergeCell ref="B194:C194"/>
    <mergeCell ref="B185:C186"/>
    <mergeCell ref="D185:E186"/>
    <mergeCell ref="L188:M188"/>
    <mergeCell ref="F170:G171"/>
    <mergeCell ref="B174:T174"/>
    <mergeCell ref="T170:T171"/>
    <mergeCell ref="T175:T176"/>
    <mergeCell ref="L170:S170"/>
    <mergeCell ref="D170:E171"/>
    <mergeCell ref="J175:J176"/>
    <mergeCell ref="K175:K176"/>
    <mergeCell ref="L175:S175"/>
    <mergeCell ref="B172:C172"/>
    <mergeCell ref="D172:E172"/>
    <mergeCell ref="F172:G172"/>
    <mergeCell ref="H172:I172"/>
    <mergeCell ref="F175:G176"/>
    <mergeCell ref="H175:I176"/>
    <mergeCell ref="B175:C176"/>
    <mergeCell ref="L178:M178"/>
    <mergeCell ref="F156:G161"/>
    <mergeCell ref="B154:C155"/>
    <mergeCell ref="D154:E155"/>
    <mergeCell ref="F154:G155"/>
    <mergeCell ref="H154:I155"/>
    <mergeCell ref="H156:I161"/>
    <mergeCell ref="L162:M162"/>
    <mergeCell ref="L164:M164"/>
    <mergeCell ref="L167:M167"/>
    <mergeCell ref="L166:M166"/>
    <mergeCell ref="L165:M165"/>
    <mergeCell ref="L163:M163"/>
    <mergeCell ref="L158:M158"/>
    <mergeCell ref="L157:M157"/>
    <mergeCell ref="L177:M177"/>
    <mergeCell ref="L169:M169"/>
    <mergeCell ref="H170:I171"/>
    <mergeCell ref="J170:J171"/>
    <mergeCell ref="K170:K171"/>
    <mergeCell ref="L176:M176"/>
    <mergeCell ref="B173:K173"/>
    <mergeCell ref="L173:M173"/>
    <mergeCell ref="B170:C171"/>
    <mergeCell ref="B128:K128"/>
    <mergeCell ref="L128:M128"/>
    <mergeCell ref="L127:M127"/>
    <mergeCell ref="L126:M126"/>
    <mergeCell ref="L125:M125"/>
    <mergeCell ref="L124:M124"/>
    <mergeCell ref="L122:M122"/>
    <mergeCell ref="D138:E139"/>
    <mergeCell ref="F138:G139"/>
    <mergeCell ref="L138:S138"/>
    <mergeCell ref="L139:M139"/>
    <mergeCell ref="L135:M135"/>
    <mergeCell ref="L134:M134"/>
    <mergeCell ref="B129:C134"/>
    <mergeCell ref="L132:M132"/>
    <mergeCell ref="B138:C139"/>
    <mergeCell ref="L133:M133"/>
    <mergeCell ref="B135:K135"/>
    <mergeCell ref="F129:G134"/>
    <mergeCell ref="H129:I134"/>
    <mergeCell ref="D129:E134"/>
    <mergeCell ref="L130:M130"/>
    <mergeCell ref="K74:K82"/>
    <mergeCell ref="L123:M123"/>
    <mergeCell ref="B122:C127"/>
    <mergeCell ref="D122:E127"/>
    <mergeCell ref="F122:G127"/>
    <mergeCell ref="H122:I127"/>
    <mergeCell ref="D120:E121"/>
    <mergeCell ref="F120:G121"/>
    <mergeCell ref="H120:I121"/>
    <mergeCell ref="J120:J121"/>
    <mergeCell ref="K120:K121"/>
    <mergeCell ref="L120:S120"/>
    <mergeCell ref="L121:M121"/>
    <mergeCell ref="B119:T119"/>
    <mergeCell ref="B112:C116"/>
    <mergeCell ref="D112:E116"/>
    <mergeCell ref="F112:G116"/>
    <mergeCell ref="H112:I116"/>
    <mergeCell ref="L116:M116"/>
    <mergeCell ref="L115:M115"/>
    <mergeCell ref="L113:M113"/>
    <mergeCell ref="D72:E77"/>
    <mergeCell ref="D78:E83"/>
    <mergeCell ref="L114:M114"/>
    <mergeCell ref="L74:M74"/>
    <mergeCell ref="L80:M80"/>
    <mergeCell ref="L79:M79"/>
    <mergeCell ref="L76:M76"/>
    <mergeCell ref="L75:M75"/>
    <mergeCell ref="L78:M78"/>
    <mergeCell ref="L77:M77"/>
    <mergeCell ref="L73:M73"/>
    <mergeCell ref="L66:M66"/>
    <mergeCell ref="L67:M67"/>
    <mergeCell ref="L51:M51"/>
    <mergeCell ref="L62:M62"/>
    <mergeCell ref="L60:S60"/>
    <mergeCell ref="B58:K58"/>
    <mergeCell ref="L58:M58"/>
    <mergeCell ref="B70:C71"/>
    <mergeCell ref="D70:E71"/>
    <mergeCell ref="F70:G71"/>
    <mergeCell ref="H70:I71"/>
    <mergeCell ref="B68:K68"/>
    <mergeCell ref="L68:M68"/>
    <mergeCell ref="J70:J71"/>
    <mergeCell ref="K70:K71"/>
    <mergeCell ref="L70:S70"/>
    <mergeCell ref="L71:M71"/>
    <mergeCell ref="B69:T69"/>
    <mergeCell ref="B59:T59"/>
    <mergeCell ref="T60:T61"/>
    <mergeCell ref="B60:C61"/>
    <mergeCell ref="D60:E61"/>
    <mergeCell ref="F60:G61"/>
    <mergeCell ref="L63:M63"/>
    <mergeCell ref="L64:M64"/>
    <mergeCell ref="L65:M65"/>
    <mergeCell ref="T191:T192"/>
    <mergeCell ref="L191:S191"/>
    <mergeCell ref="D180:E181"/>
    <mergeCell ref="F180:G181"/>
    <mergeCell ref="H180:I181"/>
    <mergeCell ref="J180:J181"/>
    <mergeCell ref="K180:K181"/>
    <mergeCell ref="L180:S180"/>
    <mergeCell ref="L181:M181"/>
    <mergeCell ref="L182:M182"/>
    <mergeCell ref="L192:M192"/>
    <mergeCell ref="D191:E192"/>
    <mergeCell ref="F191:G192"/>
    <mergeCell ref="H191:I192"/>
    <mergeCell ref="J191:J192"/>
    <mergeCell ref="K191:K192"/>
    <mergeCell ref="F182:G182"/>
    <mergeCell ref="H182:I182"/>
    <mergeCell ref="B190:T190"/>
    <mergeCell ref="T185:T186"/>
    <mergeCell ref="B180:C181"/>
    <mergeCell ref="J185:J186"/>
    <mergeCell ref="K185:K186"/>
    <mergeCell ref="L185:S185"/>
    <mergeCell ref="T180:T181"/>
    <mergeCell ref="F185:G186"/>
    <mergeCell ref="H185:I186"/>
    <mergeCell ref="B136:K136"/>
    <mergeCell ref="L131:M131"/>
    <mergeCell ref="L136:M136"/>
    <mergeCell ref="H72:I82"/>
    <mergeCell ref="F72:G82"/>
    <mergeCell ref="F83:G83"/>
    <mergeCell ref="F84:G84"/>
    <mergeCell ref="F85:G85"/>
    <mergeCell ref="B179:T179"/>
    <mergeCell ref="L88:S88"/>
    <mergeCell ref="L89:M89"/>
    <mergeCell ref="B87:T87"/>
    <mergeCell ref="L102:S102"/>
    <mergeCell ref="L90:M90"/>
    <mergeCell ref="B72:C85"/>
    <mergeCell ref="L85:M85"/>
    <mergeCell ref="L84:M84"/>
    <mergeCell ref="L83:M83"/>
    <mergeCell ref="L82:M82"/>
    <mergeCell ref="L81:M81"/>
    <mergeCell ref="K72:K73"/>
    <mergeCell ref="B189:K189"/>
    <mergeCell ref="L189:M189"/>
    <mergeCell ref="L187:M187"/>
    <mergeCell ref="L171:M171"/>
    <mergeCell ref="L154:S154"/>
    <mergeCell ref="O22:O24"/>
    <mergeCell ref="P22:P24"/>
    <mergeCell ref="S22:S24"/>
    <mergeCell ref="B178:K178"/>
    <mergeCell ref="B182:C182"/>
    <mergeCell ref="D182:E182"/>
    <mergeCell ref="J154:J155"/>
    <mergeCell ref="K154:K155"/>
    <mergeCell ref="L172:M172"/>
    <mergeCell ref="D177:E177"/>
    <mergeCell ref="L72:M72"/>
    <mergeCell ref="L129:M129"/>
    <mergeCell ref="B31:C45"/>
    <mergeCell ref="D31:E45"/>
    <mergeCell ref="L33:M33"/>
    <mergeCell ref="F33:G33"/>
    <mergeCell ref="H60:I61"/>
    <mergeCell ref="L61:M61"/>
    <mergeCell ref="L57:M57"/>
    <mergeCell ref="F177:G177"/>
    <mergeCell ref="H177:I177"/>
    <mergeCell ref="D175:E176"/>
    <mergeCell ref="H138:I139"/>
    <mergeCell ref="J138:J139"/>
    <mergeCell ref="K138:K139"/>
    <mergeCell ref="B169:K169"/>
    <mergeCell ref="B177:C177"/>
    <mergeCell ref="B2:T2"/>
    <mergeCell ref="T3:T4"/>
    <mergeCell ref="N11:N12"/>
    <mergeCell ref="P19:P20"/>
    <mergeCell ref="Q19:Q20"/>
    <mergeCell ref="S19:S20"/>
    <mergeCell ref="L3:S3"/>
    <mergeCell ref="L4:M4"/>
    <mergeCell ref="H33:I33"/>
    <mergeCell ref="N22:N24"/>
    <mergeCell ref="N19:N20"/>
    <mergeCell ref="J7:J8"/>
    <mergeCell ref="J5:J6"/>
    <mergeCell ref="N7:N8"/>
    <mergeCell ref="O7:O8"/>
    <mergeCell ref="S13:S14"/>
    <mergeCell ref="B156:C168"/>
    <mergeCell ref="D156:E168"/>
    <mergeCell ref="F162:G168"/>
    <mergeCell ref="H162:I168"/>
    <mergeCell ref="L155:M155"/>
    <mergeCell ref="L151:M151"/>
    <mergeCell ref="L150:M150"/>
    <mergeCell ref="L159:M159"/>
    <mergeCell ref="L161:M161"/>
    <mergeCell ref="L146:M146"/>
    <mergeCell ref="L142:M142"/>
    <mergeCell ref="L141:M141"/>
    <mergeCell ref="B140:C151"/>
    <mergeCell ref="D140:E151"/>
    <mergeCell ref="L140:M140"/>
    <mergeCell ref="L145:M145"/>
    <mergeCell ref="L144:M144"/>
    <mergeCell ref="L143:M143"/>
    <mergeCell ref="L149:M149"/>
    <mergeCell ref="L148:M148"/>
    <mergeCell ref="L147:M147"/>
    <mergeCell ref="T29:T30"/>
    <mergeCell ref="K29:K30"/>
    <mergeCell ref="F37:G37"/>
    <mergeCell ref="H37:I37"/>
    <mergeCell ref="L36:M36"/>
    <mergeCell ref="F36:G36"/>
    <mergeCell ref="B46:K46"/>
    <mergeCell ref="F29:G30"/>
    <mergeCell ref="F32:G32"/>
    <mergeCell ref="H32:I32"/>
    <mergeCell ref="L45:M45"/>
    <mergeCell ref="F35:G35"/>
    <mergeCell ref="H35:I35"/>
    <mergeCell ref="L34:M34"/>
    <mergeCell ref="F34:G34"/>
    <mergeCell ref="H34:I34"/>
    <mergeCell ref="L35:M35"/>
    <mergeCell ref="H29:I30"/>
    <mergeCell ref="L30:M30"/>
    <mergeCell ref="L37:M37"/>
    <mergeCell ref="F31:G31"/>
    <mergeCell ref="L44:M44"/>
    <mergeCell ref="F43:G43"/>
    <mergeCell ref="H43:I43"/>
    <mergeCell ref="Q5:Q6"/>
    <mergeCell ref="J19:J20"/>
    <mergeCell ref="P15:P16"/>
    <mergeCell ref="O19:O20"/>
    <mergeCell ref="J22:J24"/>
    <mergeCell ref="T19:T20"/>
    <mergeCell ref="T22:T24"/>
    <mergeCell ref="T15:T16"/>
    <mergeCell ref="T13:T14"/>
    <mergeCell ref="T11:T12"/>
    <mergeCell ref="T9:T10"/>
    <mergeCell ref="T7:T8"/>
    <mergeCell ref="T5:T6"/>
    <mergeCell ref="R9:R10"/>
    <mergeCell ref="S9:S10"/>
    <mergeCell ref="S11:S12"/>
    <mergeCell ref="S7:S8"/>
    <mergeCell ref="L14:M14"/>
    <mergeCell ref="N13:N14"/>
    <mergeCell ref="L13:M13"/>
    <mergeCell ref="L20:M20"/>
    <mergeCell ref="L21:M21"/>
    <mergeCell ref="Q22:Q24"/>
    <mergeCell ref="R11:R12"/>
    <mergeCell ref="P9:P10"/>
    <mergeCell ref="L9:M10"/>
    <mergeCell ref="Q11:Q12"/>
    <mergeCell ref="P11:P12"/>
    <mergeCell ref="O9:O10"/>
    <mergeCell ref="N9:N10"/>
    <mergeCell ref="L160:M160"/>
    <mergeCell ref="B152:K152"/>
    <mergeCell ref="L152:M152"/>
    <mergeCell ref="L29:S29"/>
    <mergeCell ref="L31:M31"/>
    <mergeCell ref="F45:G45"/>
    <mergeCell ref="H45:I45"/>
    <mergeCell ref="F40:G40"/>
    <mergeCell ref="H40:I40"/>
    <mergeCell ref="L39:M39"/>
    <mergeCell ref="L38:M38"/>
    <mergeCell ref="F38:G39"/>
    <mergeCell ref="H38:I39"/>
    <mergeCell ref="H5:I26"/>
    <mergeCell ref="F5:G26"/>
    <mergeCell ref="L156:M156"/>
    <mergeCell ref="H140:I151"/>
    <mergeCell ref="F140:G151"/>
    <mergeCell ref="D62:E67"/>
    <mergeCell ref="F62:G67"/>
    <mergeCell ref="O13:O14"/>
    <mergeCell ref="O15:O16"/>
    <mergeCell ref="K11:K12"/>
    <mergeCell ref="H62:I67"/>
    <mergeCell ref="P5:P6"/>
    <mergeCell ref="L17:M17"/>
    <mergeCell ref="L16:M16"/>
    <mergeCell ref="N15:N16"/>
    <mergeCell ref="L7:M8"/>
    <mergeCell ref="J15:J16"/>
    <mergeCell ref="L56:M56"/>
    <mergeCell ref="B28:T28"/>
    <mergeCell ref="B27:K27"/>
    <mergeCell ref="K19:K20"/>
    <mergeCell ref="L22:M24"/>
    <mergeCell ref="L19:M19"/>
    <mergeCell ref="L5:M6"/>
    <mergeCell ref="R22:R24"/>
    <mergeCell ref="Q13:Q14"/>
    <mergeCell ref="P13:P14"/>
    <mergeCell ref="L18:M18"/>
    <mergeCell ref="Q15:Q16"/>
    <mergeCell ref="D5:E26"/>
    <mergeCell ref="N5:N6"/>
    <mergeCell ref="R5:R6"/>
    <mergeCell ref="S5:S6"/>
    <mergeCell ref="L32:M32"/>
    <mergeCell ref="H31:I31"/>
    <mergeCell ref="L42:M42"/>
    <mergeCell ref="H42:I42"/>
    <mergeCell ref="L41:M41"/>
    <mergeCell ref="O5:O6"/>
    <mergeCell ref="J11:J12"/>
    <mergeCell ref="J13:J14"/>
    <mergeCell ref="L15:M15"/>
    <mergeCell ref="R7:R8"/>
    <mergeCell ref="S15:S16"/>
    <mergeCell ref="K13:K14"/>
    <mergeCell ref="R13:R14"/>
    <mergeCell ref="R15:R16"/>
    <mergeCell ref="R19:R20"/>
    <mergeCell ref="P7:P8"/>
    <mergeCell ref="Q7:Q8"/>
    <mergeCell ref="O11:O12"/>
    <mergeCell ref="L11:M12"/>
    <mergeCell ref="Q9:Q10"/>
    <mergeCell ref="B5:C26"/>
    <mergeCell ref="J9:J10"/>
    <mergeCell ref="K22:K24"/>
    <mergeCell ref="B62:C67"/>
    <mergeCell ref="L25:M25"/>
    <mergeCell ref="L26:M26"/>
    <mergeCell ref="B29:C30"/>
    <mergeCell ref="J29:J30"/>
    <mergeCell ref="H44:I44"/>
    <mergeCell ref="L43:M43"/>
    <mergeCell ref="F44:G44"/>
    <mergeCell ref="B50:C57"/>
    <mergeCell ref="D50:E57"/>
    <mergeCell ref="F50:G57"/>
    <mergeCell ref="H50:I57"/>
    <mergeCell ref="L54:M54"/>
    <mergeCell ref="L53:M53"/>
    <mergeCell ref="L52:M52"/>
    <mergeCell ref="L50:M50"/>
    <mergeCell ref="F42:G42"/>
    <mergeCell ref="F41:G41"/>
    <mergeCell ref="H41:I41"/>
    <mergeCell ref="L40:M40"/>
    <mergeCell ref="L55:M55"/>
  </mergeCells>
  <pageMargins left="0.7" right="0.7" top="0.75" bottom="0.75" header="0.3" footer="0.3"/>
  <pageSetup paperSize="8" scale="51" fitToHeight="0" orientation="portrait" r:id="rId1"/>
  <rowBreaks count="8" manualBreakCount="8">
    <brk id="28" max="16383" man="1"/>
    <brk id="46" max="20" man="1"/>
    <brk id="68" max="16383" man="1"/>
    <brk id="86" max="16383" man="1"/>
    <brk id="101" max="16383" man="1"/>
    <brk id="119" max="16383" man="1"/>
    <brk id="137" max="16383" man="1"/>
    <brk id="153" max="16383" man="1"/>
  </rowBreaks>
  <ignoredErrors>
    <ignoredError sqref="R1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Talfumier</dc:creator>
  <cp:lastModifiedBy>CANIPELLE Guillaume</cp:lastModifiedBy>
  <cp:lastPrinted>2019-04-15T15:28:19Z</cp:lastPrinted>
  <dcterms:created xsi:type="dcterms:W3CDTF">2019-03-11T14:46:38Z</dcterms:created>
  <dcterms:modified xsi:type="dcterms:W3CDTF">2025-08-14T10:20:16Z</dcterms:modified>
</cp:coreProperties>
</file>