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O:\Marché public\01. Dossiers en cours\MAPA AUXONNE\cholez\"/>
    </mc:Choice>
  </mc:AlternateContent>
  <xr:revisionPtr revIDLastSave="0" documentId="13_ncr:1_{88A3B538-7F03-4801-AEA7-736CF914C18A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Lot N°06 vrd" sheetId="1" r:id="rId1"/>
  </sheets>
  <definedNames>
    <definedName name="_xlnm.Print_Titles" localSheetId="0">'Lot N°06 vrd'!$1:$2</definedName>
    <definedName name="_xlnm.Print_Area" localSheetId="0">'Lot N°06 vrd'!$A$1:$G$52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1" i="1" l="1"/>
  <c r="C49" i="1"/>
  <c r="G19" i="1"/>
  <c r="G20" i="1"/>
  <c r="G21" i="1"/>
  <c r="G34" i="1"/>
  <c r="G33" i="1"/>
  <c r="G40" i="1"/>
  <c r="G39" i="1"/>
  <c r="G46" i="1"/>
  <c r="G42" i="1"/>
  <c r="G43" i="1"/>
  <c r="G27" i="1" l="1"/>
  <c r="G26" i="1"/>
  <c r="G25" i="1"/>
  <c r="G22" i="1"/>
  <c r="G16" i="1"/>
  <c r="G15" i="1"/>
  <c r="G14" i="1"/>
  <c r="G10" i="1"/>
  <c r="G8" i="1"/>
  <c r="G6" i="1"/>
  <c r="G30" i="1"/>
  <c r="G37" i="1"/>
  <c r="B50" i="1"/>
  <c r="G49" i="1" l="1"/>
  <c r="G50" i="1" s="1"/>
  <c r="G51" i="1" s="1"/>
</calcChain>
</file>

<file path=xl/sharedStrings.xml><?xml version="1.0" encoding="utf-8"?>
<sst xmlns="http://schemas.openxmlformats.org/spreadsheetml/2006/main" count="103" uniqueCount="69">
  <si>
    <t>U</t>
  </si>
  <si>
    <t>Quantité</t>
  </si>
  <si>
    <t>Quantité vérifiée</t>
  </si>
  <si>
    <t>Prix</t>
  </si>
  <si>
    <t>Montant en €</t>
  </si>
  <si>
    <t>CH2</t>
  </si>
  <si>
    <t>CH3</t>
  </si>
  <si>
    <t>CH4</t>
  </si>
  <si>
    <t>ART</t>
  </si>
  <si>
    <t>001-E988</t>
  </si>
  <si>
    <t>CH4</t>
  </si>
  <si>
    <t>ART</t>
  </si>
  <si>
    <t>001-Z588</t>
  </si>
  <si>
    <t>CH3</t>
  </si>
  <si>
    <t>ART</t>
  </si>
  <si>
    <t>001-X284</t>
  </si>
  <si>
    <t>CH3</t>
  </si>
  <si>
    <t>ART</t>
  </si>
  <si>
    <t>002-Z439</t>
  </si>
  <si>
    <t>CH3</t>
  </si>
  <si>
    <t>ART</t>
  </si>
  <si>
    <t>002-Z122</t>
  </si>
  <si>
    <t>CH3</t>
  </si>
  <si>
    <t>ART</t>
  </si>
  <si>
    <t>001-B964</t>
  </si>
  <si>
    <t>001-F994</t>
  </si>
  <si>
    <t>DOSSIER DES OUVRAGES EXECUTES</t>
  </si>
  <si>
    <t>CH3</t>
  </si>
  <si>
    <t>-</t>
  </si>
  <si>
    <t>For</t>
  </si>
  <si>
    <t>ART</t>
  </si>
  <si>
    <t>001-F064</t>
  </si>
  <si>
    <t>TOTHT</t>
  </si>
  <si>
    <t>TVA</t>
  </si>
  <si>
    <t>Montant TTC</t>
  </si>
  <si>
    <t>TOTTTC</t>
  </si>
  <si>
    <t>M2</t>
  </si>
  <si>
    <t>ENS</t>
  </si>
  <si>
    <t>ML</t>
  </si>
  <si>
    <t>PROJET AMENAGEMENT SITE AUXONNE - NANCY
LOT N°6 - VRD - AMENAGEMENTS EXTERIEURS</t>
  </si>
  <si>
    <t>INSTALLATION DE CHANTIER</t>
  </si>
  <si>
    <t>CONSTAT D'HUISSIER</t>
  </si>
  <si>
    <t>INSTALLATION ET PROTECTION DE CHANTIER</t>
  </si>
  <si>
    <t>PANNEAU DE CHANTIER</t>
  </si>
  <si>
    <t>VRD - VOIRIE RESEAUX DIVERS - AMENAGEMENTS EXTERIEURS</t>
  </si>
  <si>
    <t>TRAVAUX SUR VOIRIE EXISTANTE - DEMOLITION DE CHAUSSEE</t>
  </si>
  <si>
    <t>Démolition de chemin en enrobés compris bordures bétons de part et d'autre, compris fondations</t>
  </si>
  <si>
    <t>Dépose des bordures existantes en béton.</t>
  </si>
  <si>
    <t xml:space="preserve">Découpe de chaussé enrobé existante pour raccord </t>
  </si>
  <si>
    <t>REFECTION DE VOIRIE</t>
  </si>
  <si>
    <t>Rabotage sur 20cm de l'enrobé existant + fondation partielle</t>
  </si>
  <si>
    <t>Dressement compactage et léger reprofilage de la couche de fondation existante</t>
  </si>
  <si>
    <t>Fourniture et mise en œuvre d'une couche de fondation en calcaire 0/31,5 - ep. 20cm</t>
  </si>
  <si>
    <t>Revêtement en enrobé de voirie légère</t>
  </si>
  <si>
    <t>AMENAGEMENT DES CIRCULATIONS PIETONNES - FONDATION DE TROTTOIR</t>
  </si>
  <si>
    <t>Décapage terre végétale sur 30cm et évacuation</t>
  </si>
  <si>
    <t>Fondation de trottoir + géotextile</t>
  </si>
  <si>
    <t>REVETEMENT EN ENROBE DE TROTTOIR</t>
  </si>
  <si>
    <t>EXTERIEUR- Chemin accès entre voirie existante et façade Sud Est (46,00 m2)</t>
  </si>
  <si>
    <t>OUVRAGE DE VOIRIE ET FINITIONS EXTERIEURES -BORDURES ET CANIVEAUX BETON</t>
  </si>
  <si>
    <t>Bordure de piste P1</t>
  </si>
  <si>
    <t>Bordure de piste P3</t>
  </si>
  <si>
    <t>FOURREAUX PARKING POUR CABLAGE BORNES IRVE</t>
  </si>
  <si>
    <t>Localisation : Fourreau pour Alimentation des futures bornes IRVE .(40ml)</t>
  </si>
  <si>
    <t>SOLUTION PARKING - DALLES ENGAZONNEES</t>
  </si>
  <si>
    <t>DIVERS VRD</t>
  </si>
  <si>
    <t>Dépose /repose de bancs en bois + remise en état</t>
  </si>
  <si>
    <t xml:space="preserve">Dépose /repose du râtelier VELO existant </t>
  </si>
  <si>
    <t xml:space="preserve">Montant HT du LOT N°6 - VRD - AMENAGEMENTS EXTERIEURS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</si>
</sst>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 ##0;\-#,##0;"/>
    <numFmt numFmtId="166" formatCode="#,##0.00\ &quot;€&quot;"/>
  </numFmts>
  <fonts count="22" x14ac:knownFonts="1"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sz val="14"/>
      <color rgb="FF000000"/>
      <name val="Times New Roman"/>
      <family val="1"/>
    </font>
    <font>
      <sz val="11"/>
      <color rgb="FF000000"/>
      <name val="Arial"/>
      <family val="1"/>
    </font>
    <font>
      <sz val="12"/>
      <color rgb="FF000000"/>
      <name val="Times New Roman"/>
      <family val="1"/>
    </font>
    <font>
      <sz val="9"/>
      <color rgb="FFFF0000"/>
      <name val="Arial Narrow"/>
      <family val="1"/>
    </font>
    <font>
      <sz val="10"/>
      <color rgb="FF000000"/>
      <name val="Arial Narrow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u/>
      <sz val="10"/>
      <color rgb="FF000000"/>
      <name val="Times New Roman"/>
      <family val="1"/>
    </font>
    <font>
      <sz val="8"/>
      <color rgb="FF000000"/>
      <name val="Arial"/>
      <family val="1"/>
    </font>
    <font>
      <sz val="8"/>
      <color rgb="FF000000"/>
      <name val="Times New Roman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b/>
      <sz val="12"/>
      <color theme="1"/>
      <name val="Times New Roman"/>
      <family val="1"/>
    </font>
    <font>
      <sz val="11"/>
      <color rgb="FFFFFFFF"/>
      <name val="Calibri"/>
      <family val="1"/>
    </font>
    <font>
      <b/>
      <sz val="11"/>
      <color theme="1"/>
      <name val="Calibri"/>
      <family val="2"/>
      <scheme val="minor"/>
    </font>
    <font>
      <b/>
      <sz val="12"/>
      <color rgb="FF000000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0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</cellStyleXfs>
  <cellXfs count="53">
    <xf numFmtId="0" fontId="0" fillId="0" borderId="0" xfId="0"/>
    <xf numFmtId="0" fontId="0" fillId="0" borderId="17" xfId="0" applyBorder="1" applyAlignment="1">
      <alignment horizontal="left" vertical="top" wrapText="1"/>
    </xf>
    <xf numFmtId="0" fontId="0" fillId="0" borderId="15" xfId="0" applyBorder="1" applyAlignment="1">
      <alignment horizontal="center" vertical="top" wrapText="1"/>
    </xf>
    <xf numFmtId="0" fontId="17" fillId="0" borderId="16" xfId="0" applyFont="1" applyBorder="1" applyAlignment="1">
      <alignment horizontal="left" vertical="top" wrapText="1"/>
    </xf>
    <xf numFmtId="0" fontId="17" fillId="0" borderId="16" xfId="0" applyFont="1" applyBorder="1" applyAlignment="1">
      <alignment horizontal="center" vertical="top" wrapText="1"/>
    </xf>
    <xf numFmtId="0" fontId="17" fillId="0" borderId="16" xfId="0" applyFont="1" applyBorder="1" applyAlignment="1">
      <alignment horizontal="right" vertical="top" wrapText="1"/>
    </xf>
    <xf numFmtId="0" fontId="0" fillId="0" borderId="13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8" fillId="0" borderId="4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164" fontId="17" fillId="0" borderId="0" xfId="0" applyNumberFormat="1" applyFont="1" applyAlignment="1">
      <alignment horizontal="right" vertical="top" wrapText="1"/>
    </xf>
    <xf numFmtId="165" fontId="19" fillId="2" borderId="0" xfId="0" applyNumberFormat="1" applyFont="1" applyFill="1" applyAlignment="1">
      <alignment horizontal="left" vertical="top" wrapText="1"/>
    </xf>
    <xf numFmtId="0" fontId="1" fillId="2" borderId="8" xfId="1" applyFill="1" applyBorder="1" applyAlignment="1">
      <alignment horizontal="left" vertical="top" wrapText="1"/>
    </xf>
    <xf numFmtId="0" fontId="1" fillId="0" borderId="8" xfId="1" applyBorder="1" applyAlignment="1">
      <alignment horizontal="left" vertical="top" wrapText="1"/>
    </xf>
    <xf numFmtId="0" fontId="9" fillId="0" borderId="6" xfId="26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20" fillId="0" borderId="0" xfId="0" applyFont="1" applyAlignment="1">
      <alignment wrapText="1"/>
    </xf>
    <xf numFmtId="0" fontId="21" fillId="2" borderId="8" xfId="1" applyFont="1" applyFill="1" applyBorder="1" applyAlignment="1">
      <alignment horizontal="left" vertical="top" wrapText="1"/>
    </xf>
    <xf numFmtId="0" fontId="21" fillId="0" borderId="6" xfId="10" applyFont="1" applyBorder="1" applyAlignment="1">
      <alignment horizontal="left" vertical="top" wrapText="1"/>
    </xf>
    <xf numFmtId="0" fontId="20" fillId="0" borderId="0" xfId="0" applyFont="1" applyAlignment="1">
      <alignment vertical="center" wrapText="1"/>
    </xf>
    <xf numFmtId="0" fontId="20" fillId="0" borderId="0" xfId="0" applyFont="1" applyAlignment="1">
      <alignment vertical="top" wrapText="1"/>
    </xf>
    <xf numFmtId="2" fontId="0" fillId="0" borderId="12" xfId="0" applyNumberFormat="1" applyBorder="1" applyAlignment="1">
      <alignment horizontal="center" vertical="top" wrapText="1"/>
    </xf>
    <xf numFmtId="2" fontId="0" fillId="0" borderId="12" xfId="0" applyNumberFormat="1" applyBorder="1" applyAlignment="1">
      <alignment horizontal="left" vertical="top" wrapText="1"/>
    </xf>
    <xf numFmtId="2" fontId="0" fillId="0" borderId="7" xfId="0" applyNumberFormat="1" applyBorder="1" applyAlignment="1">
      <alignment horizontal="center" vertical="top" wrapText="1"/>
    </xf>
    <xf numFmtId="2" fontId="0" fillId="0" borderId="7" xfId="0" applyNumberFormat="1" applyBorder="1" applyAlignment="1">
      <alignment horizontal="left" vertical="top" wrapText="1"/>
    </xf>
    <xf numFmtId="166" fontId="0" fillId="0" borderId="12" xfId="0" applyNumberFormat="1" applyBorder="1" applyAlignment="1">
      <alignment horizontal="left" vertical="top" wrapText="1"/>
    </xf>
    <xf numFmtId="166" fontId="0" fillId="0" borderId="14" xfId="0" applyNumberFormat="1" applyBorder="1" applyAlignment="1">
      <alignment horizontal="left" vertical="top" wrapText="1"/>
    </xf>
    <xf numFmtId="166" fontId="0" fillId="0" borderId="7" xfId="0" applyNumberFormat="1" applyBorder="1" applyAlignment="1">
      <alignment horizontal="left" vertical="top" wrapText="1"/>
    </xf>
    <xf numFmtId="166" fontId="0" fillId="0" borderId="9" xfId="0" applyNumberFormat="1" applyBorder="1" applyAlignment="1">
      <alignment horizontal="left" vertical="top" wrapText="1"/>
    </xf>
    <xf numFmtId="0" fontId="0" fillId="0" borderId="7" xfId="0" applyBorder="1" applyAlignment="1">
      <alignment horizontal="center" vertical="center" wrapText="1"/>
    </xf>
    <xf numFmtId="2" fontId="0" fillId="0" borderId="7" xfId="0" applyNumberFormat="1" applyBorder="1" applyAlignment="1">
      <alignment horizontal="center" vertical="center" wrapText="1"/>
    </xf>
    <xf numFmtId="166" fontId="0" fillId="0" borderId="7" xfId="0" applyNumberFormat="1" applyBorder="1" applyAlignment="1">
      <alignment horizontal="center" vertical="center" wrapText="1"/>
    </xf>
    <xf numFmtId="166" fontId="0" fillId="0" borderId="9" xfId="0" applyNumberFormat="1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2" fontId="0" fillId="0" borderId="7" xfId="0" applyNumberFormat="1" applyBorder="1" applyAlignment="1" applyProtection="1">
      <alignment horizontal="center" vertical="center" wrapText="1"/>
      <protection locked="0"/>
    </xf>
    <xf numFmtId="166" fontId="0" fillId="0" borderId="7" xfId="0" applyNumberFormat="1" applyBorder="1" applyAlignment="1" applyProtection="1">
      <alignment horizontal="center" vertical="center" wrapText="1"/>
      <protection locked="0"/>
    </xf>
    <xf numFmtId="166" fontId="0" fillId="0" borderId="9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2" fontId="0" fillId="0" borderId="3" xfId="0" applyNumberFormat="1" applyBorder="1" applyAlignment="1">
      <alignment horizontal="center" vertical="center" wrapText="1"/>
    </xf>
    <xf numFmtId="166" fontId="0" fillId="0" borderId="3" xfId="0" applyNumberFormat="1" applyBorder="1" applyAlignment="1">
      <alignment horizontal="center" vertical="center" wrapText="1"/>
    </xf>
    <xf numFmtId="166" fontId="0" fillId="0" borderId="5" xfId="0" applyNumberFormat="1" applyBorder="1" applyAlignment="1">
      <alignment horizontal="center" vertical="center" wrapText="1"/>
    </xf>
    <xf numFmtId="0" fontId="20" fillId="0" borderId="17" xfId="0" applyFont="1" applyBorder="1" applyAlignment="1">
      <alignment horizontal="left" vertical="top" wrapText="1"/>
    </xf>
    <xf numFmtId="0" fontId="20" fillId="0" borderId="18" xfId="0" applyFont="1" applyBorder="1" applyAlignment="1">
      <alignment horizontal="left" vertical="top" wrapText="1"/>
    </xf>
    <xf numFmtId="0" fontId="20" fillId="0" borderId="15" xfId="0" applyFont="1" applyBorder="1" applyAlignment="1">
      <alignment horizontal="left" vertical="top" wrapText="1"/>
    </xf>
    <xf numFmtId="166" fontId="20" fillId="0" borderId="19" xfId="0" applyNumberFormat="1" applyFont="1" applyBorder="1" applyAlignment="1">
      <alignment horizontal="center" vertical="center"/>
    </xf>
    <xf numFmtId="10" fontId="20" fillId="0" borderId="19" xfId="0" applyNumberFormat="1" applyFont="1" applyBorder="1" applyAlignment="1">
      <alignment horizontal="center" vertical="center"/>
    </xf>
    <xf numFmtId="2" fontId="0" fillId="0" borderId="7" xfId="0" applyNumberFormat="1" applyFill="1" applyBorder="1" applyAlignment="1" applyProtection="1">
      <alignment horizontal="center" vertical="center" wrapText="1"/>
      <protection locked="0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53"/>
  <sheetViews>
    <sheetView showGridLines="0" tabSelected="1" workbookViewId="0">
      <pane xSplit="2" ySplit="2" topLeftCell="C36" activePane="bottomRight" state="frozen"/>
      <selection pane="topRight" activeCell="C1" sqref="C1"/>
      <selection pane="bottomLeft" activeCell="A3" sqref="A3"/>
      <selection pane="bottomRight" activeCell="H51" sqref="H51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ht="63.75" customHeight="1" x14ac:dyDescent="0.25">
      <c r="A1" s="47" t="s">
        <v>39</v>
      </c>
      <c r="B1" s="48"/>
      <c r="C1" s="48"/>
      <c r="D1" s="48"/>
      <c r="E1" s="48"/>
      <c r="F1" s="48"/>
      <c r="G1" s="49"/>
    </row>
    <row r="2" spans="1:702" ht="30" x14ac:dyDescent="0.25">
      <c r="A2" s="1"/>
      <c r="B2" s="2"/>
      <c r="C2" s="3" t="s">
        <v>0</v>
      </c>
      <c r="D2" s="4" t="s">
        <v>1</v>
      </c>
      <c r="E2" s="3" t="s">
        <v>2</v>
      </c>
      <c r="F2" s="4" t="s">
        <v>3</v>
      </c>
      <c r="G2" s="5" t="s">
        <v>4</v>
      </c>
    </row>
    <row r="3" spans="1:702" x14ac:dyDescent="0.25">
      <c r="A3" s="6"/>
      <c r="B3" s="7"/>
      <c r="C3" s="8"/>
      <c r="D3" s="27"/>
      <c r="E3" s="28"/>
      <c r="F3" s="31"/>
      <c r="G3" s="32"/>
    </row>
    <row r="4" spans="1:702" ht="15.75" x14ac:dyDescent="0.25">
      <c r="A4" s="18"/>
      <c r="B4" s="9"/>
      <c r="C4" s="10"/>
      <c r="D4" s="29"/>
      <c r="E4" s="30"/>
      <c r="F4" s="33"/>
      <c r="G4" s="34"/>
      <c r="ZY4" t="s">
        <v>5</v>
      </c>
      <c r="ZZ4" s="11"/>
    </row>
    <row r="5" spans="1:702" ht="15.75" x14ac:dyDescent="0.25">
      <c r="A5" s="18">
        <v>1</v>
      </c>
      <c r="B5" s="22" t="s">
        <v>40</v>
      </c>
      <c r="C5" s="10"/>
      <c r="D5" s="29"/>
      <c r="E5" s="30"/>
      <c r="F5" s="33"/>
      <c r="G5" s="34"/>
      <c r="ZY5" t="s">
        <v>6</v>
      </c>
      <c r="ZZ5" s="11"/>
    </row>
    <row r="6" spans="1:702" ht="15.75" x14ac:dyDescent="0.25">
      <c r="A6" s="18">
        <v>11</v>
      </c>
      <c r="B6" s="22" t="s">
        <v>41</v>
      </c>
      <c r="C6" s="35" t="s">
        <v>37</v>
      </c>
      <c r="D6" s="36">
        <v>1</v>
      </c>
      <c r="E6" s="36"/>
      <c r="F6" s="37"/>
      <c r="G6" s="38">
        <f t="shared" ref="G6" si="0">ROUND(D6*F6,2)</f>
        <v>0</v>
      </c>
      <c r="ZY6" t="s">
        <v>7</v>
      </c>
      <c r="ZZ6" s="11"/>
    </row>
    <row r="7" spans="1:702" ht="15.75" x14ac:dyDescent="0.25">
      <c r="A7" s="19"/>
      <c r="B7" s="21"/>
      <c r="C7" s="39"/>
      <c r="D7" s="40"/>
      <c r="E7" s="40"/>
      <c r="F7" s="41"/>
      <c r="G7" s="38"/>
      <c r="ZY7" t="s">
        <v>8</v>
      </c>
      <c r="ZZ7" s="11" t="s">
        <v>9</v>
      </c>
    </row>
    <row r="8" spans="1:702" ht="15.75" x14ac:dyDescent="0.25">
      <c r="A8" s="18">
        <v>12</v>
      </c>
      <c r="B8" s="22" t="s">
        <v>42</v>
      </c>
      <c r="C8" s="35" t="s">
        <v>37</v>
      </c>
      <c r="D8" s="36">
        <v>1</v>
      </c>
      <c r="E8" s="36"/>
      <c r="F8" s="37"/>
      <c r="G8" s="38">
        <f t="shared" ref="G8:G27" si="1">ROUND(D8*F8,2)</f>
        <v>0</v>
      </c>
      <c r="ZY8" t="s">
        <v>10</v>
      </c>
      <c r="ZZ8" s="11"/>
    </row>
    <row r="9" spans="1:702" ht="15.75" x14ac:dyDescent="0.25">
      <c r="A9" s="19"/>
      <c r="B9" s="21"/>
      <c r="C9" s="39"/>
      <c r="D9" s="40"/>
      <c r="E9" s="40"/>
      <c r="F9" s="41"/>
      <c r="G9" s="38"/>
      <c r="ZY9" t="s">
        <v>11</v>
      </c>
      <c r="ZZ9" s="11" t="s">
        <v>12</v>
      </c>
    </row>
    <row r="10" spans="1:702" ht="15.75" x14ac:dyDescent="0.25">
      <c r="A10" s="18">
        <v>13</v>
      </c>
      <c r="B10" s="22" t="s">
        <v>43</v>
      </c>
      <c r="C10" s="35" t="s">
        <v>37</v>
      </c>
      <c r="D10" s="36">
        <v>1</v>
      </c>
      <c r="E10" s="36"/>
      <c r="F10" s="37"/>
      <c r="G10" s="38">
        <f t="shared" si="1"/>
        <v>0</v>
      </c>
      <c r="ZY10" t="s">
        <v>13</v>
      </c>
      <c r="ZZ10" s="11"/>
    </row>
    <row r="11" spans="1:702" ht="15.75" x14ac:dyDescent="0.25">
      <c r="A11" s="19"/>
      <c r="B11" s="21"/>
      <c r="C11" s="39"/>
      <c r="D11" s="40"/>
      <c r="E11" s="40"/>
      <c r="F11" s="41"/>
      <c r="G11" s="38"/>
      <c r="ZY11" t="s">
        <v>14</v>
      </c>
      <c r="ZZ11" s="11" t="s">
        <v>15</v>
      </c>
    </row>
    <row r="12" spans="1:702" ht="30" x14ac:dyDescent="0.25">
      <c r="A12" s="18">
        <v>2</v>
      </c>
      <c r="B12" s="22" t="s">
        <v>44</v>
      </c>
      <c r="C12" s="35"/>
      <c r="D12" s="36"/>
      <c r="E12" s="36"/>
      <c r="F12" s="37"/>
      <c r="G12" s="38"/>
      <c r="ZY12" t="s">
        <v>16</v>
      </c>
      <c r="ZZ12" s="11"/>
    </row>
    <row r="13" spans="1:702" ht="30" x14ac:dyDescent="0.25">
      <c r="A13" s="19">
        <v>21</v>
      </c>
      <c r="B13" s="22" t="s">
        <v>45</v>
      </c>
      <c r="C13" s="39"/>
      <c r="D13" s="40"/>
      <c r="E13" s="40"/>
      <c r="F13" s="41"/>
      <c r="G13" s="38"/>
      <c r="ZY13" t="s">
        <v>17</v>
      </c>
      <c r="ZZ13" s="11" t="s">
        <v>18</v>
      </c>
    </row>
    <row r="14" spans="1:702" ht="45" x14ac:dyDescent="0.25">
      <c r="A14" s="18">
        <v>211</v>
      </c>
      <c r="B14" s="26" t="s">
        <v>46</v>
      </c>
      <c r="C14" s="35" t="s">
        <v>36</v>
      </c>
      <c r="D14" s="36">
        <v>56</v>
      </c>
      <c r="E14" s="36"/>
      <c r="F14" s="37"/>
      <c r="G14" s="38">
        <f t="shared" si="1"/>
        <v>0</v>
      </c>
      <c r="ZY14" t="s">
        <v>19</v>
      </c>
      <c r="ZZ14" s="11"/>
    </row>
    <row r="15" spans="1:702" ht="15.75" x14ac:dyDescent="0.25">
      <c r="A15" s="19">
        <v>212</v>
      </c>
      <c r="B15" s="22" t="s">
        <v>47</v>
      </c>
      <c r="C15" s="39" t="s">
        <v>38</v>
      </c>
      <c r="D15" s="40">
        <v>30</v>
      </c>
      <c r="E15" s="40"/>
      <c r="F15" s="41"/>
      <c r="G15" s="38">
        <f t="shared" si="1"/>
        <v>0</v>
      </c>
      <c r="ZY15" t="s">
        <v>20</v>
      </c>
      <c r="ZZ15" s="11" t="s">
        <v>21</v>
      </c>
    </row>
    <row r="16" spans="1:702" ht="30" x14ac:dyDescent="0.25">
      <c r="A16" s="19">
        <v>213</v>
      </c>
      <c r="B16" s="25" t="s">
        <v>48</v>
      </c>
      <c r="C16" s="39" t="s">
        <v>38</v>
      </c>
      <c r="D16" s="40">
        <v>30</v>
      </c>
      <c r="E16" s="40"/>
      <c r="F16" s="41"/>
      <c r="G16" s="38">
        <f t="shared" si="1"/>
        <v>0</v>
      </c>
      <c r="ZZ16" s="11"/>
    </row>
    <row r="17" spans="1:702" ht="15.75" x14ac:dyDescent="0.25">
      <c r="A17" s="19"/>
      <c r="B17" s="25"/>
      <c r="C17" s="39"/>
      <c r="D17" s="40"/>
      <c r="E17" s="40"/>
      <c r="F17" s="41"/>
      <c r="G17" s="38"/>
      <c r="ZZ17" s="11"/>
    </row>
    <row r="18" spans="1:702" ht="15.75" x14ac:dyDescent="0.25">
      <c r="A18" s="19">
        <v>3</v>
      </c>
      <c r="B18" s="22" t="s">
        <v>49</v>
      </c>
      <c r="C18" s="35"/>
      <c r="D18" s="40"/>
      <c r="E18" s="40"/>
      <c r="F18" s="41"/>
      <c r="G18" s="38"/>
      <c r="ZZ18" s="11"/>
    </row>
    <row r="19" spans="1:702" ht="30" x14ac:dyDescent="0.25">
      <c r="A19" s="19">
        <v>31</v>
      </c>
      <c r="B19" s="22" t="s">
        <v>50</v>
      </c>
      <c r="C19" s="39" t="s">
        <v>36</v>
      </c>
      <c r="D19" s="40">
        <v>56</v>
      </c>
      <c r="E19" s="40"/>
      <c r="F19" s="41"/>
      <c r="G19" s="38">
        <f>ROUND(D19*F19,2)</f>
        <v>0</v>
      </c>
      <c r="ZZ19" s="11"/>
    </row>
    <row r="20" spans="1:702" ht="30" x14ac:dyDescent="0.25">
      <c r="A20" s="19">
        <v>32</v>
      </c>
      <c r="B20" s="25" t="s">
        <v>51</v>
      </c>
      <c r="C20" s="35" t="s">
        <v>36</v>
      </c>
      <c r="D20" s="40">
        <v>56</v>
      </c>
      <c r="E20" s="40"/>
      <c r="F20" s="41"/>
      <c r="G20" s="38">
        <f>ROUND(D20*F20,2)</f>
        <v>0</v>
      </c>
      <c r="ZZ20" s="11"/>
    </row>
    <row r="21" spans="1:702" ht="30" x14ac:dyDescent="0.25">
      <c r="A21" s="19">
        <v>33</v>
      </c>
      <c r="B21" s="22" t="s">
        <v>52</v>
      </c>
      <c r="C21" s="39" t="s">
        <v>36</v>
      </c>
      <c r="D21" s="40">
        <v>56</v>
      </c>
      <c r="E21" s="40"/>
      <c r="F21" s="41"/>
      <c r="G21" s="38">
        <f>ROUND(D21*F21,2)</f>
        <v>0</v>
      </c>
      <c r="ZZ21" s="11"/>
    </row>
    <row r="22" spans="1:702" ht="15.75" x14ac:dyDescent="0.25">
      <c r="A22" s="19">
        <v>34</v>
      </c>
      <c r="B22" s="22" t="s">
        <v>53</v>
      </c>
      <c r="C22" s="39" t="s">
        <v>36</v>
      </c>
      <c r="D22" s="40">
        <v>46</v>
      </c>
      <c r="E22" s="40"/>
      <c r="F22" s="41"/>
      <c r="G22" s="38">
        <f t="shared" si="1"/>
        <v>0</v>
      </c>
      <c r="ZZ22" s="11"/>
    </row>
    <row r="23" spans="1:702" ht="15.75" x14ac:dyDescent="0.25">
      <c r="A23" s="19"/>
      <c r="B23" s="25"/>
      <c r="C23" s="39"/>
      <c r="D23" s="40"/>
      <c r="E23" s="40"/>
      <c r="F23" s="41"/>
      <c r="G23" s="38"/>
      <c r="ZZ23" s="11"/>
    </row>
    <row r="24" spans="1:702" ht="30" x14ac:dyDescent="0.25">
      <c r="A24" s="18">
        <v>4</v>
      </c>
      <c r="B24" s="22" t="s">
        <v>54</v>
      </c>
      <c r="C24" s="35"/>
      <c r="D24" s="36"/>
      <c r="E24" s="36"/>
      <c r="F24" s="37"/>
      <c r="G24" s="38"/>
      <c r="ZY24" t="s">
        <v>6</v>
      </c>
      <c r="ZZ24" s="11"/>
    </row>
    <row r="25" spans="1:702" ht="15.75" x14ac:dyDescent="0.25">
      <c r="A25" s="19">
        <v>41</v>
      </c>
      <c r="B25" s="22" t="s">
        <v>55</v>
      </c>
      <c r="C25" s="39" t="s">
        <v>36</v>
      </c>
      <c r="D25" s="40">
        <v>46</v>
      </c>
      <c r="E25" s="40"/>
      <c r="F25" s="41"/>
      <c r="G25" s="38">
        <f t="shared" si="1"/>
        <v>0</v>
      </c>
      <c r="ZY25" t="s">
        <v>8</v>
      </c>
      <c r="ZZ25" s="11" t="s">
        <v>24</v>
      </c>
    </row>
    <row r="26" spans="1:702" ht="15.75" x14ac:dyDescent="0.25">
      <c r="A26" s="18">
        <v>42</v>
      </c>
      <c r="B26" s="22" t="s">
        <v>55</v>
      </c>
      <c r="C26" s="39" t="s">
        <v>36</v>
      </c>
      <c r="D26" s="40">
        <v>46</v>
      </c>
      <c r="E26" s="36"/>
      <c r="F26" s="37"/>
      <c r="G26" s="38">
        <f t="shared" si="1"/>
        <v>0</v>
      </c>
      <c r="ZY26" t="s">
        <v>6</v>
      </c>
      <c r="ZZ26" s="11"/>
    </row>
    <row r="27" spans="1:702" ht="15.75" x14ac:dyDescent="0.25">
      <c r="A27" s="18">
        <v>43</v>
      </c>
      <c r="B27" s="22" t="s">
        <v>56</v>
      </c>
      <c r="C27" s="39" t="s">
        <v>36</v>
      </c>
      <c r="D27" s="40">
        <v>46</v>
      </c>
      <c r="E27" s="36"/>
      <c r="F27" s="37"/>
      <c r="G27" s="38">
        <f t="shared" si="1"/>
        <v>0</v>
      </c>
      <c r="ZZ27" s="11"/>
    </row>
    <row r="28" spans="1:702" ht="15.75" x14ac:dyDescent="0.25">
      <c r="A28" s="19"/>
      <c r="B28" s="22"/>
      <c r="C28" s="39"/>
      <c r="D28" s="40"/>
      <c r="E28" s="40"/>
      <c r="F28" s="41"/>
      <c r="G28" s="38"/>
      <c r="ZY28" t="s">
        <v>8</v>
      </c>
      <c r="ZZ28" s="11" t="s">
        <v>25</v>
      </c>
    </row>
    <row r="29" spans="1:702" ht="15.75" x14ac:dyDescent="0.25">
      <c r="A29" s="18">
        <v>5</v>
      </c>
      <c r="B29" s="22" t="s">
        <v>57</v>
      </c>
      <c r="C29" s="35"/>
      <c r="D29" s="36"/>
      <c r="E29" s="36"/>
      <c r="F29" s="37"/>
      <c r="G29" s="38"/>
      <c r="ZY29" t="s">
        <v>6</v>
      </c>
      <c r="ZZ29" s="11"/>
    </row>
    <row r="30" spans="1:702" ht="30" x14ac:dyDescent="0.25">
      <c r="A30" s="19"/>
      <c r="B30" s="21" t="s">
        <v>58</v>
      </c>
      <c r="C30" s="39" t="s">
        <v>36</v>
      </c>
      <c r="D30" s="40">
        <v>46</v>
      </c>
      <c r="E30" s="40"/>
      <c r="F30" s="41"/>
      <c r="G30" s="38">
        <f>ROUND(D30*F30,2)</f>
        <v>0</v>
      </c>
      <c r="ZY30" t="s">
        <v>8</v>
      </c>
      <c r="ZZ30" s="11" t="s">
        <v>24</v>
      </c>
    </row>
    <row r="31" spans="1:702" ht="15.75" x14ac:dyDescent="0.25">
      <c r="A31" s="18"/>
      <c r="B31" s="21"/>
      <c r="C31" s="35"/>
      <c r="D31" s="36"/>
      <c r="E31" s="36"/>
      <c r="F31" s="37"/>
      <c r="G31" s="42"/>
      <c r="ZY31" t="s">
        <v>6</v>
      </c>
      <c r="ZZ31" s="11"/>
    </row>
    <row r="32" spans="1:702" ht="30" x14ac:dyDescent="0.25">
      <c r="A32" s="19">
        <v>6</v>
      </c>
      <c r="B32" s="22" t="s">
        <v>59</v>
      </c>
      <c r="C32" s="39"/>
      <c r="D32" s="40"/>
      <c r="E32" s="40"/>
      <c r="F32" s="41"/>
      <c r="G32" s="38"/>
      <c r="ZZ32" s="11"/>
    </row>
    <row r="33" spans="1:702" ht="15.75" x14ac:dyDescent="0.25">
      <c r="A33" s="19">
        <v>61</v>
      </c>
      <c r="B33" s="22" t="s">
        <v>60</v>
      </c>
      <c r="C33" s="39" t="s">
        <v>38</v>
      </c>
      <c r="D33" s="40">
        <v>5</v>
      </c>
      <c r="E33" s="40"/>
      <c r="F33" s="41"/>
      <c r="G33" s="38">
        <f t="shared" ref="G33:G34" si="2">ROUND(D33*F33,2)</f>
        <v>0</v>
      </c>
      <c r="ZZ33" s="11"/>
    </row>
    <row r="34" spans="1:702" ht="15.75" x14ac:dyDescent="0.25">
      <c r="A34" s="18">
        <v>62</v>
      </c>
      <c r="B34" s="22" t="s">
        <v>61</v>
      </c>
      <c r="C34" s="39" t="s">
        <v>38</v>
      </c>
      <c r="D34" s="40">
        <v>25</v>
      </c>
      <c r="E34" s="36"/>
      <c r="F34" s="37"/>
      <c r="G34" s="38">
        <f t="shared" si="2"/>
        <v>0</v>
      </c>
      <c r="ZY34" t="s">
        <v>6</v>
      </c>
      <c r="ZZ34" s="11"/>
    </row>
    <row r="35" spans="1:702" ht="15.75" x14ac:dyDescent="0.25">
      <c r="A35" s="19"/>
      <c r="B35" s="25"/>
      <c r="C35" s="39"/>
      <c r="D35" s="40"/>
      <c r="E35" s="40"/>
      <c r="F35" s="41"/>
      <c r="G35" s="38"/>
      <c r="ZY35" t="s">
        <v>8</v>
      </c>
      <c r="ZZ35" s="11" t="s">
        <v>24</v>
      </c>
    </row>
    <row r="36" spans="1:702" ht="30" x14ac:dyDescent="0.25">
      <c r="A36" s="18">
        <v>7</v>
      </c>
      <c r="B36" s="25" t="s">
        <v>62</v>
      </c>
      <c r="C36" s="35"/>
      <c r="D36" s="36"/>
      <c r="E36" s="36"/>
      <c r="F36" s="37"/>
      <c r="G36" s="42"/>
      <c r="ZY36" t="s">
        <v>6</v>
      </c>
      <c r="ZZ36" s="11"/>
    </row>
    <row r="37" spans="1:702" ht="30" x14ac:dyDescent="0.25">
      <c r="A37" s="19"/>
      <c r="B37" s="21" t="s">
        <v>63</v>
      </c>
      <c r="C37" s="39" t="s">
        <v>38</v>
      </c>
      <c r="D37" s="40">
        <v>40</v>
      </c>
      <c r="E37" s="40"/>
      <c r="F37" s="41"/>
      <c r="G37" s="38">
        <f>ROUND(D37*F37,2)</f>
        <v>0</v>
      </c>
      <c r="ZY37" t="s">
        <v>8</v>
      </c>
      <c r="ZZ37" s="11" t="s">
        <v>25</v>
      </c>
    </row>
    <row r="38" spans="1:702" ht="15.75" x14ac:dyDescent="0.25">
      <c r="A38" s="19"/>
      <c r="B38" s="21"/>
      <c r="C38" s="39"/>
      <c r="D38" s="40"/>
      <c r="E38" s="40"/>
      <c r="F38" s="41"/>
      <c r="G38" s="38"/>
      <c r="ZZ38" s="11"/>
    </row>
    <row r="39" spans="1:702" ht="15.75" x14ac:dyDescent="0.25">
      <c r="A39" s="19">
        <v>8</v>
      </c>
      <c r="B39" s="22" t="s">
        <v>64</v>
      </c>
      <c r="C39" s="39" t="s">
        <v>36</v>
      </c>
      <c r="D39" s="40">
        <v>50</v>
      </c>
      <c r="E39" s="40"/>
      <c r="F39" s="41"/>
      <c r="G39" s="38">
        <f t="shared" ref="G39:G40" si="3">ROUND(D39*F39,2)</f>
        <v>0</v>
      </c>
      <c r="ZZ39" s="11"/>
    </row>
    <row r="40" spans="1:702" ht="15.75" x14ac:dyDescent="0.25">
      <c r="A40" s="19"/>
      <c r="B40" s="21"/>
      <c r="C40" s="39" t="s">
        <v>37</v>
      </c>
      <c r="D40" s="40">
        <v>1</v>
      </c>
      <c r="E40" s="40"/>
      <c r="F40" s="41"/>
      <c r="G40" s="38">
        <f t="shared" si="3"/>
        <v>0</v>
      </c>
      <c r="ZZ40" s="11"/>
    </row>
    <row r="41" spans="1:702" ht="15.75" x14ac:dyDescent="0.25">
      <c r="A41" s="19">
        <v>9</v>
      </c>
      <c r="B41" s="22" t="s">
        <v>65</v>
      </c>
      <c r="C41" s="39"/>
      <c r="D41" s="40"/>
      <c r="E41" s="40"/>
      <c r="F41" s="41"/>
      <c r="G41" s="38"/>
      <c r="ZZ41" s="11"/>
    </row>
    <row r="42" spans="1:702" ht="15.75" x14ac:dyDescent="0.25">
      <c r="A42" s="18">
        <v>91</v>
      </c>
      <c r="B42" s="22" t="s">
        <v>66</v>
      </c>
      <c r="C42" s="35" t="s">
        <v>0</v>
      </c>
      <c r="D42" s="36">
        <v>2</v>
      </c>
      <c r="E42" s="36"/>
      <c r="F42" s="37"/>
      <c r="G42" s="38">
        <f>ROUND(D42*F42,2)</f>
        <v>0</v>
      </c>
      <c r="ZY42" t="s">
        <v>22</v>
      </c>
      <c r="ZZ42" s="11"/>
    </row>
    <row r="43" spans="1:702" ht="15.75" x14ac:dyDescent="0.25">
      <c r="A43" s="19">
        <v>92</v>
      </c>
      <c r="B43" s="22" t="s">
        <v>67</v>
      </c>
      <c r="C43" s="39" t="s">
        <v>0</v>
      </c>
      <c r="D43" s="52">
        <v>1</v>
      </c>
      <c r="E43" s="40"/>
      <c r="F43" s="41"/>
      <c r="G43" s="38">
        <f>ROUND(D43*F43,2)</f>
        <v>0</v>
      </c>
      <c r="ZY43" t="s">
        <v>23</v>
      </c>
      <c r="ZZ43" s="11" t="s">
        <v>24</v>
      </c>
    </row>
    <row r="44" spans="1:702" ht="15.75" x14ac:dyDescent="0.25">
      <c r="A44" s="19"/>
      <c r="B44" s="22"/>
      <c r="C44" s="35"/>
      <c r="D44" s="40"/>
      <c r="E44" s="40"/>
      <c r="F44" s="41"/>
      <c r="G44" s="38"/>
      <c r="ZZ44" s="11"/>
    </row>
    <row r="45" spans="1:702" ht="15.75" x14ac:dyDescent="0.25">
      <c r="A45" s="23">
        <v>10</v>
      </c>
      <c r="B45" s="24" t="s">
        <v>26</v>
      </c>
      <c r="C45" s="35"/>
      <c r="D45" s="36"/>
      <c r="E45" s="36"/>
      <c r="F45" s="37"/>
      <c r="G45" s="42"/>
      <c r="ZY45" t="s">
        <v>27</v>
      </c>
      <c r="ZZ45" s="11"/>
    </row>
    <row r="46" spans="1:702" ht="15.75" x14ac:dyDescent="0.25">
      <c r="A46" s="19"/>
      <c r="B46" s="20" t="s">
        <v>28</v>
      </c>
      <c r="C46" s="39" t="s">
        <v>29</v>
      </c>
      <c r="D46" s="40">
        <v>1</v>
      </c>
      <c r="E46" s="40"/>
      <c r="F46" s="41"/>
      <c r="G46" s="38">
        <f>ROUND(D46*F46,2)</f>
        <v>0</v>
      </c>
      <c r="ZY46" t="s">
        <v>30</v>
      </c>
      <c r="ZZ46" s="11" t="s">
        <v>31</v>
      </c>
    </row>
    <row r="47" spans="1:702" ht="15.75" x14ac:dyDescent="0.25">
      <c r="A47" s="12"/>
      <c r="B47" s="13"/>
      <c r="C47" s="43"/>
      <c r="D47" s="44"/>
      <c r="E47" s="44"/>
      <c r="F47" s="45"/>
      <c r="G47" s="46"/>
    </row>
    <row r="48" spans="1:702" x14ac:dyDescent="0.25">
      <c r="A48" s="14"/>
      <c r="B48" s="14"/>
      <c r="C48" s="14"/>
      <c r="D48" s="14"/>
      <c r="E48" s="14"/>
      <c r="F48" s="14"/>
      <c r="G48" s="14"/>
    </row>
    <row r="49" spans="1:701" ht="30" customHeight="1" x14ac:dyDescent="0.25">
      <c r="B49" s="15" t="s">
        <v>68</v>
      </c>
      <c r="C49" s="50">
        <f>SUM(G5:G46)</f>
        <v>0</v>
      </c>
      <c r="D49" s="50"/>
      <c r="E49" s="50"/>
      <c r="G49" s="16">
        <f>SUBTOTAL(109,G4:G47)</f>
        <v>0</v>
      </c>
      <c r="ZY49" t="s">
        <v>32</v>
      </c>
    </row>
    <row r="50" spans="1:701" ht="30" customHeight="1" x14ac:dyDescent="0.25">
      <c r="A50" s="17">
        <v>20</v>
      </c>
      <c r="B50" s="15" t="str">
        <f>CONCATENATE("Montant TVA (",A50,"%)")</f>
        <v>Montant TVA (20%)</v>
      </c>
      <c r="C50" s="51"/>
      <c r="D50" s="51"/>
      <c r="E50" s="51"/>
      <c r="G50" s="16">
        <f>(G49*A50)/100</f>
        <v>0</v>
      </c>
      <c r="ZY50" t="s">
        <v>33</v>
      </c>
    </row>
    <row r="51" spans="1:701" ht="30" customHeight="1" x14ac:dyDescent="0.25">
      <c r="B51" s="15" t="s">
        <v>34</v>
      </c>
      <c r="C51" s="50">
        <f>C49*(1+C50)</f>
        <v>0</v>
      </c>
      <c r="D51" s="50"/>
      <c r="E51" s="50"/>
      <c r="G51" s="16">
        <f>G49+G50</f>
        <v>0</v>
      </c>
      <c r="ZY51" t="s">
        <v>35</v>
      </c>
    </row>
    <row r="52" spans="1:701" x14ac:dyDescent="0.25">
      <c r="G52" s="16"/>
    </row>
    <row r="53" spans="1:701" x14ac:dyDescent="0.25">
      <c r="G53" s="16"/>
    </row>
  </sheetData>
  <mergeCells count="4">
    <mergeCell ref="A1:G1"/>
    <mergeCell ref="C49:E49"/>
    <mergeCell ref="C50:E50"/>
    <mergeCell ref="C51:E51"/>
  </mergeCells>
  <printOptions horizontalCentered="1"/>
  <pageMargins left="0.06" right="0.06" top="0.06" bottom="0.06" header="0.76" footer="0.76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N°06 vrd</vt:lpstr>
      <vt:lpstr>'Lot N°06 vrd'!Impression_des_titres</vt:lpstr>
      <vt:lpstr>'Lot N°06 vrd'!Zone_d_impression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dessin1</dc:creator>
  <cp:lastModifiedBy>RABU Patrice</cp:lastModifiedBy>
  <dcterms:created xsi:type="dcterms:W3CDTF">2025-02-14T10:34:11Z</dcterms:created>
  <dcterms:modified xsi:type="dcterms:W3CDTF">2025-08-11T07:28:52Z</dcterms:modified>
</cp:coreProperties>
</file>