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l.cholez\Desktop\5. DOSSIERS PARTENAIRES\MP Travaux Auxonne Nancy\"/>
    </mc:Choice>
  </mc:AlternateContent>
  <xr:revisionPtr revIDLastSave="0" documentId="13_ncr:1_{D3776491-A189-4EC6-82D6-DA87D729823C}" xr6:coauthVersionLast="47" xr6:coauthVersionMax="47" xr10:uidLastSave="{00000000-0000-0000-0000-000000000000}"/>
  <bookViews>
    <workbookView xWindow="-57720" yWindow="-120" windowWidth="29040" windowHeight="15720" xr2:uid="{00000000-000D-0000-FFFF-FFFF00000000}"/>
  </bookViews>
  <sheets>
    <sheet name="Lot N°04  PLATRERIE - MENUISERI" sheetId="1" r:id="rId1"/>
  </sheets>
  <definedNames>
    <definedName name="_xlnm.Print_Titles" localSheetId="0">'Lot N°04  PLATRERIE - MENUISERI'!$1:$2</definedName>
    <definedName name="_xlnm.Print_Area" localSheetId="0">'Lot N°04  PLATRERIE - MENUISERI'!$A$1:$G$96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5" i="1" l="1"/>
  <c r="C93" i="1"/>
  <c r="G90" i="1"/>
  <c r="G87" i="1"/>
  <c r="G86" i="1"/>
  <c r="G83" i="1"/>
  <c r="G80" i="1"/>
  <c r="G79" i="1"/>
  <c r="G78" i="1"/>
  <c r="G77" i="1"/>
  <c r="G76" i="1"/>
  <c r="G74" i="1"/>
  <c r="G73" i="1"/>
  <c r="G72" i="1"/>
  <c r="G71" i="1"/>
  <c r="G67" i="1"/>
  <c r="G66" i="1"/>
  <c r="G65" i="1"/>
  <c r="G58" i="1"/>
  <c r="G56" i="1"/>
  <c r="G55" i="1"/>
  <c r="G52" i="1"/>
  <c r="G51" i="1"/>
  <c r="G50" i="1"/>
  <c r="G49" i="1"/>
  <c r="G44" i="1"/>
  <c r="G43" i="1"/>
  <c r="G42" i="1"/>
  <c r="G40" i="1"/>
  <c r="G38" i="1"/>
  <c r="G34" i="1"/>
  <c r="G26" i="1"/>
  <c r="G25" i="1"/>
  <c r="G19" i="1"/>
  <c r="G20" i="1"/>
  <c r="G21" i="1"/>
  <c r="G18" i="1"/>
  <c r="G8" i="1"/>
  <c r="G9" i="1"/>
  <c r="G10" i="1"/>
  <c r="G11" i="1"/>
  <c r="G12" i="1"/>
  <c r="G13" i="1"/>
  <c r="G14" i="1"/>
  <c r="G30" i="1" l="1"/>
  <c r="G37" i="1"/>
  <c r="G7" i="1"/>
  <c r="B94" i="1"/>
  <c r="G93" i="1" l="1"/>
  <c r="G94" i="1" s="1"/>
  <c r="G95" i="1" s="1"/>
</calcChain>
</file>

<file path=xl/sharedStrings.xml><?xml version="1.0" encoding="utf-8"?>
<sst xmlns="http://schemas.openxmlformats.org/spreadsheetml/2006/main" count="174" uniqueCount="110">
  <si>
    <t>U</t>
  </si>
  <si>
    <t>Quantité</t>
  </si>
  <si>
    <t>Quantité vérifiée</t>
  </si>
  <si>
    <t>Prix</t>
  </si>
  <si>
    <t>Montant en €</t>
  </si>
  <si>
    <t>CH2</t>
  </si>
  <si>
    <t>CH3</t>
  </si>
  <si>
    <t>CH4</t>
  </si>
  <si>
    <t>ART</t>
  </si>
  <si>
    <t>001-E988</t>
  </si>
  <si>
    <t>CH4</t>
  </si>
  <si>
    <t>Ens</t>
  </si>
  <si>
    <t>ART</t>
  </si>
  <si>
    <t>001-Z588</t>
  </si>
  <si>
    <t>CH3</t>
  </si>
  <si>
    <t>ART</t>
  </si>
  <si>
    <t>001-X284</t>
  </si>
  <si>
    <t>CH3</t>
  </si>
  <si>
    <t>ART</t>
  </si>
  <si>
    <t>002-Z439</t>
  </si>
  <si>
    <t>CH3</t>
  </si>
  <si>
    <t>ART</t>
  </si>
  <si>
    <t>002-Z122</t>
  </si>
  <si>
    <t>CH3</t>
  </si>
  <si>
    <t>ART</t>
  </si>
  <si>
    <t>001-B964</t>
  </si>
  <si>
    <t>CH3</t>
  </si>
  <si>
    <t>ART</t>
  </si>
  <si>
    <t>001-F994</t>
  </si>
  <si>
    <t>DOSSIER DES OUVRAGES EXECUTES</t>
  </si>
  <si>
    <t>CH3</t>
  </si>
  <si>
    <t>-</t>
  </si>
  <si>
    <t>For</t>
  </si>
  <si>
    <t>ART</t>
  </si>
  <si>
    <t>001-F064</t>
  </si>
  <si>
    <t>TOTHT</t>
  </si>
  <si>
    <t>TVA</t>
  </si>
  <si>
    <t>Montant TTC</t>
  </si>
  <si>
    <t>TOTTTC</t>
  </si>
  <si>
    <t>PROJET AMENAGEMENT SITE AUXONNE - NANCY
LOT N°4 PLATRERIE - MENUISERIES INTERIEURES BOIS-FINITIONS</t>
  </si>
  <si>
    <t>Démolition de cloisons intérieures existantes</t>
  </si>
  <si>
    <t>Localisation : rez-de-jardin future salle de restauration 2*18m2=36m2</t>
  </si>
  <si>
    <t>Localisation : rez-de-jardin future douche 5 m2</t>
  </si>
  <si>
    <t xml:space="preserve">Localisation : rez-de-chaussée futur wc PMR  9 m2 + paillasse </t>
  </si>
  <si>
    <t xml:space="preserve">Localisation : rez-de-chaussée ouverture baie 90/204 bureau 14 </t>
  </si>
  <si>
    <t>M2</t>
  </si>
  <si>
    <t>ENS</t>
  </si>
  <si>
    <t>rez-de-jardin future salle de restauration au droit des cloisons déposées env . 20m2</t>
  </si>
  <si>
    <t>rez-de-jardin future douche 3 m2</t>
  </si>
  <si>
    <t>rez-de-chaussée futur wc PMR  25m2</t>
  </si>
  <si>
    <t>R+1 futur local baie info 7m2</t>
  </si>
  <si>
    <r>
      <rPr>
        <b/>
        <sz val="7"/>
        <color theme="1"/>
        <rFont val="Times New Roman"/>
        <family val="1"/>
      </rPr>
      <t xml:space="preserve">    </t>
    </r>
    <r>
      <rPr>
        <b/>
        <sz val="11"/>
        <color theme="1"/>
        <rFont val="Calibri"/>
        <family val="2"/>
        <scheme val="minor"/>
      </rPr>
      <t>TRAVAUX PREPARATOIRES - DEMOLITIONS INTERIEURES</t>
    </r>
  </si>
  <si>
    <t xml:space="preserve">TRAVAUX DE PLATRERIE </t>
  </si>
  <si>
    <t>ENDUITS PLATRE EN RACCORDS</t>
  </si>
  <si>
    <t>rez-de-jardin future salle de restauration 2*18m2=20m2</t>
  </si>
  <si>
    <t>rez-de-chaussée futur wc PMR  4 m2 + porte bureau créée 4m2</t>
  </si>
  <si>
    <t>divers toutes zones  = 100 m2</t>
  </si>
  <si>
    <t>CLOISONS DE DISTRIBUTION</t>
  </si>
  <si>
    <t>CLOISONS A OSSATURE METALLIQUE</t>
  </si>
  <si>
    <t>Cloison type PLACOSTIL 98/48 ou similaire - C.F. 2h</t>
  </si>
  <si>
    <t>Cloison type PLACOSTIL 98/48 ou similaire - C.F. 1h</t>
  </si>
  <si>
    <t>CONDUITS ET GAINES</t>
  </si>
  <si>
    <t>HABILLAGE GAINES VERTICALES SIMPLES</t>
  </si>
  <si>
    <t>rez-de-jardin future douche 4.5 m2</t>
  </si>
  <si>
    <t>PLAFONDS EN PLATRE</t>
  </si>
  <si>
    <t>PLAFOND EN PLAQUE DE PLATRE SUR OSSATURE</t>
  </si>
  <si>
    <t>PLAFOND FIBRE MINERALE SUR OSSATURE</t>
  </si>
  <si>
    <t>FAUX PLAFOND POUR MILIEU HUMIDE</t>
  </si>
  <si>
    <t>ABAISSEMENT PLAFOND REZ DE CHAUSSEE HT 2.5</t>
  </si>
  <si>
    <t xml:space="preserve">REMANIEMENT DE FX PLAFONDS EXISTANT SUR OSSATURE APPARENTE </t>
  </si>
  <si>
    <t>rez-de-chaussée au droit des cloisons crées env . 50m2</t>
  </si>
  <si>
    <t>R+1 futur local baie info 6m2</t>
  </si>
  <si>
    <t>BLOCS PORTES DE DISTRIBUTION INTERIEURE</t>
  </si>
  <si>
    <t xml:space="preserve">BLOCS PORTES </t>
  </si>
  <si>
    <r>
      <rPr>
        <b/>
        <sz val="7"/>
        <color theme="1"/>
        <rFont val="Times New Roman"/>
        <family val="1"/>
      </rPr>
      <t> </t>
    </r>
    <r>
      <rPr>
        <b/>
        <sz val="11"/>
        <color theme="1"/>
        <rFont val="Calibri"/>
        <family val="2"/>
        <scheme val="minor"/>
      </rPr>
      <t>MENUISERIES INTERIEURES BOIS</t>
    </r>
  </si>
  <si>
    <t>3111 Menuiserie intérieure bois - El 1/2h - dim. (90+65cm)/204 cm ht</t>
  </si>
  <si>
    <t xml:space="preserve">3112 M PV pour occulus vitrée avec verre de sécurité type STADIP 44.2. en verre clair - dim. Ø35cm </t>
  </si>
  <si>
    <t xml:space="preserve">3113 Menuiserie intérieure bois - El 1h - dim. 90/204 cm ht </t>
  </si>
  <si>
    <t xml:space="preserve">Menuiserie intérieure bois - El 1/2h - dim. 90/204 cm ht </t>
  </si>
  <si>
    <t>FACADE - COFFRES - TRAPPES DE GAINES TECHNIQUES</t>
  </si>
  <si>
    <t>CAISSON DIVERS</t>
  </si>
  <si>
    <t>Divers locaux entre Rez de jardin et R+2 (20,00 m2)</t>
  </si>
  <si>
    <t xml:space="preserve"> PLINTHES EN BOIS POUR SOL</t>
  </si>
  <si>
    <t>ML</t>
  </si>
  <si>
    <t xml:space="preserve"> PANNEAUX D'ISOLEMENT entre les deux bâtiments</t>
  </si>
  <si>
    <t>Rez-de-jardin fermeture du passage vers bâtiment voisin. 6.5m2</t>
  </si>
  <si>
    <t>Rez-de-chaussée fermeture du passage vers bâtiment voisin. 6.5m2</t>
  </si>
  <si>
    <t>R+1 fermeture du passage vers bâtiment voisin. 6.5m2</t>
  </si>
  <si>
    <t>R+2 fermeture du passage vers bâtiment voisin. 6.5m2</t>
  </si>
  <si>
    <t xml:space="preserve"> PEINTURES </t>
  </si>
  <si>
    <t>FINITIONS</t>
  </si>
  <si>
    <t xml:space="preserve">PEINTURE SUR PANNEAUX BOIS </t>
  </si>
  <si>
    <t>R+1 - BUREAU DIR 40m2</t>
  </si>
  <si>
    <t>Rez de jardin salle de restauration -  50m2</t>
  </si>
  <si>
    <t>Rez de jardin douche-  2m2</t>
  </si>
  <si>
    <t>REVETEMENTS LINOLEUM POUR SOLS</t>
  </si>
  <si>
    <t>SOL LINOLEUM EN LES</t>
  </si>
  <si>
    <t>Rez de chaussée Sanitaire PMR  7m2</t>
  </si>
  <si>
    <t>Rez de jardin salle de restauration -  30ml</t>
  </si>
  <si>
    <t>Rez de jardin douche-  3ml</t>
  </si>
  <si>
    <t>R+1 - BUREAU DIR 35 ML</t>
  </si>
  <si>
    <t>PLINTHES</t>
  </si>
  <si>
    <t>BARRES DE SEUILS</t>
  </si>
  <si>
    <t>OUVRAGES DIVERS - TAPIS BROSSE</t>
  </si>
  <si>
    <t>REVETEMENTS EN FAIENCE MURALE</t>
  </si>
  <si>
    <t xml:space="preserve">Faïence 0,20x0,20m de couleurs - </t>
  </si>
  <si>
    <t>OUVRAGES DIVERS - FINITIONS</t>
  </si>
  <si>
    <t>BANDE D'EVEIL A LA VIGILANCE INTERIEURE</t>
  </si>
  <si>
    <t>REPERAGE CONTREMARCHE</t>
  </si>
  <si>
    <t>Montant HT du LOT N°4 PLATRERIE - MENUISERIES INTERIEURES BOIS-FINITIONS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</si>
</sst>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#,##0.00\ &quot;€&quot;"/>
  </numFmts>
  <fonts count="25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4"/>
      <color rgb="FF000000"/>
      <name val="Times New Roman"/>
      <family val="1"/>
    </font>
    <font>
      <sz val="11"/>
      <color rgb="FF000000"/>
      <name val="Arial"/>
      <family val="1"/>
    </font>
    <font>
      <sz val="12"/>
      <color rgb="FF000000"/>
      <name val="Times New Roman"/>
      <family val="1"/>
    </font>
    <font>
      <sz val="9"/>
      <color rgb="FFFF0000"/>
      <name val="Arial Narrow"/>
      <family val="1"/>
    </font>
    <font>
      <sz val="10"/>
      <color rgb="FF000000"/>
      <name val="Arial Narrow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10"/>
      <color rgb="FF000000"/>
      <name val="Times New Roman"/>
      <family val="1"/>
    </font>
    <font>
      <sz val="8"/>
      <color rgb="FF000000"/>
      <name val="Arial"/>
      <family val="1"/>
    </font>
    <font>
      <sz val="8"/>
      <color rgb="FF000000"/>
      <name val="Times New Roman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2"/>
      <color theme="1"/>
      <name val="Times New Roman"/>
      <family val="1"/>
    </font>
    <font>
      <sz val="11"/>
      <color rgb="FFFFFFFF"/>
      <name val="Calibri"/>
      <family val="1"/>
    </font>
    <font>
      <b/>
      <sz val="11"/>
      <color theme="1"/>
      <name val="Calibri"/>
      <family val="2"/>
      <scheme val="minor"/>
    </font>
    <font>
      <b/>
      <sz val="7"/>
      <color theme="1"/>
      <name val="Times New Roman"/>
      <family val="1"/>
    </font>
    <font>
      <b/>
      <sz val="11"/>
      <color theme="1"/>
      <name val="Calibri"/>
      <family val="1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56">
    <xf numFmtId="0" fontId="0" fillId="0" borderId="0" xfId="0"/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1" fillId="2" borderId="8" xfId="1" applyFill="1" applyBorder="1" applyAlignment="1">
      <alignment horizontal="left" vertical="top" wrapText="1"/>
    </xf>
    <xf numFmtId="0" fontId="1" fillId="0" borderId="8" xfId="1" applyBorder="1" applyAlignment="1">
      <alignment horizontal="left" vertical="top" wrapText="1"/>
    </xf>
    <xf numFmtId="0" fontId="9" fillId="0" borderId="6" xfId="26" applyBorder="1" applyAlignment="1">
      <alignment horizontal="left" vertical="top" wrapText="1"/>
    </xf>
    <xf numFmtId="0" fontId="1" fillId="0" borderId="6" xfId="10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9" fillId="0" borderId="10" xfId="26" applyBorder="1" applyAlignment="1">
      <alignment horizontal="left" vertical="top" wrapText="1"/>
    </xf>
    <xf numFmtId="0" fontId="22" fillId="0" borderId="0" xfId="0" applyFont="1" applyAlignment="1">
      <alignment horizontal="left" vertical="center" wrapText="1"/>
    </xf>
    <xf numFmtId="0" fontId="23" fillId="0" borderId="6" xfId="10" applyFont="1" applyBorder="1" applyAlignment="1">
      <alignment horizontal="left" vertical="top" wrapText="1"/>
    </xf>
    <xf numFmtId="0" fontId="20" fillId="0" borderId="0" xfId="0" applyFont="1" applyAlignment="1">
      <alignment wrapText="1"/>
    </xf>
    <xf numFmtId="0" fontId="0" fillId="0" borderId="0" xfId="0" applyAlignment="1">
      <alignment wrapText="1"/>
    </xf>
    <xf numFmtId="0" fontId="24" fillId="2" borderId="8" xfId="1" applyFont="1" applyFill="1" applyBorder="1" applyAlignment="1">
      <alignment horizontal="left" vertical="top" wrapText="1"/>
    </xf>
    <xf numFmtId="0" fontId="24" fillId="0" borderId="6" xfId="10" applyFont="1" applyBorder="1" applyAlignment="1">
      <alignment horizontal="left" vertical="top" wrapText="1"/>
    </xf>
    <xf numFmtId="0" fontId="0" fillId="0" borderId="7" xfId="0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 wrapText="1"/>
    </xf>
    <xf numFmtId="2" fontId="0" fillId="0" borderId="7" xfId="0" applyNumberFormat="1" applyBorder="1" applyAlignment="1" applyProtection="1">
      <alignment horizontal="center" vertical="center" wrapText="1"/>
      <protection locked="0"/>
    </xf>
    <xf numFmtId="166" fontId="20" fillId="0" borderId="19" xfId="0" applyNumberFormat="1" applyFont="1" applyBorder="1" applyAlignment="1">
      <alignment horizontal="center" vertical="center"/>
    </xf>
    <xf numFmtId="10" fontId="20" fillId="0" borderId="19" xfId="0" applyNumberFormat="1" applyFont="1" applyBorder="1" applyAlignment="1">
      <alignment horizontal="center" vertical="center"/>
    </xf>
    <xf numFmtId="0" fontId="20" fillId="0" borderId="17" xfId="0" applyFont="1" applyBorder="1" applyAlignment="1">
      <alignment horizontal="left" vertical="top" wrapText="1"/>
    </xf>
    <xf numFmtId="0" fontId="20" fillId="0" borderId="18" xfId="0" applyFont="1" applyBorder="1" applyAlignment="1">
      <alignment horizontal="left" vertical="top" wrapText="1"/>
    </xf>
    <xf numFmtId="0" fontId="20" fillId="0" borderId="15" xfId="0" applyFont="1" applyBorder="1" applyAlignment="1">
      <alignment horizontal="left" vertical="top" wrapText="1"/>
    </xf>
    <xf numFmtId="0" fontId="0" fillId="0" borderId="7" xfId="0" applyBorder="1" applyAlignment="1">
      <alignment horizontal="center" vertical="center" wrapText="1"/>
    </xf>
    <xf numFmtId="2" fontId="0" fillId="0" borderId="7" xfId="0" applyNumberForma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166" fontId="0" fillId="0" borderId="12" xfId="0" applyNumberFormat="1" applyBorder="1" applyAlignment="1">
      <alignment horizontal="center" vertical="center" wrapText="1"/>
    </xf>
    <xf numFmtId="166" fontId="0" fillId="0" borderId="14" xfId="0" applyNumberFormat="1" applyBorder="1" applyAlignment="1">
      <alignment horizontal="center" vertical="center" wrapText="1"/>
    </xf>
    <xf numFmtId="166" fontId="0" fillId="0" borderId="7" xfId="0" applyNumberFormat="1" applyBorder="1" applyAlignment="1">
      <alignment horizontal="center" vertical="center" wrapText="1"/>
    </xf>
    <xf numFmtId="166" fontId="0" fillId="0" borderId="9" xfId="0" applyNumberFormat="1" applyBorder="1" applyAlignment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  <protection locked="0"/>
    </xf>
    <xf numFmtId="166" fontId="0" fillId="0" borderId="7" xfId="0" applyNumberFormat="1" applyBorder="1" applyAlignment="1" applyProtection="1">
      <alignment horizontal="center" vertical="center" wrapText="1"/>
      <protection locked="0"/>
    </xf>
    <xf numFmtId="166" fontId="0" fillId="0" borderId="9" xfId="0" applyNumberFormat="1" applyBorder="1" applyAlignment="1" applyProtection="1">
      <alignment horizontal="center" vertical="center" wrapText="1"/>
      <protection locked="0"/>
    </xf>
    <xf numFmtId="166" fontId="0" fillId="0" borderId="7" xfId="0" applyNumberFormat="1" applyBorder="1" applyAlignment="1" applyProtection="1">
      <alignment horizontal="center" vertical="center" wrapText="1"/>
      <protection locked="0"/>
    </xf>
    <xf numFmtId="166" fontId="0" fillId="0" borderId="9" xfId="0" applyNumberFormat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166" fontId="0" fillId="0" borderId="3" xfId="0" applyNumberFormat="1" applyBorder="1" applyAlignment="1">
      <alignment horizontal="center" vertical="center" wrapText="1"/>
    </xf>
    <xf numFmtId="166" fontId="0" fillId="0" borderId="5" xfId="0" applyNumberFormat="1" applyBorder="1" applyAlignment="1">
      <alignment horizontal="center" vertical="center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97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95" sqref="C95:E95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63.75" customHeight="1" x14ac:dyDescent="0.25">
      <c r="A1" s="34" t="s">
        <v>39</v>
      </c>
      <c r="B1" s="35"/>
      <c r="C1" s="35"/>
      <c r="D1" s="35"/>
      <c r="E1" s="35"/>
      <c r="F1" s="35"/>
      <c r="G1" s="36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42"/>
      <c r="D3" s="29"/>
      <c r="E3" s="29"/>
      <c r="F3" s="43"/>
      <c r="G3" s="44"/>
    </row>
    <row r="4" spans="1:702" ht="15.75" x14ac:dyDescent="0.25">
      <c r="A4" s="16"/>
      <c r="B4" s="8"/>
      <c r="C4" s="28"/>
      <c r="D4" s="30"/>
      <c r="E4" s="30"/>
      <c r="F4" s="45"/>
      <c r="G4" s="46"/>
      <c r="ZY4" t="s">
        <v>5</v>
      </c>
      <c r="ZZ4" s="9"/>
    </row>
    <row r="5" spans="1:702" ht="30" x14ac:dyDescent="0.25">
      <c r="A5" s="16">
        <v>1</v>
      </c>
      <c r="B5" s="22" t="s">
        <v>51</v>
      </c>
      <c r="C5" s="28"/>
      <c r="D5" s="30"/>
      <c r="E5" s="30"/>
      <c r="F5" s="45"/>
      <c r="G5" s="46"/>
      <c r="ZY5" t="s">
        <v>6</v>
      </c>
      <c r="ZZ5" s="9"/>
    </row>
    <row r="6" spans="1:702" ht="15.75" x14ac:dyDescent="0.25">
      <c r="A6" s="16">
        <v>11</v>
      </c>
      <c r="B6" s="39" t="s">
        <v>40</v>
      </c>
      <c r="C6" s="28"/>
      <c r="D6" s="30"/>
      <c r="E6" s="30"/>
      <c r="F6" s="45"/>
      <c r="G6" s="46"/>
      <c r="ZY6" t="s">
        <v>7</v>
      </c>
      <c r="ZZ6" s="9"/>
    </row>
    <row r="7" spans="1:702" ht="30" x14ac:dyDescent="0.25">
      <c r="A7" s="17"/>
      <c r="B7" s="20" t="s">
        <v>41</v>
      </c>
      <c r="C7" s="47" t="s">
        <v>45</v>
      </c>
      <c r="D7" s="31">
        <v>36</v>
      </c>
      <c r="E7" s="31"/>
      <c r="F7" s="48"/>
      <c r="G7" s="49">
        <f>ROUND(D7*F7,2)</f>
        <v>0</v>
      </c>
      <c r="ZY7" t="s">
        <v>8</v>
      </c>
      <c r="ZZ7" s="9" t="s">
        <v>9</v>
      </c>
    </row>
    <row r="8" spans="1:702" ht="15.75" x14ac:dyDescent="0.25">
      <c r="A8" s="16"/>
      <c r="B8" s="20" t="s">
        <v>42</v>
      </c>
      <c r="C8" s="28" t="s">
        <v>45</v>
      </c>
      <c r="D8" s="30">
        <v>5</v>
      </c>
      <c r="E8" s="30"/>
      <c r="F8" s="45"/>
      <c r="G8" s="49">
        <f t="shared" ref="G8:G14" si="0">ROUND(D8*F8,2)</f>
        <v>0</v>
      </c>
      <c r="ZY8" t="s">
        <v>10</v>
      </c>
      <c r="ZZ8" s="9"/>
    </row>
    <row r="9" spans="1:702" ht="30" x14ac:dyDescent="0.25">
      <c r="A9" s="17"/>
      <c r="B9" s="20" t="s">
        <v>43</v>
      </c>
      <c r="C9" s="47" t="s">
        <v>11</v>
      </c>
      <c r="D9" s="31">
        <v>1</v>
      </c>
      <c r="E9" s="31"/>
      <c r="F9" s="48"/>
      <c r="G9" s="49">
        <f t="shared" si="0"/>
        <v>0</v>
      </c>
      <c r="ZY9" t="s">
        <v>12</v>
      </c>
      <c r="ZZ9" s="9" t="s">
        <v>13</v>
      </c>
    </row>
    <row r="10" spans="1:702" ht="30" x14ac:dyDescent="0.25">
      <c r="A10" s="16"/>
      <c r="B10" s="20" t="s">
        <v>44</v>
      </c>
      <c r="C10" s="28" t="s">
        <v>46</v>
      </c>
      <c r="D10" s="30">
        <v>1</v>
      </c>
      <c r="E10" s="30"/>
      <c r="F10" s="45"/>
      <c r="G10" s="49">
        <f t="shared" si="0"/>
        <v>0</v>
      </c>
      <c r="ZY10" t="s">
        <v>14</v>
      </c>
      <c r="ZZ10" s="9"/>
    </row>
    <row r="11" spans="1:702" ht="30" x14ac:dyDescent="0.25">
      <c r="A11" s="17">
        <v>12</v>
      </c>
      <c r="B11" s="20" t="s">
        <v>47</v>
      </c>
      <c r="C11" s="47" t="s">
        <v>45</v>
      </c>
      <c r="D11" s="31">
        <v>20</v>
      </c>
      <c r="E11" s="31"/>
      <c r="F11" s="48"/>
      <c r="G11" s="49">
        <f t="shared" si="0"/>
        <v>0</v>
      </c>
      <c r="ZY11" t="s">
        <v>15</v>
      </c>
      <c r="ZZ11" s="9" t="s">
        <v>16</v>
      </c>
    </row>
    <row r="12" spans="1:702" ht="15.75" x14ac:dyDescent="0.25">
      <c r="A12" s="16"/>
      <c r="B12" s="20" t="s">
        <v>48</v>
      </c>
      <c r="C12" s="28" t="s">
        <v>45</v>
      </c>
      <c r="D12" s="30">
        <v>3</v>
      </c>
      <c r="E12" s="30"/>
      <c r="F12" s="45"/>
      <c r="G12" s="49">
        <f t="shared" si="0"/>
        <v>0</v>
      </c>
      <c r="ZY12" t="s">
        <v>17</v>
      </c>
      <c r="ZZ12" s="9"/>
    </row>
    <row r="13" spans="1:702" ht="15.75" x14ac:dyDescent="0.25">
      <c r="A13" s="17"/>
      <c r="B13" s="20" t="s">
        <v>49</v>
      </c>
      <c r="C13" s="47" t="s">
        <v>45</v>
      </c>
      <c r="D13" s="31">
        <v>25</v>
      </c>
      <c r="E13" s="31"/>
      <c r="F13" s="48"/>
      <c r="G13" s="49">
        <f t="shared" si="0"/>
        <v>0</v>
      </c>
      <c r="ZY13" t="s">
        <v>18</v>
      </c>
      <c r="ZZ13" s="9" t="s">
        <v>19</v>
      </c>
    </row>
    <row r="14" spans="1:702" ht="15.75" x14ac:dyDescent="0.25">
      <c r="A14" s="16"/>
      <c r="B14" s="20" t="s">
        <v>50</v>
      </c>
      <c r="C14" s="28" t="s">
        <v>45</v>
      </c>
      <c r="D14" s="30">
        <v>7</v>
      </c>
      <c r="E14" s="30"/>
      <c r="F14" s="45"/>
      <c r="G14" s="49">
        <f t="shared" si="0"/>
        <v>0</v>
      </c>
      <c r="ZY14" t="s">
        <v>20</v>
      </c>
      <c r="ZZ14" s="9"/>
    </row>
    <row r="15" spans="1:702" ht="15.75" x14ac:dyDescent="0.25">
      <c r="A15" s="17"/>
      <c r="B15" s="18"/>
      <c r="C15" s="47"/>
      <c r="D15" s="31"/>
      <c r="E15" s="31"/>
      <c r="F15" s="48"/>
      <c r="G15" s="49"/>
      <c r="ZY15" t="s">
        <v>21</v>
      </c>
      <c r="ZZ15" s="9" t="s">
        <v>22</v>
      </c>
    </row>
    <row r="16" spans="1:702" ht="15.75" x14ac:dyDescent="0.25">
      <c r="A16" s="17">
        <v>2</v>
      </c>
      <c r="B16" s="40" t="s">
        <v>52</v>
      </c>
      <c r="C16" s="47"/>
      <c r="D16" s="31"/>
      <c r="E16" s="31"/>
      <c r="F16" s="48"/>
      <c r="G16" s="49"/>
      <c r="ZZ16" s="9"/>
    </row>
    <row r="17" spans="1:702" ht="15.75" x14ac:dyDescent="0.25">
      <c r="A17" s="17">
        <v>21</v>
      </c>
      <c r="B17" s="39" t="s">
        <v>53</v>
      </c>
      <c r="C17" s="47"/>
      <c r="D17" s="31"/>
      <c r="E17" s="31"/>
      <c r="F17" s="48"/>
      <c r="G17" s="49"/>
      <c r="ZZ17" s="9"/>
    </row>
    <row r="18" spans="1:702" ht="30" x14ac:dyDescent="0.25">
      <c r="A18" s="17"/>
      <c r="B18" s="20" t="s">
        <v>54</v>
      </c>
      <c r="C18" s="28" t="s">
        <v>45</v>
      </c>
      <c r="D18" s="31">
        <v>20</v>
      </c>
      <c r="E18" s="31"/>
      <c r="F18" s="48"/>
      <c r="G18" s="49">
        <f t="shared" ref="G18:G21" si="1">ROUND(D18*F18,2)</f>
        <v>0</v>
      </c>
      <c r="ZZ18" s="9"/>
    </row>
    <row r="19" spans="1:702" ht="15.75" x14ac:dyDescent="0.25">
      <c r="A19" s="17"/>
      <c r="B19" s="20" t="s">
        <v>48</v>
      </c>
      <c r="C19" s="47" t="s">
        <v>45</v>
      </c>
      <c r="D19" s="31">
        <v>3</v>
      </c>
      <c r="E19" s="31"/>
      <c r="F19" s="48"/>
      <c r="G19" s="49">
        <f t="shared" si="1"/>
        <v>0</v>
      </c>
      <c r="ZZ19" s="9"/>
    </row>
    <row r="20" spans="1:702" ht="30" x14ac:dyDescent="0.25">
      <c r="A20" s="17"/>
      <c r="B20" s="20" t="s">
        <v>55</v>
      </c>
      <c r="C20" s="28" t="s">
        <v>45</v>
      </c>
      <c r="D20" s="31">
        <v>4</v>
      </c>
      <c r="E20" s="31"/>
      <c r="F20" s="48"/>
      <c r="G20" s="49">
        <f t="shared" si="1"/>
        <v>0</v>
      </c>
      <c r="ZZ20" s="9"/>
    </row>
    <row r="21" spans="1:702" ht="15.75" x14ac:dyDescent="0.25">
      <c r="A21" s="17"/>
      <c r="B21" s="20" t="s">
        <v>56</v>
      </c>
      <c r="C21" s="47" t="s">
        <v>45</v>
      </c>
      <c r="D21" s="31">
        <v>100</v>
      </c>
      <c r="E21" s="31"/>
      <c r="F21" s="48"/>
      <c r="G21" s="49">
        <f t="shared" si="1"/>
        <v>0</v>
      </c>
      <c r="ZZ21" s="9"/>
    </row>
    <row r="22" spans="1:702" ht="15.75" x14ac:dyDescent="0.25">
      <c r="A22" s="17"/>
      <c r="B22" s="21"/>
      <c r="C22" s="47"/>
      <c r="D22" s="31"/>
      <c r="E22" s="31"/>
      <c r="F22" s="48"/>
      <c r="G22" s="49"/>
      <c r="ZZ22" s="9"/>
    </row>
    <row r="23" spans="1:702" ht="15.75" x14ac:dyDescent="0.25">
      <c r="A23" s="17">
        <v>22</v>
      </c>
      <c r="B23" s="39" t="s">
        <v>57</v>
      </c>
      <c r="C23" s="47"/>
      <c r="D23" s="31"/>
      <c r="E23" s="31"/>
      <c r="F23" s="48"/>
      <c r="G23" s="49"/>
      <c r="ZZ23" s="9"/>
    </row>
    <row r="24" spans="1:702" ht="15.75" x14ac:dyDescent="0.25">
      <c r="A24" s="16">
        <v>221</v>
      </c>
      <c r="B24" s="24" t="s">
        <v>58</v>
      </c>
      <c r="C24" s="28"/>
      <c r="D24" s="30"/>
      <c r="E24" s="30"/>
      <c r="F24" s="45"/>
      <c r="G24" s="46"/>
      <c r="ZY24" t="s">
        <v>6</v>
      </c>
      <c r="ZZ24" s="9"/>
    </row>
    <row r="25" spans="1:702" ht="15.75" x14ac:dyDescent="0.25">
      <c r="A25" s="17">
        <v>2211</v>
      </c>
      <c r="B25" s="20" t="s">
        <v>60</v>
      </c>
      <c r="C25" s="47" t="s">
        <v>45</v>
      </c>
      <c r="D25" s="31">
        <v>112</v>
      </c>
      <c r="E25" s="31"/>
      <c r="F25" s="48"/>
      <c r="G25" s="49">
        <f t="shared" ref="G25:G26" si="2">ROUND(D25*F25,2)</f>
        <v>0</v>
      </c>
      <c r="ZY25" t="s">
        <v>8</v>
      </c>
      <c r="ZZ25" s="9" t="s">
        <v>25</v>
      </c>
    </row>
    <row r="26" spans="1:702" ht="15.75" x14ac:dyDescent="0.25">
      <c r="A26" s="16">
        <v>2212</v>
      </c>
      <c r="B26" s="20" t="s">
        <v>59</v>
      </c>
      <c r="C26" s="28" t="s">
        <v>45</v>
      </c>
      <c r="D26" s="30">
        <v>19</v>
      </c>
      <c r="E26" s="30"/>
      <c r="F26" s="45"/>
      <c r="G26" s="49">
        <f t="shared" si="2"/>
        <v>0</v>
      </c>
      <c r="ZY26" t="s">
        <v>6</v>
      </c>
      <c r="ZZ26" s="9"/>
    </row>
    <row r="27" spans="1:702" ht="15.75" x14ac:dyDescent="0.25">
      <c r="A27" s="16"/>
      <c r="B27" s="20"/>
      <c r="C27" s="28"/>
      <c r="D27" s="30"/>
      <c r="E27" s="30"/>
      <c r="F27" s="45"/>
      <c r="G27" s="46"/>
      <c r="ZZ27" s="9"/>
    </row>
    <row r="28" spans="1:702" ht="15.75" x14ac:dyDescent="0.25">
      <c r="A28" s="17">
        <v>222</v>
      </c>
      <c r="B28" s="24" t="s">
        <v>61</v>
      </c>
      <c r="C28" s="47"/>
      <c r="D28" s="31"/>
      <c r="E28" s="31"/>
      <c r="F28" s="48"/>
      <c r="G28" s="49"/>
      <c r="ZY28" t="s">
        <v>8</v>
      </c>
      <c r="ZZ28" s="9" t="s">
        <v>28</v>
      </c>
    </row>
    <row r="29" spans="1:702" ht="15.75" x14ac:dyDescent="0.25">
      <c r="A29" s="16"/>
      <c r="B29" s="23" t="s">
        <v>62</v>
      </c>
      <c r="C29" s="28"/>
      <c r="D29" s="30"/>
      <c r="E29" s="30"/>
      <c r="F29" s="45"/>
      <c r="G29" s="46"/>
      <c r="ZY29" t="s">
        <v>6</v>
      </c>
      <c r="ZZ29" s="9"/>
    </row>
    <row r="30" spans="1:702" ht="15.75" x14ac:dyDescent="0.25">
      <c r="A30" s="17"/>
      <c r="B30" s="20" t="s">
        <v>63</v>
      </c>
      <c r="C30" s="47" t="s">
        <v>45</v>
      </c>
      <c r="D30" s="31">
        <v>4.5</v>
      </c>
      <c r="E30" s="31"/>
      <c r="F30" s="48"/>
      <c r="G30" s="49">
        <f>ROUND(D30*F30,2)</f>
        <v>0</v>
      </c>
      <c r="ZY30" t="s">
        <v>8</v>
      </c>
      <c r="ZZ30" s="9" t="s">
        <v>25</v>
      </c>
    </row>
    <row r="31" spans="1:702" ht="15.75" x14ac:dyDescent="0.25">
      <c r="A31" s="16"/>
      <c r="B31" s="19"/>
      <c r="C31" s="28"/>
      <c r="D31" s="30"/>
      <c r="E31" s="30"/>
      <c r="F31" s="45"/>
      <c r="G31" s="46"/>
      <c r="ZY31" t="s">
        <v>6</v>
      </c>
      <c r="ZZ31" s="9"/>
    </row>
    <row r="32" spans="1:702" ht="15.75" x14ac:dyDescent="0.25">
      <c r="A32" s="17">
        <v>3</v>
      </c>
      <c r="B32" s="24" t="s">
        <v>64</v>
      </c>
      <c r="C32" s="47"/>
      <c r="D32" s="31"/>
      <c r="E32" s="31"/>
      <c r="F32" s="48"/>
      <c r="G32" s="49"/>
      <c r="ZZ32" s="9"/>
    </row>
    <row r="33" spans="1:702" ht="15.75" x14ac:dyDescent="0.25">
      <c r="A33" s="17">
        <v>31</v>
      </c>
      <c r="B33" s="24" t="s">
        <v>65</v>
      </c>
      <c r="C33" s="47"/>
      <c r="D33" s="31"/>
      <c r="E33" s="31"/>
      <c r="F33" s="48"/>
      <c r="G33" s="49"/>
      <c r="ZZ33" s="9"/>
    </row>
    <row r="34" spans="1:702" ht="15.75" x14ac:dyDescent="0.25">
      <c r="A34" s="16"/>
      <c r="B34" s="20" t="s">
        <v>50</v>
      </c>
      <c r="C34" s="28" t="s">
        <v>45</v>
      </c>
      <c r="D34" s="30">
        <v>7</v>
      </c>
      <c r="E34" s="30"/>
      <c r="F34" s="45"/>
      <c r="G34" s="49">
        <f>ROUND(D34*F34,2)</f>
        <v>0</v>
      </c>
      <c r="ZY34" t="s">
        <v>6</v>
      </c>
      <c r="ZZ34" s="9"/>
    </row>
    <row r="35" spans="1:702" ht="15.75" x14ac:dyDescent="0.25">
      <c r="A35" s="17">
        <v>32</v>
      </c>
      <c r="B35" s="39" t="s">
        <v>66</v>
      </c>
      <c r="C35" s="47"/>
      <c r="D35" s="31"/>
      <c r="E35" s="31"/>
      <c r="F35" s="48"/>
      <c r="G35" s="49"/>
      <c r="ZY35" t="s">
        <v>8</v>
      </c>
      <c r="ZZ35" s="9" t="s">
        <v>25</v>
      </c>
    </row>
    <row r="36" spans="1:702" ht="15.75" x14ac:dyDescent="0.25">
      <c r="A36" s="16">
        <v>321</v>
      </c>
      <c r="B36" s="24" t="s">
        <v>67</v>
      </c>
      <c r="C36" s="28"/>
      <c r="D36" s="30"/>
      <c r="E36" s="30"/>
      <c r="F36" s="45"/>
      <c r="G36" s="46"/>
      <c r="ZY36" t="s">
        <v>6</v>
      </c>
      <c r="ZZ36" s="9"/>
    </row>
    <row r="37" spans="1:702" ht="15.75" x14ac:dyDescent="0.25">
      <c r="A37" s="17"/>
      <c r="B37" s="20" t="s">
        <v>48</v>
      </c>
      <c r="C37" s="47" t="s">
        <v>45</v>
      </c>
      <c r="D37" s="31">
        <v>3</v>
      </c>
      <c r="E37" s="31"/>
      <c r="F37" s="48"/>
      <c r="G37" s="49">
        <f>ROUND(D37*F37,2)</f>
        <v>0</v>
      </c>
      <c r="ZY37" t="s">
        <v>8</v>
      </c>
      <c r="ZZ37" s="9" t="s">
        <v>28</v>
      </c>
    </row>
    <row r="38" spans="1:702" ht="15.75" x14ac:dyDescent="0.25">
      <c r="A38" s="16"/>
      <c r="B38" s="20" t="s">
        <v>49</v>
      </c>
      <c r="C38" s="28" t="s">
        <v>45</v>
      </c>
      <c r="D38" s="30">
        <v>25</v>
      </c>
      <c r="E38" s="30"/>
      <c r="F38" s="45"/>
      <c r="G38" s="49">
        <f>ROUND(D38*F38,2)</f>
        <v>0</v>
      </c>
      <c r="ZY38" t="s">
        <v>23</v>
      </c>
      <c r="ZZ38" s="9"/>
    </row>
    <row r="39" spans="1:702" ht="15.75" x14ac:dyDescent="0.25">
      <c r="A39" s="17"/>
      <c r="B39" s="20"/>
      <c r="C39" s="47"/>
      <c r="D39" s="31"/>
      <c r="E39" s="31"/>
      <c r="F39" s="48"/>
      <c r="G39" s="49"/>
      <c r="ZY39" t="s">
        <v>24</v>
      </c>
      <c r="ZZ39" s="9" t="s">
        <v>25</v>
      </c>
    </row>
    <row r="40" spans="1:702" ht="15.75" x14ac:dyDescent="0.25">
      <c r="A40" s="16">
        <v>322</v>
      </c>
      <c r="B40" s="24" t="s">
        <v>68</v>
      </c>
      <c r="C40" s="28" t="s">
        <v>45</v>
      </c>
      <c r="D40" s="30">
        <v>55</v>
      </c>
      <c r="E40" s="30"/>
      <c r="F40" s="45"/>
      <c r="G40" s="49">
        <f>ROUND(D40*F40,2)</f>
        <v>0</v>
      </c>
      <c r="ZY40" t="s">
        <v>26</v>
      </c>
      <c r="ZZ40" s="9"/>
    </row>
    <row r="41" spans="1:702" ht="30" x14ac:dyDescent="0.25">
      <c r="A41" s="17">
        <v>323</v>
      </c>
      <c r="B41" s="24" t="s">
        <v>69</v>
      </c>
      <c r="C41" s="28"/>
      <c r="D41" s="31"/>
      <c r="E41" s="31"/>
      <c r="F41" s="48"/>
      <c r="G41" s="49"/>
      <c r="ZY41" t="s">
        <v>27</v>
      </c>
      <c r="ZZ41" s="9" t="s">
        <v>28</v>
      </c>
    </row>
    <row r="42" spans="1:702" ht="30" x14ac:dyDescent="0.25">
      <c r="A42" s="17"/>
      <c r="B42" s="20" t="s">
        <v>47</v>
      </c>
      <c r="C42" s="28" t="s">
        <v>45</v>
      </c>
      <c r="D42" s="31">
        <v>20</v>
      </c>
      <c r="E42" s="31"/>
      <c r="F42" s="48"/>
      <c r="G42" s="49">
        <f t="shared" ref="G42:G44" si="3">ROUND(D42*F42,2)</f>
        <v>0</v>
      </c>
      <c r="ZZ42" s="9"/>
    </row>
    <row r="43" spans="1:702" ht="30" x14ac:dyDescent="0.25">
      <c r="A43" s="17"/>
      <c r="B43" s="20" t="s">
        <v>70</v>
      </c>
      <c r="C43" s="28" t="s">
        <v>45</v>
      </c>
      <c r="D43" s="31">
        <v>50</v>
      </c>
      <c r="E43" s="31"/>
      <c r="F43" s="48"/>
      <c r="G43" s="49">
        <f t="shared" si="3"/>
        <v>0</v>
      </c>
      <c r="ZZ43" s="9"/>
    </row>
    <row r="44" spans="1:702" ht="15.75" x14ac:dyDescent="0.25">
      <c r="A44" s="17"/>
      <c r="B44" s="20" t="s">
        <v>71</v>
      </c>
      <c r="C44" s="28" t="s">
        <v>45</v>
      </c>
      <c r="D44" s="31">
        <v>6</v>
      </c>
      <c r="E44" s="31"/>
      <c r="F44" s="48"/>
      <c r="G44" s="49">
        <f t="shared" si="3"/>
        <v>0</v>
      </c>
      <c r="ZZ44" s="9"/>
    </row>
    <row r="45" spans="1:702" ht="15.75" x14ac:dyDescent="0.25">
      <c r="A45" s="17"/>
      <c r="B45" s="24"/>
      <c r="C45" s="28"/>
      <c r="D45" s="31"/>
      <c r="E45" s="31"/>
      <c r="F45" s="48"/>
      <c r="G45" s="49"/>
      <c r="ZZ45" s="9"/>
    </row>
    <row r="46" spans="1:702" ht="15.75" x14ac:dyDescent="0.25">
      <c r="A46" s="17">
        <v>3</v>
      </c>
      <c r="B46" s="41" t="s">
        <v>74</v>
      </c>
      <c r="C46" s="28"/>
      <c r="D46" s="31"/>
      <c r="E46" s="31"/>
      <c r="F46" s="48"/>
      <c r="G46" s="49"/>
      <c r="ZZ46" s="9"/>
    </row>
    <row r="47" spans="1:702" ht="15.75" x14ac:dyDescent="0.25">
      <c r="A47" s="17">
        <v>31</v>
      </c>
      <c r="B47" s="24" t="s">
        <v>72</v>
      </c>
      <c r="C47" s="28"/>
      <c r="D47" s="31"/>
      <c r="E47" s="31"/>
      <c r="F47" s="48"/>
      <c r="G47" s="49"/>
      <c r="ZZ47" s="9"/>
    </row>
    <row r="48" spans="1:702" ht="15.75" x14ac:dyDescent="0.25">
      <c r="A48" s="17">
        <v>311</v>
      </c>
      <c r="B48" s="39" t="s">
        <v>73</v>
      </c>
      <c r="C48" s="28"/>
      <c r="D48" s="31"/>
      <c r="E48" s="31"/>
      <c r="F48" s="48"/>
      <c r="G48" s="49"/>
      <c r="ZZ48" s="9"/>
    </row>
    <row r="49" spans="1:702" ht="30" x14ac:dyDescent="0.25">
      <c r="A49" s="17"/>
      <c r="B49" s="25" t="s">
        <v>75</v>
      </c>
      <c r="C49" s="28" t="s">
        <v>0</v>
      </c>
      <c r="D49" s="31">
        <v>1</v>
      </c>
      <c r="E49" s="31"/>
      <c r="F49" s="48"/>
      <c r="G49" s="49">
        <f t="shared" ref="G49:G52" si="4">ROUND(D49*F49,2)</f>
        <v>0</v>
      </c>
      <c r="ZZ49" s="9"/>
    </row>
    <row r="50" spans="1:702" ht="45" x14ac:dyDescent="0.25">
      <c r="A50" s="17"/>
      <c r="B50" s="25" t="s">
        <v>76</v>
      </c>
      <c r="C50" s="28" t="s">
        <v>0</v>
      </c>
      <c r="D50" s="31">
        <v>1</v>
      </c>
      <c r="E50" s="31"/>
      <c r="F50" s="48"/>
      <c r="G50" s="49">
        <f t="shared" si="4"/>
        <v>0</v>
      </c>
      <c r="ZZ50" s="9"/>
    </row>
    <row r="51" spans="1:702" ht="30" x14ac:dyDescent="0.25">
      <c r="A51" s="17"/>
      <c r="B51" s="25" t="s">
        <v>77</v>
      </c>
      <c r="C51" s="28" t="s">
        <v>0</v>
      </c>
      <c r="D51" s="31">
        <v>1</v>
      </c>
      <c r="E51" s="31"/>
      <c r="F51" s="48"/>
      <c r="G51" s="49">
        <f t="shared" si="4"/>
        <v>0</v>
      </c>
      <c r="ZZ51" s="9"/>
    </row>
    <row r="52" spans="1:702" ht="30" x14ac:dyDescent="0.25">
      <c r="A52" s="17"/>
      <c r="B52" s="25" t="s">
        <v>78</v>
      </c>
      <c r="C52" s="28" t="s">
        <v>0</v>
      </c>
      <c r="D52" s="31">
        <v>1</v>
      </c>
      <c r="E52" s="31"/>
      <c r="F52" s="48"/>
      <c r="G52" s="49">
        <f t="shared" si="4"/>
        <v>0</v>
      </c>
      <c r="ZZ52" s="9"/>
    </row>
    <row r="53" spans="1:702" ht="30" x14ac:dyDescent="0.25">
      <c r="A53" s="17">
        <v>32</v>
      </c>
      <c r="B53" s="24" t="s">
        <v>79</v>
      </c>
      <c r="C53" s="28"/>
      <c r="D53" s="31"/>
      <c r="E53" s="31"/>
      <c r="F53" s="48"/>
      <c r="G53" s="49"/>
      <c r="ZZ53" s="9"/>
    </row>
    <row r="54" spans="1:702" ht="15.75" x14ac:dyDescent="0.25">
      <c r="A54" s="17">
        <v>321</v>
      </c>
      <c r="B54" s="24" t="s">
        <v>80</v>
      </c>
      <c r="C54" s="28"/>
      <c r="D54" s="31"/>
      <c r="E54" s="31"/>
      <c r="F54" s="48"/>
      <c r="G54" s="49"/>
      <c r="ZZ54" s="9"/>
    </row>
    <row r="55" spans="1:702" ht="15.75" x14ac:dyDescent="0.25">
      <c r="A55" s="17"/>
      <c r="B55" s="20" t="s">
        <v>81</v>
      </c>
      <c r="C55" s="28" t="s">
        <v>45</v>
      </c>
      <c r="D55" s="31">
        <v>20</v>
      </c>
      <c r="E55" s="31"/>
      <c r="F55" s="48"/>
      <c r="G55" s="49">
        <f t="shared" ref="G55" si="5">ROUND(D55*F55,2)</f>
        <v>0</v>
      </c>
      <c r="ZZ55" s="9"/>
    </row>
    <row r="56" spans="1:702" ht="15.75" x14ac:dyDescent="0.25">
      <c r="A56" s="17">
        <v>33</v>
      </c>
      <c r="B56" s="24" t="s">
        <v>82</v>
      </c>
      <c r="C56" s="28" t="s">
        <v>83</v>
      </c>
      <c r="D56" s="31">
        <v>60</v>
      </c>
      <c r="E56" s="31"/>
      <c r="F56" s="48"/>
      <c r="G56" s="49">
        <f>ROUND(D56*F56,2)</f>
        <v>0</v>
      </c>
      <c r="ZZ56" s="9"/>
    </row>
    <row r="57" spans="1:702" ht="30" x14ac:dyDescent="0.25">
      <c r="A57" s="17">
        <v>34</v>
      </c>
      <c r="B57" s="39" t="s">
        <v>84</v>
      </c>
      <c r="C57" s="28"/>
      <c r="D57" s="31"/>
      <c r="E57" s="31"/>
      <c r="F57" s="48"/>
      <c r="G57" s="49"/>
      <c r="ZZ57" s="9"/>
    </row>
    <row r="58" spans="1:702" ht="30" x14ac:dyDescent="0.25">
      <c r="A58" s="17"/>
      <c r="B58" s="20" t="s">
        <v>85</v>
      </c>
      <c r="C58" s="37" t="s">
        <v>45</v>
      </c>
      <c r="D58" s="38">
        <v>26</v>
      </c>
      <c r="E58" s="31"/>
      <c r="F58" s="50"/>
      <c r="G58" s="51">
        <f>ROUND(D58*F58,2)</f>
        <v>0</v>
      </c>
      <c r="ZZ58" s="9"/>
    </row>
    <row r="59" spans="1:702" ht="30" x14ac:dyDescent="0.25">
      <c r="A59" s="17"/>
      <c r="B59" s="20" t="s">
        <v>86</v>
      </c>
      <c r="C59" s="37"/>
      <c r="D59" s="38"/>
      <c r="E59" s="31"/>
      <c r="F59" s="50"/>
      <c r="G59" s="51"/>
      <c r="ZZ59" s="9"/>
    </row>
    <row r="60" spans="1:702" ht="30" x14ac:dyDescent="0.25">
      <c r="A60" s="17"/>
      <c r="B60" s="20" t="s">
        <v>87</v>
      </c>
      <c r="C60" s="37"/>
      <c r="D60" s="38"/>
      <c r="E60" s="31"/>
      <c r="F60" s="50"/>
      <c r="G60" s="51"/>
      <c r="ZZ60" s="9"/>
    </row>
    <row r="61" spans="1:702" ht="30" x14ac:dyDescent="0.25">
      <c r="A61" s="17"/>
      <c r="B61" s="20" t="s">
        <v>88</v>
      </c>
      <c r="C61" s="37"/>
      <c r="D61" s="38"/>
      <c r="E61" s="31"/>
      <c r="F61" s="50"/>
      <c r="G61" s="51"/>
      <c r="ZZ61" s="9"/>
    </row>
    <row r="62" spans="1:702" ht="15.75" x14ac:dyDescent="0.25">
      <c r="A62" s="17">
        <v>4</v>
      </c>
      <c r="B62" s="40" t="s">
        <v>90</v>
      </c>
      <c r="C62" s="28"/>
      <c r="D62" s="31"/>
      <c r="E62" s="31"/>
      <c r="F62" s="48"/>
      <c r="G62" s="49"/>
      <c r="ZZ62" s="9"/>
    </row>
    <row r="63" spans="1:702" ht="15.75" x14ac:dyDescent="0.25">
      <c r="A63" s="17">
        <v>41</v>
      </c>
      <c r="B63" s="39" t="s">
        <v>89</v>
      </c>
      <c r="C63" s="28"/>
      <c r="D63" s="31"/>
      <c r="E63" s="31"/>
      <c r="F63" s="48"/>
      <c r="G63" s="49"/>
      <c r="ZZ63" s="9"/>
    </row>
    <row r="64" spans="1:702" ht="15.75" x14ac:dyDescent="0.25">
      <c r="A64" s="17">
        <v>411</v>
      </c>
      <c r="B64" s="25" t="s">
        <v>91</v>
      </c>
      <c r="C64" s="28"/>
      <c r="D64" s="31"/>
      <c r="E64" s="31"/>
      <c r="F64" s="48"/>
      <c r="G64" s="49"/>
      <c r="ZZ64" s="9"/>
    </row>
    <row r="65" spans="1:702" ht="15.75" x14ac:dyDescent="0.25">
      <c r="A65" s="17"/>
      <c r="B65" s="20" t="s">
        <v>92</v>
      </c>
      <c r="C65" s="28" t="s">
        <v>45</v>
      </c>
      <c r="D65" s="31">
        <v>40</v>
      </c>
      <c r="E65" s="31"/>
      <c r="F65" s="48"/>
      <c r="G65" s="49">
        <f t="shared" ref="G65:G67" si="6">ROUND(D65*F65,2)</f>
        <v>0</v>
      </c>
      <c r="ZZ65" s="9"/>
    </row>
    <row r="66" spans="1:702" ht="15.75" x14ac:dyDescent="0.25">
      <c r="A66" s="17"/>
      <c r="B66" s="20" t="s">
        <v>93</v>
      </c>
      <c r="C66" s="28" t="s">
        <v>45</v>
      </c>
      <c r="D66" s="31">
        <v>50</v>
      </c>
      <c r="E66" s="31"/>
      <c r="F66" s="48"/>
      <c r="G66" s="49">
        <f t="shared" si="6"/>
        <v>0</v>
      </c>
      <c r="ZZ66" s="9"/>
    </row>
    <row r="67" spans="1:702" ht="15.75" x14ac:dyDescent="0.25">
      <c r="A67" s="17"/>
      <c r="B67" s="20" t="s">
        <v>94</v>
      </c>
      <c r="C67" s="28" t="s">
        <v>45</v>
      </c>
      <c r="D67" s="31">
        <v>2</v>
      </c>
      <c r="E67" s="31"/>
      <c r="F67" s="48"/>
      <c r="G67" s="49">
        <f t="shared" si="6"/>
        <v>0</v>
      </c>
      <c r="ZZ67" s="9"/>
    </row>
    <row r="68" spans="1:702" ht="15.75" x14ac:dyDescent="0.25">
      <c r="A68" s="17"/>
      <c r="B68" s="25"/>
      <c r="C68" s="28"/>
      <c r="D68" s="31"/>
      <c r="E68" s="31"/>
      <c r="F68" s="48"/>
      <c r="G68" s="49"/>
      <c r="ZZ68" s="9"/>
    </row>
    <row r="69" spans="1:702" ht="15.75" x14ac:dyDescent="0.25">
      <c r="A69" s="17">
        <v>422</v>
      </c>
      <c r="B69" s="24" t="s">
        <v>95</v>
      </c>
      <c r="C69" s="28"/>
      <c r="D69" s="31"/>
      <c r="E69" s="31"/>
      <c r="F69" s="48"/>
      <c r="G69" s="49"/>
      <c r="ZZ69" s="9"/>
    </row>
    <row r="70" spans="1:702" ht="15.75" x14ac:dyDescent="0.25">
      <c r="A70" s="17">
        <v>4221</v>
      </c>
      <c r="B70" s="24" t="s">
        <v>96</v>
      </c>
      <c r="C70" s="28"/>
      <c r="D70" s="31"/>
      <c r="E70" s="31"/>
      <c r="F70" s="48"/>
      <c r="G70" s="49"/>
      <c r="ZZ70" s="9"/>
    </row>
    <row r="71" spans="1:702" ht="15.75" x14ac:dyDescent="0.25">
      <c r="A71" s="17"/>
      <c r="B71" s="20" t="s">
        <v>92</v>
      </c>
      <c r="C71" s="28" t="s">
        <v>45</v>
      </c>
      <c r="D71" s="31">
        <v>40</v>
      </c>
      <c r="E71" s="31"/>
      <c r="F71" s="48"/>
      <c r="G71" s="49">
        <f t="shared" ref="G71:G74" si="7">ROUND(D71*F71,2)</f>
        <v>0</v>
      </c>
      <c r="ZZ71" s="9"/>
    </row>
    <row r="72" spans="1:702" ht="15.75" x14ac:dyDescent="0.25">
      <c r="A72" s="17"/>
      <c r="B72" s="20" t="s">
        <v>93</v>
      </c>
      <c r="C72" s="28" t="s">
        <v>45</v>
      </c>
      <c r="D72" s="31">
        <v>50</v>
      </c>
      <c r="E72" s="31"/>
      <c r="F72" s="48"/>
      <c r="G72" s="49">
        <f t="shared" si="7"/>
        <v>0</v>
      </c>
      <c r="ZZ72" s="9"/>
    </row>
    <row r="73" spans="1:702" ht="15.75" x14ac:dyDescent="0.25">
      <c r="A73" s="17"/>
      <c r="B73" s="20" t="s">
        <v>97</v>
      </c>
      <c r="C73" s="28" t="s">
        <v>45</v>
      </c>
      <c r="D73" s="31">
        <v>7</v>
      </c>
      <c r="E73" s="31"/>
      <c r="F73" s="48"/>
      <c r="G73" s="49">
        <f t="shared" si="7"/>
        <v>0</v>
      </c>
      <c r="ZZ73" s="9"/>
    </row>
    <row r="74" spans="1:702" ht="15.75" x14ac:dyDescent="0.25">
      <c r="A74" s="17"/>
      <c r="B74" s="20" t="s">
        <v>94</v>
      </c>
      <c r="C74" s="28" t="s">
        <v>45</v>
      </c>
      <c r="D74" s="31">
        <v>2</v>
      </c>
      <c r="E74" s="31"/>
      <c r="F74" s="48"/>
      <c r="G74" s="49">
        <f t="shared" si="7"/>
        <v>0</v>
      </c>
      <c r="ZZ74" s="9"/>
    </row>
    <row r="75" spans="1:702" ht="15.75" x14ac:dyDescent="0.25">
      <c r="A75" s="17">
        <v>4222</v>
      </c>
      <c r="B75" s="24" t="s">
        <v>101</v>
      </c>
      <c r="C75" s="28"/>
      <c r="D75" s="31"/>
      <c r="E75" s="31"/>
      <c r="F75" s="48"/>
      <c r="G75" s="49"/>
      <c r="ZZ75" s="9"/>
    </row>
    <row r="76" spans="1:702" ht="15.75" x14ac:dyDescent="0.25">
      <c r="A76" s="17"/>
      <c r="B76" s="20" t="s">
        <v>100</v>
      </c>
      <c r="C76" s="28" t="s">
        <v>83</v>
      </c>
      <c r="D76" s="31">
        <v>35</v>
      </c>
      <c r="E76" s="31"/>
      <c r="F76" s="48"/>
      <c r="G76" s="49">
        <f t="shared" ref="G76:G80" si="8">ROUND(D76*F76,2)</f>
        <v>0</v>
      </c>
      <c r="ZZ76" s="9"/>
    </row>
    <row r="77" spans="1:702" ht="15.75" x14ac:dyDescent="0.25">
      <c r="A77" s="17"/>
      <c r="B77" s="20" t="s">
        <v>98</v>
      </c>
      <c r="C77" s="28" t="s">
        <v>83</v>
      </c>
      <c r="D77" s="31">
        <v>30</v>
      </c>
      <c r="E77" s="31"/>
      <c r="F77" s="48"/>
      <c r="G77" s="49">
        <f t="shared" si="8"/>
        <v>0</v>
      </c>
      <c r="ZZ77" s="9"/>
    </row>
    <row r="78" spans="1:702" ht="15.75" x14ac:dyDescent="0.25">
      <c r="A78" s="17"/>
      <c r="B78" s="20" t="s">
        <v>99</v>
      </c>
      <c r="C78" s="28" t="s">
        <v>83</v>
      </c>
      <c r="D78" s="31">
        <v>3</v>
      </c>
      <c r="E78" s="31"/>
      <c r="F78" s="48"/>
      <c r="G78" s="49">
        <f t="shared" si="8"/>
        <v>0</v>
      </c>
      <c r="ZZ78" s="9"/>
    </row>
    <row r="79" spans="1:702" ht="15.75" x14ac:dyDescent="0.25">
      <c r="A79" s="17">
        <v>4223</v>
      </c>
      <c r="B79" s="39" t="s">
        <v>102</v>
      </c>
      <c r="C79" s="28" t="s">
        <v>83</v>
      </c>
      <c r="D79" s="31">
        <v>8</v>
      </c>
      <c r="E79" s="31"/>
      <c r="F79" s="48"/>
      <c r="G79" s="49">
        <f t="shared" si="8"/>
        <v>0</v>
      </c>
      <c r="ZZ79" s="9"/>
    </row>
    <row r="80" spans="1:702" ht="15.75" x14ac:dyDescent="0.25">
      <c r="A80" s="17">
        <v>423</v>
      </c>
      <c r="B80" s="39" t="s">
        <v>103</v>
      </c>
      <c r="C80" s="28" t="s">
        <v>0</v>
      </c>
      <c r="D80" s="31">
        <v>2</v>
      </c>
      <c r="E80" s="31"/>
      <c r="F80" s="48"/>
      <c r="G80" s="49">
        <f t="shared" si="8"/>
        <v>0</v>
      </c>
      <c r="ZZ80" s="9"/>
    </row>
    <row r="81" spans="1:702" ht="15.75" x14ac:dyDescent="0.25">
      <c r="A81" s="17"/>
      <c r="B81" s="25"/>
      <c r="C81" s="28"/>
      <c r="D81" s="31"/>
      <c r="E81" s="31"/>
      <c r="F81" s="48"/>
      <c r="G81" s="49"/>
      <c r="ZZ81" s="9"/>
    </row>
    <row r="82" spans="1:702" ht="15.75" x14ac:dyDescent="0.25">
      <c r="A82" s="17">
        <v>43</v>
      </c>
      <c r="B82" s="39" t="s">
        <v>104</v>
      </c>
      <c r="C82" s="28"/>
      <c r="D82" s="31"/>
      <c r="E82" s="31"/>
      <c r="F82" s="48"/>
      <c r="G82" s="49"/>
      <c r="ZZ82" s="9"/>
    </row>
    <row r="83" spans="1:702" ht="15.75" x14ac:dyDescent="0.25">
      <c r="A83" s="17"/>
      <c r="B83" s="25" t="s">
        <v>105</v>
      </c>
      <c r="C83" s="28" t="s">
        <v>45</v>
      </c>
      <c r="D83" s="31">
        <v>5</v>
      </c>
      <c r="E83" s="31"/>
      <c r="F83" s="48"/>
      <c r="G83" s="49">
        <f t="shared" ref="G83" si="9">ROUND(D83*F83,2)</f>
        <v>0</v>
      </c>
      <c r="ZZ83" s="9"/>
    </row>
    <row r="84" spans="1:702" ht="15.75" x14ac:dyDescent="0.25">
      <c r="A84" s="17"/>
      <c r="B84" s="24"/>
      <c r="C84" s="28"/>
      <c r="D84" s="31"/>
      <c r="E84" s="31"/>
      <c r="F84" s="48"/>
      <c r="G84" s="49"/>
      <c r="ZZ84" s="9"/>
    </row>
    <row r="85" spans="1:702" ht="15.75" x14ac:dyDescent="0.25">
      <c r="A85" s="17">
        <v>44</v>
      </c>
      <c r="B85" s="24" t="s">
        <v>106</v>
      </c>
      <c r="C85" s="28"/>
      <c r="D85" s="31"/>
      <c r="E85" s="31"/>
      <c r="F85" s="48"/>
      <c r="G85" s="49"/>
      <c r="ZZ85" s="9"/>
    </row>
    <row r="86" spans="1:702" ht="15.75" x14ac:dyDescent="0.25">
      <c r="A86" s="17">
        <v>441</v>
      </c>
      <c r="B86" s="24" t="s">
        <v>107</v>
      </c>
      <c r="C86" s="28" t="s">
        <v>0</v>
      </c>
      <c r="D86" s="31">
        <v>3</v>
      </c>
      <c r="E86" s="31"/>
      <c r="F86" s="48"/>
      <c r="G86" s="49">
        <f t="shared" ref="G86:G87" si="10">ROUND(D86*F86,2)</f>
        <v>0</v>
      </c>
      <c r="ZZ86" s="9"/>
    </row>
    <row r="87" spans="1:702" ht="15.75" x14ac:dyDescent="0.25">
      <c r="A87" s="17">
        <v>442</v>
      </c>
      <c r="B87" s="24" t="s">
        <v>108</v>
      </c>
      <c r="C87" s="28" t="s">
        <v>83</v>
      </c>
      <c r="D87" s="31">
        <v>18</v>
      </c>
      <c r="E87" s="31"/>
      <c r="F87" s="48"/>
      <c r="G87" s="49">
        <f t="shared" si="10"/>
        <v>0</v>
      </c>
      <c r="ZZ87" s="9"/>
    </row>
    <row r="88" spans="1:702" ht="15.75" x14ac:dyDescent="0.25">
      <c r="A88" s="17"/>
      <c r="B88" s="24"/>
      <c r="C88" s="28"/>
      <c r="D88" s="31"/>
      <c r="E88" s="31"/>
      <c r="F88" s="48"/>
      <c r="G88" s="49"/>
      <c r="ZZ88" s="9"/>
    </row>
    <row r="89" spans="1:702" ht="15.75" x14ac:dyDescent="0.25">
      <c r="A89" s="26">
        <v>5</v>
      </c>
      <c r="B89" s="27" t="s">
        <v>29</v>
      </c>
      <c r="C89" s="28"/>
      <c r="D89" s="30"/>
      <c r="E89" s="30"/>
      <c r="F89" s="45"/>
      <c r="G89" s="46"/>
      <c r="ZY89" t="s">
        <v>30</v>
      </c>
      <c r="ZZ89" s="9"/>
    </row>
    <row r="90" spans="1:702" ht="15.75" x14ac:dyDescent="0.25">
      <c r="A90" s="17"/>
      <c r="B90" s="18" t="s">
        <v>31</v>
      </c>
      <c r="C90" s="47" t="s">
        <v>32</v>
      </c>
      <c r="D90" s="31">
        <v>1</v>
      </c>
      <c r="E90" s="31"/>
      <c r="F90" s="48"/>
      <c r="G90" s="49">
        <f>ROUND(D90*F90,2)</f>
        <v>0</v>
      </c>
      <c r="ZY90" t="s">
        <v>33</v>
      </c>
      <c r="ZZ90" s="9" t="s">
        <v>34</v>
      </c>
    </row>
    <row r="91" spans="1:702" ht="15.75" x14ac:dyDescent="0.25">
      <c r="A91" s="10"/>
      <c r="B91" s="11"/>
      <c r="C91" s="52"/>
      <c r="D91" s="53"/>
      <c r="E91" s="53"/>
      <c r="F91" s="54"/>
      <c r="G91" s="55"/>
    </row>
    <row r="92" spans="1:702" x14ac:dyDescent="0.25">
      <c r="A92" s="12"/>
      <c r="B92" s="12"/>
      <c r="C92" s="12"/>
      <c r="D92" s="12"/>
      <c r="E92" s="12"/>
      <c r="F92" s="12"/>
      <c r="G92" s="12"/>
    </row>
    <row r="93" spans="1:702" ht="30" customHeight="1" x14ac:dyDescent="0.25">
      <c r="B93" s="13" t="s">
        <v>109</v>
      </c>
      <c r="C93" s="32">
        <f>SUM(G5:G90)</f>
        <v>0</v>
      </c>
      <c r="D93" s="32"/>
      <c r="E93" s="32"/>
      <c r="G93" s="14">
        <f>SUBTOTAL(109,G4:G91)</f>
        <v>0</v>
      </c>
      <c r="ZY93" t="s">
        <v>35</v>
      </c>
    </row>
    <row r="94" spans="1:702" ht="30" customHeight="1" x14ac:dyDescent="0.25">
      <c r="A94" s="15">
        <v>20</v>
      </c>
      <c r="B94" s="13" t="str">
        <f>CONCATENATE("Montant TVA (",A94,"%)")</f>
        <v>Montant TVA (20%)</v>
      </c>
      <c r="C94" s="33"/>
      <c r="D94" s="33"/>
      <c r="E94" s="33"/>
      <c r="G94" s="14">
        <f>(G93*A94)/100</f>
        <v>0</v>
      </c>
      <c r="ZY94" t="s">
        <v>36</v>
      </c>
    </row>
    <row r="95" spans="1:702" ht="30" customHeight="1" x14ac:dyDescent="0.25">
      <c r="B95" s="13" t="s">
        <v>37</v>
      </c>
      <c r="C95" s="32">
        <f>C93*(1+C94)</f>
        <v>0</v>
      </c>
      <c r="D95" s="32"/>
      <c r="E95" s="32"/>
      <c r="G95" s="14">
        <f>G93+G94</f>
        <v>0</v>
      </c>
      <c r="ZY95" t="s">
        <v>38</v>
      </c>
    </row>
    <row r="96" spans="1:702" x14ac:dyDescent="0.25">
      <c r="G96" s="14"/>
    </row>
    <row r="97" spans="7:7" x14ac:dyDescent="0.25">
      <c r="G97" s="14"/>
    </row>
  </sheetData>
  <mergeCells count="8">
    <mergeCell ref="C93:E93"/>
    <mergeCell ref="C94:E94"/>
    <mergeCell ref="C95:E95"/>
    <mergeCell ref="A1:G1"/>
    <mergeCell ref="C58:C61"/>
    <mergeCell ref="D58:D61"/>
    <mergeCell ref="G58:G61"/>
    <mergeCell ref="F58:F61"/>
  </mergeCells>
  <printOptions horizontalCentered="1"/>
  <pageMargins left="0.06" right="0.06" top="0.06" bottom="0.06" header="0.76" footer="0.76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N°04  PLATRERIE - MENUISERI</vt:lpstr>
      <vt:lpstr>'Lot N°04  PLATRERIE - MENUISERI'!Impression_des_titres</vt:lpstr>
      <vt:lpstr>'Lot N°04  PLATRERIE - MENUISERI'!Zone_d_impression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dessin1</dc:creator>
  <cp:lastModifiedBy>CHOLEZ Paul</cp:lastModifiedBy>
  <dcterms:created xsi:type="dcterms:W3CDTF">2025-02-14T10:34:11Z</dcterms:created>
  <dcterms:modified xsi:type="dcterms:W3CDTF">2025-08-07T12:58:25Z</dcterms:modified>
</cp:coreProperties>
</file>