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O:\ACHATS\MARCHE-3\NETTOYAGE\1 - DOSSIERS EN COURS\DAF_2025_000077 - Nettoyage MONTAUBAN\10 - DAF_2025_000077\10B - Doc travail\Lot 3 - Caylus Cahors\Poste 2\Annexes CT\"/>
    </mc:Choice>
  </mc:AlternateContent>
  <bookViews>
    <workbookView xWindow="13830" yWindow="1590" windowWidth="13605" windowHeight="8490" activeTab="4"/>
  </bookViews>
  <sheets>
    <sheet name="109" sheetId="16" r:id="rId1"/>
    <sheet name="142" sheetId="8" r:id="rId2"/>
    <sheet name="143" sheetId="13" r:id="rId3"/>
    <sheet name="CAP DEL BOSC" sheetId="15" r:id="rId4"/>
    <sheet name="Total" sheetId="12" r:id="rId5"/>
  </sheets>
  <definedNames>
    <definedName name="_xlnm.Print_Area" localSheetId="0">'109'!$A$5:$K$28</definedName>
    <definedName name="_xlnm.Print_Area" localSheetId="1">'142'!$A$5:$K$42</definedName>
    <definedName name="_xlnm.Print_Area" localSheetId="2">'143'!$A$5:$K$37</definedName>
    <definedName name="_xlnm.Print_Area" localSheetId="3">'CAP DEL BOSC'!$A$5:$K$23</definedName>
    <definedName name="_xlnm.Print_Area" localSheetId="4">Total!$A$1:$I$32</definedName>
  </definedNames>
  <calcPr calcId="162913"/>
</workbook>
</file>

<file path=xl/calcChain.xml><?xml version="1.0" encoding="utf-8"?>
<calcChain xmlns="http://schemas.openxmlformats.org/spreadsheetml/2006/main">
  <c r="B11" i="12" l="1"/>
  <c r="B10" i="12"/>
  <c r="E16" i="15" l="1"/>
  <c r="E8" i="12"/>
  <c r="E9" i="12"/>
  <c r="B13" i="12"/>
  <c r="B18" i="12"/>
  <c r="B19" i="12"/>
  <c r="B20" i="12"/>
  <c r="B21" i="12"/>
  <c r="B22" i="12"/>
  <c r="B23" i="12"/>
  <c r="E13" i="15"/>
  <c r="I15" i="15"/>
  <c r="I17" i="15"/>
  <c r="E17" i="15"/>
  <c r="E20" i="15"/>
  <c r="E21" i="15"/>
  <c r="E11" i="13"/>
  <c r="E24" i="13"/>
  <c r="E13" i="13"/>
  <c r="I23" i="13"/>
  <c r="H9" i="12" s="1"/>
  <c r="E25" i="13"/>
  <c r="B12" i="12"/>
  <c r="I25" i="13"/>
  <c r="E26" i="13"/>
  <c r="E27" i="13"/>
  <c r="B9" i="12"/>
  <c r="E28" i="13"/>
  <c r="E32" i="13"/>
  <c r="E33" i="13" s="1"/>
  <c r="I19" i="8"/>
  <c r="E27" i="8"/>
  <c r="I27" i="8"/>
  <c r="I29" i="8"/>
  <c r="E30" i="8"/>
  <c r="B8" i="12" s="1"/>
  <c r="E31" i="8"/>
  <c r="E33" i="8" s="1"/>
  <c r="I31" i="8"/>
  <c r="E32" i="8"/>
  <c r="B7" i="12" s="1"/>
  <c r="E36" i="8"/>
  <c r="E37" i="8" s="1"/>
  <c r="E15" i="16"/>
  <c r="I17" i="16"/>
  <c r="E18" i="16"/>
  <c r="E19" i="16"/>
  <c r="I19" i="16"/>
  <c r="E20" i="16"/>
  <c r="E21" i="16"/>
  <c r="E22" i="16"/>
  <c r="E25" i="16"/>
  <c r="E26" i="16"/>
  <c r="E27" i="16"/>
  <c r="E28" i="16"/>
  <c r="E29" i="13"/>
  <c r="H6" i="12"/>
  <c r="B14" i="12" l="1"/>
  <c r="E7" i="12"/>
  <c r="E10" i="12" s="1"/>
</calcChain>
</file>

<file path=xl/sharedStrings.xml><?xml version="1.0" encoding="utf-8"?>
<sst xmlns="http://schemas.openxmlformats.org/spreadsheetml/2006/main" count="349" uniqueCount="132">
  <si>
    <t>Carrelage</t>
  </si>
  <si>
    <t>Niveau</t>
  </si>
  <si>
    <t>Type de locaux</t>
  </si>
  <si>
    <t>Nature du sol</t>
  </si>
  <si>
    <t>Matériels demandés</t>
  </si>
  <si>
    <t xml:space="preserve">Matériels </t>
  </si>
  <si>
    <r>
      <t xml:space="preserve">mètres </t>
    </r>
    <r>
      <rPr>
        <b/>
        <vertAlign val="superscript"/>
        <sz val="18"/>
        <rFont val="Arial"/>
        <family val="2"/>
      </rPr>
      <t>2</t>
    </r>
  </si>
  <si>
    <t>Escalier</t>
  </si>
  <si>
    <t xml:space="preserve">Effectif/jour : </t>
  </si>
  <si>
    <t>Fréquence</t>
  </si>
  <si>
    <t>Prestation</t>
  </si>
  <si>
    <t>Couloir</t>
  </si>
  <si>
    <t>Hall</t>
  </si>
  <si>
    <t>Palier</t>
  </si>
  <si>
    <t>0/1/2</t>
  </si>
  <si>
    <t>Vitrerie</t>
  </si>
  <si>
    <t>Local femme de ménage</t>
  </si>
  <si>
    <t>Cuisine</t>
  </si>
  <si>
    <t>Effectif/jour</t>
  </si>
  <si>
    <t>Total surface sanitaires/bloc hygiène</t>
  </si>
  <si>
    <t>Surface en carrelage</t>
  </si>
  <si>
    <t>Total vitrerie sur une face</t>
  </si>
  <si>
    <t>Laverie</t>
  </si>
  <si>
    <t>A charge du titulaire</t>
  </si>
  <si>
    <t>A la charge du titulaire</t>
  </si>
  <si>
    <t>1/2-</t>
  </si>
  <si>
    <t>Bâtiment 142</t>
  </si>
  <si>
    <t>Bâtiment 143</t>
  </si>
  <si>
    <t>Terrasse</t>
  </si>
  <si>
    <t>CAP DEL BOSC</t>
  </si>
  <si>
    <t>Distributeurs de prod mains</t>
  </si>
  <si>
    <t>Brosses avec réceptacles</t>
  </si>
  <si>
    <t>Bâtiment 109</t>
  </si>
  <si>
    <t xml:space="preserve">Salon </t>
  </si>
  <si>
    <t>Dépoussiérage des meubles, tableaux, extincteurs, appliques murales, tuyauterie, enlèvement des toiles d’araignées,aspiration des sols, nettoyage des plinthes, enlèvement des traces, vider les poubelles et remplacer les sacs.</t>
  </si>
  <si>
    <t xml:space="preserve">Dépoussiérage des meubles, appliques murales, tuyauterie, enlèvement des toiles d’araignées,aspiration des sols, nettoyage des plinthes, enlèvement des traces, vider les poubelles et remplacer les sacs.reconditionnement de la chambre avec changement de couchage ou pas, des serviettes de toilettes </t>
  </si>
  <si>
    <t xml:space="preserve">Nettoyage et enlèvement des traces sur les encadrements des portes. Nettoyage de la vitrerie (intérieur, extérieur). Dépoussiérage des rebords de fenêtre. </t>
  </si>
  <si>
    <t>Sanitaires</t>
  </si>
  <si>
    <t xml:space="preserve">Sanitaires </t>
  </si>
  <si>
    <t>Total</t>
  </si>
  <si>
    <t>Chambres</t>
  </si>
  <si>
    <t xml:space="preserve"> Soutien sur fonds propres des bâtiments d'hebergement et d'hôtellerie</t>
  </si>
  <si>
    <t>NATURE ET PÉRIODICITÉ DES PRESTATIONS A RÉALISER</t>
  </si>
  <si>
    <r>
      <t>Surface en m</t>
    </r>
    <r>
      <rPr>
        <b/>
        <vertAlign val="superscript"/>
        <sz val="18"/>
        <rFont val="Arial"/>
        <family val="2"/>
      </rPr>
      <t>2</t>
    </r>
  </si>
  <si>
    <t>Prestations</t>
  </si>
  <si>
    <t>Total vitrerie</t>
  </si>
  <si>
    <t>Total surface hall/palier</t>
  </si>
  <si>
    <t>Total surface couloir</t>
  </si>
  <si>
    <t>Total surface sanitaires</t>
  </si>
  <si>
    <t>Surface Carrelage</t>
  </si>
  <si>
    <t>Surface totale</t>
  </si>
  <si>
    <t>Total surface chambres</t>
  </si>
  <si>
    <t>Total surface salon</t>
  </si>
  <si>
    <t>Total surface cuisine</t>
  </si>
  <si>
    <t>Total surface laverie</t>
  </si>
  <si>
    <t>Surface carrelage</t>
  </si>
  <si>
    <t xml:space="preserve">Effectifs/jour : </t>
  </si>
  <si>
    <t>Total surface terrasse</t>
  </si>
  <si>
    <t>N° de pièce</t>
  </si>
  <si>
    <t>M²</t>
  </si>
  <si>
    <t>N° pièce</t>
  </si>
  <si>
    <t>013/012/011</t>
  </si>
  <si>
    <t>Parquet</t>
  </si>
  <si>
    <t>012</t>
  </si>
  <si>
    <t>015</t>
  </si>
  <si>
    <t>115</t>
  </si>
  <si>
    <t>215</t>
  </si>
  <si>
    <t>007/008/009</t>
  </si>
  <si>
    <t>010</t>
  </si>
  <si>
    <t>011</t>
  </si>
  <si>
    <t>Fenêtre : 1</t>
  </si>
  <si>
    <t>Fenêtres : 2</t>
  </si>
  <si>
    <t xml:space="preserve">Toilette : 1
Lavabo : 1
Miroir : 1       </t>
  </si>
  <si>
    <t xml:space="preserve">Toilette : 1
Lavabo : 1 
Miroir : 1       </t>
  </si>
  <si>
    <t>Total distributeurs
sur site</t>
  </si>
  <si>
    <t>Distributeurs papier feuille à feuille</t>
  </si>
  <si>
    <t>Distributeurs de papier WC</t>
  </si>
  <si>
    <t xml:space="preserve"> Grande poubelles</t>
  </si>
  <si>
    <t>Petite poubelles</t>
  </si>
  <si>
    <t>ANNEXE CT13 au CCTP</t>
  </si>
  <si>
    <t>Camp LCL NORMAND</t>
  </si>
  <si>
    <t>Grande poubelles</t>
  </si>
  <si>
    <t>Dist papier WC : 1
Petite poubelle : 1
Brosse WC : 1</t>
  </si>
  <si>
    <t xml:space="preserve">Toilettes : 2
Lavabos : 3 
Miroirs : 3          </t>
  </si>
  <si>
    <t xml:space="preserve">Toilettes : 2
Lavabos : 3
Miroirs : 3          </t>
  </si>
  <si>
    <t>Dist prod M : 1
 Dist papier WC : 2 
Dist papier feuille à feuille : 1
Grande poubelle : 1
Brosse WC : 2</t>
  </si>
  <si>
    <t>Dist prod M : 1 
Dist papier WC : 2 
Dist papier feuille à feuille : 1
Grande poubelle : 1
Brosse WC : 2</t>
  </si>
  <si>
    <t>Dist prod M : 1
Dist papier WC : 2 
Dist papier feuille à feuille : 1
Grande poubelle : 1
Brosse WC : 2</t>
  </si>
  <si>
    <t xml:space="preserve"> 1 fois/semaine lundi ou mardi </t>
  </si>
  <si>
    <t xml:space="preserve"> 2 fois/semaine lundi et jeudi</t>
  </si>
  <si>
    <t>A la demande</t>
  </si>
  <si>
    <t xml:space="preserve">A la demande </t>
  </si>
  <si>
    <t>Surface Moquette</t>
  </si>
  <si>
    <t>Surface Parquet</t>
  </si>
  <si>
    <t>Total surface</t>
  </si>
  <si>
    <r>
      <t xml:space="preserve">Mètres </t>
    </r>
    <r>
      <rPr>
        <b/>
        <vertAlign val="superscript"/>
        <sz val="18"/>
        <rFont val="Arial"/>
        <family val="2"/>
      </rPr>
      <t>2</t>
    </r>
  </si>
  <si>
    <t>A la charge du titulaire : 9m2</t>
  </si>
  <si>
    <r>
      <t xml:space="preserve">1 fois/mois
Premier lundi du mois
</t>
    </r>
    <r>
      <rPr>
        <b/>
        <sz val="18"/>
        <color indexed="10"/>
        <rFont val="Arial"/>
        <family val="2"/>
      </rPr>
      <t/>
    </r>
  </si>
  <si>
    <t>Surface en moquette</t>
  </si>
  <si>
    <t xml:space="preserve">Toilette : 1
Lavabo : 1
Miroir : 1         </t>
  </si>
  <si>
    <t>Hall entrée</t>
  </si>
  <si>
    <t xml:space="preserve">Toilettes : 2
Lavabo : 1
Miroir : 1         </t>
  </si>
  <si>
    <t>Dist prod M : 1 
Dist papier WC : 1 
Dist papier feuille à feuille : 1
Grande poubelle : 1
Brosse WC : 1</t>
  </si>
  <si>
    <t>Dist prod M : 1 
Dist papier WC : 2 
Dist papier feuille à feuille : 2
Grande poubelle : 1
Brosse WC : 2</t>
  </si>
  <si>
    <t>Pas numéroter</t>
  </si>
  <si>
    <t xml:space="preserve">Carrelage </t>
  </si>
  <si>
    <t xml:space="preserve">1 fois/mois </t>
  </si>
  <si>
    <t>2 fois/semaine lundi et jeudi</t>
  </si>
  <si>
    <t>Evier : 1</t>
  </si>
  <si>
    <t xml:space="preserve">Fenêtre : 1
Porte fenêtre  Entrée </t>
  </si>
  <si>
    <t>Moquette</t>
  </si>
  <si>
    <t xml:space="preserve">Lit : 1
Chevet : 2 
Bureau : 1 
</t>
  </si>
  <si>
    <t xml:space="preserve">Lit : 1
Chevet : 2
Bureau : 1 
</t>
  </si>
  <si>
    <t>009/115/217</t>
  </si>
  <si>
    <t xml:space="preserve">12/ 112/212 </t>
  </si>
  <si>
    <t xml:space="preserve">RDC : 
Fenêtre : 1 
</t>
  </si>
  <si>
    <t>1er étage : 
Fenêtre 1</t>
  </si>
  <si>
    <t>Fenêtre : 3</t>
  </si>
  <si>
    <t xml:space="preserve">Porte vitrée : 2 m² 
</t>
  </si>
  <si>
    <t xml:space="preserve">RDC : 
Fenêtres : 8 
Porte d'entrée : 
2 x 80 : 1 
</t>
  </si>
  <si>
    <t>Porte vitrée : 1</t>
  </si>
  <si>
    <t>Surface en parquet</t>
  </si>
  <si>
    <t>Total surface bagagerie / laverie</t>
  </si>
  <si>
    <t xml:space="preserve">Total surface Halls/circulations/ couloirs </t>
  </si>
  <si>
    <t xml:space="preserve">Dépoussiérage des rampes d’escaliers (si escalier), extincteurs, appliques murales, tuyauterie ;
Enlèvement des toiles d’araignées ;
Balayage et lavage des sols ;
Nettoyage des plinthes, enlèvement des traces ; 
Vider les poubelles et remplacer les sacs ;
Nettoyage des grilles ;
Vider et nettoyer les cendriers.
</t>
  </si>
  <si>
    <t xml:space="preserve">Nettoyer les sols, vider les poubelles et si nécessaire les nettoyer, remplacer le sac poubelle ;
Nettoyer, désinfecter les appareils sanitaires, le mobilier sanitaire, les faïences et murs situés à proximités des lavabos, WC (et à proximité des douches) ;
Nettoyer et désinfecter les lavabos et la robinetterie (et les douches, bacs et parois) ;
Nettoyer les interrupteurs, les portes et poignées, les miroirs ;
Désodoriser, aérer les locaux ;
Eliminer les toiles d'araignées ;
Nettoyer et désinfecter les autres faïences que celles citées ci-dessus ;
mettre en place les consommables (papier main, toilettes et savon).
</t>
  </si>
  <si>
    <r>
      <t>Surface en m</t>
    </r>
    <r>
      <rPr>
        <b/>
        <vertAlign val="superscript"/>
        <sz val="18"/>
        <color theme="0"/>
        <rFont val="Arial"/>
        <family val="2"/>
      </rPr>
      <t>2</t>
    </r>
  </si>
  <si>
    <t xml:space="preserve">Enlèvement des toiles d’araignées ;
Dépoussiérage du mobilier et plan de travail ; 
Balayage et lavage des sols ;
Nettoyage des plinthes, enlèvement des traces ;
Vider les poubelles et remplacer les sacs.
</t>
  </si>
  <si>
    <t>Dépoussiérage des rampes d’escaliers (si escalier), extincteurs, appliques murales, tuyauterie ;
Enlèvement des toiles d’araignées ;
Balayage et lavage des sols ;
Nettoyage des plinthes, enlèvement des traces ; 
Vider les poubelles et remplacer les sacs ;
Nettoyage des grilles ;
Vider et nettoyer les cendriers.</t>
  </si>
  <si>
    <t xml:space="preserve">Enlèvement des toiles d’araignées ;
Dépoussiérage, balayage et lavage des sols ;
Nettoyage des plinthes, enlèvement des traces ;
Vider les poubelles et remplacer les sacs ;
Nettoyer les interrupteurs, les portes et poignées.
</t>
  </si>
  <si>
    <t xml:space="preserve">Enlèvement des toiles d’araignées ;
Dépoussiérage du mobilier ;
Balayage et lavage des sols ;
nettoyage des plinthes, enlèvement des traces.
</t>
  </si>
  <si>
    <t>Total surface salons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</si>
</sst>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
  </numFmts>
  <fonts count="34" x14ac:knownFonts="1">
    <font>
      <sz val="10"/>
      <name val="Arial"/>
    </font>
    <font>
      <sz val="10"/>
      <name val="Arial"/>
      <family val="2"/>
    </font>
    <font>
      <sz val="8"/>
      <name val="Arial"/>
      <family val="2"/>
    </font>
    <font>
      <sz val="18"/>
      <name val="Arial"/>
      <family val="2"/>
    </font>
    <font>
      <sz val="36"/>
      <name val="Arial"/>
      <family val="2"/>
    </font>
    <font>
      <b/>
      <sz val="18"/>
      <name val="Arial"/>
      <family val="2"/>
    </font>
    <font>
      <b/>
      <vertAlign val="superscript"/>
      <sz val="18"/>
      <name val="Arial"/>
      <family val="2"/>
    </font>
    <font>
      <b/>
      <sz val="22"/>
      <name val="Arial"/>
      <family val="2"/>
    </font>
    <font>
      <sz val="22"/>
      <name val="Arial"/>
      <family val="2"/>
    </font>
    <font>
      <b/>
      <sz val="44"/>
      <name val="Arial"/>
      <family val="2"/>
    </font>
    <font>
      <sz val="10"/>
      <name val="Arial"/>
      <family val="2"/>
    </font>
    <font>
      <sz val="18"/>
      <color indexed="9"/>
      <name val="Arial"/>
      <family val="2"/>
    </font>
    <font>
      <b/>
      <sz val="18"/>
      <color indexed="9"/>
      <name val="Arial"/>
      <family val="2"/>
    </font>
    <font>
      <b/>
      <i/>
      <u/>
      <sz val="20"/>
      <name val="Arial"/>
      <family val="2"/>
    </font>
    <font>
      <sz val="20"/>
      <name val="Arial"/>
      <family val="2"/>
    </font>
    <font>
      <sz val="10"/>
      <name val="Arial"/>
      <family val="2"/>
    </font>
    <font>
      <b/>
      <sz val="20"/>
      <name val="Arial"/>
      <family val="2"/>
    </font>
    <font>
      <sz val="24"/>
      <color indexed="8"/>
      <name val="Arial"/>
      <family val="2"/>
    </font>
    <font>
      <b/>
      <sz val="26"/>
      <name val="Arial"/>
      <family val="2"/>
    </font>
    <font>
      <sz val="11"/>
      <name val="Arial"/>
      <family val="2"/>
    </font>
    <font>
      <sz val="18"/>
      <color indexed="8"/>
      <name val="Arial"/>
      <family val="2"/>
    </font>
    <font>
      <b/>
      <sz val="18"/>
      <color indexed="10"/>
      <name val="Arial"/>
      <family val="2"/>
    </font>
    <font>
      <b/>
      <sz val="18"/>
      <color rgb="FFFF0000"/>
      <name val="Arial"/>
      <family val="2"/>
    </font>
    <font>
      <sz val="18"/>
      <color rgb="FF000000"/>
      <name val="Arial"/>
      <family val="2"/>
    </font>
    <font>
      <b/>
      <sz val="18"/>
      <color theme="1"/>
      <name val="Arial"/>
      <family val="2"/>
    </font>
    <font>
      <b/>
      <sz val="20"/>
      <color theme="1"/>
      <name val="Arial"/>
      <family val="2"/>
    </font>
    <font>
      <sz val="28"/>
      <color theme="1"/>
      <name val="Arial"/>
      <family val="2"/>
    </font>
    <font>
      <b/>
      <sz val="28"/>
      <color theme="4" tint="-0.249977111117893"/>
      <name val="Arial"/>
      <family val="2"/>
    </font>
    <font>
      <sz val="28"/>
      <color theme="4" tint="-0.249977111117893"/>
      <name val="Arial"/>
      <family val="2"/>
    </font>
    <font>
      <sz val="18"/>
      <color theme="1"/>
      <name val="Arial"/>
      <family val="2"/>
    </font>
    <font>
      <b/>
      <sz val="18"/>
      <color theme="4" tint="-0.249977111117893"/>
      <name val="Arial"/>
      <family val="2"/>
    </font>
    <font>
      <sz val="18"/>
      <color theme="4" tint="-0.249977111117893"/>
      <name val="Arial"/>
      <family val="2"/>
    </font>
    <font>
      <b/>
      <sz val="18"/>
      <color theme="0"/>
      <name val="Arial"/>
      <family val="2"/>
    </font>
    <font>
      <b/>
      <vertAlign val="superscript"/>
      <sz val="18"/>
      <color theme="0"/>
      <name val="Arial"/>
      <family val="2"/>
    </font>
  </fonts>
  <fills count="18">
    <fill>
      <patternFill patternType="none"/>
    </fill>
    <fill>
      <patternFill patternType="gray125"/>
    </fill>
    <fill>
      <patternFill patternType="solid">
        <fgColor indexed="9"/>
        <bgColor indexed="64"/>
      </patternFill>
    </fill>
    <fill>
      <patternFill patternType="solid">
        <fgColor indexed="55"/>
        <bgColor indexed="64"/>
      </patternFill>
    </fill>
    <fill>
      <patternFill patternType="lightDown"/>
    </fill>
    <fill>
      <patternFill patternType="solid">
        <fgColor indexed="23"/>
        <bgColor indexed="64"/>
      </patternFill>
    </fill>
    <fill>
      <patternFill patternType="solid">
        <fgColor rgb="FFFFFF00"/>
        <bgColor indexed="64"/>
      </patternFill>
    </fill>
    <fill>
      <patternFill patternType="solid">
        <fgColor theme="0"/>
        <bgColor indexed="64"/>
      </patternFill>
    </fill>
    <fill>
      <patternFill patternType="lightDown">
        <bgColor theme="0"/>
      </patternFill>
    </fill>
    <fill>
      <patternFill patternType="solid">
        <fgColor rgb="FFFFC000"/>
        <bgColor indexed="64"/>
      </patternFill>
    </fill>
    <fill>
      <patternFill patternType="solid">
        <fgColor theme="2" tint="-0.249977111117893"/>
        <bgColor indexed="64"/>
      </patternFill>
    </fill>
    <fill>
      <patternFill patternType="solid">
        <fgColor theme="9" tint="0.59999389629810485"/>
        <bgColor indexed="64"/>
      </patternFill>
    </fill>
    <fill>
      <patternFill patternType="solid">
        <fgColor rgb="FFFF0000"/>
        <bgColor indexed="64"/>
      </patternFill>
    </fill>
    <fill>
      <patternFill patternType="solid">
        <fgColor theme="0" tint="-4.9989318521683403E-2"/>
        <bgColor indexed="64"/>
      </patternFill>
    </fill>
    <fill>
      <patternFill patternType="lightUp"/>
    </fill>
    <fill>
      <patternFill patternType="solid">
        <fgColor theme="6" tint="0.59999389629810485"/>
        <bgColor indexed="64"/>
      </patternFill>
    </fill>
    <fill>
      <patternFill patternType="solid">
        <fgColor theme="6" tint="0.39997558519241921"/>
        <bgColor indexed="64"/>
      </patternFill>
    </fill>
    <fill>
      <patternFill patternType="solid">
        <fgColor rgb="FFCC66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theme="4"/>
      </top>
      <bottom/>
      <diagonal/>
    </border>
    <border>
      <left style="thin">
        <color indexed="64"/>
      </left>
      <right/>
      <top style="thin">
        <color theme="4"/>
      </top>
      <bottom/>
      <diagonal/>
    </border>
    <border>
      <left style="thin">
        <color indexed="64"/>
      </left>
      <right style="thin">
        <color indexed="64"/>
      </right>
      <top/>
      <bottom style="thin">
        <color theme="4"/>
      </bottom>
      <diagonal/>
    </border>
  </borders>
  <cellStyleXfs count="5">
    <xf numFmtId="0" fontId="0" fillId="0" borderId="0" applyNumberFormat="0" applyFill="0" applyBorder="0" applyProtection="0"/>
    <xf numFmtId="44" fontId="1" fillId="0" borderId="0" applyFont="0" applyFill="0" applyBorder="0" applyAlignment="0" applyProtection="0"/>
    <xf numFmtId="0" fontId="15" fillId="0" borderId="0" applyNumberFormat="0" applyFill="0" applyBorder="0" applyProtection="0"/>
    <xf numFmtId="0" fontId="10" fillId="0" borderId="0" applyNumberFormat="0" applyFill="0" applyBorder="0" applyProtection="0"/>
    <xf numFmtId="0" fontId="2" fillId="0" borderId="0" applyNumberFormat="0" applyFill="0" applyBorder="0" applyProtection="0"/>
  </cellStyleXfs>
  <cellXfs count="219">
    <xf numFmtId="0" fontId="0" fillId="0" borderId="0" xfId="0"/>
    <xf numFmtId="0" fontId="5" fillId="0" borderId="0"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12" fillId="0" borderId="0" xfId="0" applyFont="1" applyFill="1" applyBorder="1" applyAlignment="1">
      <alignment horizontal="center" vertical="center" wrapText="1"/>
    </xf>
    <xf numFmtId="0" fontId="22" fillId="0" borderId="0" xfId="0" applyFont="1" applyFill="1" applyBorder="1" applyAlignment="1">
      <alignment horizontal="center" vertical="center" wrapText="1"/>
    </xf>
    <xf numFmtId="0" fontId="5" fillId="0" borderId="0" xfId="0" applyFont="1" applyFill="1" applyBorder="1" applyAlignment="1">
      <alignment horizontal="center" vertical="center"/>
    </xf>
    <xf numFmtId="0" fontId="3" fillId="0" borderId="1" xfId="0" applyFont="1" applyFill="1" applyBorder="1" applyAlignment="1">
      <alignment horizontal="left" vertical="top" wrapText="1"/>
    </xf>
    <xf numFmtId="0" fontId="5" fillId="0" borderId="0" xfId="0" applyFont="1" applyFill="1" applyBorder="1"/>
    <xf numFmtId="0" fontId="5" fillId="0" borderId="0" xfId="0" applyFont="1" applyFill="1" applyBorder="1" applyAlignment="1"/>
    <xf numFmtId="0" fontId="3" fillId="0" borderId="0" xfId="0" applyFont="1" applyFill="1" applyBorder="1"/>
    <xf numFmtId="0" fontId="5" fillId="0" borderId="1" xfId="0" applyFont="1" applyFill="1" applyBorder="1" applyAlignment="1">
      <alignment horizontal="center" vertical="center"/>
    </xf>
    <xf numFmtId="0" fontId="3" fillId="0" borderId="4" xfId="0" applyFont="1" applyFill="1" applyBorder="1" applyAlignment="1">
      <alignment horizontal="center"/>
    </xf>
    <xf numFmtId="0" fontId="3" fillId="0" borderId="0" xfId="0" applyFont="1"/>
    <xf numFmtId="0" fontId="9" fillId="0" borderId="0" xfId="0" applyFont="1" applyFill="1" applyBorder="1" applyAlignment="1">
      <alignment vertical="center" wrapText="1"/>
    </xf>
    <xf numFmtId="0" fontId="7" fillId="0" borderId="1"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3" fillId="0" borderId="0" xfId="2" applyFont="1"/>
    <xf numFmtId="0" fontId="5" fillId="0" borderId="0" xfId="2" applyFont="1" applyFill="1" applyBorder="1" applyAlignment="1">
      <alignment vertical="center" wrapText="1"/>
    </xf>
    <xf numFmtId="0" fontId="5" fillId="0" borderId="1" xfId="2" applyFont="1" applyFill="1" applyBorder="1" applyAlignment="1">
      <alignment horizontal="center" vertical="center" wrapText="1"/>
    </xf>
    <xf numFmtId="0" fontId="5" fillId="0" borderId="3" xfId="2" applyFont="1" applyFill="1" applyBorder="1" applyAlignment="1">
      <alignment horizontal="center" vertical="center"/>
    </xf>
    <xf numFmtId="0" fontId="9"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5" fillId="2" borderId="0" xfId="0" applyFont="1" applyFill="1" applyBorder="1" applyAlignment="1">
      <alignment horizontal="center" vertical="center"/>
    </xf>
    <xf numFmtId="0" fontId="5" fillId="6" borderId="1" xfId="2" applyFont="1" applyFill="1" applyBorder="1" applyAlignment="1">
      <alignment horizontal="center" vertical="center" wrapText="1"/>
    </xf>
    <xf numFmtId="0" fontId="5" fillId="7" borderId="3" xfId="0" applyFont="1" applyFill="1" applyBorder="1" applyAlignment="1">
      <alignment horizontal="center" vertical="center" wrapText="1"/>
    </xf>
    <xf numFmtId="0" fontId="5" fillId="7" borderId="1" xfId="0" applyFont="1" applyFill="1" applyBorder="1" applyAlignment="1">
      <alignment horizontal="center" vertical="center" wrapText="1"/>
    </xf>
    <xf numFmtId="0" fontId="5" fillId="7" borderId="1" xfId="2" applyFont="1" applyFill="1" applyBorder="1" applyAlignment="1">
      <alignment horizontal="center" vertical="center" wrapText="1"/>
    </xf>
    <xf numFmtId="0" fontId="5" fillId="8" borderId="1" xfId="0" applyFont="1" applyFill="1" applyBorder="1" applyAlignment="1">
      <alignment horizontal="center" vertical="center" wrapText="1"/>
    </xf>
    <xf numFmtId="1" fontId="5" fillId="0" borderId="1" xfId="0" applyNumberFormat="1" applyFont="1" applyFill="1" applyBorder="1" applyAlignment="1">
      <alignment horizontal="center" vertical="center" wrapText="1"/>
    </xf>
    <xf numFmtId="0" fontId="3" fillId="7" borderId="0" xfId="0" applyFont="1" applyFill="1" applyBorder="1" applyAlignment="1">
      <alignment horizontal="center" vertical="center" wrapText="1"/>
    </xf>
    <xf numFmtId="0" fontId="11" fillId="7" borderId="0" xfId="0" applyFont="1" applyFill="1" applyBorder="1" applyAlignment="1">
      <alignment horizontal="center" vertical="center" wrapText="1"/>
    </xf>
    <xf numFmtId="0" fontId="13" fillId="7" borderId="0" xfId="0" applyFont="1" applyFill="1" applyBorder="1" applyAlignment="1">
      <alignment horizontal="center" vertical="center" wrapText="1"/>
    </xf>
    <xf numFmtId="0" fontId="5" fillId="7" borderId="0" xfId="0" applyFont="1" applyFill="1" applyBorder="1" applyAlignment="1">
      <alignment horizontal="center" vertical="center" wrapText="1"/>
    </xf>
    <xf numFmtId="0" fontId="3" fillId="7" borderId="0" xfId="2" applyFont="1" applyFill="1"/>
    <xf numFmtId="0" fontId="5" fillId="7" borderId="0" xfId="2" applyFont="1" applyFill="1" applyBorder="1" applyAlignment="1">
      <alignment vertical="center" wrapText="1"/>
    </xf>
    <xf numFmtId="0" fontId="5" fillId="7" borderId="3" xfId="2" applyFont="1" applyFill="1" applyBorder="1" applyAlignment="1">
      <alignment horizontal="center" vertical="center"/>
    </xf>
    <xf numFmtId="0" fontId="5" fillId="7" borderId="2" xfId="0" applyFont="1" applyFill="1" applyBorder="1" applyAlignment="1">
      <alignment horizontal="center" vertical="center" wrapText="1"/>
    </xf>
    <xf numFmtId="0" fontId="19" fillId="0" borderId="0" xfId="0" applyFont="1" applyAlignment="1">
      <alignment horizontal="center"/>
    </xf>
    <xf numFmtId="0" fontId="23" fillId="0" borderId="0" xfId="0" applyFont="1" applyAlignment="1">
      <alignment horizontal="center"/>
    </xf>
    <xf numFmtId="0" fontId="3" fillId="0" borderId="0" xfId="0" applyFont="1" applyAlignment="1">
      <alignment horizontal="center"/>
    </xf>
    <xf numFmtId="1" fontId="5" fillId="0" borderId="3" xfId="0" applyNumberFormat="1" applyFont="1" applyFill="1" applyBorder="1" applyAlignment="1">
      <alignment horizontal="center" vertical="center" wrapText="1"/>
    </xf>
    <xf numFmtId="0" fontId="5" fillId="9" borderId="3" xfId="0"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10" borderId="1" xfId="2" applyFont="1" applyFill="1" applyBorder="1" applyAlignment="1">
      <alignment horizontal="center" vertical="center" wrapText="1"/>
    </xf>
    <xf numFmtId="0" fontId="5" fillId="10" borderId="3" xfId="0" applyFont="1" applyFill="1" applyBorder="1" applyAlignment="1">
      <alignment horizontal="center" vertical="center" wrapText="1"/>
    </xf>
    <xf numFmtId="0" fontId="5" fillId="11" borderId="1" xfId="0" applyFont="1" applyFill="1" applyBorder="1" applyAlignment="1">
      <alignment horizontal="center" vertical="center" wrapText="1"/>
    </xf>
    <xf numFmtId="0" fontId="5" fillId="11" borderId="3" xfId="0" applyFont="1" applyFill="1" applyBorder="1" applyAlignment="1">
      <alignment horizontal="center" vertical="center" wrapText="1"/>
    </xf>
    <xf numFmtId="0" fontId="5" fillId="11" borderId="1" xfId="2" applyFont="1" applyFill="1" applyBorder="1" applyAlignment="1">
      <alignment horizontal="center" vertical="center" wrapText="1"/>
    </xf>
    <xf numFmtId="0" fontId="5" fillId="7" borderId="0" xfId="0" applyFont="1" applyFill="1" applyBorder="1"/>
    <xf numFmtId="0" fontId="5" fillId="7" borderId="4" xfId="0" applyFont="1" applyFill="1" applyBorder="1" applyAlignment="1">
      <alignment horizontal="center" vertical="center" wrapText="1"/>
    </xf>
    <xf numFmtId="0" fontId="14" fillId="0" borderId="0" xfId="0" applyFont="1"/>
    <xf numFmtId="0" fontId="16" fillId="0" borderId="1" xfId="0" applyFont="1" applyBorder="1" applyAlignment="1">
      <alignment horizontal="center" vertical="center" wrapText="1"/>
    </xf>
    <xf numFmtId="0" fontId="25" fillId="0" borderId="1" xfId="0" applyFont="1" applyBorder="1" applyAlignment="1">
      <alignment horizontal="center" vertical="center"/>
    </xf>
    <xf numFmtId="0" fontId="16" fillId="0" borderId="1" xfId="0" applyFont="1" applyBorder="1" applyAlignment="1">
      <alignment horizontal="center" vertical="center"/>
    </xf>
    <xf numFmtId="0" fontId="16" fillId="0" borderId="1" xfId="0" applyFont="1" applyBorder="1" applyAlignment="1">
      <alignment horizontal="left" vertical="center" wrapText="1"/>
    </xf>
    <xf numFmtId="0" fontId="16" fillId="0" borderId="1" xfId="0" applyFont="1" applyBorder="1" applyAlignment="1">
      <alignment horizontal="left" vertical="center"/>
    </xf>
    <xf numFmtId="0" fontId="3" fillId="0" borderId="1" xfId="0" applyFont="1" applyFill="1" applyBorder="1" applyAlignment="1">
      <alignment horizontal="left" vertical="center" wrapText="1"/>
    </xf>
    <xf numFmtId="0" fontId="24" fillId="0" borderId="1" xfId="0" applyFont="1" applyBorder="1" applyAlignment="1">
      <alignment horizontal="left" vertical="center" wrapText="1"/>
    </xf>
    <xf numFmtId="4" fontId="5" fillId="6" borderId="1" xfId="2" applyNumberFormat="1" applyFont="1" applyFill="1" applyBorder="1" applyAlignment="1">
      <alignment horizontal="center" vertical="center" wrapText="1"/>
    </xf>
    <xf numFmtId="4" fontId="5" fillId="9" borderId="1" xfId="2" applyNumberFormat="1" applyFont="1" applyFill="1" applyBorder="1" applyAlignment="1">
      <alignment horizontal="center" vertical="center" wrapText="1"/>
    </xf>
    <xf numFmtId="4" fontId="5" fillId="0" borderId="3" xfId="2" applyNumberFormat="1" applyFont="1" applyFill="1" applyBorder="1" applyAlignment="1">
      <alignment horizontal="center" vertical="center"/>
    </xf>
    <xf numFmtId="0" fontId="5" fillId="0" borderId="4" xfId="0" applyFont="1" applyFill="1" applyBorder="1" applyAlignment="1">
      <alignment horizontal="center" vertical="center" wrapText="1"/>
    </xf>
    <xf numFmtId="4" fontId="5" fillId="7" borderId="2" xfId="0" applyNumberFormat="1" applyFont="1" applyFill="1" applyBorder="1" applyAlignment="1">
      <alignment horizontal="center" vertical="center" wrapText="1"/>
    </xf>
    <xf numFmtId="2" fontId="5" fillId="0" borderId="3" xfId="2" applyNumberFormat="1" applyFont="1" applyFill="1" applyBorder="1" applyAlignment="1">
      <alignment horizontal="center" vertical="center"/>
    </xf>
    <xf numFmtId="2" fontId="5" fillId="0" borderId="1" xfId="0" applyNumberFormat="1" applyFont="1" applyFill="1" applyBorder="1" applyAlignment="1">
      <alignment horizontal="center" vertical="center" wrapText="1"/>
    </xf>
    <xf numFmtId="4" fontId="0" fillId="0" borderId="0" xfId="0" applyNumberFormat="1"/>
    <xf numFmtId="4" fontId="5" fillId="0" borderId="2"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0" fontId="24" fillId="0" borderId="1" xfId="0" applyFont="1" applyBorder="1" applyAlignment="1">
      <alignment horizontal="center" vertical="center"/>
    </xf>
    <xf numFmtId="0" fontId="5" fillId="0" borderId="1" xfId="0" applyFont="1" applyBorder="1" applyAlignment="1">
      <alignment horizontal="center" vertical="center"/>
    </xf>
    <xf numFmtId="2" fontId="3" fillId="0" borderId="0" xfId="0" applyNumberFormat="1" applyFont="1"/>
    <xf numFmtId="0" fontId="5" fillId="6" borderId="1" xfId="2" applyFont="1" applyFill="1" applyBorder="1" applyAlignment="1">
      <alignment horizontal="center" vertical="center" wrapText="1"/>
    </xf>
    <xf numFmtId="0" fontId="5" fillId="9" borderId="1" xfId="2"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9" borderId="1" xfId="0" applyFont="1" applyFill="1" applyBorder="1" applyAlignment="1">
      <alignment horizontal="center" vertical="center" wrapText="1"/>
    </xf>
    <xf numFmtId="0" fontId="5" fillId="14" borderId="3" xfId="0" applyFont="1" applyFill="1" applyBorder="1" applyAlignment="1">
      <alignment horizontal="center" vertical="center" wrapText="1"/>
    </xf>
    <xf numFmtId="0" fontId="5" fillId="14" borderId="1" xfId="0" applyFont="1" applyFill="1" applyBorder="1" applyAlignment="1">
      <alignment horizontal="center" vertical="center" wrapText="1"/>
    </xf>
    <xf numFmtId="0" fontId="32" fillId="3" borderId="7" xfId="0" applyFont="1" applyFill="1" applyBorder="1" applyAlignment="1">
      <alignment horizontal="center" vertical="center" wrapText="1"/>
    </xf>
    <xf numFmtId="0" fontId="32" fillId="3" borderId="2" xfId="0" applyFont="1" applyFill="1" applyBorder="1" applyAlignment="1">
      <alignment horizontal="center" vertical="center" wrapText="1"/>
    </xf>
    <xf numFmtId="1" fontId="24" fillId="6" borderId="11" xfId="0" applyNumberFormat="1" applyFont="1" applyFill="1" applyBorder="1" applyAlignment="1">
      <alignment horizontal="center" vertical="center" wrapText="1"/>
    </xf>
    <xf numFmtId="49" fontId="24" fillId="6" borderId="11" xfId="0" applyNumberFormat="1" applyFont="1" applyFill="1" applyBorder="1" applyAlignment="1">
      <alignment horizontal="center" vertical="center" wrapText="1"/>
    </xf>
    <xf numFmtId="1" fontId="24" fillId="6" borderId="7" xfId="0" applyNumberFormat="1" applyFont="1" applyFill="1" applyBorder="1" applyAlignment="1">
      <alignment horizontal="center" vertical="center" wrapText="1"/>
    </xf>
    <xf numFmtId="0" fontId="24" fillId="14" borderId="7" xfId="0" applyFont="1" applyFill="1" applyBorder="1" applyAlignment="1">
      <alignment horizontal="center" vertical="center" wrapText="1"/>
    </xf>
    <xf numFmtId="1" fontId="24" fillId="14" borderId="7" xfId="0" applyNumberFormat="1" applyFont="1" applyFill="1" applyBorder="1" applyAlignment="1">
      <alignment horizontal="center" vertical="center" wrapText="1"/>
    </xf>
    <xf numFmtId="0" fontId="29" fillId="0" borderId="7" xfId="0" applyFont="1" applyBorder="1" applyAlignment="1">
      <alignment horizontal="left" vertical="center" wrapText="1"/>
    </xf>
    <xf numFmtId="0" fontId="24" fillId="0" borderId="2" xfId="0" applyFont="1" applyBorder="1" applyAlignment="1">
      <alignment horizontal="center" vertical="center" wrapText="1"/>
    </xf>
    <xf numFmtId="49" fontId="24" fillId="6" borderId="7" xfId="0" applyNumberFormat="1" applyFont="1" applyFill="1" applyBorder="1" applyAlignment="1">
      <alignment horizontal="center" vertical="center" wrapText="1"/>
    </xf>
    <xf numFmtId="0" fontId="24" fillId="0" borderId="10" xfId="0" applyFont="1" applyBorder="1" applyAlignment="1">
      <alignment horizontal="center" vertical="center" wrapText="1"/>
    </xf>
    <xf numFmtId="164" fontId="24" fillId="6" borderId="7" xfId="0" applyNumberFormat="1" applyFont="1" applyFill="1" applyBorder="1" applyAlignment="1">
      <alignment horizontal="center" vertical="center" wrapText="1"/>
    </xf>
    <xf numFmtId="1" fontId="24" fillId="12" borderId="7" xfId="0" applyNumberFormat="1" applyFont="1" applyFill="1" applyBorder="1" applyAlignment="1">
      <alignment horizontal="center" vertical="center" wrapText="1"/>
    </xf>
    <xf numFmtId="49" fontId="24" fillId="12" borderId="7" xfId="0" applyNumberFormat="1" applyFont="1" applyFill="1" applyBorder="1" applyAlignment="1">
      <alignment horizontal="center" vertical="center" wrapText="1"/>
    </xf>
    <xf numFmtId="0" fontId="24" fillId="12" borderId="7" xfId="0" applyFont="1" applyFill="1" applyBorder="1" applyAlignment="1">
      <alignment horizontal="center" vertical="center" wrapText="1"/>
    </xf>
    <xf numFmtId="0" fontId="24" fillId="6" borderId="7" xfId="0" applyFont="1" applyFill="1" applyBorder="1" applyAlignment="1">
      <alignment horizontal="center" vertical="center" wrapText="1"/>
    </xf>
    <xf numFmtId="0" fontId="24" fillId="0" borderId="7" xfId="0" applyFont="1" applyBorder="1" applyAlignment="1">
      <alignment horizontal="center" vertical="center" wrapText="1"/>
    </xf>
    <xf numFmtId="0" fontId="24" fillId="7" borderId="7" xfId="0" applyFont="1" applyFill="1" applyBorder="1" applyAlignment="1">
      <alignment horizontal="center" vertical="center" wrapText="1"/>
    </xf>
    <xf numFmtId="0" fontId="24" fillId="4" borderId="7" xfId="0" applyFont="1" applyFill="1" applyBorder="1" applyAlignment="1">
      <alignment horizontal="center" vertical="center" wrapText="1"/>
    </xf>
    <xf numFmtId="0" fontId="29" fillId="4" borderId="7" xfId="0" applyFont="1" applyFill="1" applyBorder="1" applyAlignment="1">
      <alignment horizontal="center" vertical="center" wrapText="1"/>
    </xf>
    <xf numFmtId="1" fontId="24" fillId="4" borderId="7" xfId="0" applyNumberFormat="1" applyFont="1" applyFill="1" applyBorder="1" applyAlignment="1">
      <alignment horizontal="center" vertical="center" wrapText="1"/>
    </xf>
    <xf numFmtId="0" fontId="24" fillId="0" borderId="7" xfId="0" applyFont="1" applyFill="1" applyBorder="1" applyAlignment="1">
      <alignment horizontal="center" vertical="center" wrapText="1"/>
    </xf>
    <xf numFmtId="1" fontId="24" fillId="0" borderId="7" xfId="0" applyNumberFormat="1" applyFont="1" applyFill="1" applyBorder="1" applyAlignment="1">
      <alignment horizontal="center" vertical="center" wrapText="1"/>
    </xf>
    <xf numFmtId="0" fontId="24" fillId="0" borderId="10" xfId="0" applyFont="1" applyFill="1" applyBorder="1" applyAlignment="1">
      <alignment horizontal="center" vertical="center" wrapText="1"/>
    </xf>
    <xf numFmtId="0" fontId="29" fillId="0" borderId="7" xfId="0" applyFont="1" applyFill="1" applyBorder="1" applyAlignment="1">
      <alignment horizontal="left" vertical="top" wrapText="1"/>
    </xf>
    <xf numFmtId="0" fontId="24" fillId="0" borderId="2" xfId="0" applyFont="1" applyFill="1" applyBorder="1" applyAlignment="1">
      <alignment horizontal="center" vertical="center" wrapText="1"/>
    </xf>
    <xf numFmtId="0" fontId="24" fillId="14" borderId="7" xfId="0" applyFont="1" applyFill="1" applyBorder="1" applyAlignment="1">
      <alignment vertical="center" wrapText="1"/>
    </xf>
    <xf numFmtId="1" fontId="24" fillId="9" borderId="7" xfId="0" applyNumberFormat="1" applyFont="1" applyFill="1" applyBorder="1" applyAlignment="1">
      <alignment horizontal="center" vertical="center" wrapText="1"/>
    </xf>
    <xf numFmtId="49" fontId="24" fillId="9" borderId="7" xfId="0" applyNumberFormat="1" applyFont="1" applyFill="1" applyBorder="1" applyAlignment="1">
      <alignment horizontal="center" vertical="center" wrapText="1"/>
    </xf>
    <xf numFmtId="1" fontId="24" fillId="9" borderId="8" xfId="0" applyNumberFormat="1" applyFont="1" applyFill="1" applyBorder="1" applyAlignment="1">
      <alignment horizontal="center" vertical="center" wrapText="1"/>
    </xf>
    <xf numFmtId="49" fontId="24" fillId="9" borderId="8" xfId="0" applyNumberFormat="1" applyFont="1" applyFill="1" applyBorder="1" applyAlignment="1">
      <alignment horizontal="center" vertical="center" wrapText="1"/>
    </xf>
    <xf numFmtId="0" fontId="24" fillId="0" borderId="8" xfId="0" applyFont="1" applyFill="1" applyBorder="1" applyAlignment="1">
      <alignment horizontal="center" vertical="center" wrapText="1"/>
    </xf>
    <xf numFmtId="0" fontId="24" fillId="0" borderId="1" xfId="0" applyFont="1" applyFill="1" applyBorder="1" applyAlignment="1">
      <alignment horizontal="center" vertical="center" wrapText="1"/>
    </xf>
    <xf numFmtId="0" fontId="24" fillId="14" borderId="8" xfId="0" applyFont="1" applyFill="1" applyBorder="1" applyAlignment="1">
      <alignment horizontal="center" vertical="center" wrapText="1"/>
    </xf>
    <xf numFmtId="1" fontId="24" fillId="14" borderId="8" xfId="0" applyNumberFormat="1" applyFont="1" applyFill="1" applyBorder="1" applyAlignment="1">
      <alignment horizontal="center" vertical="center" wrapText="1"/>
    </xf>
    <xf numFmtId="4" fontId="5" fillId="12" borderId="1" xfId="2" applyNumberFormat="1" applyFont="1" applyFill="1" applyBorder="1" applyAlignment="1">
      <alignment horizontal="center" vertical="center" wrapText="1"/>
    </xf>
    <xf numFmtId="0" fontId="3" fillId="0" borderId="3" xfId="0" applyFont="1" applyFill="1" applyBorder="1" applyAlignment="1">
      <alignment horizontal="left" vertical="center" wrapText="1"/>
    </xf>
    <xf numFmtId="0" fontId="24" fillId="0" borderId="3" xfId="0" applyFont="1" applyFill="1" applyBorder="1" applyAlignment="1">
      <alignment horizontal="center" vertical="center" wrapText="1"/>
    </xf>
    <xf numFmtId="4" fontId="24" fillId="6" borderId="7" xfId="0" applyNumberFormat="1" applyFont="1" applyFill="1" applyBorder="1" applyAlignment="1">
      <alignment horizontal="center" vertical="center" wrapText="1"/>
    </xf>
    <xf numFmtId="0" fontId="29" fillId="0" borderId="7" xfId="0" applyFont="1" applyBorder="1" applyAlignment="1">
      <alignment horizontal="left" vertical="top" wrapText="1"/>
    </xf>
    <xf numFmtId="0" fontId="24" fillId="0" borderId="2" xfId="0" applyFont="1" applyBorder="1" applyAlignment="1">
      <alignment horizontal="left" vertical="top" wrapText="1"/>
    </xf>
    <xf numFmtId="0" fontId="24" fillId="0" borderId="10" xfId="0" applyFont="1" applyBorder="1" applyAlignment="1">
      <alignment horizontal="left" vertical="top" wrapText="1"/>
    </xf>
    <xf numFmtId="0" fontId="24" fillId="9" borderId="7" xfId="0" applyFont="1" applyFill="1" applyBorder="1" applyAlignment="1">
      <alignment horizontal="center" vertical="center" wrapText="1"/>
    </xf>
    <xf numFmtId="4" fontId="24" fillId="9" borderId="7" xfId="0" applyNumberFormat="1" applyFont="1" applyFill="1" applyBorder="1" applyAlignment="1">
      <alignment horizontal="center" vertical="center" wrapText="1"/>
    </xf>
    <xf numFmtId="4" fontId="24" fillId="7" borderId="7" xfId="0" applyNumberFormat="1" applyFont="1" applyFill="1" applyBorder="1" applyAlignment="1">
      <alignment horizontal="center" vertical="center" wrapText="1"/>
    </xf>
    <xf numFmtId="0" fontId="29" fillId="0" borderId="11" xfId="0" applyFont="1" applyFill="1" applyBorder="1" applyAlignment="1">
      <alignment horizontal="left" vertical="top" wrapText="1"/>
    </xf>
    <xf numFmtId="0" fontId="24" fillId="0" borderId="10" xfId="0" applyFont="1" applyFill="1" applyBorder="1" applyAlignment="1">
      <alignment horizontal="left" vertical="top" wrapText="1"/>
    </xf>
    <xf numFmtId="4" fontId="24" fillId="12" borderId="7" xfId="0" applyNumberFormat="1" applyFont="1" applyFill="1" applyBorder="1" applyAlignment="1">
      <alignment horizontal="center" vertical="center" wrapText="1"/>
    </xf>
    <xf numFmtId="0" fontId="24" fillId="14" borderId="7" xfId="0" applyFont="1" applyFill="1" applyBorder="1" applyAlignment="1">
      <alignment horizontal="left" vertical="center" wrapText="1"/>
    </xf>
    <xf numFmtId="0" fontId="24" fillId="16" borderId="7" xfId="0" applyFont="1" applyFill="1" applyBorder="1" applyAlignment="1">
      <alignment horizontal="center" vertical="center" wrapText="1"/>
    </xf>
    <xf numFmtId="49" fontId="24" fillId="16" borderId="7" xfId="0" applyNumberFormat="1" applyFont="1" applyFill="1" applyBorder="1" applyAlignment="1">
      <alignment horizontal="center" vertical="center" wrapText="1"/>
    </xf>
    <xf numFmtId="4" fontId="24" fillId="16" borderId="7" xfId="0" applyNumberFormat="1" applyFont="1" applyFill="1" applyBorder="1" applyAlignment="1">
      <alignment horizontal="center" vertical="center" wrapText="1"/>
    </xf>
    <xf numFmtId="0" fontId="29" fillId="14" borderId="7" xfId="0" applyFont="1" applyFill="1" applyBorder="1" applyAlignment="1">
      <alignment horizontal="center" vertical="top" wrapText="1"/>
    </xf>
    <xf numFmtId="0" fontId="24" fillId="17" borderId="8" xfId="0" applyFont="1" applyFill="1" applyBorder="1" applyAlignment="1">
      <alignment horizontal="center" vertical="center" wrapText="1"/>
    </xf>
    <xf numFmtId="4" fontId="24" fillId="17" borderId="8" xfId="0" applyNumberFormat="1" applyFont="1" applyFill="1" applyBorder="1" applyAlignment="1">
      <alignment horizontal="center" vertical="center" wrapText="1"/>
    </xf>
    <xf numFmtId="0" fontId="29" fillId="0" borderId="8" xfId="0" applyFont="1" applyFill="1" applyBorder="1" applyAlignment="1">
      <alignment horizontal="left" vertical="top" wrapText="1"/>
    </xf>
    <xf numFmtId="0" fontId="24" fillId="0" borderId="1" xfId="0" applyFont="1" applyFill="1" applyBorder="1" applyAlignment="1">
      <alignment horizontal="left" vertical="top" wrapText="1"/>
    </xf>
    <xf numFmtId="0" fontId="24" fillId="14" borderId="8" xfId="0" applyFont="1" applyFill="1" applyBorder="1" applyAlignment="1">
      <alignment horizontal="left" vertical="center" wrapText="1"/>
    </xf>
    <xf numFmtId="4" fontId="5" fillId="17" borderId="1" xfId="2" applyNumberFormat="1" applyFont="1" applyFill="1" applyBorder="1" applyAlignment="1">
      <alignment horizontal="center" vertical="center" wrapText="1"/>
    </xf>
    <xf numFmtId="4" fontId="5" fillId="16" borderId="3" xfId="2" applyNumberFormat="1" applyFont="1" applyFill="1" applyBorder="1" applyAlignment="1">
      <alignment horizontal="center" vertical="center" wrapText="1"/>
    </xf>
    <xf numFmtId="0" fontId="5" fillId="0" borderId="2" xfId="0" applyFont="1" applyFill="1" applyBorder="1" applyAlignment="1">
      <alignment horizontal="left" vertical="center" wrapText="1"/>
    </xf>
    <xf numFmtId="0" fontId="3" fillId="4" borderId="2"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5" fillId="9" borderId="7" xfId="0" applyFont="1" applyFill="1" applyBorder="1" applyAlignment="1">
      <alignment horizontal="center" vertical="center" wrapText="1"/>
    </xf>
    <xf numFmtId="0" fontId="5" fillId="6" borderId="7" xfId="0" applyFont="1" applyFill="1" applyBorder="1" applyAlignment="1">
      <alignment horizontal="center" vertical="center" wrapText="1"/>
    </xf>
    <xf numFmtId="0" fontId="5" fillId="15" borderId="2" xfId="0" applyFont="1" applyFill="1" applyBorder="1" applyAlignment="1">
      <alignment horizontal="center" vertical="center" wrapText="1"/>
    </xf>
    <xf numFmtId="0" fontId="5" fillId="12" borderId="7" xfId="0" applyFont="1" applyFill="1" applyBorder="1" applyAlignment="1">
      <alignment horizontal="center" vertical="center" wrapText="1"/>
    </xf>
    <xf numFmtId="0" fontId="5" fillId="17" borderId="4" xfId="0" applyFont="1" applyFill="1" applyBorder="1" applyAlignment="1">
      <alignment horizontal="center" vertical="center" wrapText="1"/>
    </xf>
    <xf numFmtId="0" fontId="5" fillId="11" borderId="4"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6" borderId="8" xfId="2" applyFont="1" applyFill="1" applyBorder="1" applyAlignment="1">
      <alignment horizontal="center" vertical="center" wrapText="1"/>
    </xf>
    <xf numFmtId="0" fontId="5" fillId="6" borderId="6" xfId="2" applyFont="1" applyFill="1" applyBorder="1" applyAlignment="1">
      <alignment horizontal="center" vertical="center" wrapText="1"/>
    </xf>
    <xf numFmtId="0" fontId="5" fillId="10" borderId="8" xfId="2" applyFont="1" applyFill="1" applyBorder="1" applyAlignment="1">
      <alignment horizontal="center" vertical="center" wrapText="1"/>
    </xf>
    <xf numFmtId="0" fontId="5" fillId="10" borderId="6" xfId="2"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26" fillId="13" borderId="0" xfId="0" applyFont="1" applyFill="1" applyAlignment="1">
      <alignment horizontal="center"/>
    </xf>
    <xf numFmtId="0" fontId="27" fillId="13" borderId="0" xfId="0" applyFont="1" applyFill="1" applyAlignment="1">
      <alignment horizontal="center"/>
    </xf>
    <xf numFmtId="0" fontId="28" fillId="13" borderId="0" xfId="2" applyFont="1" applyFill="1" applyBorder="1" applyAlignment="1">
      <alignment horizontal="center" vertical="center" wrapText="1"/>
    </xf>
    <xf numFmtId="0" fontId="17" fillId="13" borderId="0" xfId="2" applyFont="1" applyFill="1" applyBorder="1" applyAlignment="1">
      <alignment horizontal="center" vertical="center" wrapText="1"/>
    </xf>
    <xf numFmtId="0" fontId="18" fillId="5" borderId="0"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5" fillId="9" borderId="8" xfId="2" applyFont="1" applyFill="1" applyBorder="1" applyAlignment="1">
      <alignment horizontal="center" vertical="center" wrapText="1"/>
    </xf>
    <xf numFmtId="0" fontId="5" fillId="9" borderId="6" xfId="2" applyFont="1" applyFill="1" applyBorder="1" applyAlignment="1">
      <alignment horizontal="center" vertical="center" wrapText="1"/>
    </xf>
    <xf numFmtId="0" fontId="5" fillId="11" borderId="8" xfId="2" applyFont="1" applyFill="1" applyBorder="1" applyAlignment="1">
      <alignment horizontal="center" vertical="center" wrapText="1"/>
    </xf>
    <xf numFmtId="0" fontId="5" fillId="11" borderId="6" xfId="2" applyFont="1" applyFill="1" applyBorder="1" applyAlignment="1">
      <alignment horizontal="center" vertical="center" wrapText="1"/>
    </xf>
    <xf numFmtId="0" fontId="5" fillId="0" borderId="8" xfId="0" applyFont="1" applyFill="1" applyBorder="1" applyAlignment="1">
      <alignment horizontal="left" vertical="center" wrapText="1"/>
    </xf>
    <xf numFmtId="0" fontId="5" fillId="0" borderId="6" xfId="0" applyFont="1" applyFill="1" applyBorder="1" applyAlignment="1">
      <alignment horizontal="left" vertical="center" wrapText="1"/>
    </xf>
    <xf numFmtId="0" fontId="5" fillId="12" borderId="8" xfId="2" applyFont="1" applyFill="1" applyBorder="1" applyAlignment="1">
      <alignment horizontal="center" vertical="center" wrapText="1"/>
    </xf>
    <xf numFmtId="0" fontId="5" fillId="12" borderId="9" xfId="2" applyFont="1" applyFill="1" applyBorder="1" applyAlignment="1">
      <alignment horizontal="center" vertical="center" wrapText="1"/>
    </xf>
    <xf numFmtId="0" fontId="5" fillId="12" borderId="6" xfId="2"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9" borderId="1" xfId="2" applyFont="1" applyFill="1" applyBorder="1" applyAlignment="1">
      <alignment horizontal="center" vertical="center" wrapText="1"/>
    </xf>
    <xf numFmtId="0" fontId="5" fillId="6" borderId="1" xfId="2" applyFont="1" applyFill="1" applyBorder="1" applyAlignment="1">
      <alignment horizontal="center" vertical="center" wrapText="1"/>
    </xf>
    <xf numFmtId="0" fontId="29" fillId="0" borderId="2" xfId="0" applyFont="1" applyBorder="1" applyAlignment="1">
      <alignment horizontal="left" vertical="center" wrapText="1"/>
    </xf>
    <xf numFmtId="0" fontId="29" fillId="0" borderId="5" xfId="0" applyFont="1" applyBorder="1" applyAlignment="1">
      <alignment horizontal="left" vertical="center" wrapText="1"/>
    </xf>
    <xf numFmtId="0" fontId="29" fillId="0" borderId="3" xfId="0" applyFont="1" applyBorder="1" applyAlignment="1">
      <alignment horizontal="left" vertical="center" wrapText="1"/>
    </xf>
    <xf numFmtId="0" fontId="29" fillId="0" borderId="10" xfId="0" applyFont="1" applyFill="1" applyBorder="1" applyAlignment="1">
      <alignment horizontal="left" vertical="center" wrapText="1"/>
    </xf>
    <xf numFmtId="0" fontId="29" fillId="0" borderId="3" xfId="0" applyFont="1" applyFill="1" applyBorder="1" applyAlignment="1">
      <alignment horizontal="left" vertical="center" wrapText="1"/>
    </xf>
    <xf numFmtId="0" fontId="29" fillId="0" borderId="2" xfId="0" applyFont="1" applyFill="1" applyBorder="1" applyAlignment="1">
      <alignment horizontal="left" vertical="top" wrapText="1"/>
    </xf>
    <xf numFmtId="0" fontId="29" fillId="0" borderId="5" xfId="0" applyFont="1" applyFill="1" applyBorder="1" applyAlignment="1">
      <alignment horizontal="left" vertical="top" wrapText="1"/>
    </xf>
    <xf numFmtId="0" fontId="29" fillId="0" borderId="3" xfId="0" applyFont="1" applyFill="1" applyBorder="1" applyAlignment="1">
      <alignment horizontal="left" vertical="top" wrapText="1"/>
    </xf>
    <xf numFmtId="0" fontId="29" fillId="0" borderId="2" xfId="0" applyFont="1" applyFill="1" applyBorder="1" applyAlignment="1">
      <alignment horizontal="left" vertical="center" wrapText="1"/>
    </xf>
    <xf numFmtId="0" fontId="29" fillId="0" borderId="5" xfId="0" applyFont="1" applyFill="1" applyBorder="1" applyAlignment="1">
      <alignment horizontal="left" vertical="center" wrapText="1"/>
    </xf>
    <xf numFmtId="0" fontId="29" fillId="0" borderId="12" xfId="0" applyFont="1" applyBorder="1" applyAlignment="1">
      <alignment horizontal="left" vertical="center" wrapText="1"/>
    </xf>
    <xf numFmtId="0" fontId="29" fillId="0" borderId="10" xfId="0" applyFont="1" applyFill="1" applyBorder="1" applyAlignment="1">
      <alignment horizontal="left" vertical="top" wrapText="1"/>
    </xf>
    <xf numFmtId="0" fontId="5" fillId="9" borderId="9" xfId="2" applyFont="1" applyFill="1" applyBorder="1" applyAlignment="1">
      <alignment horizontal="center" vertical="center" wrapText="1"/>
    </xf>
    <xf numFmtId="0" fontId="5" fillId="17" borderId="8" xfId="2" applyFont="1" applyFill="1" applyBorder="1" applyAlignment="1">
      <alignment horizontal="center" vertical="center" wrapText="1"/>
    </xf>
    <xf numFmtId="0" fontId="5" fillId="17" borderId="9" xfId="2" applyFont="1" applyFill="1" applyBorder="1" applyAlignment="1">
      <alignment horizontal="center" vertical="center" wrapText="1"/>
    </xf>
    <xf numFmtId="0" fontId="5" fillId="17" borderId="6" xfId="2" applyFont="1" applyFill="1" applyBorder="1" applyAlignment="1">
      <alignment horizontal="center" vertical="center" wrapText="1"/>
    </xf>
    <xf numFmtId="0" fontId="5" fillId="12" borderId="1" xfId="2" applyFont="1" applyFill="1" applyBorder="1" applyAlignment="1">
      <alignment horizontal="center" vertical="center" wrapText="1"/>
    </xf>
    <xf numFmtId="0" fontId="5" fillId="16" borderId="8" xfId="2" applyFont="1" applyFill="1" applyBorder="1" applyAlignment="1">
      <alignment horizontal="center" vertical="center" wrapText="1"/>
    </xf>
    <xf numFmtId="0" fontId="5" fillId="16" borderId="9" xfId="2" applyFont="1" applyFill="1" applyBorder="1" applyAlignment="1">
      <alignment horizontal="center" vertical="center" wrapText="1"/>
    </xf>
    <xf numFmtId="0" fontId="5" fillId="16" borderId="6" xfId="2" applyFont="1" applyFill="1" applyBorder="1" applyAlignment="1">
      <alignment horizontal="center" vertical="center" wrapText="1"/>
    </xf>
    <xf numFmtId="0" fontId="5" fillId="7" borderId="1" xfId="0" applyFont="1" applyFill="1" applyBorder="1" applyAlignment="1">
      <alignment horizontal="center" vertical="center" wrapText="1"/>
    </xf>
    <xf numFmtId="0" fontId="5" fillId="6" borderId="9" xfId="2"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0" borderId="2" xfId="0" applyFont="1" applyFill="1" applyBorder="1" applyAlignment="1">
      <alignment horizontal="left" vertical="center" wrapText="1"/>
    </xf>
    <xf numFmtId="0" fontId="3" fillId="0" borderId="5" xfId="0" applyFont="1" applyFill="1" applyBorder="1" applyAlignment="1">
      <alignment horizontal="left" vertical="center" wrapText="1"/>
    </xf>
    <xf numFmtId="0" fontId="3" fillId="0" borderId="3" xfId="0" applyFont="1" applyFill="1" applyBorder="1" applyAlignment="1">
      <alignment horizontal="left" vertical="center" wrapText="1"/>
    </xf>
    <xf numFmtId="0" fontId="29" fillId="13" borderId="0" xfId="0" applyFont="1" applyFill="1" applyAlignment="1">
      <alignment horizontal="center"/>
    </xf>
    <xf numFmtId="0" fontId="30" fillId="13" borderId="0" xfId="0" applyFont="1" applyFill="1" applyAlignment="1">
      <alignment horizontal="center"/>
    </xf>
    <xf numFmtId="0" fontId="31" fillId="13" borderId="0" xfId="2" applyFont="1" applyFill="1" applyBorder="1" applyAlignment="1">
      <alignment horizontal="center" vertical="center" wrapText="1"/>
    </xf>
    <xf numFmtId="0" fontId="20" fillId="13" borderId="0" xfId="2" applyFont="1" applyFill="1" applyBorder="1" applyAlignment="1">
      <alignment horizontal="center" vertical="center" wrapText="1"/>
    </xf>
    <xf numFmtId="2" fontId="5" fillId="0" borderId="0" xfId="0" applyNumberFormat="1" applyFont="1" applyFill="1" applyBorder="1" applyAlignment="1">
      <alignment horizontal="center" vertical="center" wrapText="1"/>
    </xf>
    <xf numFmtId="0" fontId="5" fillId="10" borderId="4" xfId="0" applyFont="1" applyFill="1" applyBorder="1" applyAlignment="1">
      <alignment horizontal="center" vertical="center" wrapText="1"/>
    </xf>
  </cellXfs>
  <cellStyles count="5">
    <cellStyle name="Euro" xfId="1"/>
    <cellStyle name="Normal" xfId="0" builtinId="0"/>
    <cellStyle name="Normal 2" xfId="2"/>
    <cellStyle name="Normal 3" xfId="3"/>
    <cellStyle name="Style 1" xfId="4"/>
  </cellStyles>
  <dxfs count="0"/>
  <tableStyles count="0" defaultTableStyle="TableStyleMedium9" defaultPivotStyle="PivotStyleLight16"/>
  <colors>
    <mruColors>
      <color rgb="FFCC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104775</xdr:colOff>
      <xdr:row>13</xdr:row>
      <xdr:rowOff>0</xdr:rowOff>
    </xdr:from>
    <xdr:to>
      <xdr:col>1</xdr:col>
      <xdr:colOff>304800</xdr:colOff>
      <xdr:row>13</xdr:row>
      <xdr:rowOff>0</xdr:rowOff>
    </xdr:to>
    <xdr:sp macro="" textlink="">
      <xdr:nvSpPr>
        <xdr:cNvPr id="127125" name="AutoShape 23"/>
        <xdr:cNvSpPr>
          <a:spLocks noChangeArrowheads="1"/>
        </xdr:cNvSpPr>
      </xdr:nvSpPr>
      <xdr:spPr bwMode="auto">
        <a:xfrm>
          <a:off x="1200150" y="12820650"/>
          <a:ext cx="200025" cy="0"/>
        </a:xfrm>
        <a:prstGeom prst="flowChartConnector">
          <a:avLst/>
        </a:prstGeom>
        <a:solidFill>
          <a:srgbClr val="3366FF"/>
        </a:solidFill>
        <a:ln w="9525">
          <a:solidFill>
            <a:srgbClr val="000000"/>
          </a:solidFill>
          <a:round/>
          <a:headEnd/>
          <a:tailEnd/>
        </a:ln>
      </xdr:spPr>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pageSetUpPr fitToPage="1"/>
  </sheetPr>
  <dimension ref="A1:EK69"/>
  <sheetViews>
    <sheetView zoomScale="40" zoomScaleNormal="40" zoomScaleSheetLayoutView="50" workbookViewId="0">
      <pane ySplit="8" topLeftCell="A9" activePane="bottomLeft" state="frozen"/>
      <selection pane="bottomLeft" activeCell="C9" sqref="C9"/>
    </sheetView>
  </sheetViews>
  <sheetFormatPr baseColWidth="10" defaultRowHeight="23.25" x14ac:dyDescent="0.2"/>
  <cols>
    <col min="1" max="1" width="16.42578125" style="5" customWidth="1"/>
    <col min="2" max="2" width="27.7109375" style="5" customWidth="1"/>
    <col min="3" max="3" width="33.28515625" style="5" bestFit="1" customWidth="1"/>
    <col min="4" max="4" width="29.5703125" style="5" bestFit="1" customWidth="1"/>
    <col min="5" max="5" width="24.85546875" style="5" customWidth="1"/>
    <col min="6" max="6" width="54.28515625" style="5" bestFit="1" customWidth="1"/>
    <col min="7" max="7" width="63.140625" style="5" bestFit="1" customWidth="1"/>
    <col min="8" max="8" width="43" style="5" customWidth="1"/>
    <col min="9" max="9" width="38.42578125" style="5" customWidth="1"/>
    <col min="10" max="10" width="131.28515625" style="5" bestFit="1" customWidth="1"/>
    <col min="11" max="11" width="49.42578125" style="5" customWidth="1"/>
    <col min="12" max="12" width="37.7109375" style="5" customWidth="1"/>
    <col min="13" max="16384" width="11.42578125" style="5"/>
  </cols>
  <sheetData>
    <row r="1" spans="1:141" ht="34.5" x14ac:dyDescent="0.45">
      <c r="A1" s="165" t="s">
        <v>79</v>
      </c>
      <c r="B1" s="165"/>
      <c r="C1" s="165"/>
      <c r="D1" s="165"/>
      <c r="E1" s="165"/>
      <c r="F1" s="165"/>
      <c r="G1" s="165"/>
      <c r="H1" s="165"/>
      <c r="I1" s="165"/>
      <c r="J1" s="165"/>
      <c r="K1" s="165"/>
    </row>
    <row r="2" spans="1:141" ht="35.25" x14ac:dyDescent="0.5">
      <c r="A2" s="166" t="s">
        <v>80</v>
      </c>
      <c r="B2" s="166"/>
      <c r="C2" s="166"/>
      <c r="D2" s="166"/>
      <c r="E2" s="166"/>
      <c r="F2" s="166"/>
      <c r="G2" s="166"/>
      <c r="H2" s="166"/>
      <c r="I2" s="166"/>
      <c r="J2" s="166"/>
      <c r="K2" s="166"/>
    </row>
    <row r="3" spans="1:141" ht="34.5" x14ac:dyDescent="0.2">
      <c r="A3" s="167" t="s">
        <v>41</v>
      </c>
      <c r="B3" s="167"/>
      <c r="C3" s="167"/>
      <c r="D3" s="167"/>
      <c r="E3" s="167"/>
      <c r="F3" s="167"/>
      <c r="G3" s="167"/>
      <c r="H3" s="167"/>
      <c r="I3" s="167"/>
      <c r="J3" s="167"/>
      <c r="K3" s="167"/>
    </row>
    <row r="4" spans="1:141" ht="30" x14ac:dyDescent="0.2">
      <c r="A4" s="168" t="s">
        <v>42</v>
      </c>
      <c r="B4" s="168"/>
      <c r="C4" s="168"/>
      <c r="D4" s="168"/>
      <c r="E4" s="168"/>
      <c r="F4" s="168"/>
      <c r="G4" s="168"/>
      <c r="H4" s="168"/>
      <c r="I4" s="168"/>
      <c r="J4" s="168"/>
      <c r="K4" s="168"/>
    </row>
    <row r="5" spans="1:141" s="7" customFormat="1" ht="55.5" x14ac:dyDescent="0.2">
      <c r="A5" s="22"/>
      <c r="B5" s="22"/>
      <c r="C5" s="22"/>
      <c r="D5" s="22"/>
      <c r="E5" s="22"/>
      <c r="F5" s="22"/>
      <c r="G5" s="22"/>
      <c r="H5" s="22"/>
      <c r="I5" s="22"/>
      <c r="J5" s="22"/>
      <c r="K5" s="22"/>
    </row>
    <row r="6" spans="1:141" s="8" customFormat="1" ht="44.25" x14ac:dyDescent="0.2">
      <c r="A6" s="169" t="s">
        <v>32</v>
      </c>
      <c r="B6" s="169"/>
      <c r="C6" s="169"/>
      <c r="D6" s="169"/>
      <c r="E6" s="6"/>
      <c r="F6" s="6"/>
      <c r="G6" s="170" t="s">
        <v>8</v>
      </c>
      <c r="H6" s="171"/>
      <c r="I6" s="23">
        <v>0</v>
      </c>
      <c r="J6" s="6"/>
      <c r="K6" s="5"/>
      <c r="L6" s="1"/>
      <c r="M6" s="1"/>
      <c r="N6" s="1"/>
      <c r="O6" s="1"/>
      <c r="P6" s="1"/>
      <c r="Q6" s="1"/>
      <c r="R6" s="1"/>
      <c r="S6" s="1"/>
      <c r="T6" s="1"/>
      <c r="U6" s="1"/>
      <c r="V6" s="1"/>
      <c r="W6" s="1"/>
      <c r="X6" s="1"/>
      <c r="Y6" s="1"/>
      <c r="Z6" s="1"/>
      <c r="AA6" s="1"/>
      <c r="AB6" s="1"/>
      <c r="AC6" s="1"/>
    </row>
    <row r="7" spans="1:141" s="8" customFormat="1" x14ac:dyDescent="0.2">
      <c r="A7" s="5"/>
      <c r="B7" s="5"/>
      <c r="C7" s="5"/>
      <c r="D7" s="5"/>
      <c r="E7" s="5"/>
      <c r="F7" s="5"/>
      <c r="G7" s="5"/>
      <c r="H7" s="5"/>
      <c r="I7" s="5"/>
      <c r="J7" s="5"/>
      <c r="K7" s="5"/>
      <c r="L7" s="1"/>
      <c r="M7" s="1"/>
      <c r="N7" s="1"/>
      <c r="O7" s="1"/>
      <c r="P7" s="1"/>
      <c r="Q7" s="1"/>
      <c r="R7" s="1"/>
      <c r="S7" s="1"/>
      <c r="T7" s="1"/>
      <c r="U7" s="1"/>
      <c r="V7" s="1"/>
      <c r="W7" s="1"/>
      <c r="X7" s="1"/>
      <c r="Y7" s="1"/>
      <c r="Z7" s="1"/>
      <c r="AA7" s="1"/>
      <c r="AB7" s="1"/>
      <c r="AC7" s="1"/>
    </row>
    <row r="8" spans="1:141" s="8" customFormat="1" ht="60" customHeight="1" x14ac:dyDescent="0.2">
      <c r="A8" s="25" t="s">
        <v>1</v>
      </c>
      <c r="B8" s="25" t="s">
        <v>58</v>
      </c>
      <c r="C8" s="25" t="s">
        <v>2</v>
      </c>
      <c r="D8" s="25" t="s">
        <v>3</v>
      </c>
      <c r="E8" s="25" t="s">
        <v>43</v>
      </c>
      <c r="F8" s="25" t="s">
        <v>5</v>
      </c>
      <c r="G8" s="25" t="s">
        <v>4</v>
      </c>
      <c r="H8" s="25" t="s">
        <v>15</v>
      </c>
      <c r="I8" s="25" t="s">
        <v>59</v>
      </c>
      <c r="J8" s="25" t="s">
        <v>44</v>
      </c>
      <c r="K8" s="25" t="s">
        <v>9</v>
      </c>
      <c r="L8" s="1"/>
      <c r="M8" s="1"/>
      <c r="N8" s="1"/>
      <c r="O8" s="1"/>
      <c r="P8" s="1"/>
      <c r="Q8" s="1"/>
      <c r="R8" s="1"/>
      <c r="S8" s="1"/>
      <c r="T8" s="1"/>
      <c r="U8" s="1"/>
      <c r="V8" s="1"/>
      <c r="W8" s="1"/>
      <c r="X8" s="1"/>
      <c r="Y8" s="1"/>
      <c r="Z8" s="1"/>
      <c r="AA8" s="1"/>
      <c r="AB8" s="1"/>
      <c r="AC8" s="1"/>
    </row>
    <row r="9" spans="1:141" s="8" customFormat="1" ht="94.5" customHeight="1" x14ac:dyDescent="0.2">
      <c r="A9" s="55">
        <v>0</v>
      </c>
      <c r="B9" s="55">
        <v>1</v>
      </c>
      <c r="C9" s="55" t="s">
        <v>33</v>
      </c>
      <c r="D9" s="55" t="s">
        <v>62</v>
      </c>
      <c r="E9" s="55">
        <v>31</v>
      </c>
      <c r="F9" s="86"/>
      <c r="G9" s="86"/>
      <c r="H9" s="4" t="s">
        <v>109</v>
      </c>
      <c r="I9" s="4">
        <v>7</v>
      </c>
      <c r="J9" s="124" t="s">
        <v>34</v>
      </c>
      <c r="K9" s="125" t="s">
        <v>90</v>
      </c>
      <c r="L9" s="1"/>
      <c r="M9" s="1"/>
      <c r="N9" s="1"/>
      <c r="O9" s="1"/>
      <c r="P9" s="1"/>
      <c r="Q9" s="1"/>
      <c r="R9" s="1"/>
      <c r="S9" s="1"/>
      <c r="T9" s="1"/>
      <c r="U9" s="1"/>
      <c r="V9" s="1"/>
      <c r="W9" s="1"/>
      <c r="X9" s="1"/>
      <c r="Y9" s="1"/>
      <c r="Z9" s="1"/>
      <c r="AA9" s="1"/>
      <c r="AB9" s="1"/>
      <c r="AC9" s="1"/>
    </row>
    <row r="10" spans="1:141" s="8" customFormat="1" ht="104.25" customHeight="1" x14ac:dyDescent="0.2">
      <c r="A10" s="56">
        <v>0</v>
      </c>
      <c r="B10" s="56">
        <v>2</v>
      </c>
      <c r="C10" s="56" t="s">
        <v>40</v>
      </c>
      <c r="D10" s="57" t="s">
        <v>110</v>
      </c>
      <c r="E10" s="56">
        <v>15</v>
      </c>
      <c r="F10" s="84" t="s">
        <v>111</v>
      </c>
      <c r="G10" s="87"/>
      <c r="H10" s="84" t="s">
        <v>70</v>
      </c>
      <c r="I10" s="84">
        <v>3</v>
      </c>
      <c r="J10" s="124" t="s">
        <v>35</v>
      </c>
      <c r="K10" s="120" t="s">
        <v>91</v>
      </c>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row>
    <row r="11" spans="1:141" s="8" customFormat="1" ht="279.95" customHeight="1" x14ac:dyDescent="0.2">
      <c r="A11" s="85">
        <v>0</v>
      </c>
      <c r="B11" s="85">
        <v>3</v>
      </c>
      <c r="C11" s="85" t="s">
        <v>38</v>
      </c>
      <c r="D11" s="52" t="s">
        <v>0</v>
      </c>
      <c r="E11" s="85">
        <v>4</v>
      </c>
      <c r="F11" s="84" t="s">
        <v>72</v>
      </c>
      <c r="G11" s="84" t="s">
        <v>82</v>
      </c>
      <c r="H11" s="87"/>
      <c r="I11" s="87"/>
      <c r="J11" s="124" t="s">
        <v>125</v>
      </c>
      <c r="K11" s="120" t="s">
        <v>91</v>
      </c>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row>
    <row r="12" spans="1:141" s="8" customFormat="1" ht="134.25" customHeight="1" x14ac:dyDescent="0.2">
      <c r="A12" s="56">
        <v>0</v>
      </c>
      <c r="B12" s="56">
        <v>4</v>
      </c>
      <c r="C12" s="56" t="s">
        <v>40</v>
      </c>
      <c r="D12" s="57" t="s">
        <v>110</v>
      </c>
      <c r="E12" s="56">
        <v>12</v>
      </c>
      <c r="F12" s="84" t="s">
        <v>112</v>
      </c>
      <c r="G12" s="87"/>
      <c r="H12" s="84" t="s">
        <v>71</v>
      </c>
      <c r="I12" s="84">
        <v>6</v>
      </c>
      <c r="J12" s="124" t="s">
        <v>35</v>
      </c>
      <c r="K12" s="120" t="s">
        <v>91</v>
      </c>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row>
    <row r="13" spans="1:141" s="8" customFormat="1" ht="279.95" customHeight="1" x14ac:dyDescent="0.2">
      <c r="A13" s="85">
        <v>0</v>
      </c>
      <c r="B13" s="85">
        <v>5</v>
      </c>
      <c r="C13" s="85" t="s">
        <v>38</v>
      </c>
      <c r="D13" s="85" t="s">
        <v>0</v>
      </c>
      <c r="E13" s="85">
        <v>4</v>
      </c>
      <c r="F13" s="84" t="s">
        <v>73</v>
      </c>
      <c r="G13" s="84" t="s">
        <v>82</v>
      </c>
      <c r="H13" s="87"/>
      <c r="I13" s="87"/>
      <c r="J13" s="67" t="s">
        <v>125</v>
      </c>
      <c r="K13" s="120" t="s">
        <v>91</v>
      </c>
      <c r="L13" s="1"/>
      <c r="M13" s="1"/>
      <c r="N13" s="1"/>
      <c r="O13" s="1"/>
      <c r="P13" s="1">
        <v>35835</v>
      </c>
      <c r="Q13" s="1"/>
      <c r="R13" s="1"/>
      <c r="S13" s="1"/>
      <c r="T13" s="1"/>
      <c r="U13" s="1"/>
      <c r="V13" s="1"/>
      <c r="W13" s="1"/>
      <c r="X13" s="1"/>
      <c r="Y13" s="1"/>
      <c r="Z13" s="1"/>
      <c r="AA13" s="1"/>
      <c r="AB13" s="1"/>
      <c r="AC13" s="1"/>
    </row>
    <row r="14" spans="1:141" s="8" customFormat="1" ht="200.1" customHeight="1" x14ac:dyDescent="0.2">
      <c r="A14" s="53">
        <v>0</v>
      </c>
      <c r="B14" s="53">
        <v>6</v>
      </c>
      <c r="C14" s="53" t="s">
        <v>11</v>
      </c>
      <c r="D14" s="53" t="s">
        <v>62</v>
      </c>
      <c r="E14" s="53">
        <v>6</v>
      </c>
      <c r="F14" s="87"/>
      <c r="G14" s="87"/>
      <c r="H14" s="84" t="s">
        <v>70</v>
      </c>
      <c r="I14" s="84">
        <v>3</v>
      </c>
      <c r="J14" s="15" t="s">
        <v>124</v>
      </c>
      <c r="K14" s="120" t="s">
        <v>91</v>
      </c>
      <c r="L14" s="1"/>
      <c r="M14" s="1"/>
      <c r="N14" s="1"/>
      <c r="O14" s="1"/>
      <c r="P14" s="1"/>
      <c r="Q14" s="1"/>
      <c r="R14" s="1"/>
      <c r="S14" s="1"/>
      <c r="T14" s="1"/>
      <c r="U14" s="1"/>
      <c r="V14" s="1"/>
      <c r="W14" s="1"/>
      <c r="X14" s="1"/>
      <c r="Y14" s="1"/>
      <c r="Z14" s="1"/>
      <c r="AA14" s="1"/>
      <c r="AB14" s="1"/>
      <c r="AC14" s="1"/>
    </row>
    <row r="15" spans="1:141" s="1" customFormat="1" ht="42" customHeight="1" x14ac:dyDescent="0.2">
      <c r="A15" s="5"/>
      <c r="B15" s="13"/>
      <c r="C15" s="5"/>
      <c r="D15" s="9"/>
      <c r="E15" s="4">
        <f>SUM(E9:E14)</f>
        <v>72</v>
      </c>
      <c r="F15" s="5"/>
      <c r="G15" s="5"/>
      <c r="H15" s="5"/>
      <c r="I15" s="8"/>
    </row>
    <row r="16" spans="1:141" s="1" customFormat="1" ht="25.5" x14ac:dyDescent="0.2">
      <c r="A16" s="10"/>
      <c r="B16" s="13"/>
      <c r="C16" s="5"/>
      <c r="F16" s="5"/>
      <c r="G16" s="5"/>
      <c r="H16" s="5"/>
    </row>
    <row r="17" spans="1:13" s="1" customFormat="1" ht="39.950000000000003" customHeight="1" x14ac:dyDescent="0.35">
      <c r="A17" s="27"/>
      <c r="C17" s="28"/>
      <c r="D17" s="28"/>
      <c r="E17" s="29" t="s">
        <v>95</v>
      </c>
      <c r="G17" s="163" t="s">
        <v>45</v>
      </c>
      <c r="H17" s="164"/>
      <c r="I17" s="2">
        <f>SUM(I9:I14)</f>
        <v>19</v>
      </c>
    </row>
    <row r="18" spans="1:13" s="1" customFormat="1" ht="39.950000000000003" customHeight="1" x14ac:dyDescent="0.2">
      <c r="C18" s="159" t="s">
        <v>47</v>
      </c>
      <c r="D18" s="160"/>
      <c r="E18" s="34">
        <f>E14</f>
        <v>6</v>
      </c>
    </row>
    <row r="19" spans="1:13" ht="39.950000000000003" customHeight="1" x14ac:dyDescent="0.2">
      <c r="B19" s="1"/>
      <c r="C19" s="161" t="s">
        <v>52</v>
      </c>
      <c r="D19" s="162"/>
      <c r="E19" s="54">
        <f>E9</f>
        <v>31</v>
      </c>
      <c r="F19" s="11"/>
      <c r="G19" s="1"/>
      <c r="H19" s="2" t="s">
        <v>18</v>
      </c>
      <c r="I19" s="2">
        <f>I6</f>
        <v>0</v>
      </c>
      <c r="J19" s="1"/>
      <c r="K19" s="1"/>
    </row>
    <row r="20" spans="1:13" ht="68.25" customHeight="1" x14ac:dyDescent="0.35">
      <c r="B20" s="1"/>
      <c r="C20" s="172" t="s">
        <v>48</v>
      </c>
      <c r="D20" s="173"/>
      <c r="E20" s="83">
        <f>E11+E13</f>
        <v>8</v>
      </c>
      <c r="F20" s="11"/>
      <c r="I20" s="50"/>
      <c r="J20" s="50"/>
      <c r="K20" s="50"/>
      <c r="L20" s="50"/>
      <c r="M20" s="1"/>
    </row>
    <row r="21" spans="1:13" ht="57" customHeight="1" x14ac:dyDescent="0.35">
      <c r="B21" s="1"/>
      <c r="C21" s="174" t="s">
        <v>51</v>
      </c>
      <c r="D21" s="175"/>
      <c r="E21" s="58">
        <f>E10+E12</f>
        <v>27</v>
      </c>
      <c r="F21" s="11"/>
      <c r="G21" s="61"/>
      <c r="H21" s="62" t="s">
        <v>74</v>
      </c>
      <c r="I21" s="49"/>
      <c r="J21" s="50"/>
      <c r="K21" s="50"/>
      <c r="L21" s="50"/>
    </row>
    <row r="22" spans="1:13" ht="54.75" customHeight="1" x14ac:dyDescent="0.35">
      <c r="A22" s="27"/>
      <c r="B22" s="1"/>
      <c r="C22" s="27"/>
      <c r="D22" s="28"/>
      <c r="E22" s="30">
        <f>SUM(E18:E21)</f>
        <v>72</v>
      </c>
      <c r="F22" s="11"/>
      <c r="G22" s="62" t="s">
        <v>75</v>
      </c>
      <c r="H22" s="63">
        <v>0</v>
      </c>
      <c r="I22" s="50"/>
      <c r="J22" s="50"/>
      <c r="K22" s="50"/>
      <c r="L22" s="50"/>
    </row>
    <row r="23" spans="1:13" ht="39.950000000000003" customHeight="1" x14ac:dyDescent="0.35">
      <c r="A23" s="1"/>
      <c r="B23" s="1"/>
      <c r="G23" s="64" t="s">
        <v>30</v>
      </c>
      <c r="H23" s="63">
        <v>0</v>
      </c>
      <c r="I23" s="50"/>
      <c r="J23" s="50"/>
      <c r="K23" s="50"/>
      <c r="L23" s="50"/>
    </row>
    <row r="24" spans="1:13" ht="39.950000000000003" customHeight="1" x14ac:dyDescent="0.35">
      <c r="B24" s="1"/>
      <c r="C24" s="1"/>
      <c r="D24" s="1"/>
      <c r="E24" s="2" t="s">
        <v>95</v>
      </c>
      <c r="G24" s="64" t="s">
        <v>76</v>
      </c>
      <c r="H24" s="63">
        <v>2</v>
      </c>
      <c r="I24" s="50"/>
      <c r="J24" s="50"/>
      <c r="K24" s="50"/>
      <c r="L24" s="50"/>
      <c r="M24" s="1"/>
    </row>
    <row r="25" spans="1:13" ht="39.950000000000003" customHeight="1" x14ac:dyDescent="0.35">
      <c r="C25" s="176" t="s">
        <v>49</v>
      </c>
      <c r="D25" s="177"/>
      <c r="E25" s="3">
        <f>E11+E13</f>
        <v>8</v>
      </c>
      <c r="F25" s="11"/>
      <c r="G25" s="64" t="s">
        <v>31</v>
      </c>
      <c r="H25" s="63">
        <v>2</v>
      </c>
      <c r="I25" s="50"/>
      <c r="J25" s="50"/>
      <c r="K25" s="50"/>
      <c r="L25" s="50"/>
      <c r="M25" s="1"/>
    </row>
    <row r="26" spans="1:13" ht="39.950000000000003" customHeight="1" x14ac:dyDescent="0.35">
      <c r="C26" s="176" t="s">
        <v>92</v>
      </c>
      <c r="D26" s="177"/>
      <c r="E26" s="2">
        <f>E10+E12</f>
        <v>27</v>
      </c>
      <c r="F26" s="11"/>
      <c r="G26" s="64" t="s">
        <v>77</v>
      </c>
      <c r="H26" s="63">
        <v>0</v>
      </c>
      <c r="I26" s="50"/>
      <c r="J26" s="50"/>
      <c r="K26" s="50"/>
      <c r="L26" s="50"/>
      <c r="M26" s="1"/>
    </row>
    <row r="27" spans="1:13" ht="39.950000000000003" customHeight="1" x14ac:dyDescent="0.2">
      <c r="C27" s="176" t="s">
        <v>93</v>
      </c>
      <c r="D27" s="177"/>
      <c r="E27" s="2">
        <f>E9+E14</f>
        <v>37</v>
      </c>
      <c r="F27" s="11"/>
      <c r="G27" s="64" t="s">
        <v>78</v>
      </c>
      <c r="H27" s="63">
        <v>2</v>
      </c>
    </row>
    <row r="28" spans="1:13" ht="39.950000000000003" customHeight="1" x14ac:dyDescent="0.2">
      <c r="C28" s="158" t="s">
        <v>94</v>
      </c>
      <c r="D28" s="158"/>
      <c r="E28" s="2">
        <f>SUM(E25:E27)</f>
        <v>72</v>
      </c>
      <c r="F28" s="11"/>
    </row>
    <row r="29" spans="1:13" x14ac:dyDescent="0.2">
      <c r="D29" s="1"/>
      <c r="E29" s="1"/>
    </row>
    <row r="30" spans="1:13" x14ac:dyDescent="0.2">
      <c r="D30" s="1"/>
      <c r="E30" s="1"/>
    </row>
    <row r="31" spans="1:13" x14ac:dyDescent="0.2">
      <c r="D31" s="1"/>
      <c r="E31" s="1"/>
    </row>
    <row r="32" spans="1:13" x14ac:dyDescent="0.2">
      <c r="E32" s="1"/>
    </row>
    <row r="69" spans="3:7" x14ac:dyDescent="0.2">
      <c r="C69" s="48"/>
      <c r="D69" s="48"/>
      <c r="E69" s="48"/>
      <c r="F69" s="48"/>
      <c r="G69" s="48"/>
    </row>
  </sheetData>
  <mergeCells count="15">
    <mergeCell ref="C28:D28"/>
    <mergeCell ref="C18:D18"/>
    <mergeCell ref="C19:D19"/>
    <mergeCell ref="G17:H17"/>
    <mergeCell ref="A1:K1"/>
    <mergeCell ref="A2:K2"/>
    <mergeCell ref="A3:K3"/>
    <mergeCell ref="A4:K4"/>
    <mergeCell ref="A6:D6"/>
    <mergeCell ref="G6:H6"/>
    <mergeCell ref="C20:D20"/>
    <mergeCell ref="C21:D21"/>
    <mergeCell ref="C25:D25"/>
    <mergeCell ref="C26:D26"/>
    <mergeCell ref="C27:D27"/>
  </mergeCells>
  <pageMargins left="0.19685039370078741" right="0.19685039370078741" top="0.19685039370078741" bottom="0.19685039370078741" header="0.11811023622047245" footer="0.11811023622047245"/>
  <pageSetup paperSize="9" scale="2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pageSetUpPr fitToPage="1"/>
  </sheetPr>
  <dimension ref="A1:EK55"/>
  <sheetViews>
    <sheetView topLeftCell="A19" zoomScale="40" zoomScaleNormal="40" zoomScaleSheetLayoutView="50" workbookViewId="0">
      <selection activeCell="P14" sqref="P14"/>
    </sheetView>
  </sheetViews>
  <sheetFormatPr baseColWidth="10" defaultRowHeight="23.25" x14ac:dyDescent="0.2"/>
  <cols>
    <col min="1" max="1" width="16.42578125" style="5" customWidth="1"/>
    <col min="2" max="2" width="24.42578125" style="5" bestFit="1" customWidth="1"/>
    <col min="3" max="3" width="33.28515625" style="5" bestFit="1" customWidth="1"/>
    <col min="4" max="4" width="29.5703125" style="5" bestFit="1" customWidth="1"/>
    <col min="5" max="5" width="27.140625" style="5" customWidth="1"/>
    <col min="6" max="6" width="54.28515625" style="5" bestFit="1" customWidth="1"/>
    <col min="7" max="7" width="67.7109375" style="5" customWidth="1"/>
    <col min="8" max="8" width="39" style="5" customWidth="1"/>
    <col min="9" max="9" width="35.5703125" style="5" customWidth="1"/>
    <col min="10" max="10" width="131.28515625" style="5" bestFit="1" customWidth="1"/>
    <col min="11" max="11" width="49.42578125" style="5" customWidth="1"/>
    <col min="12" max="12" width="37.7109375" style="5" customWidth="1"/>
    <col min="13" max="16384" width="11.42578125" style="5"/>
  </cols>
  <sheetData>
    <row r="1" spans="1:23" ht="34.5" x14ac:dyDescent="0.45">
      <c r="A1" s="165" t="s">
        <v>79</v>
      </c>
      <c r="B1" s="165"/>
      <c r="C1" s="165"/>
      <c r="D1" s="165"/>
      <c r="E1" s="165"/>
      <c r="F1" s="165"/>
      <c r="G1" s="165"/>
      <c r="H1" s="165"/>
      <c r="I1" s="165"/>
      <c r="J1" s="165"/>
      <c r="K1" s="165"/>
    </row>
    <row r="2" spans="1:23" ht="35.25" x14ac:dyDescent="0.5">
      <c r="A2" s="166" t="s">
        <v>80</v>
      </c>
      <c r="B2" s="166"/>
      <c r="C2" s="166"/>
      <c r="D2" s="166"/>
      <c r="E2" s="166"/>
      <c r="F2" s="166"/>
      <c r="G2" s="166"/>
      <c r="H2" s="166"/>
      <c r="I2" s="166"/>
      <c r="J2" s="166"/>
      <c r="K2" s="166"/>
    </row>
    <row r="3" spans="1:23" ht="34.5" x14ac:dyDescent="0.2">
      <c r="A3" s="167" t="s">
        <v>41</v>
      </c>
      <c r="B3" s="167"/>
      <c r="C3" s="167"/>
      <c r="D3" s="167"/>
      <c r="E3" s="167"/>
      <c r="F3" s="167"/>
      <c r="G3" s="167"/>
      <c r="H3" s="167"/>
      <c r="I3" s="167"/>
      <c r="J3" s="167"/>
      <c r="K3" s="167"/>
    </row>
    <row r="4" spans="1:23" ht="30" x14ac:dyDescent="0.2">
      <c r="A4" s="168" t="s">
        <v>42</v>
      </c>
      <c r="B4" s="168"/>
      <c r="C4" s="168"/>
      <c r="D4" s="168"/>
      <c r="E4" s="168"/>
      <c r="F4" s="168"/>
      <c r="G4" s="168"/>
      <c r="H4" s="168"/>
      <c r="I4" s="168"/>
      <c r="J4" s="168"/>
      <c r="K4" s="168"/>
    </row>
    <row r="5" spans="1:23" s="7" customFormat="1" ht="55.5" x14ac:dyDescent="0.2">
      <c r="A5" s="22"/>
      <c r="B5" s="22"/>
      <c r="C5" s="22"/>
      <c r="D5" s="22"/>
      <c r="E5" s="22"/>
      <c r="F5" s="22"/>
      <c r="G5" s="22"/>
      <c r="H5" s="22"/>
      <c r="I5" s="22"/>
      <c r="J5" s="22"/>
      <c r="K5" s="22"/>
    </row>
    <row r="6" spans="1:23" s="8" customFormat="1" ht="44.25" x14ac:dyDescent="0.2">
      <c r="A6" s="169" t="s">
        <v>26</v>
      </c>
      <c r="B6" s="169"/>
      <c r="C6" s="169"/>
      <c r="D6" s="169"/>
      <c r="E6" s="6"/>
      <c r="F6" s="6"/>
      <c r="G6" s="6"/>
      <c r="H6" s="23" t="s">
        <v>8</v>
      </c>
      <c r="I6" s="23">
        <v>42</v>
      </c>
      <c r="J6" s="6"/>
      <c r="K6" s="5"/>
      <c r="L6" s="1"/>
      <c r="M6" s="1"/>
      <c r="N6" s="1"/>
      <c r="O6" s="1"/>
      <c r="P6" s="1"/>
      <c r="Q6" s="1"/>
      <c r="R6" s="1"/>
      <c r="S6" s="1"/>
      <c r="T6" s="1"/>
      <c r="U6" s="1"/>
      <c r="V6" s="1"/>
      <c r="W6" s="1"/>
    </row>
    <row r="7" spans="1:23" s="8" customFormat="1" x14ac:dyDescent="0.2">
      <c r="A7" s="5"/>
      <c r="B7" s="5"/>
      <c r="C7" s="5"/>
      <c r="D7" s="5"/>
      <c r="E7" s="5"/>
      <c r="F7" s="5"/>
      <c r="G7" s="5"/>
      <c r="H7" s="5"/>
      <c r="I7" s="5"/>
      <c r="J7" s="5"/>
      <c r="K7" s="5"/>
      <c r="L7" s="1"/>
      <c r="M7" s="1"/>
      <c r="N7" s="1"/>
      <c r="O7" s="1"/>
      <c r="P7" s="1"/>
      <c r="Q7" s="1"/>
      <c r="R7" s="1"/>
      <c r="S7" s="1"/>
      <c r="T7" s="1"/>
      <c r="U7" s="1"/>
      <c r="V7" s="1"/>
      <c r="W7" s="1"/>
    </row>
    <row r="8" spans="1:23" s="8" customFormat="1" ht="69.75" customHeight="1" x14ac:dyDescent="0.2">
      <c r="A8" s="88" t="s">
        <v>1</v>
      </c>
      <c r="B8" s="88" t="s">
        <v>60</v>
      </c>
      <c r="C8" s="88" t="s">
        <v>2</v>
      </c>
      <c r="D8" s="88" t="s">
        <v>3</v>
      </c>
      <c r="E8" s="88" t="s">
        <v>126</v>
      </c>
      <c r="F8" s="88" t="s">
        <v>5</v>
      </c>
      <c r="G8" s="88" t="s">
        <v>4</v>
      </c>
      <c r="H8" s="88" t="s">
        <v>15</v>
      </c>
      <c r="I8" s="88" t="s">
        <v>59</v>
      </c>
      <c r="J8" s="88" t="s">
        <v>10</v>
      </c>
      <c r="K8" s="89" t="s">
        <v>9</v>
      </c>
      <c r="L8" s="1"/>
      <c r="M8" s="1"/>
      <c r="N8" s="1"/>
      <c r="O8" s="1"/>
      <c r="P8" s="1"/>
      <c r="Q8" s="1"/>
      <c r="R8" s="1"/>
      <c r="S8" s="1"/>
      <c r="T8" s="1"/>
      <c r="U8" s="1"/>
      <c r="V8" s="1"/>
      <c r="W8" s="1"/>
    </row>
    <row r="9" spans="1:23" s="8" customFormat="1" ht="90.95" customHeight="1" x14ac:dyDescent="0.2">
      <c r="A9" s="90">
        <v>0</v>
      </c>
      <c r="B9" s="91">
        <v>10</v>
      </c>
      <c r="C9" s="92" t="s">
        <v>11</v>
      </c>
      <c r="D9" s="92" t="s">
        <v>0</v>
      </c>
      <c r="E9" s="92">
        <v>18</v>
      </c>
      <c r="F9" s="93"/>
      <c r="G9" s="93"/>
      <c r="H9" s="93"/>
      <c r="I9" s="94"/>
      <c r="J9" s="184" t="s">
        <v>124</v>
      </c>
      <c r="K9" s="96" t="s">
        <v>88</v>
      </c>
      <c r="L9" s="1"/>
      <c r="M9" s="1"/>
      <c r="N9" s="1"/>
      <c r="O9" s="1"/>
      <c r="P9" s="1"/>
      <c r="Q9" s="1"/>
      <c r="R9" s="1"/>
      <c r="S9" s="1"/>
      <c r="T9" s="1"/>
      <c r="U9" s="1"/>
      <c r="V9" s="1"/>
      <c r="W9" s="1"/>
    </row>
    <row r="10" spans="1:23" s="8" customFormat="1" ht="90.95" customHeight="1" x14ac:dyDescent="0.2">
      <c r="A10" s="92">
        <v>0</v>
      </c>
      <c r="B10" s="97">
        <v>22</v>
      </c>
      <c r="C10" s="92" t="s">
        <v>11</v>
      </c>
      <c r="D10" s="92" t="s">
        <v>0</v>
      </c>
      <c r="E10" s="92">
        <v>18</v>
      </c>
      <c r="F10" s="93"/>
      <c r="G10" s="93"/>
      <c r="H10" s="93"/>
      <c r="I10" s="94"/>
      <c r="J10" s="185"/>
      <c r="K10" s="98" t="s">
        <v>88</v>
      </c>
      <c r="L10" s="1"/>
      <c r="M10" s="1"/>
      <c r="N10" s="1"/>
      <c r="O10" s="1"/>
      <c r="P10" s="1"/>
      <c r="Q10" s="1"/>
      <c r="R10" s="1"/>
      <c r="S10" s="1"/>
      <c r="T10" s="1"/>
      <c r="U10" s="1"/>
      <c r="V10" s="1"/>
      <c r="W10" s="1"/>
    </row>
    <row r="11" spans="1:23" s="8" customFormat="1" ht="90.95" customHeight="1" x14ac:dyDescent="0.2">
      <c r="A11" s="92">
        <v>1</v>
      </c>
      <c r="B11" s="97">
        <v>110</v>
      </c>
      <c r="C11" s="92" t="s">
        <v>11</v>
      </c>
      <c r="D11" s="92" t="s">
        <v>0</v>
      </c>
      <c r="E11" s="92">
        <v>18</v>
      </c>
      <c r="F11" s="93"/>
      <c r="G11" s="93"/>
      <c r="H11" s="93"/>
      <c r="I11" s="94"/>
      <c r="J11" s="185"/>
      <c r="K11" s="98" t="s">
        <v>88</v>
      </c>
      <c r="L11" s="1"/>
      <c r="M11" s="1"/>
      <c r="N11" s="1"/>
      <c r="O11" s="1"/>
      <c r="P11" s="1"/>
      <c r="Q11" s="1"/>
      <c r="R11" s="1"/>
      <c r="S11" s="1"/>
      <c r="T11" s="1"/>
      <c r="U11" s="1"/>
      <c r="V11" s="1"/>
      <c r="W11" s="1"/>
    </row>
    <row r="12" spans="1:23" s="8" customFormat="1" ht="90.95" customHeight="1" x14ac:dyDescent="0.2">
      <c r="A12" s="92">
        <v>1</v>
      </c>
      <c r="B12" s="97">
        <v>122</v>
      </c>
      <c r="C12" s="92" t="s">
        <v>11</v>
      </c>
      <c r="D12" s="92" t="s">
        <v>0</v>
      </c>
      <c r="E12" s="92">
        <v>18</v>
      </c>
      <c r="F12" s="93"/>
      <c r="G12" s="93"/>
      <c r="H12" s="93"/>
      <c r="I12" s="94"/>
      <c r="J12" s="185"/>
      <c r="K12" s="98" t="s">
        <v>88</v>
      </c>
      <c r="L12" s="1"/>
      <c r="M12" s="1"/>
      <c r="N12" s="1"/>
      <c r="O12" s="1"/>
      <c r="P12" s="1"/>
      <c r="Q12" s="1"/>
      <c r="R12" s="1"/>
      <c r="S12" s="1"/>
      <c r="T12" s="1"/>
      <c r="U12" s="1"/>
      <c r="V12" s="1"/>
      <c r="W12" s="1"/>
    </row>
    <row r="13" spans="1:23" s="8" customFormat="1" ht="90.95" customHeight="1" x14ac:dyDescent="0.2">
      <c r="A13" s="92">
        <v>1</v>
      </c>
      <c r="B13" s="97">
        <v>123</v>
      </c>
      <c r="C13" s="92" t="s">
        <v>11</v>
      </c>
      <c r="D13" s="92" t="s">
        <v>0</v>
      </c>
      <c r="E13" s="99">
        <v>6.5</v>
      </c>
      <c r="F13" s="93"/>
      <c r="G13" s="93"/>
      <c r="H13" s="93"/>
      <c r="I13" s="94"/>
      <c r="J13" s="185"/>
      <c r="K13" s="98" t="s">
        <v>88</v>
      </c>
      <c r="L13" s="1"/>
      <c r="M13" s="1"/>
      <c r="N13" s="1"/>
      <c r="O13" s="1"/>
      <c r="P13" s="1"/>
      <c r="Q13" s="1"/>
      <c r="R13" s="1"/>
      <c r="S13" s="1"/>
      <c r="T13" s="1"/>
      <c r="U13" s="1"/>
      <c r="V13" s="1"/>
      <c r="W13" s="1"/>
    </row>
    <row r="14" spans="1:23" s="8" customFormat="1" ht="90.95" customHeight="1" x14ac:dyDescent="0.2">
      <c r="A14" s="92">
        <v>2</v>
      </c>
      <c r="B14" s="97">
        <v>210</v>
      </c>
      <c r="C14" s="92" t="s">
        <v>11</v>
      </c>
      <c r="D14" s="92" t="s">
        <v>0</v>
      </c>
      <c r="E14" s="92">
        <v>18</v>
      </c>
      <c r="F14" s="93"/>
      <c r="G14" s="93"/>
      <c r="H14" s="93"/>
      <c r="I14" s="94"/>
      <c r="J14" s="185"/>
      <c r="K14" s="98" t="s">
        <v>88</v>
      </c>
      <c r="L14" s="1"/>
      <c r="M14" s="1"/>
      <c r="N14" s="1"/>
      <c r="O14" s="1"/>
      <c r="P14" s="1"/>
      <c r="Q14" s="1"/>
      <c r="R14" s="1"/>
      <c r="S14" s="1"/>
      <c r="T14" s="1"/>
      <c r="U14" s="1"/>
      <c r="V14" s="1"/>
      <c r="W14" s="1"/>
    </row>
    <row r="15" spans="1:23" s="8" customFormat="1" ht="90.95" customHeight="1" x14ac:dyDescent="0.2">
      <c r="A15" s="92">
        <v>2</v>
      </c>
      <c r="B15" s="97">
        <v>222</v>
      </c>
      <c r="C15" s="92" t="s">
        <v>11</v>
      </c>
      <c r="D15" s="92" t="s">
        <v>0</v>
      </c>
      <c r="E15" s="92">
        <v>18</v>
      </c>
      <c r="F15" s="93"/>
      <c r="G15" s="93"/>
      <c r="H15" s="93"/>
      <c r="I15" s="94"/>
      <c r="J15" s="185"/>
      <c r="K15" s="98" t="s">
        <v>88</v>
      </c>
      <c r="L15" s="1"/>
      <c r="M15" s="1"/>
      <c r="N15" s="1"/>
      <c r="O15" s="1"/>
      <c r="P15" s="1"/>
      <c r="Q15" s="1"/>
      <c r="R15" s="1"/>
      <c r="S15" s="1"/>
      <c r="T15" s="1"/>
      <c r="U15" s="1"/>
      <c r="V15" s="1"/>
      <c r="W15" s="1"/>
    </row>
    <row r="16" spans="1:23" s="8" customFormat="1" ht="90.95" customHeight="1" x14ac:dyDescent="0.2">
      <c r="A16" s="92">
        <v>2</v>
      </c>
      <c r="B16" s="97">
        <v>223</v>
      </c>
      <c r="C16" s="92" t="s">
        <v>11</v>
      </c>
      <c r="D16" s="92" t="s">
        <v>0</v>
      </c>
      <c r="E16" s="92">
        <v>6.5</v>
      </c>
      <c r="F16" s="93"/>
      <c r="G16" s="93"/>
      <c r="H16" s="93"/>
      <c r="I16" s="94"/>
      <c r="J16" s="186"/>
      <c r="K16" s="98" t="s">
        <v>88</v>
      </c>
      <c r="L16" s="1"/>
      <c r="M16" s="1"/>
      <c r="N16" s="1"/>
      <c r="O16" s="1"/>
      <c r="P16" s="1"/>
      <c r="Q16" s="1"/>
      <c r="R16" s="1"/>
      <c r="S16" s="1"/>
      <c r="T16" s="1"/>
      <c r="U16" s="1"/>
      <c r="V16" s="1"/>
      <c r="W16" s="1"/>
    </row>
    <row r="17" spans="1:141" s="8" customFormat="1" ht="129.94999999999999" customHeight="1" x14ac:dyDescent="0.2">
      <c r="A17" s="100">
        <v>1</v>
      </c>
      <c r="B17" s="101">
        <v>117</v>
      </c>
      <c r="C17" s="100" t="s">
        <v>17</v>
      </c>
      <c r="D17" s="100" t="s">
        <v>0</v>
      </c>
      <c r="E17" s="100">
        <v>14</v>
      </c>
      <c r="F17" s="93"/>
      <c r="G17" s="93"/>
      <c r="H17" s="109" t="s">
        <v>70</v>
      </c>
      <c r="I17" s="110">
        <v>3</v>
      </c>
      <c r="J17" s="112" t="s">
        <v>127</v>
      </c>
      <c r="K17" s="111" t="s">
        <v>88</v>
      </c>
      <c r="L17" s="1"/>
      <c r="M17" s="1"/>
      <c r="N17" s="1"/>
      <c r="O17" s="1"/>
      <c r="P17" s="1"/>
      <c r="Q17" s="1"/>
      <c r="R17" s="1"/>
      <c r="S17" s="1"/>
      <c r="T17" s="1"/>
      <c r="U17" s="1"/>
      <c r="V17" s="1"/>
      <c r="W17" s="1"/>
    </row>
    <row r="18" spans="1:141" s="8" customFormat="1" ht="84.75" customHeight="1" x14ac:dyDescent="0.2">
      <c r="A18" s="92" t="s">
        <v>25</v>
      </c>
      <c r="B18" s="97" t="s">
        <v>114</v>
      </c>
      <c r="C18" s="92" t="s">
        <v>7</v>
      </c>
      <c r="D18" s="92" t="s">
        <v>0</v>
      </c>
      <c r="E18" s="92">
        <v>20</v>
      </c>
      <c r="F18" s="93"/>
      <c r="G18" s="93"/>
      <c r="H18" s="109"/>
      <c r="I18" s="110"/>
      <c r="J18" s="187" t="s">
        <v>128</v>
      </c>
      <c r="K18" s="111" t="s">
        <v>88</v>
      </c>
      <c r="L18" s="1"/>
      <c r="M18" s="1"/>
      <c r="N18" s="1"/>
      <c r="O18" s="1"/>
      <c r="P18" s="1"/>
      <c r="Q18" s="1"/>
      <c r="R18" s="1"/>
      <c r="S18" s="1"/>
      <c r="T18" s="1"/>
      <c r="U18" s="1"/>
      <c r="V18" s="1"/>
      <c r="W18" s="1"/>
    </row>
    <row r="19" spans="1:141" s="8" customFormat="1" ht="116.25" x14ac:dyDescent="0.2">
      <c r="A19" s="92">
        <v>0</v>
      </c>
      <c r="B19" s="97" t="s">
        <v>69</v>
      </c>
      <c r="C19" s="92" t="s">
        <v>12</v>
      </c>
      <c r="D19" s="92" t="s">
        <v>0</v>
      </c>
      <c r="E19" s="92">
        <v>57</v>
      </c>
      <c r="F19" s="93"/>
      <c r="G19" s="93"/>
      <c r="H19" s="109" t="s">
        <v>119</v>
      </c>
      <c r="I19" s="110">
        <f>8*1.5+6</f>
        <v>18</v>
      </c>
      <c r="J19" s="188"/>
      <c r="K19" s="111" t="s">
        <v>88</v>
      </c>
      <c r="L19" s="1"/>
      <c r="M19" s="1"/>
      <c r="N19" s="1"/>
      <c r="O19" s="1"/>
      <c r="P19" s="1"/>
      <c r="Q19" s="1"/>
      <c r="R19" s="1"/>
      <c r="S19" s="1"/>
      <c r="T19" s="1"/>
      <c r="U19" s="1"/>
      <c r="V19" s="1"/>
      <c r="W19" s="1"/>
    </row>
    <row r="20" spans="1:141" s="8" customFormat="1" ht="46.5" x14ac:dyDescent="0.2">
      <c r="A20" s="104" t="s">
        <v>14</v>
      </c>
      <c r="B20" s="105" t="s">
        <v>113</v>
      </c>
      <c r="C20" s="104" t="s">
        <v>16</v>
      </c>
      <c r="D20" s="104" t="s">
        <v>0</v>
      </c>
      <c r="E20" s="106"/>
      <c r="F20" s="106"/>
      <c r="G20" s="106"/>
      <c r="H20" s="107"/>
      <c r="I20" s="108"/>
      <c r="J20" s="95" t="s">
        <v>96</v>
      </c>
      <c r="K20" s="96" t="s">
        <v>24</v>
      </c>
      <c r="L20" s="1"/>
      <c r="M20" s="1"/>
      <c r="N20" s="1"/>
      <c r="O20" s="1"/>
      <c r="P20" s="1"/>
      <c r="Q20" s="1"/>
      <c r="R20" s="1"/>
      <c r="S20" s="1"/>
      <c r="T20" s="1"/>
      <c r="U20" s="1"/>
      <c r="V20" s="1"/>
      <c r="W20" s="1"/>
    </row>
    <row r="21" spans="1:141" s="8" customFormat="1" ht="46.5" x14ac:dyDescent="0.2">
      <c r="A21" s="92">
        <v>0</v>
      </c>
      <c r="B21" s="97" t="s">
        <v>63</v>
      </c>
      <c r="C21" s="92" t="s">
        <v>13</v>
      </c>
      <c r="D21" s="92" t="s">
        <v>0</v>
      </c>
      <c r="E21" s="92">
        <v>5</v>
      </c>
      <c r="F21" s="93"/>
      <c r="G21" s="93"/>
      <c r="H21" s="114"/>
      <c r="I21" s="94"/>
      <c r="J21" s="189" t="s">
        <v>128</v>
      </c>
      <c r="K21" s="113" t="s">
        <v>88</v>
      </c>
      <c r="L21" s="1"/>
      <c r="M21" s="1"/>
      <c r="N21" s="1"/>
      <c r="O21" s="1"/>
      <c r="P21" s="1"/>
      <c r="Q21" s="1"/>
      <c r="R21" s="1"/>
      <c r="S21" s="1"/>
      <c r="T21" s="1"/>
      <c r="U21" s="1"/>
      <c r="V21" s="1"/>
      <c r="W21" s="1"/>
    </row>
    <row r="22" spans="1:141" s="8" customFormat="1" ht="46.5" x14ac:dyDescent="0.2">
      <c r="A22" s="92">
        <v>1</v>
      </c>
      <c r="B22" s="97">
        <v>112</v>
      </c>
      <c r="C22" s="92" t="s">
        <v>13</v>
      </c>
      <c r="D22" s="92" t="s">
        <v>0</v>
      </c>
      <c r="E22" s="92">
        <v>5</v>
      </c>
      <c r="F22" s="93"/>
      <c r="G22" s="93"/>
      <c r="H22" s="114"/>
      <c r="I22" s="94"/>
      <c r="J22" s="190"/>
      <c r="K22" s="111" t="s">
        <v>88</v>
      </c>
      <c r="L22" s="1"/>
      <c r="M22" s="1"/>
      <c r="N22" s="1"/>
      <c r="O22" s="1"/>
      <c r="P22" s="1"/>
      <c r="Q22" s="1"/>
      <c r="R22" s="1"/>
      <c r="S22" s="1"/>
      <c r="T22" s="1"/>
      <c r="U22" s="1"/>
      <c r="V22" s="1"/>
      <c r="W22" s="1"/>
    </row>
    <row r="23" spans="1:141" s="8" customFormat="1" ht="92.25" customHeight="1" x14ac:dyDescent="0.2">
      <c r="A23" s="92">
        <v>2</v>
      </c>
      <c r="B23" s="97">
        <v>212</v>
      </c>
      <c r="C23" s="92" t="s">
        <v>13</v>
      </c>
      <c r="D23" s="92" t="s">
        <v>0</v>
      </c>
      <c r="E23" s="92">
        <v>5</v>
      </c>
      <c r="F23" s="93"/>
      <c r="G23" s="93"/>
      <c r="H23" s="114"/>
      <c r="I23" s="94"/>
      <c r="J23" s="191"/>
      <c r="K23" s="111" t="s">
        <v>88</v>
      </c>
      <c r="L23" s="1"/>
      <c r="M23" s="1"/>
      <c r="N23" s="1"/>
      <c r="O23" s="1"/>
      <c r="P23" s="1"/>
      <c r="Q23" s="1"/>
      <c r="R23" s="1"/>
      <c r="S23" s="1"/>
      <c r="T23" s="1"/>
      <c r="U23" s="1"/>
      <c r="V23" s="1"/>
      <c r="W23" s="1"/>
    </row>
    <row r="24" spans="1:141" s="8" customFormat="1" ht="177.75" customHeight="1" x14ac:dyDescent="0.2">
      <c r="A24" s="115">
        <v>0</v>
      </c>
      <c r="B24" s="116" t="s">
        <v>64</v>
      </c>
      <c r="C24" s="115" t="s">
        <v>37</v>
      </c>
      <c r="D24" s="115" t="s">
        <v>0</v>
      </c>
      <c r="E24" s="115">
        <v>14</v>
      </c>
      <c r="F24" s="109" t="s">
        <v>83</v>
      </c>
      <c r="G24" s="109" t="s">
        <v>85</v>
      </c>
      <c r="H24" s="93"/>
      <c r="I24" s="94"/>
      <c r="J24" s="192" t="s">
        <v>125</v>
      </c>
      <c r="K24" s="113" t="s">
        <v>89</v>
      </c>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row>
    <row r="25" spans="1:141" s="8" customFormat="1" ht="174.75" customHeight="1" x14ac:dyDescent="0.2">
      <c r="A25" s="115">
        <v>1</v>
      </c>
      <c r="B25" s="116" t="s">
        <v>65</v>
      </c>
      <c r="C25" s="115" t="s">
        <v>37</v>
      </c>
      <c r="D25" s="115" t="s">
        <v>0</v>
      </c>
      <c r="E25" s="115">
        <v>14</v>
      </c>
      <c r="F25" s="109" t="s">
        <v>84</v>
      </c>
      <c r="G25" s="109" t="s">
        <v>86</v>
      </c>
      <c r="H25" s="93"/>
      <c r="I25" s="94"/>
      <c r="J25" s="193"/>
      <c r="K25" s="113" t="s">
        <v>89</v>
      </c>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row>
    <row r="26" spans="1:141" s="8" customFormat="1" ht="179.25" customHeight="1" x14ac:dyDescent="0.2">
      <c r="A26" s="117">
        <v>2</v>
      </c>
      <c r="B26" s="118" t="s">
        <v>66</v>
      </c>
      <c r="C26" s="117" t="s">
        <v>37</v>
      </c>
      <c r="D26" s="117" t="s">
        <v>0</v>
      </c>
      <c r="E26" s="117">
        <v>14</v>
      </c>
      <c r="F26" s="119" t="s">
        <v>83</v>
      </c>
      <c r="G26" s="119" t="s">
        <v>87</v>
      </c>
      <c r="H26" s="121"/>
      <c r="I26" s="122"/>
      <c r="J26" s="188"/>
      <c r="K26" s="120" t="s">
        <v>89</v>
      </c>
      <c r="L26" s="1"/>
      <c r="M26" s="1"/>
      <c r="N26" s="1"/>
      <c r="O26" s="1"/>
      <c r="P26" s="1"/>
      <c r="Q26" s="1"/>
      <c r="R26" s="1"/>
      <c r="S26" s="1"/>
      <c r="T26" s="1"/>
      <c r="U26" s="1"/>
      <c r="V26" s="1"/>
      <c r="W26" s="1"/>
    </row>
    <row r="27" spans="1:141" s="1" customFormat="1" x14ac:dyDescent="0.2">
      <c r="A27" s="5"/>
      <c r="B27" s="5"/>
      <c r="C27" s="5"/>
      <c r="D27" s="9"/>
      <c r="E27" s="51">
        <f>SUM(E9:E26)</f>
        <v>269</v>
      </c>
      <c r="F27" s="5"/>
      <c r="G27" s="5"/>
      <c r="H27" s="72"/>
      <c r="I27" s="39">
        <f>SUM(I9:I26)</f>
        <v>21</v>
      </c>
      <c r="K27" s="8"/>
    </row>
    <row r="28" spans="1:141" s="1" customFormat="1" ht="25.5" x14ac:dyDescent="0.2">
      <c r="A28" s="10"/>
      <c r="B28" s="10"/>
      <c r="C28" s="5"/>
      <c r="F28" s="5"/>
      <c r="G28" s="5"/>
      <c r="K28" s="8"/>
    </row>
    <row r="29" spans="1:141" s="1" customFormat="1" ht="26.25" x14ac:dyDescent="0.35">
      <c r="A29" s="27"/>
      <c r="B29" s="27"/>
      <c r="C29" s="28"/>
      <c r="D29" s="28"/>
      <c r="E29" s="29" t="s">
        <v>6</v>
      </c>
      <c r="H29" s="2" t="s">
        <v>45</v>
      </c>
      <c r="I29" s="39">
        <f>SUM(I9:I26)</f>
        <v>21</v>
      </c>
      <c r="K29" s="8"/>
    </row>
    <row r="30" spans="1:141" s="1" customFormat="1" x14ac:dyDescent="0.2">
      <c r="A30" s="183" t="s">
        <v>47</v>
      </c>
      <c r="B30" s="183"/>
      <c r="C30" s="183"/>
      <c r="D30" s="183"/>
      <c r="E30" s="69">
        <f>SUM(E9:E16)+E18+E19+E21+E22+E23</f>
        <v>213</v>
      </c>
      <c r="K30" s="8"/>
    </row>
    <row r="31" spans="1:141" s="1" customFormat="1" ht="25.5" x14ac:dyDescent="0.2">
      <c r="A31" s="178" t="s">
        <v>53</v>
      </c>
      <c r="B31" s="179"/>
      <c r="C31" s="179"/>
      <c r="D31" s="180"/>
      <c r="E31" s="123">
        <f>SUM(E17)</f>
        <v>14</v>
      </c>
      <c r="F31" s="11"/>
      <c r="H31" s="2" t="s">
        <v>18</v>
      </c>
      <c r="I31" s="2">
        <f>I6</f>
        <v>42</v>
      </c>
    </row>
    <row r="32" spans="1:141" s="1" customFormat="1" ht="78.75" x14ac:dyDescent="0.35">
      <c r="A32" s="182" t="s">
        <v>48</v>
      </c>
      <c r="B32" s="182"/>
      <c r="C32" s="182"/>
      <c r="D32" s="182"/>
      <c r="E32" s="70">
        <f>SUM(E24:E26)</f>
        <v>42</v>
      </c>
      <c r="F32" s="11"/>
      <c r="H32" s="61"/>
      <c r="I32" s="62" t="s">
        <v>74</v>
      </c>
    </row>
    <row r="33" spans="1:11" s="1" customFormat="1" ht="78.75" x14ac:dyDescent="0.35">
      <c r="A33" s="27"/>
      <c r="B33" s="27"/>
      <c r="C33" s="27"/>
      <c r="D33" s="28"/>
      <c r="E33" s="71">
        <f>E30+E31+E32</f>
        <v>269</v>
      </c>
      <c r="F33" s="11"/>
      <c r="H33" s="65" t="s">
        <v>75</v>
      </c>
      <c r="I33" s="63">
        <v>3</v>
      </c>
    </row>
    <row r="34" spans="1:11" ht="26.25" x14ac:dyDescent="0.2">
      <c r="A34" s="1"/>
      <c r="B34" s="1"/>
      <c r="F34" s="11"/>
      <c r="H34" s="66" t="s">
        <v>30</v>
      </c>
      <c r="I34" s="63">
        <v>3</v>
      </c>
      <c r="J34" s="1"/>
      <c r="K34" s="1"/>
    </row>
    <row r="35" spans="1:11" ht="26.25" x14ac:dyDescent="0.2">
      <c r="C35" s="1"/>
      <c r="D35" s="1"/>
      <c r="E35" s="2" t="s">
        <v>6</v>
      </c>
      <c r="H35" s="66" t="s">
        <v>76</v>
      </c>
      <c r="I35" s="63">
        <v>4</v>
      </c>
      <c r="J35" s="1"/>
      <c r="K35" s="1"/>
    </row>
    <row r="36" spans="1:11" ht="26.25" x14ac:dyDescent="0.2">
      <c r="A36" s="181" t="s">
        <v>55</v>
      </c>
      <c r="B36" s="181"/>
      <c r="C36" s="181"/>
      <c r="D36" s="181"/>
      <c r="E36" s="3">
        <f>E27</f>
        <v>269</v>
      </c>
      <c r="H36" s="66" t="s">
        <v>31</v>
      </c>
      <c r="I36" s="63">
        <v>6</v>
      </c>
      <c r="J36" s="1"/>
      <c r="K36" s="1"/>
    </row>
    <row r="37" spans="1:11" ht="26.25" x14ac:dyDescent="0.2">
      <c r="A37" s="181" t="s">
        <v>50</v>
      </c>
      <c r="B37" s="181"/>
      <c r="C37" s="181"/>
      <c r="D37" s="181"/>
      <c r="E37" s="2">
        <f>E36</f>
        <v>269</v>
      </c>
      <c r="F37" s="11"/>
      <c r="H37" s="66" t="s">
        <v>81</v>
      </c>
      <c r="I37" s="63">
        <v>3</v>
      </c>
      <c r="J37" s="1"/>
      <c r="K37" s="1"/>
    </row>
    <row r="38" spans="1:11" ht="26.25" x14ac:dyDescent="0.2">
      <c r="A38"/>
      <c r="B38"/>
      <c r="C38"/>
      <c r="D38"/>
      <c r="E38"/>
      <c r="F38" s="11"/>
      <c r="H38" s="66" t="s">
        <v>78</v>
      </c>
      <c r="I38" s="63">
        <v>0</v>
      </c>
    </row>
    <row r="39" spans="1:11" ht="25.5" x14ac:dyDescent="0.2">
      <c r="D39" s="1"/>
      <c r="E39" s="1"/>
      <c r="F39" s="11"/>
    </row>
    <row r="40" spans="1:11" ht="25.5" x14ac:dyDescent="0.2">
      <c r="D40" s="1"/>
      <c r="E40" s="1"/>
      <c r="F40" s="11"/>
    </row>
    <row r="41" spans="1:11" x14ac:dyDescent="0.2">
      <c r="D41" s="1"/>
      <c r="E41" s="1"/>
    </row>
    <row r="42" spans="1:11" x14ac:dyDescent="0.2">
      <c r="D42" s="1"/>
      <c r="E42" s="1"/>
      <c r="G42" s="1"/>
    </row>
    <row r="43" spans="1:11" x14ac:dyDescent="0.2">
      <c r="D43" s="1"/>
      <c r="E43" s="1"/>
      <c r="G43" s="1"/>
    </row>
    <row r="44" spans="1:11" x14ac:dyDescent="0.2">
      <c r="E44" s="1"/>
      <c r="G44" s="1"/>
    </row>
    <row r="45" spans="1:11" x14ac:dyDescent="0.2">
      <c r="E45" s="1"/>
      <c r="G45" s="1"/>
    </row>
    <row r="46" spans="1:11" x14ac:dyDescent="0.2">
      <c r="D46" s="12"/>
      <c r="E46" s="12"/>
      <c r="G46" s="1"/>
    </row>
    <row r="47" spans="1:11" x14ac:dyDescent="0.2">
      <c r="G47" s="1"/>
    </row>
    <row r="48" spans="1:11" x14ac:dyDescent="0.2">
      <c r="D48" s="1"/>
      <c r="E48" s="1"/>
    </row>
    <row r="49" spans="4:7" x14ac:dyDescent="0.2">
      <c r="D49" s="1"/>
      <c r="E49" s="1"/>
    </row>
    <row r="50" spans="4:7" x14ac:dyDescent="0.2">
      <c r="D50" s="1"/>
      <c r="E50" s="1"/>
    </row>
    <row r="51" spans="4:7" x14ac:dyDescent="0.2">
      <c r="D51" s="1"/>
      <c r="E51" s="1"/>
      <c r="G51" s="1"/>
    </row>
    <row r="52" spans="4:7" x14ac:dyDescent="0.2">
      <c r="D52" s="12"/>
      <c r="E52" s="12"/>
      <c r="G52" s="1"/>
    </row>
    <row r="53" spans="4:7" x14ac:dyDescent="0.2">
      <c r="G53" s="1"/>
    </row>
    <row r="54" spans="4:7" x14ac:dyDescent="0.2">
      <c r="G54" s="1"/>
    </row>
    <row r="55" spans="4:7" x14ac:dyDescent="0.2">
      <c r="G55" s="1"/>
    </row>
  </sheetData>
  <mergeCells count="14">
    <mergeCell ref="A31:D31"/>
    <mergeCell ref="A37:D37"/>
    <mergeCell ref="A32:D32"/>
    <mergeCell ref="A36:D36"/>
    <mergeCell ref="A1:K1"/>
    <mergeCell ref="A2:K2"/>
    <mergeCell ref="A3:K3"/>
    <mergeCell ref="A4:K4"/>
    <mergeCell ref="A6:D6"/>
    <mergeCell ref="A30:D30"/>
    <mergeCell ref="J9:J16"/>
    <mergeCell ref="J18:J19"/>
    <mergeCell ref="J21:J23"/>
    <mergeCell ref="J24:J26"/>
  </mergeCells>
  <phoneticPr fontId="2" type="noConversion"/>
  <pageMargins left="0.19685039370078741" right="0.19685039370078741" top="0.19685039370078741" bottom="0.19685039370078741" header="0.11811023622047245" footer="0.11811023622047245"/>
  <pageSetup paperSize="9" scale="2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pageSetUpPr fitToPage="1"/>
  </sheetPr>
  <dimension ref="A1:EK50"/>
  <sheetViews>
    <sheetView zoomScale="40" zoomScaleNormal="40" zoomScaleSheetLayoutView="50" workbookViewId="0">
      <pane ySplit="8" topLeftCell="A18" activePane="bottomLeft" state="frozen"/>
      <selection pane="bottomLeft" activeCell="O20" sqref="O20"/>
    </sheetView>
  </sheetViews>
  <sheetFormatPr baseColWidth="10" defaultRowHeight="23.25" x14ac:dyDescent="0.2"/>
  <cols>
    <col min="1" max="1" width="16.42578125" style="5" customWidth="1"/>
    <col min="2" max="2" width="33.5703125" style="5" customWidth="1"/>
    <col min="3" max="3" width="33.28515625" style="5" bestFit="1" customWidth="1"/>
    <col min="4" max="4" width="29.5703125" style="5" bestFit="1" customWidth="1"/>
    <col min="5" max="5" width="27.140625" style="5" customWidth="1"/>
    <col min="6" max="6" width="41.42578125" style="5" customWidth="1"/>
    <col min="7" max="7" width="54.85546875" style="5" customWidth="1"/>
    <col min="8" max="9" width="35.5703125" style="5" customWidth="1"/>
    <col min="10" max="10" width="131.28515625" style="5" bestFit="1" customWidth="1"/>
    <col min="11" max="11" width="49.42578125" style="5" customWidth="1"/>
    <col min="12" max="12" width="37.7109375" style="5" customWidth="1"/>
    <col min="13" max="16384" width="11.42578125" style="5"/>
  </cols>
  <sheetData>
    <row r="1" spans="1:35" ht="34.5" x14ac:dyDescent="0.45">
      <c r="A1" s="165" t="s">
        <v>79</v>
      </c>
      <c r="B1" s="165"/>
      <c r="C1" s="165"/>
      <c r="D1" s="165"/>
      <c r="E1" s="165"/>
      <c r="F1" s="165"/>
      <c r="G1" s="165"/>
      <c r="H1" s="165"/>
      <c r="I1" s="165"/>
      <c r="J1" s="165"/>
      <c r="K1" s="165"/>
    </row>
    <row r="2" spans="1:35" ht="35.25" x14ac:dyDescent="0.5">
      <c r="A2" s="166" t="s">
        <v>80</v>
      </c>
      <c r="B2" s="166"/>
      <c r="C2" s="166"/>
      <c r="D2" s="166"/>
      <c r="E2" s="166"/>
      <c r="F2" s="166"/>
      <c r="G2" s="166"/>
      <c r="H2" s="166"/>
      <c r="I2" s="166"/>
      <c r="J2" s="166"/>
      <c r="K2" s="166"/>
    </row>
    <row r="3" spans="1:35" ht="34.5" x14ac:dyDescent="0.2">
      <c r="A3" s="167" t="s">
        <v>41</v>
      </c>
      <c r="B3" s="167"/>
      <c r="C3" s="167"/>
      <c r="D3" s="167"/>
      <c r="E3" s="167"/>
      <c r="F3" s="167"/>
      <c r="G3" s="167"/>
      <c r="H3" s="167"/>
      <c r="I3" s="167"/>
      <c r="J3" s="167"/>
      <c r="K3" s="167"/>
    </row>
    <row r="4" spans="1:35" ht="30" x14ac:dyDescent="0.2">
      <c r="A4" s="168" t="s">
        <v>42</v>
      </c>
      <c r="B4" s="168"/>
      <c r="C4" s="168"/>
      <c r="D4" s="168"/>
      <c r="E4" s="168"/>
      <c r="F4" s="168"/>
      <c r="G4" s="168"/>
      <c r="H4" s="168"/>
      <c r="I4" s="168"/>
      <c r="J4" s="168"/>
      <c r="K4" s="168"/>
    </row>
    <row r="5" spans="1:35" s="33" customFormat="1" ht="55.5" x14ac:dyDescent="0.2">
      <c r="A5" s="31"/>
      <c r="B5" s="31"/>
      <c r="C5" s="31"/>
      <c r="D5" s="31"/>
      <c r="E5" s="31"/>
      <c r="F5" s="31"/>
      <c r="G5" s="31"/>
      <c r="H5" s="32"/>
      <c r="I5" s="32"/>
      <c r="J5" s="32"/>
      <c r="K5" s="32"/>
      <c r="L5" s="14"/>
      <c r="M5" s="14"/>
      <c r="N5" s="14"/>
      <c r="O5" s="14"/>
      <c r="P5" s="14"/>
      <c r="Q5" s="14"/>
      <c r="R5" s="14"/>
      <c r="S5" s="14"/>
      <c r="T5" s="14"/>
      <c r="U5" s="14"/>
      <c r="V5" s="14"/>
      <c r="W5" s="14"/>
      <c r="X5" s="14"/>
      <c r="Y5" s="14"/>
      <c r="Z5" s="14"/>
      <c r="AA5" s="14"/>
      <c r="AB5" s="14"/>
      <c r="AC5" s="14"/>
      <c r="AD5" s="14"/>
      <c r="AE5" s="14"/>
      <c r="AF5" s="14"/>
      <c r="AG5" s="14"/>
      <c r="AH5" s="14"/>
      <c r="AI5" s="14"/>
    </row>
    <row r="6" spans="1:35" s="8" customFormat="1" ht="44.25" x14ac:dyDescent="0.2">
      <c r="A6" s="169" t="s">
        <v>27</v>
      </c>
      <c r="B6" s="169"/>
      <c r="C6" s="169"/>
      <c r="D6" s="169"/>
      <c r="E6" s="6"/>
      <c r="F6" s="6"/>
      <c r="G6" s="6"/>
      <c r="H6" s="23" t="s">
        <v>56</v>
      </c>
      <c r="I6" s="23">
        <v>12</v>
      </c>
      <c r="J6" s="6"/>
      <c r="K6" s="5"/>
      <c r="L6" s="1"/>
      <c r="M6" s="1"/>
      <c r="N6" s="1"/>
      <c r="O6" s="1"/>
      <c r="P6" s="1"/>
      <c r="Q6" s="1"/>
      <c r="R6" s="1"/>
      <c r="S6" s="1"/>
      <c r="T6" s="1"/>
      <c r="U6" s="1"/>
      <c r="V6" s="1"/>
      <c r="W6" s="1"/>
      <c r="X6" s="1"/>
      <c r="Y6" s="1"/>
      <c r="Z6" s="1"/>
      <c r="AA6" s="1"/>
      <c r="AB6" s="1"/>
      <c r="AC6" s="1"/>
      <c r="AD6" s="1"/>
      <c r="AE6" s="1"/>
      <c r="AF6" s="1"/>
      <c r="AG6" s="1"/>
      <c r="AH6" s="1"/>
      <c r="AI6" s="1"/>
    </row>
    <row r="7" spans="1:35" s="8" customFormat="1" x14ac:dyDescent="0.2">
      <c r="A7" s="5"/>
      <c r="B7" s="5"/>
      <c r="C7" s="5"/>
      <c r="D7" s="5"/>
      <c r="E7" s="5"/>
      <c r="F7" s="5"/>
      <c r="G7" s="5"/>
      <c r="H7" s="5"/>
      <c r="I7" s="5"/>
      <c r="J7" s="5"/>
      <c r="K7" s="5"/>
      <c r="L7" s="1"/>
      <c r="M7" s="1"/>
      <c r="N7" s="1"/>
      <c r="O7" s="1"/>
      <c r="P7" s="1"/>
      <c r="Q7" s="1"/>
      <c r="R7" s="1"/>
      <c r="S7" s="1"/>
      <c r="T7" s="1"/>
      <c r="U7" s="1"/>
      <c r="V7" s="1"/>
      <c r="W7" s="1"/>
      <c r="X7" s="1"/>
      <c r="Y7" s="1"/>
      <c r="Z7" s="1"/>
      <c r="AA7" s="1"/>
      <c r="AB7" s="1"/>
      <c r="AC7" s="1"/>
      <c r="AD7" s="1"/>
      <c r="AE7" s="1"/>
      <c r="AF7" s="1"/>
      <c r="AG7" s="1"/>
      <c r="AH7" s="1"/>
      <c r="AI7" s="1"/>
    </row>
    <row r="8" spans="1:35" s="8" customFormat="1" ht="26.25" x14ac:dyDescent="0.2">
      <c r="A8" s="88" t="s">
        <v>1</v>
      </c>
      <c r="B8" s="88" t="s">
        <v>58</v>
      </c>
      <c r="C8" s="88" t="s">
        <v>2</v>
      </c>
      <c r="D8" s="88" t="s">
        <v>3</v>
      </c>
      <c r="E8" s="88" t="s">
        <v>126</v>
      </c>
      <c r="F8" s="88" t="s">
        <v>5</v>
      </c>
      <c r="G8" s="88" t="s">
        <v>4</v>
      </c>
      <c r="H8" s="88" t="s">
        <v>15</v>
      </c>
      <c r="I8" s="88" t="s">
        <v>59</v>
      </c>
      <c r="J8" s="88" t="s">
        <v>44</v>
      </c>
      <c r="K8" s="89" t="s">
        <v>9</v>
      </c>
      <c r="L8" s="1"/>
      <c r="M8" s="1"/>
      <c r="N8" s="1"/>
      <c r="O8" s="1"/>
      <c r="P8" s="1"/>
      <c r="Q8" s="1"/>
      <c r="R8" s="1"/>
      <c r="S8" s="1"/>
      <c r="T8" s="1"/>
      <c r="U8" s="1"/>
      <c r="V8" s="1"/>
      <c r="W8" s="1"/>
      <c r="X8" s="1"/>
      <c r="Y8" s="1"/>
      <c r="Z8" s="1"/>
      <c r="AA8" s="1"/>
      <c r="AB8" s="1"/>
      <c r="AC8" s="1"/>
      <c r="AD8" s="1"/>
      <c r="AE8" s="1"/>
      <c r="AF8" s="1"/>
      <c r="AG8" s="1"/>
      <c r="AH8" s="1"/>
      <c r="AI8" s="1"/>
    </row>
    <row r="9" spans="1:35" s="8" customFormat="1" ht="71.099999999999994" customHeight="1" x14ac:dyDescent="0.2">
      <c r="A9" s="103">
        <v>1</v>
      </c>
      <c r="B9" s="103">
        <v>5</v>
      </c>
      <c r="C9" s="103" t="s">
        <v>11</v>
      </c>
      <c r="D9" s="103" t="s">
        <v>105</v>
      </c>
      <c r="E9" s="126">
        <v>8.5</v>
      </c>
      <c r="F9" s="93"/>
      <c r="G9" s="93"/>
      <c r="H9" s="93"/>
      <c r="I9" s="94"/>
      <c r="J9" s="184" t="s">
        <v>124</v>
      </c>
      <c r="K9" s="128" t="s">
        <v>88</v>
      </c>
      <c r="L9" s="1"/>
      <c r="M9" s="1"/>
      <c r="N9" s="1"/>
      <c r="O9" s="1"/>
      <c r="P9" s="1"/>
      <c r="Q9" s="1"/>
      <c r="R9" s="1"/>
      <c r="S9" s="1"/>
      <c r="T9" s="1"/>
      <c r="U9" s="1"/>
      <c r="V9" s="1"/>
      <c r="W9" s="1"/>
      <c r="X9" s="1"/>
      <c r="Y9" s="1"/>
      <c r="Z9" s="1"/>
      <c r="AA9" s="1"/>
      <c r="AB9" s="1"/>
      <c r="AC9" s="1"/>
      <c r="AD9" s="1"/>
      <c r="AE9" s="1"/>
      <c r="AF9" s="1"/>
      <c r="AG9" s="1"/>
      <c r="AH9" s="1"/>
      <c r="AI9" s="1"/>
    </row>
    <row r="10" spans="1:35" s="8" customFormat="1" ht="71.099999999999994" customHeight="1" x14ac:dyDescent="0.2">
      <c r="A10" s="103">
        <v>2</v>
      </c>
      <c r="B10" s="103">
        <v>105</v>
      </c>
      <c r="C10" s="103" t="s">
        <v>11</v>
      </c>
      <c r="D10" s="103" t="s">
        <v>105</v>
      </c>
      <c r="E10" s="126">
        <v>8.5</v>
      </c>
      <c r="F10" s="93"/>
      <c r="G10" s="93"/>
      <c r="H10" s="93"/>
      <c r="I10" s="94"/>
      <c r="J10" s="185"/>
      <c r="K10" s="129" t="s">
        <v>88</v>
      </c>
      <c r="L10" s="1"/>
      <c r="M10" s="1"/>
      <c r="N10" s="1"/>
      <c r="O10" s="1"/>
      <c r="P10" s="1"/>
      <c r="Q10" s="1"/>
      <c r="R10" s="1"/>
      <c r="S10" s="1"/>
      <c r="T10" s="1"/>
      <c r="U10" s="1"/>
      <c r="V10" s="1"/>
      <c r="W10" s="1"/>
      <c r="X10" s="1"/>
      <c r="Y10" s="1"/>
      <c r="Z10" s="1"/>
      <c r="AA10" s="1"/>
      <c r="AB10" s="1"/>
      <c r="AC10" s="1"/>
      <c r="AD10" s="1"/>
      <c r="AE10" s="1"/>
      <c r="AF10" s="1"/>
      <c r="AG10" s="1"/>
      <c r="AH10" s="1"/>
      <c r="AI10" s="1"/>
    </row>
    <row r="11" spans="1:35" s="8" customFormat="1" ht="71.099999999999994" customHeight="1" x14ac:dyDescent="0.2">
      <c r="A11" s="103">
        <v>2</v>
      </c>
      <c r="B11" s="103">
        <v>113</v>
      </c>
      <c r="C11" s="103" t="s">
        <v>11</v>
      </c>
      <c r="D11" s="103" t="s">
        <v>105</v>
      </c>
      <c r="E11" s="126">
        <f>9.02+3.39</f>
        <v>12.41</v>
      </c>
      <c r="F11" s="93"/>
      <c r="G11" s="93"/>
      <c r="H11" s="93"/>
      <c r="I11" s="94"/>
      <c r="J11" s="194"/>
      <c r="K11" s="129" t="s">
        <v>88</v>
      </c>
      <c r="L11" s="1"/>
      <c r="M11" s="1"/>
      <c r="N11" s="1"/>
      <c r="O11" s="1"/>
      <c r="P11" s="1"/>
      <c r="Q11" s="1"/>
      <c r="R11" s="1"/>
      <c r="S11" s="1"/>
      <c r="T11" s="1"/>
      <c r="U11" s="1"/>
      <c r="V11" s="1"/>
      <c r="W11" s="1"/>
      <c r="X11" s="1"/>
      <c r="Y11" s="1"/>
      <c r="Z11" s="1"/>
      <c r="AA11" s="1"/>
      <c r="AB11" s="1"/>
      <c r="AC11" s="1"/>
      <c r="AD11" s="1"/>
      <c r="AE11" s="1"/>
      <c r="AF11" s="1"/>
      <c r="AG11" s="1"/>
      <c r="AH11" s="1"/>
      <c r="AI11" s="1"/>
    </row>
    <row r="12" spans="1:35" s="8" customFormat="1" ht="120" customHeight="1" x14ac:dyDescent="0.2">
      <c r="A12" s="102">
        <v>0</v>
      </c>
      <c r="B12" s="102">
        <v>14</v>
      </c>
      <c r="C12" s="102" t="s">
        <v>17</v>
      </c>
      <c r="D12" s="102" t="s">
        <v>0</v>
      </c>
      <c r="E12" s="135">
        <v>29</v>
      </c>
      <c r="F12" s="109" t="s">
        <v>108</v>
      </c>
      <c r="G12" s="93"/>
      <c r="H12" s="109" t="s">
        <v>117</v>
      </c>
      <c r="I12" s="110">
        <v>8</v>
      </c>
      <c r="J12" s="133" t="s">
        <v>127</v>
      </c>
      <c r="K12" s="134" t="s">
        <v>88</v>
      </c>
      <c r="L12" s="1"/>
      <c r="M12" s="1"/>
      <c r="N12" s="1"/>
      <c r="O12" s="1"/>
      <c r="P12" s="1"/>
      <c r="Q12" s="1"/>
      <c r="R12" s="1"/>
      <c r="S12" s="1"/>
      <c r="T12" s="1"/>
      <c r="U12" s="1"/>
      <c r="V12" s="1"/>
      <c r="W12" s="1"/>
      <c r="X12" s="1"/>
      <c r="Y12" s="1"/>
      <c r="Z12" s="1"/>
      <c r="AA12" s="1"/>
      <c r="AB12" s="1"/>
      <c r="AC12" s="1"/>
      <c r="AD12" s="1"/>
      <c r="AE12" s="1"/>
      <c r="AF12" s="1"/>
      <c r="AG12" s="1"/>
      <c r="AH12" s="1"/>
      <c r="AI12" s="1"/>
    </row>
    <row r="13" spans="1:35" s="8" customFormat="1" ht="94.5" customHeight="1" x14ac:dyDescent="0.2">
      <c r="A13" s="103" t="s">
        <v>14</v>
      </c>
      <c r="B13" s="103" t="s">
        <v>104</v>
      </c>
      <c r="C13" s="103" t="s">
        <v>7</v>
      </c>
      <c r="D13" s="103" t="s">
        <v>0</v>
      </c>
      <c r="E13" s="126">
        <f>3.35+1.86+1.86+8.49</f>
        <v>15.56</v>
      </c>
      <c r="F13" s="93"/>
      <c r="G13" s="93"/>
      <c r="H13" s="93"/>
      <c r="I13" s="94"/>
      <c r="J13" s="195" t="s">
        <v>128</v>
      </c>
      <c r="K13" s="134" t="s">
        <v>88</v>
      </c>
      <c r="L13" s="1"/>
      <c r="M13" s="1"/>
      <c r="N13" s="1"/>
      <c r="O13" s="1"/>
      <c r="P13" s="1"/>
      <c r="Q13" s="1"/>
      <c r="R13" s="1"/>
      <c r="S13" s="1"/>
      <c r="T13" s="1"/>
      <c r="U13" s="1"/>
      <c r="V13" s="1"/>
      <c r="W13" s="1"/>
      <c r="X13" s="1"/>
      <c r="Y13" s="1"/>
      <c r="Z13" s="1"/>
      <c r="AA13" s="1"/>
      <c r="AB13" s="1"/>
      <c r="AC13" s="1"/>
      <c r="AD13" s="1"/>
      <c r="AE13" s="1"/>
      <c r="AF13" s="1"/>
      <c r="AG13" s="1"/>
      <c r="AH13" s="1"/>
      <c r="AI13" s="1"/>
    </row>
    <row r="14" spans="1:35" s="8" customFormat="1" ht="98.25" customHeight="1" x14ac:dyDescent="0.2">
      <c r="A14" s="103">
        <v>0</v>
      </c>
      <c r="B14" s="103" t="s">
        <v>67</v>
      </c>
      <c r="C14" s="103" t="s">
        <v>100</v>
      </c>
      <c r="D14" s="103" t="s">
        <v>105</v>
      </c>
      <c r="E14" s="126">
        <v>28.19</v>
      </c>
      <c r="F14" s="93"/>
      <c r="G14" s="93"/>
      <c r="H14" s="109" t="s">
        <v>120</v>
      </c>
      <c r="I14" s="110">
        <v>4</v>
      </c>
      <c r="J14" s="191"/>
      <c r="K14" s="134" t="s">
        <v>88</v>
      </c>
      <c r="L14" s="1"/>
      <c r="M14" s="1"/>
      <c r="N14" s="1"/>
      <c r="O14" s="1"/>
      <c r="P14" s="1"/>
      <c r="Q14" s="1"/>
      <c r="R14" s="1"/>
      <c r="S14" s="1"/>
      <c r="T14" s="1"/>
      <c r="U14" s="1"/>
      <c r="V14" s="1"/>
      <c r="W14" s="1"/>
      <c r="X14" s="1"/>
      <c r="Y14" s="1"/>
      <c r="Z14" s="1"/>
      <c r="AA14" s="1"/>
      <c r="AB14" s="1"/>
      <c r="AC14" s="1"/>
      <c r="AD14" s="1"/>
      <c r="AE14" s="1"/>
      <c r="AF14" s="1"/>
      <c r="AG14" s="1"/>
      <c r="AH14" s="1"/>
      <c r="AI14" s="1"/>
    </row>
    <row r="15" spans="1:35" s="8" customFormat="1" ht="120" customHeight="1" x14ac:dyDescent="0.2">
      <c r="A15" s="137">
        <v>0</v>
      </c>
      <c r="B15" s="138" t="s">
        <v>61</v>
      </c>
      <c r="C15" s="137" t="s">
        <v>22</v>
      </c>
      <c r="D15" s="137" t="s">
        <v>0</v>
      </c>
      <c r="E15" s="139">
        <v>13.68</v>
      </c>
      <c r="F15" s="93"/>
      <c r="G15" s="93"/>
      <c r="H15" s="136"/>
      <c r="I15" s="94"/>
      <c r="J15" s="112" t="s">
        <v>129</v>
      </c>
      <c r="K15" s="134" t="s">
        <v>88</v>
      </c>
      <c r="L15" s="1"/>
      <c r="M15" s="1"/>
      <c r="N15" s="1"/>
      <c r="O15" s="1"/>
      <c r="P15" s="1"/>
      <c r="Q15" s="1"/>
      <c r="R15" s="1"/>
      <c r="S15" s="1"/>
      <c r="T15" s="1"/>
      <c r="U15" s="1"/>
      <c r="V15" s="1"/>
      <c r="W15" s="1"/>
      <c r="X15" s="1"/>
      <c r="Y15" s="1"/>
      <c r="Z15" s="1"/>
      <c r="AA15" s="1"/>
      <c r="AB15" s="1"/>
      <c r="AC15" s="1"/>
      <c r="AD15" s="1"/>
      <c r="AE15" s="1"/>
      <c r="AF15" s="1"/>
      <c r="AG15" s="1"/>
      <c r="AH15" s="1"/>
      <c r="AI15" s="1"/>
    </row>
    <row r="16" spans="1:35" s="8" customFormat="1" ht="46.5" x14ac:dyDescent="0.2">
      <c r="A16" s="105" t="s">
        <v>14</v>
      </c>
      <c r="B16" s="105">
        <v>13</v>
      </c>
      <c r="C16" s="105" t="s">
        <v>16</v>
      </c>
      <c r="D16" s="105" t="s">
        <v>0</v>
      </c>
      <c r="E16" s="132">
        <v>0</v>
      </c>
      <c r="F16" s="93"/>
      <c r="G16" s="93"/>
      <c r="H16" s="93"/>
      <c r="I16" s="94"/>
      <c r="J16" s="127" t="s">
        <v>23</v>
      </c>
      <c r="K16" s="129" t="s">
        <v>23</v>
      </c>
      <c r="L16" s="1"/>
      <c r="M16" s="1"/>
      <c r="N16" s="1"/>
      <c r="O16" s="1"/>
      <c r="P16" s="1"/>
      <c r="Q16" s="1"/>
      <c r="R16" s="1"/>
      <c r="S16" s="1"/>
      <c r="T16" s="1"/>
      <c r="U16" s="1"/>
      <c r="V16" s="1"/>
      <c r="W16" s="1"/>
      <c r="X16" s="1"/>
      <c r="Y16" s="1"/>
      <c r="Z16" s="1"/>
      <c r="AA16" s="1"/>
      <c r="AB16" s="1"/>
      <c r="AC16" s="1"/>
      <c r="AD16" s="1"/>
      <c r="AE16" s="1"/>
      <c r="AF16" s="1"/>
      <c r="AG16" s="1"/>
      <c r="AH16" s="1"/>
      <c r="AI16" s="1"/>
    </row>
    <row r="17" spans="1:141" s="8" customFormat="1" ht="159" customHeight="1" x14ac:dyDescent="0.2">
      <c r="A17" s="103">
        <v>0</v>
      </c>
      <c r="B17" s="103">
        <v>6</v>
      </c>
      <c r="C17" s="103" t="s">
        <v>13</v>
      </c>
      <c r="D17" s="103" t="s">
        <v>0</v>
      </c>
      <c r="E17" s="126">
        <v>3.5</v>
      </c>
      <c r="F17" s="93"/>
      <c r="G17" s="93"/>
      <c r="H17" s="140"/>
      <c r="I17" s="94"/>
      <c r="J17" s="192" t="s">
        <v>128</v>
      </c>
      <c r="K17" s="134" t="s">
        <v>88</v>
      </c>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row>
    <row r="18" spans="1:141" s="8" customFormat="1" ht="168" customHeight="1" x14ac:dyDescent="0.2">
      <c r="A18" s="103">
        <v>1</v>
      </c>
      <c r="B18" s="103">
        <v>106</v>
      </c>
      <c r="C18" s="103" t="s">
        <v>13</v>
      </c>
      <c r="D18" s="103" t="s">
        <v>0</v>
      </c>
      <c r="E18" s="126">
        <v>8.5</v>
      </c>
      <c r="F18" s="93"/>
      <c r="G18" s="93"/>
      <c r="H18" s="140"/>
      <c r="I18" s="94"/>
      <c r="J18" s="188"/>
      <c r="K18" s="134" t="s">
        <v>88</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row>
    <row r="19" spans="1:141" s="8" customFormat="1" ht="263.25" customHeight="1" x14ac:dyDescent="0.2">
      <c r="A19" s="130">
        <v>0</v>
      </c>
      <c r="B19" s="116" t="s">
        <v>68</v>
      </c>
      <c r="C19" s="130" t="s">
        <v>37</v>
      </c>
      <c r="D19" s="130" t="s">
        <v>0</v>
      </c>
      <c r="E19" s="131">
        <v>8.56</v>
      </c>
      <c r="F19" s="109" t="s">
        <v>99</v>
      </c>
      <c r="G19" s="109" t="s">
        <v>102</v>
      </c>
      <c r="H19" s="109" t="s">
        <v>115</v>
      </c>
      <c r="I19" s="110">
        <v>3</v>
      </c>
      <c r="J19" s="192" t="s">
        <v>125</v>
      </c>
      <c r="K19" s="134" t="s">
        <v>107</v>
      </c>
      <c r="L19" s="1"/>
      <c r="M19" s="1"/>
      <c r="N19" s="1"/>
      <c r="O19" s="1"/>
      <c r="P19" s="1"/>
      <c r="Q19" s="1"/>
      <c r="R19" s="1"/>
      <c r="S19" s="1"/>
      <c r="T19" s="1"/>
      <c r="U19" s="1"/>
      <c r="V19" s="1"/>
      <c r="W19" s="1"/>
      <c r="X19" s="1"/>
      <c r="Y19" s="1"/>
      <c r="Z19" s="1"/>
      <c r="AA19" s="1"/>
      <c r="AB19" s="1"/>
      <c r="AC19" s="1"/>
      <c r="AD19" s="1"/>
      <c r="AE19" s="1"/>
      <c r="AF19" s="1"/>
      <c r="AG19" s="1"/>
      <c r="AH19" s="1"/>
      <c r="AI19" s="1"/>
    </row>
    <row r="20" spans="1:141" s="8" customFormat="1" ht="257.25" customHeight="1" x14ac:dyDescent="0.2">
      <c r="A20" s="130">
        <v>1</v>
      </c>
      <c r="B20" s="130">
        <v>111</v>
      </c>
      <c r="C20" s="130" t="s">
        <v>37</v>
      </c>
      <c r="D20" s="130" t="s">
        <v>0</v>
      </c>
      <c r="E20" s="131">
        <v>11.95</v>
      </c>
      <c r="F20" s="109" t="s">
        <v>101</v>
      </c>
      <c r="G20" s="109" t="s">
        <v>103</v>
      </c>
      <c r="H20" s="109" t="s">
        <v>116</v>
      </c>
      <c r="I20" s="110">
        <v>3</v>
      </c>
      <c r="J20" s="188"/>
      <c r="K20" s="134" t="s">
        <v>107</v>
      </c>
      <c r="L20" s="1"/>
      <c r="M20" s="1"/>
      <c r="N20" s="1"/>
      <c r="O20" s="1"/>
      <c r="P20" s="1"/>
      <c r="Q20" s="1"/>
      <c r="R20" s="1"/>
      <c r="S20" s="1"/>
      <c r="T20" s="1"/>
      <c r="U20" s="1"/>
      <c r="V20" s="1"/>
      <c r="W20" s="1"/>
      <c r="X20" s="1"/>
      <c r="Y20" s="1"/>
      <c r="Z20" s="1"/>
      <c r="AA20" s="1"/>
      <c r="AB20" s="1"/>
      <c r="AC20" s="1"/>
      <c r="AD20" s="1"/>
      <c r="AE20" s="1"/>
      <c r="AF20" s="1"/>
      <c r="AG20" s="1"/>
      <c r="AH20" s="1"/>
      <c r="AI20" s="1"/>
    </row>
    <row r="21" spans="1:141" s="1" customFormat="1" ht="99.95" customHeight="1" x14ac:dyDescent="0.2">
      <c r="A21" s="141">
        <v>0</v>
      </c>
      <c r="B21" s="141">
        <v>15</v>
      </c>
      <c r="C21" s="141" t="s">
        <v>28</v>
      </c>
      <c r="D21" s="141" t="s">
        <v>0</v>
      </c>
      <c r="E21" s="142">
        <v>12</v>
      </c>
      <c r="F21" s="121"/>
      <c r="G21" s="121"/>
      <c r="H21" s="145"/>
      <c r="I21" s="122"/>
      <c r="J21" s="143" t="s">
        <v>130</v>
      </c>
      <c r="K21" s="144" t="s">
        <v>106</v>
      </c>
    </row>
    <row r="22" spans="1:141" s="1" customFormat="1" ht="44.25" customHeight="1" x14ac:dyDescent="0.2">
      <c r="A22" s="10"/>
      <c r="B22" s="10"/>
      <c r="C22" s="5"/>
      <c r="F22" s="5"/>
      <c r="G22" s="5"/>
    </row>
    <row r="23" spans="1:141" s="1" customFormat="1" ht="44.25" customHeight="1" x14ac:dyDescent="0.35">
      <c r="A23" s="27"/>
      <c r="B23" s="27"/>
      <c r="C23" s="28"/>
      <c r="D23" s="28"/>
      <c r="E23" s="29" t="s">
        <v>95</v>
      </c>
      <c r="H23" s="2" t="s">
        <v>45</v>
      </c>
      <c r="I23" s="39">
        <f>SUM(I9:I20)</f>
        <v>18</v>
      </c>
    </row>
    <row r="24" spans="1:141" s="43" customFormat="1" ht="44.25" customHeight="1" x14ac:dyDescent="0.2">
      <c r="A24" s="183" t="s">
        <v>47</v>
      </c>
      <c r="B24" s="183"/>
      <c r="C24" s="183"/>
      <c r="D24" s="183"/>
      <c r="E24" s="69">
        <f>SUM(E9:E11)+E13+E14+E17+E18</f>
        <v>85.16</v>
      </c>
      <c r="F24" s="1"/>
      <c r="G24" s="1"/>
      <c r="H24" s="1"/>
      <c r="I24" s="1"/>
      <c r="J24" s="1"/>
      <c r="K24" s="1"/>
    </row>
    <row r="25" spans="1:141" s="1" customFormat="1" ht="25.5" x14ac:dyDescent="0.2">
      <c r="A25" s="197" t="s">
        <v>57</v>
      </c>
      <c r="B25" s="198"/>
      <c r="C25" s="198"/>
      <c r="D25" s="199"/>
      <c r="E25" s="146">
        <f>SUM(E21)</f>
        <v>12</v>
      </c>
      <c r="F25" s="11"/>
      <c r="H25" s="2" t="s">
        <v>18</v>
      </c>
      <c r="I25" s="2">
        <f>I6</f>
        <v>12</v>
      </c>
    </row>
    <row r="26" spans="1:141" s="1" customFormat="1" ht="34.5" customHeight="1" x14ac:dyDescent="0.2">
      <c r="A26" s="200" t="s">
        <v>53</v>
      </c>
      <c r="B26" s="200"/>
      <c r="C26" s="200"/>
      <c r="D26" s="200"/>
      <c r="E26" s="123">
        <f>SUM(E12)</f>
        <v>29</v>
      </c>
      <c r="F26" s="11"/>
    </row>
    <row r="27" spans="1:141" s="1" customFormat="1" ht="39.950000000000003" customHeight="1" x14ac:dyDescent="0.35">
      <c r="A27" s="201" t="s">
        <v>54</v>
      </c>
      <c r="B27" s="202"/>
      <c r="C27" s="202"/>
      <c r="D27" s="203"/>
      <c r="E27" s="147">
        <f>SUM(E15)</f>
        <v>13.68</v>
      </c>
      <c r="F27" s="11"/>
      <c r="H27" s="61"/>
      <c r="I27" s="62" t="s">
        <v>74</v>
      </c>
    </row>
    <row r="28" spans="1:141" s="1" customFormat="1" ht="39.950000000000003" customHeight="1" x14ac:dyDescent="0.2">
      <c r="A28" s="172" t="s">
        <v>48</v>
      </c>
      <c r="B28" s="196"/>
      <c r="C28" s="196"/>
      <c r="D28" s="173"/>
      <c r="E28" s="70">
        <f>SUM(E19:E20)</f>
        <v>20.509999999999998</v>
      </c>
      <c r="F28" s="11"/>
      <c r="G28" s="5"/>
      <c r="H28" s="65" t="s">
        <v>75</v>
      </c>
      <c r="I28" s="63">
        <v>3</v>
      </c>
    </row>
    <row r="29" spans="1:141" s="1" customFormat="1" ht="51.75" customHeight="1" x14ac:dyDescent="0.35">
      <c r="A29" s="27"/>
      <c r="B29" s="27"/>
      <c r="C29" s="27"/>
      <c r="D29" s="28"/>
      <c r="E29" s="74">
        <f>SUM(E24:E28)</f>
        <v>160.35</v>
      </c>
      <c r="F29" s="11"/>
      <c r="G29" s="5"/>
      <c r="H29" s="66" t="s">
        <v>30</v>
      </c>
      <c r="I29" s="63">
        <v>2</v>
      </c>
    </row>
    <row r="30" spans="1:141" ht="39.950000000000003" customHeight="1" x14ac:dyDescent="0.2">
      <c r="A30" s="1"/>
      <c r="B30" s="1"/>
      <c r="F30" s="11"/>
      <c r="H30" s="66" t="s">
        <v>76</v>
      </c>
      <c r="I30" s="63">
        <v>3</v>
      </c>
      <c r="J30" s="1"/>
      <c r="K30" s="1"/>
    </row>
    <row r="31" spans="1:141" ht="53.25" customHeight="1" x14ac:dyDescent="0.2">
      <c r="C31" s="1"/>
      <c r="D31" s="1"/>
      <c r="E31" s="2" t="s">
        <v>95</v>
      </c>
      <c r="F31" s="11"/>
      <c r="H31" s="66" t="s">
        <v>31</v>
      </c>
      <c r="I31" s="63">
        <v>3</v>
      </c>
      <c r="J31" s="1"/>
      <c r="K31" s="1"/>
    </row>
    <row r="32" spans="1:141" ht="53.25" customHeight="1" x14ac:dyDescent="0.2">
      <c r="A32" s="181" t="s">
        <v>55</v>
      </c>
      <c r="B32" s="181"/>
      <c r="C32" s="181"/>
      <c r="D32" s="181"/>
      <c r="E32" s="77">
        <f>SUM(E9:E21)</f>
        <v>160.35</v>
      </c>
      <c r="H32" s="66" t="s">
        <v>81</v>
      </c>
      <c r="I32" s="63">
        <v>2</v>
      </c>
      <c r="J32" s="1"/>
      <c r="K32" s="1"/>
    </row>
    <row r="33" spans="1:10" ht="39.950000000000003" customHeight="1" x14ac:dyDescent="0.2">
      <c r="A33" s="181" t="s">
        <v>50</v>
      </c>
      <c r="B33" s="181"/>
      <c r="C33" s="181"/>
      <c r="D33" s="181"/>
      <c r="E33" s="2">
        <f>E32</f>
        <v>160.35</v>
      </c>
      <c r="H33" s="66" t="s">
        <v>78</v>
      </c>
      <c r="I33" s="63">
        <v>0</v>
      </c>
      <c r="J33" s="1"/>
    </row>
    <row r="34" spans="1:10" ht="39.950000000000003" customHeight="1" x14ac:dyDescent="0.2">
      <c r="D34" s="1"/>
      <c r="E34" s="1"/>
      <c r="F34" s="11"/>
      <c r="J34" s="1"/>
    </row>
    <row r="35" spans="1:10" ht="39.950000000000003" customHeight="1" x14ac:dyDescent="0.2">
      <c r="D35" s="1"/>
      <c r="E35" s="1"/>
      <c r="F35" s="11"/>
    </row>
    <row r="36" spans="1:10" ht="39.950000000000003" customHeight="1" x14ac:dyDescent="0.2">
      <c r="D36" s="1"/>
      <c r="E36" s="1"/>
      <c r="F36" s="11"/>
    </row>
    <row r="37" spans="1:10" ht="39.950000000000003" customHeight="1" x14ac:dyDescent="0.2">
      <c r="D37" s="1"/>
      <c r="E37" s="1"/>
      <c r="F37" s="11"/>
    </row>
    <row r="38" spans="1:10" ht="39.950000000000003" customHeight="1" x14ac:dyDescent="0.2">
      <c r="E38" s="1"/>
    </row>
    <row r="39" spans="1:10" ht="39.950000000000003" customHeight="1" x14ac:dyDescent="0.2">
      <c r="E39" s="1"/>
      <c r="G39" s="1"/>
    </row>
    <row r="40" spans="1:10" x14ac:dyDescent="0.2">
      <c r="D40" s="12"/>
      <c r="E40" s="12"/>
      <c r="G40" s="1"/>
    </row>
    <row r="41" spans="1:10" x14ac:dyDescent="0.2">
      <c r="G41" s="1"/>
    </row>
    <row r="42" spans="1:10" x14ac:dyDescent="0.2">
      <c r="D42" s="1"/>
      <c r="E42" s="1"/>
      <c r="G42" s="1"/>
    </row>
    <row r="43" spans="1:10" x14ac:dyDescent="0.2">
      <c r="D43" s="1"/>
      <c r="E43" s="1"/>
    </row>
    <row r="44" spans="1:10" x14ac:dyDescent="0.2">
      <c r="D44" s="1"/>
      <c r="E44" s="1"/>
    </row>
    <row r="45" spans="1:10" x14ac:dyDescent="0.2">
      <c r="D45" s="1"/>
      <c r="E45" s="1"/>
    </row>
    <row r="46" spans="1:10" x14ac:dyDescent="0.2">
      <c r="D46" s="12"/>
      <c r="E46" s="12"/>
      <c r="G46" s="1"/>
    </row>
    <row r="47" spans="1:10" x14ac:dyDescent="0.2">
      <c r="G47" s="1"/>
    </row>
    <row r="48" spans="1:10" x14ac:dyDescent="0.2">
      <c r="G48" s="1"/>
    </row>
    <row r="49" spans="7:7" x14ac:dyDescent="0.2">
      <c r="G49" s="1"/>
    </row>
    <row r="50" spans="7:7" x14ac:dyDescent="0.2">
      <c r="G50" s="1"/>
    </row>
  </sheetData>
  <mergeCells count="16">
    <mergeCell ref="A1:K1"/>
    <mergeCell ref="A2:K2"/>
    <mergeCell ref="A3:K3"/>
    <mergeCell ref="A4:K4"/>
    <mergeCell ref="A6:D6"/>
    <mergeCell ref="A33:D33"/>
    <mergeCell ref="A28:D28"/>
    <mergeCell ref="A24:D24"/>
    <mergeCell ref="A25:D25"/>
    <mergeCell ref="A26:D26"/>
    <mergeCell ref="A27:D27"/>
    <mergeCell ref="J9:J11"/>
    <mergeCell ref="J13:J14"/>
    <mergeCell ref="J17:J18"/>
    <mergeCell ref="J19:J20"/>
    <mergeCell ref="A32:D32"/>
  </mergeCells>
  <pageMargins left="0.19685039370078741" right="0.19685039370078741" top="0.19685039370078741" bottom="0.19685039370078741" header="0.11811023622047245" footer="0.11811023622047245"/>
  <pageSetup paperSize="9" scale="25"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pageSetUpPr fitToPage="1"/>
  </sheetPr>
  <dimension ref="A1:EK36"/>
  <sheetViews>
    <sheetView zoomScale="50" zoomScaleNormal="50" zoomScaleSheetLayoutView="50" workbookViewId="0">
      <selection activeCell="J22" sqref="J22"/>
    </sheetView>
  </sheetViews>
  <sheetFormatPr baseColWidth="10" defaultRowHeight="23.25" x14ac:dyDescent="0.2"/>
  <cols>
    <col min="1" max="2" width="16.42578125" style="5" customWidth="1"/>
    <col min="3" max="3" width="33.28515625" style="5" bestFit="1" customWidth="1"/>
    <col min="4" max="4" width="29.5703125" style="5" bestFit="1" customWidth="1"/>
    <col min="5" max="5" width="24.85546875" style="5" customWidth="1"/>
    <col min="6" max="6" width="54.28515625" style="5" bestFit="1" customWidth="1"/>
    <col min="7" max="7" width="55.7109375" style="5" customWidth="1"/>
    <col min="8" max="9" width="36.42578125" style="5" customWidth="1"/>
    <col min="10" max="10" width="131.28515625" style="5" bestFit="1" customWidth="1"/>
    <col min="11" max="11" width="52" style="5" customWidth="1"/>
    <col min="12" max="12" width="37.7109375" style="5" customWidth="1"/>
    <col min="13" max="16384" width="11.42578125" style="5"/>
  </cols>
  <sheetData>
    <row r="1" spans="1:141" ht="34.5" x14ac:dyDescent="0.45">
      <c r="A1" s="165" t="s">
        <v>79</v>
      </c>
      <c r="B1" s="165"/>
      <c r="C1" s="165"/>
      <c r="D1" s="165"/>
      <c r="E1" s="165"/>
      <c r="F1" s="165"/>
      <c r="G1" s="165"/>
      <c r="H1" s="165"/>
      <c r="I1" s="165"/>
      <c r="J1" s="165"/>
      <c r="K1" s="165"/>
    </row>
    <row r="2" spans="1:141" ht="35.25" x14ac:dyDescent="0.5">
      <c r="A2" s="166" t="s">
        <v>80</v>
      </c>
      <c r="B2" s="166"/>
      <c r="C2" s="166"/>
      <c r="D2" s="166"/>
      <c r="E2" s="166"/>
      <c r="F2" s="166"/>
      <c r="G2" s="166"/>
      <c r="H2" s="166"/>
      <c r="I2" s="166"/>
      <c r="J2" s="166"/>
      <c r="K2" s="166"/>
    </row>
    <row r="3" spans="1:141" ht="34.5" x14ac:dyDescent="0.2">
      <c r="A3" s="167" t="s">
        <v>41</v>
      </c>
      <c r="B3" s="167"/>
      <c r="C3" s="167"/>
      <c r="D3" s="167"/>
      <c r="E3" s="167"/>
      <c r="F3" s="167"/>
      <c r="G3" s="167"/>
      <c r="H3" s="167"/>
      <c r="I3" s="167"/>
      <c r="J3" s="167"/>
      <c r="K3" s="167"/>
    </row>
    <row r="4" spans="1:141" ht="30" x14ac:dyDescent="0.2">
      <c r="A4" s="168" t="s">
        <v>42</v>
      </c>
      <c r="B4" s="168"/>
      <c r="C4" s="168"/>
      <c r="D4" s="168"/>
      <c r="E4" s="168"/>
      <c r="F4" s="168"/>
      <c r="G4" s="168"/>
      <c r="H4" s="168"/>
      <c r="I4" s="168"/>
      <c r="J4" s="168"/>
      <c r="K4" s="168"/>
    </row>
    <row r="5" spans="1:141" s="7" customFormat="1" ht="28.5" customHeight="1" x14ac:dyDescent="0.2">
      <c r="A5" s="22"/>
      <c r="B5" s="22"/>
      <c r="C5" s="22"/>
      <c r="D5" s="22"/>
      <c r="E5" s="22"/>
      <c r="F5" s="22"/>
      <c r="G5" s="22"/>
      <c r="H5" s="22"/>
      <c r="I5" s="22"/>
      <c r="J5" s="22"/>
      <c r="K5" s="22"/>
    </row>
    <row r="6" spans="1:141" s="8" customFormat="1" ht="41.25" customHeight="1" x14ac:dyDescent="0.2">
      <c r="A6" s="169" t="s">
        <v>29</v>
      </c>
      <c r="B6" s="169"/>
      <c r="C6" s="169"/>
      <c r="D6" s="169"/>
      <c r="E6" s="6"/>
      <c r="F6" s="6"/>
      <c r="G6" s="6"/>
      <c r="H6" s="23" t="s">
        <v>56</v>
      </c>
      <c r="I6" s="23">
        <v>6</v>
      </c>
      <c r="J6" s="6"/>
      <c r="K6" s="5"/>
      <c r="L6" s="1"/>
      <c r="M6" s="1"/>
      <c r="N6" s="1"/>
      <c r="O6" s="1"/>
      <c r="P6" s="1"/>
      <c r="Q6" s="1"/>
      <c r="R6" s="1"/>
      <c r="S6" s="1"/>
      <c r="T6" s="1"/>
      <c r="U6" s="1"/>
      <c r="V6" s="1"/>
      <c r="W6" s="1"/>
      <c r="X6" s="1"/>
      <c r="Y6" s="1"/>
      <c r="Z6" s="1"/>
      <c r="AA6" s="1"/>
      <c r="AB6" s="1"/>
      <c r="AC6" s="1"/>
      <c r="AD6" s="1"/>
      <c r="AE6" s="1"/>
      <c r="AF6" s="1"/>
      <c r="AG6" s="1"/>
      <c r="AH6" s="1"/>
      <c r="AI6" s="1"/>
      <c r="AJ6" s="1"/>
      <c r="AK6" s="1"/>
    </row>
    <row r="7" spans="1:141" s="8" customFormat="1" ht="33" customHeight="1" x14ac:dyDescent="0.2">
      <c r="A7" s="5"/>
      <c r="B7" s="5"/>
      <c r="C7" s="5"/>
      <c r="D7" s="5"/>
      <c r="E7" s="5"/>
      <c r="F7" s="5"/>
      <c r="G7" s="5"/>
      <c r="H7" s="5"/>
      <c r="I7" s="5"/>
      <c r="J7" s="5"/>
      <c r="K7" s="5"/>
      <c r="L7" s="1"/>
      <c r="M7" s="1"/>
      <c r="N7" s="1"/>
      <c r="O7" s="1"/>
      <c r="P7" s="1"/>
      <c r="Q7" s="1"/>
      <c r="R7" s="1"/>
      <c r="S7" s="1"/>
      <c r="T7" s="1"/>
      <c r="U7" s="1"/>
      <c r="V7" s="1"/>
      <c r="W7" s="1"/>
      <c r="X7" s="1"/>
      <c r="Y7" s="1"/>
      <c r="Z7" s="1"/>
      <c r="AA7" s="1"/>
      <c r="AB7" s="1"/>
      <c r="AC7" s="1"/>
      <c r="AD7" s="1"/>
      <c r="AE7" s="1"/>
      <c r="AF7" s="1"/>
      <c r="AG7" s="1"/>
      <c r="AH7" s="1"/>
      <c r="AI7" s="1"/>
      <c r="AJ7" s="1"/>
      <c r="AK7" s="1"/>
    </row>
    <row r="8" spans="1:141" s="8" customFormat="1" ht="45" customHeight="1" x14ac:dyDescent="0.2">
      <c r="A8" s="24" t="s">
        <v>1</v>
      </c>
      <c r="B8" s="24" t="s">
        <v>60</v>
      </c>
      <c r="C8" s="25" t="s">
        <v>2</v>
      </c>
      <c r="D8" s="25" t="s">
        <v>3</v>
      </c>
      <c r="E8" s="25" t="s">
        <v>43</v>
      </c>
      <c r="F8" s="25" t="s">
        <v>5</v>
      </c>
      <c r="G8" s="25" t="s">
        <v>4</v>
      </c>
      <c r="H8" s="25" t="s">
        <v>15</v>
      </c>
      <c r="I8" s="25" t="s">
        <v>59</v>
      </c>
      <c r="J8" s="25" t="s">
        <v>44</v>
      </c>
      <c r="K8" s="25" t="s">
        <v>9</v>
      </c>
      <c r="L8" s="1"/>
      <c r="M8" s="1"/>
      <c r="N8" s="1"/>
      <c r="O8" s="1"/>
      <c r="P8" s="1"/>
      <c r="Q8" s="1"/>
      <c r="R8" s="1"/>
      <c r="S8" s="1"/>
      <c r="T8" s="1"/>
      <c r="U8" s="1"/>
      <c r="V8" s="1"/>
      <c r="W8" s="1"/>
      <c r="X8" s="1"/>
      <c r="Y8" s="1"/>
      <c r="Z8" s="1"/>
      <c r="AA8" s="1"/>
      <c r="AB8" s="1"/>
      <c r="AC8" s="1"/>
      <c r="AD8" s="1"/>
      <c r="AE8" s="1"/>
      <c r="AF8" s="1"/>
      <c r="AG8" s="1"/>
      <c r="AH8" s="1"/>
      <c r="AI8" s="1"/>
      <c r="AJ8" s="1"/>
      <c r="AK8" s="1"/>
    </row>
    <row r="9" spans="1:141" s="8" customFormat="1" ht="84.75" customHeight="1" x14ac:dyDescent="0.2">
      <c r="A9" s="53">
        <v>0</v>
      </c>
      <c r="B9" s="53">
        <v>10</v>
      </c>
      <c r="C9" s="53" t="s">
        <v>12</v>
      </c>
      <c r="D9" s="53" t="s">
        <v>0</v>
      </c>
      <c r="E9" s="206">
        <v>6</v>
      </c>
      <c r="F9" s="26"/>
      <c r="G9" s="26"/>
      <c r="H9" s="208"/>
      <c r="I9" s="149"/>
      <c r="J9" s="210" t="s">
        <v>124</v>
      </c>
      <c r="K9" s="148" t="s">
        <v>88</v>
      </c>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row>
    <row r="10" spans="1:141" s="8" customFormat="1" ht="84.75" customHeight="1" x14ac:dyDescent="0.2">
      <c r="A10" s="53">
        <v>1</v>
      </c>
      <c r="B10" s="53">
        <v>10</v>
      </c>
      <c r="C10" s="53" t="s">
        <v>13</v>
      </c>
      <c r="D10" s="53" t="s">
        <v>0</v>
      </c>
      <c r="E10" s="207"/>
      <c r="F10" s="26"/>
      <c r="G10" s="26"/>
      <c r="H10" s="209"/>
      <c r="I10" s="150"/>
      <c r="J10" s="211"/>
      <c r="K10" s="148" t="s">
        <v>88</v>
      </c>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row>
    <row r="11" spans="1:141" s="8" customFormat="1" ht="109.5" customHeight="1" x14ac:dyDescent="0.2">
      <c r="A11" s="53">
        <v>1</v>
      </c>
      <c r="B11" s="53">
        <v>9</v>
      </c>
      <c r="C11" s="53" t="s">
        <v>7</v>
      </c>
      <c r="D11" s="53" t="s">
        <v>0</v>
      </c>
      <c r="E11" s="53">
        <v>12</v>
      </c>
      <c r="F11" s="26"/>
      <c r="G11" s="26"/>
      <c r="H11" s="26"/>
      <c r="I11" s="151"/>
      <c r="J11" s="212"/>
      <c r="K11" s="148" t="s">
        <v>88</v>
      </c>
      <c r="L11" s="1"/>
      <c r="M11" s="1"/>
      <c r="N11" s="1"/>
      <c r="O11" s="1"/>
      <c r="P11" s="1"/>
      <c r="Q11" s="1"/>
      <c r="R11" s="1"/>
      <c r="S11" s="1"/>
      <c r="T11" s="1"/>
      <c r="U11" s="1"/>
      <c r="V11" s="1"/>
      <c r="W11" s="1"/>
      <c r="X11" s="1"/>
      <c r="Y11" s="1"/>
      <c r="Z11" s="1"/>
      <c r="AA11" s="1"/>
      <c r="AB11" s="1"/>
      <c r="AC11" s="1"/>
      <c r="AD11" s="1"/>
      <c r="AE11" s="1"/>
      <c r="AF11" s="1"/>
      <c r="AG11" s="1"/>
      <c r="AH11" s="1"/>
      <c r="AI11" s="1"/>
      <c r="AJ11" s="1"/>
      <c r="AK11" s="1"/>
    </row>
    <row r="12" spans="1:141" s="8" customFormat="1" ht="69.75" x14ac:dyDescent="0.2">
      <c r="A12" s="36">
        <v>1</v>
      </c>
      <c r="B12" s="36">
        <v>10</v>
      </c>
      <c r="C12" s="36" t="s">
        <v>15</v>
      </c>
      <c r="D12" s="38"/>
      <c r="E12" s="38"/>
      <c r="F12" s="26"/>
      <c r="G12" s="26"/>
      <c r="H12" s="2" t="s">
        <v>118</v>
      </c>
      <c r="I12" s="2">
        <v>3</v>
      </c>
      <c r="J12" s="67" t="s">
        <v>36</v>
      </c>
      <c r="K12" s="68" t="s">
        <v>97</v>
      </c>
      <c r="L12" s="1"/>
      <c r="M12" s="1"/>
      <c r="N12" s="1"/>
      <c r="O12" s="1"/>
      <c r="P12" s="1"/>
      <c r="Q12" s="1"/>
      <c r="R12" s="1"/>
      <c r="S12" s="1"/>
      <c r="T12" s="1"/>
      <c r="U12" s="1"/>
      <c r="V12" s="1"/>
      <c r="W12" s="1"/>
      <c r="X12" s="1"/>
      <c r="Y12" s="1"/>
      <c r="Z12" s="1"/>
      <c r="AA12" s="1"/>
      <c r="AB12" s="1"/>
      <c r="AC12" s="1"/>
      <c r="AD12" s="1"/>
      <c r="AE12" s="1"/>
      <c r="AF12" s="1"/>
      <c r="AG12" s="1"/>
      <c r="AH12" s="1"/>
      <c r="AI12" s="1"/>
      <c r="AJ12" s="1"/>
      <c r="AK12" s="1"/>
    </row>
    <row r="13" spans="1:141" s="1" customFormat="1" ht="36.75" customHeight="1" x14ac:dyDescent="0.2">
      <c r="A13" s="40"/>
      <c r="B13" s="40"/>
      <c r="C13" s="40"/>
      <c r="D13" s="41"/>
      <c r="E13" s="35">
        <f>SUM(E9:E11)</f>
        <v>18</v>
      </c>
      <c r="F13" s="5"/>
      <c r="G13" s="5"/>
      <c r="H13" s="72"/>
    </row>
    <row r="14" spans="1:141" s="1" customFormat="1" ht="32.25" customHeight="1" x14ac:dyDescent="0.2">
      <c r="A14" s="42"/>
      <c r="B14" s="42"/>
      <c r="C14" s="40"/>
      <c r="D14" s="43"/>
      <c r="E14" s="43"/>
      <c r="F14" s="5"/>
      <c r="G14" s="5"/>
    </row>
    <row r="15" spans="1:141" s="1" customFormat="1" ht="26.25" x14ac:dyDescent="0.35">
      <c r="A15" s="44"/>
      <c r="B15" s="44"/>
      <c r="C15" s="45"/>
      <c r="D15" s="45"/>
      <c r="E15" s="37" t="s">
        <v>6</v>
      </c>
      <c r="H15" s="2" t="s">
        <v>45</v>
      </c>
      <c r="I15" s="2">
        <f>SUM(I9:I12)</f>
        <v>3</v>
      </c>
    </row>
    <row r="16" spans="1:141" s="1" customFormat="1" ht="25.5" x14ac:dyDescent="0.2">
      <c r="A16" s="159" t="s">
        <v>46</v>
      </c>
      <c r="B16" s="205"/>
      <c r="C16" s="205"/>
      <c r="D16" s="160"/>
      <c r="E16" s="82">
        <f>SUM(E9:E11)</f>
        <v>18</v>
      </c>
      <c r="F16" s="11"/>
    </row>
    <row r="17" spans="1:11" ht="25.5" customHeight="1" x14ac:dyDescent="0.35">
      <c r="A17" s="44"/>
      <c r="B17" s="44"/>
      <c r="C17" s="44"/>
      <c r="D17" s="45"/>
      <c r="E17" s="46">
        <f>SUM(E16:E16)</f>
        <v>18</v>
      </c>
      <c r="F17" s="11"/>
      <c r="G17" s="1"/>
      <c r="H17" s="2" t="s">
        <v>18</v>
      </c>
      <c r="I17" s="2">
        <f>I6</f>
        <v>6</v>
      </c>
      <c r="J17" s="1"/>
      <c r="K17" s="1"/>
    </row>
    <row r="18" spans="1:11" ht="25.5" x14ac:dyDescent="0.2">
      <c r="A18" s="43"/>
      <c r="B18" s="43"/>
      <c r="C18" s="40"/>
      <c r="D18" s="40"/>
      <c r="E18" s="40"/>
      <c r="F18" s="11"/>
      <c r="G18" s="1"/>
      <c r="H18" s="1"/>
      <c r="I18" s="1"/>
      <c r="J18" s="1"/>
      <c r="K18" s="1"/>
    </row>
    <row r="19" spans="1:11" ht="26.25" x14ac:dyDescent="0.2">
      <c r="A19" s="40"/>
      <c r="B19" s="40"/>
      <c r="C19" s="43"/>
      <c r="D19" s="43"/>
      <c r="E19" s="36" t="s">
        <v>6</v>
      </c>
      <c r="G19" s="1"/>
      <c r="H19" s="1"/>
      <c r="I19" s="1"/>
    </row>
    <row r="20" spans="1:11" x14ac:dyDescent="0.2">
      <c r="A20" s="204" t="s">
        <v>55</v>
      </c>
      <c r="B20" s="204"/>
      <c r="C20" s="204"/>
      <c r="D20" s="204"/>
      <c r="E20" s="47">
        <f>E13</f>
        <v>18</v>
      </c>
      <c r="H20" s="1"/>
      <c r="I20" s="1"/>
    </row>
    <row r="21" spans="1:11" ht="78.75" x14ac:dyDescent="0.35">
      <c r="A21" s="204" t="s">
        <v>50</v>
      </c>
      <c r="B21" s="204"/>
      <c r="C21" s="204"/>
      <c r="D21" s="204"/>
      <c r="E21" s="36">
        <f>E20</f>
        <v>18</v>
      </c>
      <c r="F21" s="11"/>
      <c r="H21" s="61"/>
      <c r="I21" s="62" t="s">
        <v>74</v>
      </c>
    </row>
    <row r="22" spans="1:11" ht="78.75" x14ac:dyDescent="0.2">
      <c r="D22" s="1"/>
      <c r="E22" s="1"/>
      <c r="F22" s="11"/>
      <c r="H22" s="65" t="s">
        <v>75</v>
      </c>
      <c r="I22" s="63">
        <v>0</v>
      </c>
    </row>
    <row r="23" spans="1:11" ht="26.25" x14ac:dyDescent="0.2">
      <c r="D23" s="1"/>
      <c r="E23" s="1"/>
      <c r="F23" s="11"/>
      <c r="H23" s="66" t="s">
        <v>30</v>
      </c>
      <c r="I23" s="63">
        <v>0</v>
      </c>
    </row>
    <row r="24" spans="1:11" ht="26.25" x14ac:dyDescent="0.2">
      <c r="D24" s="1"/>
      <c r="E24" s="1"/>
      <c r="F24" s="11"/>
      <c r="H24" s="66" t="s">
        <v>76</v>
      </c>
      <c r="I24" s="63">
        <v>0</v>
      </c>
    </row>
    <row r="25" spans="1:11" ht="26.25" x14ac:dyDescent="0.2">
      <c r="D25" s="1"/>
      <c r="E25" s="1"/>
      <c r="H25" s="66" t="s">
        <v>31</v>
      </c>
      <c r="I25" s="63">
        <v>0</v>
      </c>
    </row>
    <row r="26" spans="1:11" ht="26.25" x14ac:dyDescent="0.2">
      <c r="E26" s="1"/>
      <c r="H26" s="66" t="s">
        <v>81</v>
      </c>
      <c r="I26" s="63">
        <v>0</v>
      </c>
    </row>
    <row r="27" spans="1:11" ht="26.25" x14ac:dyDescent="0.2">
      <c r="E27" s="1"/>
      <c r="H27" s="66" t="s">
        <v>78</v>
      </c>
      <c r="I27" s="63">
        <v>0</v>
      </c>
    </row>
    <row r="28" spans="1:11" ht="23.45" customHeight="1" x14ac:dyDescent="0.2">
      <c r="G28" s="1"/>
    </row>
    <row r="29" spans="1:11" ht="23.45" customHeight="1" x14ac:dyDescent="0.2">
      <c r="D29" s="1"/>
      <c r="E29" s="1"/>
    </row>
    <row r="30" spans="1:11" ht="23.45" customHeight="1" x14ac:dyDescent="0.2">
      <c r="D30" s="1"/>
      <c r="E30" s="1"/>
    </row>
    <row r="31" spans="1:11" ht="23.45" customHeight="1" x14ac:dyDescent="0.2">
      <c r="D31" s="1"/>
      <c r="E31" s="1"/>
    </row>
    <row r="32" spans="1:11" x14ac:dyDescent="0.2">
      <c r="D32" s="1"/>
      <c r="E32" s="1"/>
      <c r="G32" s="1"/>
    </row>
    <row r="33" spans="4:7" x14ac:dyDescent="0.2">
      <c r="D33" s="12"/>
      <c r="E33" s="12"/>
      <c r="G33" s="1"/>
    </row>
    <row r="34" spans="4:7" x14ac:dyDescent="0.2">
      <c r="G34" s="1"/>
    </row>
    <row r="35" spans="4:7" x14ac:dyDescent="0.2">
      <c r="G35" s="1"/>
    </row>
    <row r="36" spans="4:7" x14ac:dyDescent="0.2">
      <c r="G36" s="1"/>
    </row>
  </sheetData>
  <mergeCells count="11">
    <mergeCell ref="A20:D20"/>
    <mergeCell ref="A21:D21"/>
    <mergeCell ref="A16:D16"/>
    <mergeCell ref="A1:K1"/>
    <mergeCell ref="E9:E10"/>
    <mergeCell ref="H9:H10"/>
    <mergeCell ref="A2:K2"/>
    <mergeCell ref="A3:K3"/>
    <mergeCell ref="A4:K4"/>
    <mergeCell ref="A6:D6"/>
    <mergeCell ref="J9:J11"/>
  </mergeCells>
  <pageMargins left="0.19685039370078741" right="0.19685039370078741" top="0.19685039370078741" bottom="0.19685039370078741" header="0.11811023622047245" footer="0.11811023622047245"/>
  <pageSetup paperSize="9" scale="21"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tabSelected="1" zoomScale="80" zoomScaleNormal="80" workbookViewId="0">
      <selection activeCell="B12" sqref="B12"/>
    </sheetView>
  </sheetViews>
  <sheetFormatPr baseColWidth="10" defaultRowHeight="12.75" x14ac:dyDescent="0.2"/>
  <cols>
    <col min="1" max="1" width="93.7109375" customWidth="1"/>
    <col min="2" max="2" width="38.7109375" customWidth="1"/>
    <col min="4" max="4" width="39.140625" customWidth="1"/>
    <col min="5" max="5" width="31" customWidth="1"/>
    <col min="7" max="7" width="28.85546875" customWidth="1"/>
    <col min="8" max="8" width="27.42578125" customWidth="1"/>
  </cols>
  <sheetData>
    <row r="1" spans="1:11" s="5" customFormat="1" ht="23.25" x14ac:dyDescent="0.35">
      <c r="A1" s="213" t="s">
        <v>79</v>
      </c>
      <c r="B1" s="213"/>
      <c r="C1" s="213"/>
      <c r="D1" s="213"/>
      <c r="E1" s="213"/>
      <c r="F1" s="213"/>
      <c r="G1" s="213"/>
      <c r="H1" s="213"/>
      <c r="I1" s="213"/>
      <c r="J1" s="213"/>
    </row>
    <row r="2" spans="1:11" s="21" customFormat="1" ht="23.25" x14ac:dyDescent="0.35">
      <c r="A2" s="214" t="s">
        <v>80</v>
      </c>
      <c r="B2" s="214"/>
      <c r="C2" s="214"/>
      <c r="D2" s="214"/>
      <c r="E2" s="214"/>
      <c r="F2" s="214"/>
      <c r="G2" s="214"/>
      <c r="H2" s="214"/>
      <c r="I2" s="214"/>
      <c r="J2" s="214"/>
    </row>
    <row r="3" spans="1:11" s="21" customFormat="1" ht="23.25" x14ac:dyDescent="0.35">
      <c r="A3" s="215" t="s">
        <v>41</v>
      </c>
      <c r="B3" s="215"/>
      <c r="C3" s="215"/>
      <c r="D3" s="215"/>
      <c r="E3" s="215"/>
      <c r="F3" s="215"/>
      <c r="G3" s="215"/>
      <c r="H3" s="215"/>
      <c r="I3" s="215"/>
      <c r="J3" s="215"/>
    </row>
    <row r="4" spans="1:11" s="21" customFormat="1" ht="23.25" x14ac:dyDescent="0.35">
      <c r="A4" s="216" t="s">
        <v>42</v>
      </c>
      <c r="B4" s="216"/>
      <c r="C4" s="216"/>
      <c r="D4" s="216"/>
      <c r="E4" s="216"/>
      <c r="F4" s="216"/>
      <c r="G4" s="216"/>
      <c r="H4" s="216"/>
      <c r="I4" s="216"/>
      <c r="J4" s="216"/>
    </row>
    <row r="5" spans="1:11" ht="33" customHeight="1" x14ac:dyDescent="0.35">
      <c r="A5" s="22"/>
      <c r="B5" s="22"/>
      <c r="C5" s="22"/>
      <c r="D5" s="22"/>
      <c r="E5" s="22"/>
      <c r="F5" s="22"/>
      <c r="G5" s="22"/>
      <c r="H5" s="22"/>
      <c r="I5" s="22"/>
      <c r="J5" s="22"/>
      <c r="K5" s="21"/>
    </row>
    <row r="6" spans="1:11" ht="26.25" x14ac:dyDescent="0.35">
      <c r="A6" s="59"/>
      <c r="B6" s="47" t="s">
        <v>95</v>
      </c>
      <c r="C6" s="16"/>
      <c r="D6" s="16"/>
      <c r="E6" s="3" t="s">
        <v>95</v>
      </c>
      <c r="F6" s="16"/>
      <c r="G6" s="2" t="s">
        <v>18</v>
      </c>
      <c r="H6" s="2">
        <f>'142'!I31+'143'!I25+'CAP DEL BOSC'!I17</f>
        <v>60</v>
      </c>
      <c r="I6" s="21"/>
      <c r="J6" s="21"/>
      <c r="K6" s="21"/>
    </row>
    <row r="7" spans="1:11" ht="23.25" x14ac:dyDescent="0.35">
      <c r="A7" s="152" t="s">
        <v>19</v>
      </c>
      <c r="B7" s="73">
        <f>SUM('109'!E20,'142'!E32,'143'!E28)</f>
        <v>70.509999999999991</v>
      </c>
      <c r="C7" s="16"/>
      <c r="D7" s="2" t="s">
        <v>20</v>
      </c>
      <c r="E7" s="75">
        <f>SUM('109'!E25,'142'!E36,'143'!E32,'CAP DEL BOSC'!E20)</f>
        <v>455.35</v>
      </c>
      <c r="F7" s="16"/>
      <c r="G7" s="16"/>
      <c r="H7" s="17"/>
      <c r="I7" s="21"/>
      <c r="J7" s="21"/>
      <c r="K7" s="21"/>
    </row>
    <row r="8" spans="1:11" ht="26.25" x14ac:dyDescent="0.35">
      <c r="A8" s="153" t="s">
        <v>123</v>
      </c>
      <c r="B8" s="73">
        <f>SUM('109'!E18,'142'!E30,'143'!E24,'CAP DEL BOSC'!E16)</f>
        <v>322.15999999999997</v>
      </c>
      <c r="C8" s="16"/>
      <c r="D8" s="2" t="s">
        <v>98</v>
      </c>
      <c r="E8" s="75">
        <f>SUM('109'!E26)</f>
        <v>27</v>
      </c>
      <c r="F8" s="16"/>
      <c r="G8" s="18"/>
      <c r="H8" s="2" t="s">
        <v>6</v>
      </c>
      <c r="I8" s="21"/>
      <c r="J8" s="21"/>
      <c r="K8" s="21"/>
    </row>
    <row r="9" spans="1:11" ht="46.5" x14ac:dyDescent="0.35">
      <c r="A9" s="154" t="s">
        <v>122</v>
      </c>
      <c r="B9" s="73">
        <f>SUM('143'!E27)</f>
        <v>13.68</v>
      </c>
      <c r="C9" s="16"/>
      <c r="D9" s="2" t="s">
        <v>121</v>
      </c>
      <c r="E9" s="80">
        <f>SUM('109'!E27)</f>
        <v>37</v>
      </c>
      <c r="F9" s="16"/>
      <c r="G9" s="2" t="s">
        <v>21</v>
      </c>
      <c r="H9" s="19">
        <f>'109'!I17+'142'!I29+'143'!I23+'CAP DEL BOSC'!I15</f>
        <v>61</v>
      </c>
      <c r="I9" s="21"/>
      <c r="J9" s="21"/>
      <c r="K9" s="21"/>
    </row>
    <row r="10" spans="1:11" ht="23.25" x14ac:dyDescent="0.35">
      <c r="A10" s="155" t="s">
        <v>53</v>
      </c>
      <c r="B10" s="73">
        <f>SUM('142'!E31,'143'!E26)</f>
        <v>43</v>
      </c>
      <c r="C10" s="16"/>
      <c r="D10" s="2" t="s">
        <v>39</v>
      </c>
      <c r="E10" s="75">
        <f>SUM(E7:E9)</f>
        <v>519.35</v>
      </c>
      <c r="F10" s="16"/>
      <c r="G10" s="16"/>
      <c r="H10" s="17"/>
      <c r="I10" s="21"/>
      <c r="J10" s="21"/>
      <c r="K10" s="21"/>
    </row>
    <row r="11" spans="1:11" ht="23.25" x14ac:dyDescent="0.35">
      <c r="A11" s="218" t="s">
        <v>131</v>
      </c>
      <c r="B11" s="73">
        <f>'109'!E9</f>
        <v>31</v>
      </c>
      <c r="C11" s="16"/>
      <c r="D11" s="1"/>
      <c r="E11" s="217"/>
      <c r="F11" s="16"/>
      <c r="G11" s="16"/>
      <c r="H11" s="17"/>
      <c r="I11" s="21"/>
      <c r="J11" s="21"/>
      <c r="K11" s="21"/>
    </row>
    <row r="12" spans="1:11" ht="23.25" x14ac:dyDescent="0.35">
      <c r="A12" s="156" t="s">
        <v>57</v>
      </c>
      <c r="B12" s="73">
        <f>SUM('143'!E25)</f>
        <v>12</v>
      </c>
      <c r="C12" s="16"/>
      <c r="F12" s="16"/>
      <c r="G12" s="16"/>
      <c r="H12" s="17"/>
      <c r="I12" s="21"/>
      <c r="J12" s="21"/>
      <c r="K12" s="21"/>
    </row>
    <row r="13" spans="1:11" ht="23.25" x14ac:dyDescent="0.35">
      <c r="A13" s="157" t="s">
        <v>51</v>
      </c>
      <c r="B13" s="73">
        <f>SUM('109'!E21)</f>
        <v>27</v>
      </c>
      <c r="C13" s="16"/>
      <c r="F13" s="16"/>
      <c r="G13" s="16"/>
      <c r="H13" s="17"/>
      <c r="I13" s="21"/>
      <c r="J13" s="21"/>
    </row>
    <row r="14" spans="1:11" ht="23.25" x14ac:dyDescent="0.35">
      <c r="A14" s="60"/>
      <c r="B14" s="73">
        <f>SUM(B7:B13)</f>
        <v>519.34999999999991</v>
      </c>
      <c r="C14" s="16"/>
      <c r="F14" s="16"/>
      <c r="G14" s="16"/>
      <c r="H14" s="17"/>
      <c r="I14" s="21"/>
      <c r="J14" s="21"/>
    </row>
    <row r="15" spans="1:11" ht="34.5" customHeight="1" x14ac:dyDescent="0.35">
      <c r="A15" s="16"/>
      <c r="B15" s="20"/>
      <c r="C15" s="16"/>
      <c r="F15" s="16"/>
      <c r="G15" s="16"/>
      <c r="H15" s="17"/>
      <c r="I15" s="21"/>
      <c r="J15" s="21"/>
    </row>
    <row r="16" spans="1:11" ht="23.25" x14ac:dyDescent="0.35">
      <c r="C16" s="16"/>
      <c r="F16" s="16"/>
      <c r="G16" s="16"/>
      <c r="H16" s="16"/>
      <c r="I16" s="21"/>
      <c r="J16" s="21"/>
    </row>
    <row r="17" spans="1:5" ht="46.5" x14ac:dyDescent="0.35">
      <c r="A17" s="21"/>
      <c r="B17" s="78" t="s">
        <v>74</v>
      </c>
    </row>
    <row r="18" spans="1:5" ht="23.25" x14ac:dyDescent="0.2">
      <c r="A18" s="78" t="s">
        <v>75</v>
      </c>
      <c r="B18" s="79">
        <f>'109'!H22+'142'!I33+'143'!I28+'CAP DEL BOSC'!I22</f>
        <v>6</v>
      </c>
    </row>
    <row r="19" spans="1:5" ht="23.25" x14ac:dyDescent="0.2">
      <c r="A19" s="80" t="s">
        <v>30</v>
      </c>
      <c r="B19" s="79">
        <f>'109'!H23+'142'!I34+'143'!I29+'CAP DEL BOSC'!I23</f>
        <v>5</v>
      </c>
    </row>
    <row r="20" spans="1:5" ht="23.25" x14ac:dyDescent="0.35">
      <c r="A20" s="80" t="s">
        <v>76</v>
      </c>
      <c r="B20" s="79">
        <f>'109'!H24+'142'!I35+'143'!I30+'CAP DEL BOSC'!I24</f>
        <v>9</v>
      </c>
      <c r="D20" s="81"/>
      <c r="E20" s="76"/>
    </row>
    <row r="21" spans="1:5" ht="23.25" x14ac:dyDescent="0.2">
      <c r="A21" s="80" t="s">
        <v>31</v>
      </c>
      <c r="B21" s="79">
        <f>'109'!H25+'142'!I36+'143'!I31+'CAP DEL BOSC'!I25</f>
        <v>11</v>
      </c>
      <c r="E21" s="76"/>
    </row>
    <row r="22" spans="1:5" ht="23.25" x14ac:dyDescent="0.2">
      <c r="A22" s="80" t="s">
        <v>77</v>
      </c>
      <c r="B22" s="79">
        <f>'109'!H26+'142'!I37+'143'!I32+'CAP DEL BOSC'!I26</f>
        <v>5</v>
      </c>
    </row>
    <row r="23" spans="1:5" ht="23.25" x14ac:dyDescent="0.2">
      <c r="A23" s="80" t="s">
        <v>78</v>
      </c>
      <c r="B23" s="79">
        <f>'109'!H27+'142'!I38+'143'!I33+'CAP DEL BOSC'!I27</f>
        <v>2</v>
      </c>
    </row>
  </sheetData>
  <mergeCells count="4">
    <mergeCell ref="A1:J1"/>
    <mergeCell ref="A2:J2"/>
    <mergeCell ref="A3:J3"/>
    <mergeCell ref="A4:J4"/>
  </mergeCells>
  <pageMargins left="0.7" right="0.7" top="0.75" bottom="0.75" header="0.3" footer="0.3"/>
  <pageSetup paperSize="9" scale="3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5</vt:i4>
      </vt:variant>
    </vt:vector>
  </HeadingPairs>
  <TitlesOfParts>
    <vt:vector size="10" baseType="lpstr">
      <vt:lpstr>109</vt:lpstr>
      <vt:lpstr>142</vt:lpstr>
      <vt:lpstr>143</vt:lpstr>
      <vt:lpstr>CAP DEL BOSC</vt:lpstr>
      <vt:lpstr>Total</vt:lpstr>
      <vt:lpstr>'109'!Zone_d_impression</vt:lpstr>
      <vt:lpstr>'142'!Zone_d_impression</vt:lpstr>
      <vt:lpstr>'143'!Zone_d_impression</vt:lpstr>
      <vt:lpstr>'CAP DEL BOSC'!Zone_d_impression</vt:lpstr>
      <vt:lpstr>Total!Zone_d_impression</vt:lpstr>
    </vt:vector>
  </TitlesOfParts>
  <Company>MINISTERE DE LA DEFENSE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petit.thierry</dc:creator>
  <cp:lastModifiedBy>CATALANO Laura SA CN MINDEF</cp:lastModifiedBy>
  <cp:lastPrinted>2024-09-24T07:26:00Z</cp:lastPrinted>
  <dcterms:created xsi:type="dcterms:W3CDTF">2011-01-26T08:50:14Z</dcterms:created>
  <dcterms:modified xsi:type="dcterms:W3CDTF">2025-04-18T11:39:10Z</dcterms:modified>
</cp:coreProperties>
</file>