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M:\SG-DAMP\SM\Marchés\2026\2026DG04 Routage\2 Rédaction et publication\01- DCE travail\Version finalisée au 30-07\"/>
    </mc:Choice>
  </mc:AlternateContent>
  <xr:revisionPtr revIDLastSave="0" documentId="13_ncr:1_{79561468-07D7-42E1-86B9-6041C9BD91F3}" xr6:coauthVersionLast="47" xr6:coauthVersionMax="47" xr10:uidLastSave="{00000000-0000-0000-0000-000000000000}"/>
  <bookViews>
    <workbookView xWindow="-28920" yWindow="-1020" windowWidth="29040" windowHeight="15720" xr2:uid="{D2876D0C-E0A5-4312-9E0E-82236340ECB6}"/>
  </bookViews>
  <sheets>
    <sheet name="DQE lot 1" sheetId="1" r:id="rId1"/>
  </sheets>
  <definedNames>
    <definedName name="_xlnm._FilterDatabase" localSheetId="0" hidden="1">'DQE lot 1'!$A$2:$AP$103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7" i="1" l="1"/>
  <c r="D116" i="1"/>
  <c r="D115" i="1"/>
  <c r="D113" i="1"/>
  <c r="D111" i="1"/>
  <c r="D109" i="1"/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D103" i="1"/>
  <c r="E103" i="1"/>
  <c r="F103" i="1"/>
  <c r="G103" i="1"/>
  <c r="H103" i="1"/>
  <c r="I103" i="1"/>
  <c r="J103" i="1"/>
  <c r="K103" i="1"/>
  <c r="L103" i="1"/>
  <c r="M103" i="1"/>
  <c r="N103" i="1"/>
  <c r="O103" i="1"/>
  <c r="P103" i="1"/>
  <c r="Q103" i="1"/>
  <c r="R103" i="1"/>
  <c r="S103" i="1"/>
  <c r="T103" i="1"/>
  <c r="U103" i="1"/>
  <c r="V103" i="1"/>
  <c r="W103" i="1"/>
  <c r="X103" i="1"/>
  <c r="Y103" i="1"/>
  <c r="Z103" i="1"/>
  <c r="AA103" i="1"/>
  <c r="AB103" i="1"/>
  <c r="AC103" i="1"/>
  <c r="AD103" i="1"/>
  <c r="AE103" i="1"/>
  <c r="AF103" i="1"/>
  <c r="AG103" i="1"/>
  <c r="AH103" i="1"/>
  <c r="AI103" i="1"/>
  <c r="AJ103" i="1"/>
  <c r="AK103" i="1"/>
  <c r="AL103" i="1"/>
  <c r="AM103" i="1"/>
  <c r="AN103" i="1"/>
  <c r="AO103" i="1"/>
  <c r="AP103" i="1"/>
  <c r="D108" i="1" l="1"/>
  <c r="D114" i="1"/>
  <c r="D110" i="1"/>
  <c r="D112" i="1"/>
</calcChain>
</file>

<file path=xl/sharedStrings.xml><?xml version="1.0" encoding="utf-8"?>
<sst xmlns="http://schemas.openxmlformats.org/spreadsheetml/2006/main" count="230" uniqueCount="106">
  <si>
    <t>Prestation</t>
  </si>
  <si>
    <t>Réception, vérification, comptage</t>
  </si>
  <si>
    <t>Stockage</t>
  </si>
  <si>
    <t>Destruction des stocks</t>
  </si>
  <si>
    <t>Inventaire physique</t>
  </si>
  <si>
    <t>Edition bon de transport</t>
  </si>
  <si>
    <t>Retour colis</t>
  </si>
  <si>
    <t>Préparation du stock en vue de son transfert et participation à l'organisation du transfert</t>
  </si>
  <si>
    <t>Collectionnage 
1 article par colis/pli</t>
  </si>
  <si>
    <t>Conditionnement
Cartons colis 
1 article par colis/pli</t>
  </si>
  <si>
    <t>Collectionnage 
2 articles par colis/pli</t>
  </si>
  <si>
    <t>Conditionnement
Cartons colis 
2 articles par colis/pli</t>
  </si>
  <si>
    <t>Collectionnage 
3 et 4 articles par colis/pli</t>
  </si>
  <si>
    <t>Conditionnement
Cartons colis 
3 et 4 articles par colis/pli</t>
  </si>
  <si>
    <t>Collectionnage 
5 à 7 articles par colis/pli</t>
  </si>
  <si>
    <t>Conditionnement
Cartons colis 
5 à 7 articles par colis/pli</t>
  </si>
  <si>
    <t>Collectionnage 
8 à 10 articles par colis/pli</t>
  </si>
  <si>
    <t>Conditionnement
Cartons colis 
8 à 10 articles par colis/pli</t>
  </si>
  <si>
    <t>Collectionnage 
11 à 14 articles par colis/pli</t>
  </si>
  <si>
    <t>Conditionnement
Cartons colis 
11 à 14 articles par colis/pli</t>
  </si>
  <si>
    <t>Collectionnage 
15 à 20 articles par colis/pli</t>
  </si>
  <si>
    <t>Conditionnement
Cartons colis 
15 à 20 articles par colis/pli</t>
  </si>
  <si>
    <t>Collectionnage 
21 à 25 articles par colis/pli</t>
  </si>
  <si>
    <t>Conditionnement
Cartons colis 
21 à 25 articles par colis/pli</t>
  </si>
  <si>
    <t>Collectionnage 
26 à 30 articles par colis/pli</t>
  </si>
  <si>
    <t>Conditionnement
Cartons colis 
26 à 30 articles par colis/pli</t>
  </si>
  <si>
    <t>Collectionnage 
31 à 35 articles par colis/pli</t>
  </si>
  <si>
    <t>Conditionnement
Cartons colis 
31 à 35 articles par colis/pli</t>
  </si>
  <si>
    <t>Collectionnage 
36 à 40 articles par colis/pli</t>
  </si>
  <si>
    <t>Conditionnement
Cartons colis 
36 à 40 articles par colis/pli</t>
  </si>
  <si>
    <t>Collectionnage 
41 à 45 articles par colis/pli</t>
  </si>
  <si>
    <t>Conditionnement
Cartons colis 
41 à 45 articles par colis/pli</t>
  </si>
  <si>
    <t>Collectionnage 
46 à 50 articles par colis/pli</t>
  </si>
  <si>
    <t>Conditionnement
Cartons colis 
46 à 50 articles par colis/pli</t>
  </si>
  <si>
    <t>Collectionnage 
51 à 55 articles par colis/pli</t>
  </si>
  <si>
    <t>Conditionnement
Cartons colis 
51 à 55 articles par colis/pli</t>
  </si>
  <si>
    <t>Collectionnage 
56 à 60 articles par colis/pli</t>
  </si>
  <si>
    <t>Conditionnement
Cartons colis 
56 à 60 articles par colis/pli</t>
  </si>
  <si>
    <t>Collectionnage 
61 et + articles par colis/pli</t>
  </si>
  <si>
    <t>Conditionnement
Cartons colis 
61 et + articles par colis/pli</t>
  </si>
  <si>
    <t>Unité</t>
  </si>
  <si>
    <t>Prix unitaire HT par référence</t>
  </si>
  <si>
    <t>Prix unitaire HT au kilogramme</t>
  </si>
  <si>
    <t>Prix unitaire HT par pli ou colis</t>
  </si>
  <si>
    <t>Prix unitaire HT par colis</t>
  </si>
  <si>
    <t>Prix proposé par le candidat</t>
  </si>
  <si>
    <t xml:space="preserve">Le candidat ne remplit que les lignes en jaune. Aucune autre modification n'est autorisée. </t>
  </si>
  <si>
    <t xml:space="preserve">Mois de référence </t>
  </si>
  <si>
    <t>Sites</t>
  </si>
  <si>
    <t>Nombre de colis par site et par mois</t>
  </si>
  <si>
    <t xml:space="preserve">Nombre de références réceptionnées   </t>
  </si>
  <si>
    <t>Poids en kg</t>
  </si>
  <si>
    <t>Nombre de références concernées</t>
  </si>
  <si>
    <t>Nombre de colis retournés</t>
  </si>
  <si>
    <t>Nbr de références concernées</t>
  </si>
  <si>
    <t>Nombre de colis/pli avec 1 article</t>
  </si>
  <si>
    <t>Nombre de cartons</t>
  </si>
  <si>
    <t>Nombre de colis/pli avec 2 articles</t>
  </si>
  <si>
    <t>Nombre de colis/pli avec 3 à 4 articles</t>
  </si>
  <si>
    <t>Nombre de colis/pli avec 5 à 7 articles</t>
  </si>
  <si>
    <t>Nombre de colis/pli avec 8 à 10 articles</t>
  </si>
  <si>
    <t>Nombre de colis/pli avec 11 à 14 articles</t>
  </si>
  <si>
    <t>Nombre de colis/pli avec 15 à 20 articles</t>
  </si>
  <si>
    <t>Nombre de colis/pli avec 21 à 25 articles</t>
  </si>
  <si>
    <t>Nombre de colis/pli avec 26 à 30 articles</t>
  </si>
  <si>
    <t>Nombre de colis/pli avec 31 à 35 articles</t>
  </si>
  <si>
    <t>Nombre de colis/pli avec 36 à 40 articles</t>
  </si>
  <si>
    <t>Nombre de colis/pli avec 41 à 44 articles</t>
  </si>
  <si>
    <t>Nombre de colis/pli avec 46 à 50 articles</t>
  </si>
  <si>
    <t>Nombre de colis/pli avec 51 à 55 articles</t>
  </si>
  <si>
    <t>Nombre de colis/pli avec 56 à 60 articles</t>
  </si>
  <si>
    <t>Nombre de colis/pli avec 61 et plus d'articles</t>
  </si>
  <si>
    <t>janvier</t>
  </si>
  <si>
    <t>Toulouse</t>
  </si>
  <si>
    <t>Poitiers</t>
  </si>
  <si>
    <t>Rouen</t>
  </si>
  <si>
    <t>Lille</t>
  </si>
  <si>
    <t>Vanves</t>
  </si>
  <si>
    <t>Grenoble</t>
  </si>
  <si>
    <t>Lyon</t>
  </si>
  <si>
    <t>Rennes</t>
  </si>
  <si>
    <t xml:space="preserve">février 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</si>
  <si>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</si>
  <si>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</si>
  <si>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</si>
  <si>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</si>
  <si>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</si>
  <si>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</si>
  <si>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</si>
  <si>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</si>
  <si>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</si>
  <si>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</si>
  <si>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Sous-total HT</t>
  </si>
  <si>
    <t xml:space="preserve">Phase d'initialisation du marché 
Forfait unique
Montant HT </t>
  </si>
  <si>
    <t>Accès à l'extranet pendant 2 mois après la fin du marché
Montant HT</t>
  </si>
  <si>
    <t xml:space="preserve">Taux de TVA applicable (%) sur l'ensemble des lignes </t>
  </si>
  <si>
    <t>Total année 1  - HT</t>
  </si>
  <si>
    <t>Total année 2  - HT</t>
  </si>
  <si>
    <t>Total année 3  - HT</t>
  </si>
  <si>
    <t>Total année 4  - HT</t>
  </si>
  <si>
    <t>Total année 1  - TTC</t>
  </si>
  <si>
    <t>Total année 2  - TTC</t>
  </si>
  <si>
    <t>Total année 3  - TTC</t>
  </si>
  <si>
    <t>Total année 4  - TTC</t>
  </si>
  <si>
    <t>Total 4 ans - HT</t>
  </si>
  <si>
    <t>Total 4 ans -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</si>
</sst>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1"/>
      <color rgb="FF00B050"/>
      <name val="Aptos Narrow"/>
      <family val="2"/>
      <scheme val="minor"/>
    </font>
    <font>
      <b/>
      <sz val="14"/>
      <color rgb="FFFF0000"/>
      <name val="Aptos Narrow"/>
      <family val="2"/>
      <scheme val="minor"/>
    </font>
    <font>
      <b/>
      <sz val="14"/>
      <color rgb="FF00B05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9" fontId="0" fillId="0" borderId="0" xfId="1" applyFont="1" applyAlignment="1">
      <alignment vertical="center" wrapText="1"/>
    </xf>
    <xf numFmtId="164" fontId="0" fillId="0" borderId="0" xfId="0" applyNumberForma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9" fontId="0" fillId="3" borderId="1" xfId="1" applyFont="1" applyFill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17" fontId="0" fillId="0" borderId="5" xfId="0" applyNumberFormat="1" applyBorder="1" applyAlignment="1">
      <alignment horizontal="center" vertical="center" wrapText="1"/>
    </xf>
    <xf numFmtId="17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29F86-21E9-4C3E-977D-7546EE63423F}">
  <dimension ref="A1:AP117"/>
  <sheetViews>
    <sheetView tabSelected="1" topLeftCell="A101" zoomScale="90" zoomScaleNormal="90" workbookViewId="0">
      <selection activeCell="F107" sqref="F107"/>
    </sheetView>
  </sheetViews>
  <sheetFormatPr baseColWidth="10" defaultColWidth="10.77734375" defaultRowHeight="14.4" x14ac:dyDescent="0.3"/>
  <cols>
    <col min="1" max="1" width="21.44140625" style="4" customWidth="1"/>
    <col min="2" max="2" width="20.21875" style="1" customWidth="1"/>
    <col min="3" max="3" width="10.77734375" style="1" customWidth="1"/>
    <col min="4" max="4" width="22.21875" style="2" customWidth="1"/>
    <col min="5" max="5" width="19.77734375" style="2" customWidth="1"/>
    <col min="6" max="6" width="13" style="2" customWidth="1"/>
    <col min="7" max="7" width="22.21875" style="2" customWidth="1"/>
    <col min="8" max="8" width="13.21875" style="2" customWidth="1"/>
    <col min="9" max="9" width="14.77734375" style="2" customWidth="1"/>
    <col min="10" max="10" width="24.21875" style="3" customWidth="1"/>
    <col min="11" max="11" width="15.77734375" style="2" customWidth="1"/>
    <col min="12" max="12" width="18.21875" style="2" customWidth="1"/>
    <col min="13" max="13" width="15.77734375" style="2" customWidth="1"/>
    <col min="14" max="14" width="18.44140625" style="2" customWidth="1"/>
    <col min="15" max="15" width="15.77734375" style="2" customWidth="1"/>
    <col min="16" max="16" width="21.77734375" style="2" customWidth="1"/>
    <col min="17" max="17" width="15.77734375" style="2" customWidth="1"/>
    <col min="18" max="18" width="19" style="2" customWidth="1"/>
    <col min="19" max="19" width="15.77734375" style="2" customWidth="1"/>
    <col min="20" max="20" width="18.21875" style="2" customWidth="1"/>
    <col min="21" max="21" width="15.77734375" style="2" customWidth="1"/>
    <col min="22" max="22" width="18.77734375" style="2" customWidth="1"/>
    <col min="23" max="23" width="15.77734375" style="2" customWidth="1"/>
    <col min="24" max="24" width="18.44140625" style="2" customWidth="1"/>
    <col min="25" max="25" width="15.77734375" style="2" customWidth="1"/>
    <col min="26" max="26" width="17.77734375" style="2" customWidth="1"/>
    <col min="27" max="27" width="15.77734375" style="2" customWidth="1"/>
    <col min="28" max="28" width="17.77734375" style="2" customWidth="1"/>
    <col min="29" max="29" width="15.77734375" style="2" customWidth="1"/>
    <col min="30" max="30" width="17.44140625" style="2" customWidth="1"/>
    <col min="31" max="31" width="15.77734375" style="2" customWidth="1"/>
    <col min="32" max="32" width="17.77734375" style="2" customWidth="1"/>
    <col min="33" max="33" width="15.77734375" style="2" customWidth="1"/>
    <col min="34" max="34" width="19.21875" style="2" customWidth="1"/>
    <col min="35" max="35" width="15.77734375" style="2" customWidth="1"/>
    <col min="36" max="36" width="18.21875" style="2" customWidth="1"/>
    <col min="37" max="37" width="15.77734375" style="2" customWidth="1"/>
    <col min="38" max="38" width="19" style="2" customWidth="1"/>
    <col min="39" max="39" width="15.77734375" style="2" customWidth="1"/>
    <col min="40" max="40" width="18.5546875" style="2" customWidth="1"/>
    <col min="41" max="41" width="15.77734375" style="2" customWidth="1"/>
    <col min="42" max="42" width="17.77734375" style="2" customWidth="1"/>
    <col min="43" max="16384" width="10.77734375" style="1"/>
  </cols>
  <sheetData>
    <row r="1" spans="1:42" ht="46.95" customHeight="1" thickBot="1" x14ac:dyDescent="0.35"/>
    <row r="2" spans="1:42" ht="69" customHeight="1" thickBot="1" x14ac:dyDescent="0.35">
      <c r="A2" s="30" t="s">
        <v>0</v>
      </c>
      <c r="B2" s="31"/>
      <c r="C2" s="32"/>
      <c r="D2" s="29" t="s">
        <v>1</v>
      </c>
      <c r="E2" s="29" t="s">
        <v>2</v>
      </c>
      <c r="F2" s="29" t="s">
        <v>3</v>
      </c>
      <c r="G2" s="29" t="s">
        <v>4</v>
      </c>
      <c r="H2" s="29" t="s">
        <v>5</v>
      </c>
      <c r="I2" s="29" t="s">
        <v>6</v>
      </c>
      <c r="J2" s="28" t="s">
        <v>7</v>
      </c>
      <c r="K2" s="29" t="s">
        <v>8</v>
      </c>
      <c r="L2" s="29" t="s">
        <v>9</v>
      </c>
      <c r="M2" s="29" t="s">
        <v>10</v>
      </c>
      <c r="N2" s="29" t="s">
        <v>11</v>
      </c>
      <c r="O2" s="29" t="s">
        <v>12</v>
      </c>
      <c r="P2" s="29" t="s">
        <v>13</v>
      </c>
      <c r="Q2" s="29" t="s">
        <v>14</v>
      </c>
      <c r="R2" s="29" t="s">
        <v>15</v>
      </c>
      <c r="S2" s="29" t="s">
        <v>16</v>
      </c>
      <c r="T2" s="29" t="s">
        <v>17</v>
      </c>
      <c r="U2" s="29" t="s">
        <v>18</v>
      </c>
      <c r="V2" s="29" t="s">
        <v>19</v>
      </c>
      <c r="W2" s="29" t="s">
        <v>20</v>
      </c>
      <c r="X2" s="29" t="s">
        <v>21</v>
      </c>
      <c r="Y2" s="29" t="s">
        <v>22</v>
      </c>
      <c r="Z2" s="29" t="s">
        <v>23</v>
      </c>
      <c r="AA2" s="29" t="s">
        <v>24</v>
      </c>
      <c r="AB2" s="29" t="s">
        <v>25</v>
      </c>
      <c r="AC2" s="29" t="s">
        <v>26</v>
      </c>
      <c r="AD2" s="29" t="s">
        <v>27</v>
      </c>
      <c r="AE2" s="29" t="s">
        <v>28</v>
      </c>
      <c r="AF2" s="29" t="s">
        <v>29</v>
      </c>
      <c r="AG2" s="28" t="s">
        <v>30</v>
      </c>
      <c r="AH2" s="28" t="s">
        <v>31</v>
      </c>
      <c r="AI2" s="28" t="s">
        <v>32</v>
      </c>
      <c r="AJ2" s="28" t="s">
        <v>33</v>
      </c>
      <c r="AK2" s="28" t="s">
        <v>34</v>
      </c>
      <c r="AL2" s="28" t="s">
        <v>35</v>
      </c>
      <c r="AM2" s="28" t="s">
        <v>36</v>
      </c>
      <c r="AN2" s="28" t="s">
        <v>37</v>
      </c>
      <c r="AO2" s="28" t="s">
        <v>38</v>
      </c>
      <c r="AP2" s="27" t="s">
        <v>39</v>
      </c>
    </row>
    <row r="3" spans="1:42" ht="50.7" customHeight="1" thickBot="1" x14ac:dyDescent="0.35">
      <c r="A3" s="30" t="s">
        <v>40</v>
      </c>
      <c r="B3" s="31"/>
      <c r="C3" s="32"/>
      <c r="D3" s="25" t="s">
        <v>41</v>
      </c>
      <c r="E3" s="25" t="s">
        <v>42</v>
      </c>
      <c r="F3" s="25" t="s">
        <v>42</v>
      </c>
      <c r="G3" s="25" t="s">
        <v>41</v>
      </c>
      <c r="H3" s="25" t="s">
        <v>43</v>
      </c>
      <c r="I3" s="25" t="s">
        <v>44</v>
      </c>
      <c r="J3" s="26" t="s">
        <v>41</v>
      </c>
      <c r="K3" s="33" t="s">
        <v>43</v>
      </c>
      <c r="L3" s="33"/>
      <c r="M3" s="33" t="s">
        <v>43</v>
      </c>
      <c r="N3" s="33"/>
      <c r="O3" s="33" t="s">
        <v>43</v>
      </c>
      <c r="P3" s="33"/>
      <c r="Q3" s="33" t="s">
        <v>43</v>
      </c>
      <c r="R3" s="33"/>
      <c r="S3" s="33" t="s">
        <v>43</v>
      </c>
      <c r="T3" s="33"/>
      <c r="U3" s="33" t="s">
        <v>43</v>
      </c>
      <c r="V3" s="33"/>
      <c r="W3" s="33" t="s">
        <v>43</v>
      </c>
      <c r="X3" s="33"/>
      <c r="Y3" s="33" t="s">
        <v>43</v>
      </c>
      <c r="Z3" s="33"/>
      <c r="AA3" s="33" t="s">
        <v>43</v>
      </c>
      <c r="AB3" s="33"/>
      <c r="AC3" s="33" t="s">
        <v>43</v>
      </c>
      <c r="AD3" s="33"/>
      <c r="AE3" s="33" t="s">
        <v>43</v>
      </c>
      <c r="AF3" s="33"/>
      <c r="AG3" s="33" t="s">
        <v>43</v>
      </c>
      <c r="AH3" s="33"/>
      <c r="AI3" s="33" t="s">
        <v>43</v>
      </c>
      <c r="AJ3" s="33"/>
      <c r="AK3" s="33" t="s">
        <v>43</v>
      </c>
      <c r="AL3" s="33"/>
      <c r="AM3" s="33" t="s">
        <v>43</v>
      </c>
      <c r="AN3" s="33"/>
      <c r="AO3" s="33" t="s">
        <v>43</v>
      </c>
      <c r="AP3" s="34"/>
    </row>
    <row r="4" spans="1:42" ht="32.700000000000003" customHeight="1" thickBot="1" x14ac:dyDescent="0.35">
      <c r="A4" s="30" t="s">
        <v>45</v>
      </c>
      <c r="B4" s="31"/>
      <c r="C4" s="32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3"/>
    </row>
    <row r="5" spans="1:42" ht="32.700000000000003" customHeight="1" thickBot="1" x14ac:dyDescent="0.35">
      <c r="A5" s="35" t="s">
        <v>46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7"/>
    </row>
    <row r="6" spans="1:42" s="20" customFormat="1" ht="73.95" customHeight="1" thickBot="1" x14ac:dyDescent="0.35">
      <c r="A6" s="22" t="s">
        <v>47</v>
      </c>
      <c r="B6" s="21" t="s">
        <v>48</v>
      </c>
      <c r="C6" s="21" t="s">
        <v>49</v>
      </c>
      <c r="D6" s="21" t="s">
        <v>50</v>
      </c>
      <c r="E6" s="21" t="s">
        <v>51</v>
      </c>
      <c r="F6" s="21" t="s">
        <v>51</v>
      </c>
      <c r="G6" s="21" t="s">
        <v>52</v>
      </c>
      <c r="H6" s="21" t="s">
        <v>49</v>
      </c>
      <c r="I6" s="21" t="s">
        <v>53</v>
      </c>
      <c r="J6" s="21" t="s">
        <v>54</v>
      </c>
      <c r="K6" s="21" t="s">
        <v>55</v>
      </c>
      <c r="L6" s="21" t="s">
        <v>56</v>
      </c>
      <c r="M6" s="21" t="s">
        <v>57</v>
      </c>
      <c r="N6" s="21" t="s">
        <v>56</v>
      </c>
      <c r="O6" s="21" t="s">
        <v>58</v>
      </c>
      <c r="P6" s="21" t="s">
        <v>56</v>
      </c>
      <c r="Q6" s="21" t="s">
        <v>59</v>
      </c>
      <c r="R6" s="21" t="s">
        <v>56</v>
      </c>
      <c r="S6" s="21" t="s">
        <v>60</v>
      </c>
      <c r="T6" s="21" t="s">
        <v>56</v>
      </c>
      <c r="U6" s="21" t="s">
        <v>61</v>
      </c>
      <c r="V6" s="21" t="s">
        <v>56</v>
      </c>
      <c r="W6" s="21" t="s">
        <v>62</v>
      </c>
      <c r="X6" s="21" t="s">
        <v>56</v>
      </c>
      <c r="Y6" s="21" t="s">
        <v>63</v>
      </c>
      <c r="Z6" s="21" t="s">
        <v>56</v>
      </c>
      <c r="AA6" s="21" t="s">
        <v>64</v>
      </c>
      <c r="AB6" s="21" t="s">
        <v>56</v>
      </c>
      <c r="AC6" s="21" t="s">
        <v>65</v>
      </c>
      <c r="AD6" s="21" t="s">
        <v>56</v>
      </c>
      <c r="AE6" s="21" t="s">
        <v>66</v>
      </c>
      <c r="AF6" s="21" t="s">
        <v>56</v>
      </c>
      <c r="AG6" s="21" t="s">
        <v>67</v>
      </c>
      <c r="AH6" s="21" t="s">
        <v>56</v>
      </c>
      <c r="AI6" s="21" t="s">
        <v>68</v>
      </c>
      <c r="AJ6" s="21" t="s">
        <v>56</v>
      </c>
      <c r="AK6" s="21" t="s">
        <v>69</v>
      </c>
      <c r="AL6" s="21" t="s">
        <v>56</v>
      </c>
      <c r="AM6" s="21" t="s">
        <v>70</v>
      </c>
      <c r="AN6" s="21" t="s">
        <v>56</v>
      </c>
      <c r="AO6" s="21" t="s">
        <v>71</v>
      </c>
      <c r="AP6" s="21" t="s">
        <v>56</v>
      </c>
    </row>
    <row r="7" spans="1:42" x14ac:dyDescent="0.3">
      <c r="A7" s="38" t="s">
        <v>72</v>
      </c>
      <c r="B7" s="19" t="s">
        <v>73</v>
      </c>
      <c r="C7" s="18">
        <f t="shared" ref="C7:C38" si="0">K7+M7+O7+Q7+S7+U7+W7+Y7+AA7+AC7+AE7+AG7+AI7+AK7+AM7+AO7</f>
        <v>420</v>
      </c>
      <c r="D7" s="16">
        <v>26</v>
      </c>
      <c r="E7" s="16">
        <v>14898.58</v>
      </c>
      <c r="F7" s="16">
        <v>817.9</v>
      </c>
      <c r="G7" s="16"/>
      <c r="H7" s="16">
        <v>420</v>
      </c>
      <c r="I7" s="16"/>
      <c r="J7" s="17"/>
      <c r="K7" s="16">
        <v>17</v>
      </c>
      <c r="L7" s="16">
        <v>17</v>
      </c>
      <c r="M7" s="16">
        <v>27</v>
      </c>
      <c r="N7" s="16">
        <v>27</v>
      </c>
      <c r="O7" s="16">
        <v>78</v>
      </c>
      <c r="P7" s="16">
        <v>78</v>
      </c>
      <c r="Q7" s="16">
        <v>71</v>
      </c>
      <c r="R7" s="16">
        <v>71</v>
      </c>
      <c r="S7" s="16">
        <v>15</v>
      </c>
      <c r="T7" s="16">
        <v>15</v>
      </c>
      <c r="U7" s="16">
        <v>59</v>
      </c>
      <c r="V7" s="16">
        <v>59</v>
      </c>
      <c r="W7" s="16">
        <v>145</v>
      </c>
      <c r="X7" s="16">
        <v>145</v>
      </c>
      <c r="Y7" s="16">
        <v>8</v>
      </c>
      <c r="Z7" s="16">
        <v>8</v>
      </c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</row>
    <row r="8" spans="1:42" x14ac:dyDescent="0.3">
      <c r="A8" s="39"/>
      <c r="B8" s="15" t="s">
        <v>74</v>
      </c>
      <c r="C8" s="14">
        <f t="shared" si="0"/>
        <v>1137</v>
      </c>
      <c r="D8" s="12">
        <v>12</v>
      </c>
      <c r="E8" s="12">
        <v>3194</v>
      </c>
      <c r="F8" s="12">
        <v>73.680000000000007</v>
      </c>
      <c r="G8" s="12"/>
      <c r="H8" s="12">
        <v>1137</v>
      </c>
      <c r="I8" s="12">
        <v>38</v>
      </c>
      <c r="J8" s="13"/>
      <c r="K8" s="12">
        <v>6</v>
      </c>
      <c r="L8" s="12">
        <v>6</v>
      </c>
      <c r="M8" s="12">
        <v>20</v>
      </c>
      <c r="N8" s="12">
        <v>20</v>
      </c>
      <c r="O8" s="12">
        <v>427</v>
      </c>
      <c r="P8" s="12">
        <v>427</v>
      </c>
      <c r="Q8" s="12">
        <v>586</v>
      </c>
      <c r="R8" s="12">
        <v>586</v>
      </c>
      <c r="S8" s="12">
        <v>97</v>
      </c>
      <c r="T8" s="12">
        <v>97</v>
      </c>
      <c r="U8" s="12">
        <v>1</v>
      </c>
      <c r="V8" s="12">
        <v>1</v>
      </c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</row>
    <row r="9" spans="1:42" x14ac:dyDescent="0.3">
      <c r="A9" s="39"/>
      <c r="B9" s="15" t="s">
        <v>75</v>
      </c>
      <c r="C9" s="14">
        <f t="shared" si="0"/>
        <v>1078</v>
      </c>
      <c r="D9" s="12">
        <v>5</v>
      </c>
      <c r="E9" s="12">
        <v>81253.94</v>
      </c>
      <c r="F9" s="12">
        <v>2134.15</v>
      </c>
      <c r="G9" s="12"/>
      <c r="H9" s="12">
        <v>1078</v>
      </c>
      <c r="I9" s="12">
        <v>112</v>
      </c>
      <c r="J9" s="13"/>
      <c r="K9" s="12">
        <v>10</v>
      </c>
      <c r="L9" s="12">
        <v>10</v>
      </c>
      <c r="M9" s="12">
        <v>8</v>
      </c>
      <c r="N9" s="12">
        <v>8</v>
      </c>
      <c r="O9" s="12">
        <v>135</v>
      </c>
      <c r="P9" s="12">
        <v>135</v>
      </c>
      <c r="Q9" s="12">
        <v>206</v>
      </c>
      <c r="R9" s="12">
        <v>206</v>
      </c>
      <c r="S9" s="12">
        <v>34</v>
      </c>
      <c r="T9" s="12">
        <v>34</v>
      </c>
      <c r="U9" s="12">
        <v>94</v>
      </c>
      <c r="V9" s="12">
        <v>94</v>
      </c>
      <c r="W9" s="12">
        <v>110</v>
      </c>
      <c r="X9" s="12">
        <v>110</v>
      </c>
      <c r="Y9" s="12">
        <v>146</v>
      </c>
      <c r="Z9" s="12">
        <v>146</v>
      </c>
      <c r="AA9" s="12">
        <v>309</v>
      </c>
      <c r="AB9" s="12">
        <v>309</v>
      </c>
      <c r="AC9" s="12">
        <v>26</v>
      </c>
      <c r="AD9" s="12">
        <v>26</v>
      </c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</row>
    <row r="10" spans="1:42" x14ac:dyDescent="0.3">
      <c r="A10" s="39"/>
      <c r="B10" s="15" t="s">
        <v>76</v>
      </c>
      <c r="C10" s="14">
        <f t="shared" si="0"/>
        <v>792</v>
      </c>
      <c r="D10" s="12">
        <v>25</v>
      </c>
      <c r="E10" s="12">
        <v>2585.79</v>
      </c>
      <c r="F10" s="12">
        <v>132.05000000000001</v>
      </c>
      <c r="G10" s="12"/>
      <c r="H10" s="12">
        <v>792</v>
      </c>
      <c r="I10" s="12">
        <v>14</v>
      </c>
      <c r="J10" s="13"/>
      <c r="K10" s="12">
        <v>41</v>
      </c>
      <c r="L10" s="12">
        <v>41</v>
      </c>
      <c r="M10" s="12">
        <v>168</v>
      </c>
      <c r="N10" s="12">
        <v>168</v>
      </c>
      <c r="O10" s="12">
        <v>71</v>
      </c>
      <c r="P10" s="12">
        <v>71</v>
      </c>
      <c r="Q10" s="12">
        <v>44</v>
      </c>
      <c r="R10" s="12">
        <v>44</v>
      </c>
      <c r="S10" s="12">
        <v>122</v>
      </c>
      <c r="T10" s="12">
        <v>122</v>
      </c>
      <c r="U10" s="12">
        <v>5</v>
      </c>
      <c r="V10" s="12">
        <v>5</v>
      </c>
      <c r="W10" s="12">
        <v>20</v>
      </c>
      <c r="X10" s="12">
        <v>20</v>
      </c>
      <c r="Y10" s="12">
        <v>210</v>
      </c>
      <c r="Z10" s="12">
        <v>210</v>
      </c>
      <c r="AA10" s="12">
        <v>110</v>
      </c>
      <c r="AB10" s="12">
        <v>110</v>
      </c>
      <c r="AC10" s="12"/>
      <c r="AD10" s="12"/>
      <c r="AE10" s="12">
        <v>1</v>
      </c>
      <c r="AF10" s="12">
        <v>1</v>
      </c>
      <c r="AG10" s="12"/>
      <c r="AH10" s="12"/>
      <c r="AI10" s="12"/>
      <c r="AJ10" s="12"/>
      <c r="AK10" s="12"/>
      <c r="AL10" s="12"/>
      <c r="AM10" s="12"/>
      <c r="AN10" s="12"/>
      <c r="AO10" s="12"/>
      <c r="AP10" s="12"/>
    </row>
    <row r="11" spans="1:42" x14ac:dyDescent="0.3">
      <c r="A11" s="39"/>
      <c r="B11" s="15" t="s">
        <v>77</v>
      </c>
      <c r="C11" s="14">
        <f t="shared" si="0"/>
        <v>62</v>
      </c>
      <c r="D11" s="12">
        <v>3</v>
      </c>
      <c r="E11" s="12">
        <v>3334.37</v>
      </c>
      <c r="F11" s="12"/>
      <c r="G11" s="12"/>
      <c r="H11" s="12">
        <v>62</v>
      </c>
      <c r="I11" s="12">
        <v>19</v>
      </c>
      <c r="J11" s="13"/>
      <c r="K11" s="12">
        <v>4</v>
      </c>
      <c r="L11" s="12">
        <v>4</v>
      </c>
      <c r="M11" s="12">
        <v>5</v>
      </c>
      <c r="N11" s="12">
        <v>5</v>
      </c>
      <c r="O11" s="12">
        <v>14</v>
      </c>
      <c r="P11" s="12">
        <v>14</v>
      </c>
      <c r="Q11" s="12">
        <v>27</v>
      </c>
      <c r="R11" s="12">
        <v>27</v>
      </c>
      <c r="S11" s="12">
        <v>1</v>
      </c>
      <c r="T11" s="12">
        <v>1</v>
      </c>
      <c r="U11" s="12"/>
      <c r="V11" s="12"/>
      <c r="W11" s="12">
        <v>10</v>
      </c>
      <c r="X11" s="12">
        <v>10</v>
      </c>
      <c r="Y11" s="12"/>
      <c r="Z11" s="12"/>
      <c r="AA11" s="12"/>
      <c r="AB11" s="12"/>
      <c r="AC11" s="12">
        <v>1</v>
      </c>
      <c r="AD11" s="12">
        <v>1</v>
      </c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</row>
    <row r="12" spans="1:42" x14ac:dyDescent="0.3">
      <c r="A12" s="39"/>
      <c r="B12" s="15" t="s">
        <v>78</v>
      </c>
      <c r="C12" s="14">
        <f t="shared" si="0"/>
        <v>142</v>
      </c>
      <c r="D12" s="12"/>
      <c r="E12" s="12">
        <v>682.58</v>
      </c>
      <c r="F12" s="12"/>
      <c r="G12" s="12"/>
      <c r="H12" s="12">
        <v>142</v>
      </c>
      <c r="I12" s="12">
        <v>49</v>
      </c>
      <c r="J12" s="13"/>
      <c r="K12" s="12">
        <v>32</v>
      </c>
      <c r="L12" s="12">
        <v>32</v>
      </c>
      <c r="M12" s="12">
        <v>12</v>
      </c>
      <c r="N12" s="12">
        <v>12</v>
      </c>
      <c r="O12" s="12">
        <v>28</v>
      </c>
      <c r="P12" s="12">
        <v>28</v>
      </c>
      <c r="Q12" s="12">
        <v>27</v>
      </c>
      <c r="R12" s="12">
        <v>27</v>
      </c>
      <c r="S12" s="12">
        <v>43</v>
      </c>
      <c r="T12" s="12">
        <v>43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</row>
    <row r="13" spans="1:42" x14ac:dyDescent="0.3">
      <c r="A13" s="39"/>
      <c r="B13" s="15" t="s">
        <v>79</v>
      </c>
      <c r="C13" s="14">
        <f t="shared" si="0"/>
        <v>443</v>
      </c>
      <c r="D13" s="12">
        <v>8</v>
      </c>
      <c r="E13" s="12">
        <v>4371.8500000000004</v>
      </c>
      <c r="F13" s="12"/>
      <c r="G13" s="12"/>
      <c r="H13" s="12">
        <v>443</v>
      </c>
      <c r="I13" s="12">
        <v>97</v>
      </c>
      <c r="J13" s="13"/>
      <c r="K13" s="12">
        <v>13</v>
      </c>
      <c r="L13" s="12">
        <v>13</v>
      </c>
      <c r="M13" s="12">
        <v>41</v>
      </c>
      <c r="N13" s="12">
        <v>41</v>
      </c>
      <c r="O13" s="12">
        <v>185</v>
      </c>
      <c r="P13" s="12">
        <v>185</v>
      </c>
      <c r="Q13" s="12">
        <v>134</v>
      </c>
      <c r="R13" s="12">
        <v>134</v>
      </c>
      <c r="S13" s="12">
        <v>63</v>
      </c>
      <c r="T13" s="12">
        <v>63</v>
      </c>
      <c r="U13" s="12">
        <v>7</v>
      </c>
      <c r="V13" s="12">
        <v>7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</row>
    <row r="14" spans="1:42" x14ac:dyDescent="0.3">
      <c r="A14" s="39"/>
      <c r="B14" s="15" t="s">
        <v>80</v>
      </c>
      <c r="C14" s="14">
        <f t="shared" si="0"/>
        <v>1846</v>
      </c>
      <c r="D14" s="12">
        <v>5</v>
      </c>
      <c r="E14" s="12">
        <v>8830.85</v>
      </c>
      <c r="F14" s="12"/>
      <c r="G14" s="12"/>
      <c r="H14" s="12">
        <v>1846</v>
      </c>
      <c r="I14" s="12">
        <v>509</v>
      </c>
      <c r="J14" s="13"/>
      <c r="K14" s="12">
        <v>578</v>
      </c>
      <c r="L14" s="12">
        <v>578</v>
      </c>
      <c r="M14" s="12">
        <v>103</v>
      </c>
      <c r="N14" s="12">
        <v>103</v>
      </c>
      <c r="O14" s="12">
        <v>139</v>
      </c>
      <c r="P14" s="12">
        <v>139</v>
      </c>
      <c r="Q14" s="12">
        <v>167</v>
      </c>
      <c r="R14" s="12">
        <v>167</v>
      </c>
      <c r="S14" s="12">
        <v>846</v>
      </c>
      <c r="T14" s="12">
        <v>846</v>
      </c>
      <c r="U14" s="12">
        <v>12</v>
      </c>
      <c r="V14" s="12">
        <v>12</v>
      </c>
      <c r="W14" s="12">
        <v>1</v>
      </c>
      <c r="X14" s="12">
        <v>1</v>
      </c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</row>
    <row r="15" spans="1:42" x14ac:dyDescent="0.3">
      <c r="A15" s="39" t="s">
        <v>81</v>
      </c>
      <c r="B15" s="15" t="s">
        <v>73</v>
      </c>
      <c r="C15" s="14">
        <f t="shared" si="0"/>
        <v>294</v>
      </c>
      <c r="D15" s="12">
        <v>73</v>
      </c>
      <c r="E15" s="12">
        <v>20757.07</v>
      </c>
      <c r="F15" s="12">
        <v>137.9</v>
      </c>
      <c r="G15" s="12"/>
      <c r="H15" s="12">
        <v>294</v>
      </c>
      <c r="I15" s="12">
        <v>20</v>
      </c>
      <c r="J15" s="13"/>
      <c r="K15" s="12">
        <v>27</v>
      </c>
      <c r="L15" s="12">
        <v>27</v>
      </c>
      <c r="M15" s="12">
        <v>11</v>
      </c>
      <c r="N15" s="12">
        <v>11</v>
      </c>
      <c r="O15" s="12">
        <v>39</v>
      </c>
      <c r="P15" s="12">
        <v>39</v>
      </c>
      <c r="Q15" s="12">
        <v>28</v>
      </c>
      <c r="R15" s="12">
        <v>28</v>
      </c>
      <c r="S15" s="12">
        <v>11</v>
      </c>
      <c r="T15" s="12">
        <v>11</v>
      </c>
      <c r="U15" s="12">
        <v>35</v>
      </c>
      <c r="V15" s="12">
        <v>35</v>
      </c>
      <c r="W15" s="12">
        <v>124</v>
      </c>
      <c r="X15" s="12">
        <v>124</v>
      </c>
      <c r="Y15" s="12">
        <v>18</v>
      </c>
      <c r="Z15" s="12">
        <v>18</v>
      </c>
      <c r="AA15" s="12">
        <v>1</v>
      </c>
      <c r="AB15" s="12">
        <v>1</v>
      </c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</row>
    <row r="16" spans="1:42" x14ac:dyDescent="0.3">
      <c r="A16" s="39"/>
      <c r="B16" s="15" t="s">
        <v>76</v>
      </c>
      <c r="C16" s="14">
        <f t="shared" si="0"/>
        <v>36</v>
      </c>
      <c r="D16" s="12">
        <v>81</v>
      </c>
      <c r="E16" s="12">
        <v>2053.63</v>
      </c>
      <c r="F16" s="12">
        <v>249.94</v>
      </c>
      <c r="G16" s="12"/>
      <c r="H16" s="12">
        <v>36</v>
      </c>
      <c r="I16" s="12">
        <v>21</v>
      </c>
      <c r="J16" s="13"/>
      <c r="K16" s="12"/>
      <c r="L16" s="12"/>
      <c r="M16" s="12">
        <v>4</v>
      </c>
      <c r="N16" s="12">
        <v>4</v>
      </c>
      <c r="O16" s="12">
        <v>9</v>
      </c>
      <c r="P16" s="12">
        <v>9</v>
      </c>
      <c r="Q16" s="12"/>
      <c r="R16" s="12"/>
      <c r="S16" s="12">
        <v>1</v>
      </c>
      <c r="T16" s="12">
        <v>1</v>
      </c>
      <c r="U16" s="12"/>
      <c r="V16" s="12"/>
      <c r="W16" s="12">
        <v>3</v>
      </c>
      <c r="X16" s="12">
        <v>3</v>
      </c>
      <c r="Y16" s="12">
        <v>12</v>
      </c>
      <c r="Z16" s="12">
        <v>12</v>
      </c>
      <c r="AA16" s="12">
        <v>5</v>
      </c>
      <c r="AB16" s="12">
        <v>5</v>
      </c>
      <c r="AC16" s="12"/>
      <c r="AD16" s="12"/>
      <c r="AE16" s="12">
        <v>2</v>
      </c>
      <c r="AF16" s="12">
        <v>2</v>
      </c>
      <c r="AG16" s="12"/>
      <c r="AH16" s="12"/>
      <c r="AI16" s="12"/>
      <c r="AJ16" s="12"/>
      <c r="AK16" s="12"/>
      <c r="AL16" s="12"/>
      <c r="AM16" s="12"/>
      <c r="AN16" s="12"/>
      <c r="AO16" s="12"/>
      <c r="AP16" s="12"/>
    </row>
    <row r="17" spans="1:42" x14ac:dyDescent="0.3">
      <c r="A17" s="39"/>
      <c r="B17" s="15" t="s">
        <v>74</v>
      </c>
      <c r="C17" s="14">
        <f t="shared" si="0"/>
        <v>402</v>
      </c>
      <c r="D17" s="12">
        <v>2</v>
      </c>
      <c r="E17" s="12">
        <v>2671.9</v>
      </c>
      <c r="F17" s="12">
        <v>23.5</v>
      </c>
      <c r="G17" s="12"/>
      <c r="H17" s="12">
        <v>402</v>
      </c>
      <c r="I17" s="12">
        <v>12</v>
      </c>
      <c r="J17" s="13"/>
      <c r="K17" s="12"/>
      <c r="L17" s="12"/>
      <c r="M17" s="12">
        <v>8</v>
      </c>
      <c r="N17" s="12">
        <v>8</v>
      </c>
      <c r="O17" s="12">
        <v>359</v>
      </c>
      <c r="P17" s="12">
        <v>359</v>
      </c>
      <c r="Q17" s="12">
        <v>31</v>
      </c>
      <c r="R17" s="12">
        <v>31</v>
      </c>
      <c r="S17" s="12">
        <v>3</v>
      </c>
      <c r="T17" s="12">
        <v>3</v>
      </c>
      <c r="U17" s="12">
        <v>1</v>
      </c>
      <c r="V17" s="12">
        <v>1</v>
      </c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</row>
    <row r="18" spans="1:42" x14ac:dyDescent="0.3">
      <c r="A18" s="39"/>
      <c r="B18" s="15" t="s">
        <v>75</v>
      </c>
      <c r="C18" s="14">
        <f t="shared" si="0"/>
        <v>1256</v>
      </c>
      <c r="D18" s="12">
        <v>15</v>
      </c>
      <c r="E18" s="12">
        <v>89912.82</v>
      </c>
      <c r="F18" s="12">
        <v>1075.83</v>
      </c>
      <c r="G18" s="12"/>
      <c r="H18" s="12">
        <v>1256</v>
      </c>
      <c r="I18" s="12">
        <v>55</v>
      </c>
      <c r="J18" s="13"/>
      <c r="K18" s="12">
        <v>8</v>
      </c>
      <c r="L18" s="12">
        <v>8</v>
      </c>
      <c r="M18" s="12">
        <v>9</v>
      </c>
      <c r="N18" s="12">
        <v>9</v>
      </c>
      <c r="O18" s="12">
        <v>140</v>
      </c>
      <c r="P18" s="12">
        <v>140</v>
      </c>
      <c r="Q18" s="12">
        <v>241</v>
      </c>
      <c r="R18" s="12">
        <v>241</v>
      </c>
      <c r="S18" s="12">
        <v>29</v>
      </c>
      <c r="T18" s="12">
        <v>29</v>
      </c>
      <c r="U18" s="12">
        <v>76</v>
      </c>
      <c r="V18" s="12">
        <v>76</v>
      </c>
      <c r="W18" s="12">
        <v>117</v>
      </c>
      <c r="X18" s="12">
        <v>117</v>
      </c>
      <c r="Y18" s="12">
        <v>164</v>
      </c>
      <c r="Z18" s="12">
        <v>164</v>
      </c>
      <c r="AA18" s="12">
        <v>443</v>
      </c>
      <c r="AB18" s="12">
        <v>443</v>
      </c>
      <c r="AC18" s="12">
        <v>29</v>
      </c>
      <c r="AD18" s="12">
        <v>29</v>
      </c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</row>
    <row r="19" spans="1:42" x14ac:dyDescent="0.3">
      <c r="A19" s="39"/>
      <c r="B19" s="15" t="s">
        <v>80</v>
      </c>
      <c r="C19" s="14">
        <f t="shared" si="0"/>
        <v>1489</v>
      </c>
      <c r="D19" s="12">
        <v>2</v>
      </c>
      <c r="E19" s="12">
        <v>8526.7000000000007</v>
      </c>
      <c r="F19" s="12"/>
      <c r="G19" s="12"/>
      <c r="H19" s="12">
        <v>1489</v>
      </c>
      <c r="I19" s="12"/>
      <c r="J19" s="13"/>
      <c r="K19" s="12">
        <v>576</v>
      </c>
      <c r="L19" s="12">
        <v>576</v>
      </c>
      <c r="M19" s="12">
        <v>97</v>
      </c>
      <c r="N19" s="12">
        <v>97</v>
      </c>
      <c r="O19" s="12">
        <v>114</v>
      </c>
      <c r="P19" s="12">
        <v>114</v>
      </c>
      <c r="Q19" s="12">
        <v>133</v>
      </c>
      <c r="R19" s="12">
        <v>133</v>
      </c>
      <c r="S19" s="12">
        <v>560</v>
      </c>
      <c r="T19" s="12">
        <v>560</v>
      </c>
      <c r="U19" s="12">
        <v>8</v>
      </c>
      <c r="V19" s="12">
        <v>8</v>
      </c>
      <c r="W19" s="12">
        <v>1</v>
      </c>
      <c r="X19" s="12">
        <v>1</v>
      </c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</row>
    <row r="20" spans="1:42" x14ac:dyDescent="0.3">
      <c r="A20" s="39"/>
      <c r="B20" s="15" t="s">
        <v>77</v>
      </c>
      <c r="C20" s="14">
        <f t="shared" si="0"/>
        <v>44</v>
      </c>
      <c r="D20" s="12">
        <v>3</v>
      </c>
      <c r="E20" s="12">
        <v>3251.22</v>
      </c>
      <c r="F20" s="12"/>
      <c r="G20" s="12"/>
      <c r="H20" s="12">
        <v>44</v>
      </c>
      <c r="I20" s="12"/>
      <c r="J20" s="13"/>
      <c r="K20" s="12">
        <v>6</v>
      </c>
      <c r="L20" s="12">
        <v>6</v>
      </c>
      <c r="M20" s="12">
        <v>3</v>
      </c>
      <c r="N20" s="12">
        <v>3</v>
      </c>
      <c r="O20" s="12">
        <v>13</v>
      </c>
      <c r="P20" s="12">
        <v>13</v>
      </c>
      <c r="Q20" s="12">
        <v>16</v>
      </c>
      <c r="R20" s="12">
        <v>16</v>
      </c>
      <c r="S20" s="12"/>
      <c r="T20" s="12"/>
      <c r="U20" s="12"/>
      <c r="V20" s="12"/>
      <c r="W20" s="12">
        <v>5</v>
      </c>
      <c r="X20" s="12">
        <v>5</v>
      </c>
      <c r="Y20" s="12"/>
      <c r="Z20" s="12"/>
      <c r="AA20" s="12"/>
      <c r="AB20" s="12"/>
      <c r="AC20" s="12">
        <v>1</v>
      </c>
      <c r="AD20" s="12">
        <v>1</v>
      </c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</row>
    <row r="21" spans="1:42" x14ac:dyDescent="0.3">
      <c r="A21" s="39"/>
      <c r="B21" s="15" t="s">
        <v>78</v>
      </c>
      <c r="C21" s="14">
        <f t="shared" si="0"/>
        <v>73</v>
      </c>
      <c r="D21" s="12"/>
      <c r="E21" s="12">
        <v>630.23</v>
      </c>
      <c r="F21" s="12"/>
      <c r="G21" s="12"/>
      <c r="H21" s="12">
        <v>73</v>
      </c>
      <c r="I21" s="12"/>
      <c r="J21" s="13"/>
      <c r="K21" s="12">
        <v>18</v>
      </c>
      <c r="L21" s="12">
        <v>18</v>
      </c>
      <c r="M21" s="12">
        <v>8</v>
      </c>
      <c r="N21" s="12">
        <v>8</v>
      </c>
      <c r="O21" s="12">
        <v>16</v>
      </c>
      <c r="P21" s="12">
        <v>16</v>
      </c>
      <c r="Q21" s="12">
        <v>11</v>
      </c>
      <c r="R21" s="12">
        <v>11</v>
      </c>
      <c r="S21" s="12">
        <v>20</v>
      </c>
      <c r="T21" s="12">
        <v>20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</row>
    <row r="22" spans="1:42" x14ac:dyDescent="0.3">
      <c r="A22" s="39"/>
      <c r="B22" s="15" t="s">
        <v>79</v>
      </c>
      <c r="C22" s="14">
        <f t="shared" si="0"/>
        <v>931</v>
      </c>
      <c r="D22" s="12">
        <v>23</v>
      </c>
      <c r="E22" s="12">
        <v>7408.55</v>
      </c>
      <c r="F22" s="12"/>
      <c r="G22" s="12"/>
      <c r="H22" s="12">
        <v>931</v>
      </c>
      <c r="I22" s="12"/>
      <c r="J22" s="13"/>
      <c r="K22" s="12">
        <v>1</v>
      </c>
      <c r="L22" s="12">
        <v>1</v>
      </c>
      <c r="M22" s="12">
        <v>18</v>
      </c>
      <c r="N22" s="12">
        <v>18</v>
      </c>
      <c r="O22" s="12">
        <v>102</v>
      </c>
      <c r="P22" s="12">
        <v>102</v>
      </c>
      <c r="Q22" s="12">
        <v>737</v>
      </c>
      <c r="R22" s="12">
        <v>737</v>
      </c>
      <c r="S22" s="12">
        <v>59</v>
      </c>
      <c r="T22" s="12">
        <v>59</v>
      </c>
      <c r="U22" s="12">
        <v>14</v>
      </c>
      <c r="V22" s="12">
        <v>14</v>
      </c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</row>
    <row r="23" spans="1:42" x14ac:dyDescent="0.3">
      <c r="A23" s="39" t="s">
        <v>82</v>
      </c>
      <c r="B23" s="15" t="s">
        <v>73</v>
      </c>
      <c r="C23" s="14">
        <f t="shared" si="0"/>
        <v>245</v>
      </c>
      <c r="D23" s="12">
        <v>61</v>
      </c>
      <c r="E23" s="12">
        <v>24857.52</v>
      </c>
      <c r="F23" s="12">
        <v>61.62</v>
      </c>
      <c r="G23" s="12"/>
      <c r="H23" s="12">
        <v>245</v>
      </c>
      <c r="I23" s="12">
        <v>6</v>
      </c>
      <c r="J23" s="13"/>
      <c r="K23" s="12">
        <v>16</v>
      </c>
      <c r="L23" s="12">
        <v>16</v>
      </c>
      <c r="M23" s="12">
        <v>7</v>
      </c>
      <c r="N23" s="12">
        <v>7</v>
      </c>
      <c r="O23" s="12">
        <v>30</v>
      </c>
      <c r="P23" s="12">
        <v>30</v>
      </c>
      <c r="Q23" s="12">
        <v>31</v>
      </c>
      <c r="R23" s="12">
        <v>31</v>
      </c>
      <c r="S23" s="12">
        <v>12</v>
      </c>
      <c r="T23" s="12">
        <v>12</v>
      </c>
      <c r="U23" s="12">
        <v>29</v>
      </c>
      <c r="V23" s="12">
        <v>29</v>
      </c>
      <c r="W23" s="12">
        <v>112</v>
      </c>
      <c r="X23" s="12">
        <v>112</v>
      </c>
      <c r="Y23" s="12">
        <v>8</v>
      </c>
      <c r="Z23" s="12">
        <v>8</v>
      </c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</row>
    <row r="24" spans="1:42" x14ac:dyDescent="0.3">
      <c r="A24" s="39"/>
      <c r="B24" s="15" t="s">
        <v>74</v>
      </c>
      <c r="C24" s="14">
        <f t="shared" si="0"/>
        <v>195</v>
      </c>
      <c r="D24" s="12">
        <v>1</v>
      </c>
      <c r="E24" s="12">
        <v>2466.64</v>
      </c>
      <c r="F24" s="12">
        <v>7.95</v>
      </c>
      <c r="G24" s="12"/>
      <c r="H24" s="12">
        <v>195</v>
      </c>
      <c r="I24" s="12">
        <v>6</v>
      </c>
      <c r="J24" s="13"/>
      <c r="K24" s="12">
        <v>1</v>
      </c>
      <c r="L24" s="12">
        <v>1</v>
      </c>
      <c r="M24" s="12">
        <v>11</v>
      </c>
      <c r="N24" s="12">
        <v>11</v>
      </c>
      <c r="O24" s="12">
        <v>159</v>
      </c>
      <c r="P24" s="12">
        <v>159</v>
      </c>
      <c r="Q24" s="12">
        <v>19</v>
      </c>
      <c r="R24" s="12">
        <v>19</v>
      </c>
      <c r="S24" s="12">
        <v>5</v>
      </c>
      <c r="T24" s="12">
        <v>5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</row>
    <row r="25" spans="1:42" x14ac:dyDescent="0.3">
      <c r="A25" s="39"/>
      <c r="B25" s="15" t="s">
        <v>75</v>
      </c>
      <c r="C25" s="14">
        <f t="shared" si="0"/>
        <v>1026</v>
      </c>
      <c r="D25" s="12">
        <v>30</v>
      </c>
      <c r="E25" s="12">
        <v>107056.24</v>
      </c>
      <c r="F25" s="12">
        <v>111.08</v>
      </c>
      <c r="G25" s="12"/>
      <c r="H25" s="12">
        <v>1026</v>
      </c>
      <c r="I25" s="12">
        <v>12</v>
      </c>
      <c r="J25" s="13"/>
      <c r="K25" s="12">
        <v>3</v>
      </c>
      <c r="L25" s="12">
        <v>3</v>
      </c>
      <c r="M25" s="12">
        <v>6</v>
      </c>
      <c r="N25" s="12">
        <v>6</v>
      </c>
      <c r="O25" s="12">
        <v>119</v>
      </c>
      <c r="P25" s="12">
        <v>119</v>
      </c>
      <c r="Q25" s="12">
        <v>162</v>
      </c>
      <c r="R25" s="12">
        <v>162</v>
      </c>
      <c r="S25" s="12">
        <v>53</v>
      </c>
      <c r="T25" s="12">
        <v>53</v>
      </c>
      <c r="U25" s="12">
        <v>81</v>
      </c>
      <c r="V25" s="12">
        <v>81</v>
      </c>
      <c r="W25" s="12">
        <v>118</v>
      </c>
      <c r="X25" s="12">
        <v>118</v>
      </c>
      <c r="Y25" s="12">
        <v>106</v>
      </c>
      <c r="Z25" s="12">
        <v>106</v>
      </c>
      <c r="AA25" s="12">
        <v>340</v>
      </c>
      <c r="AB25" s="12">
        <v>340</v>
      </c>
      <c r="AC25" s="12">
        <v>37</v>
      </c>
      <c r="AD25" s="12">
        <v>37</v>
      </c>
      <c r="AE25" s="12">
        <v>1</v>
      </c>
      <c r="AF25" s="12">
        <v>1</v>
      </c>
      <c r="AG25" s="12"/>
      <c r="AH25" s="12"/>
      <c r="AI25" s="12"/>
      <c r="AJ25" s="12"/>
      <c r="AK25" s="12"/>
      <c r="AL25" s="12"/>
      <c r="AM25" s="12"/>
      <c r="AN25" s="12"/>
      <c r="AO25" s="12"/>
      <c r="AP25" s="12"/>
    </row>
    <row r="26" spans="1:42" x14ac:dyDescent="0.3">
      <c r="A26" s="39"/>
      <c r="B26" s="15" t="s">
        <v>76</v>
      </c>
      <c r="C26" s="14">
        <f t="shared" si="0"/>
        <v>147</v>
      </c>
      <c r="D26" s="12">
        <v>15</v>
      </c>
      <c r="E26" s="12">
        <v>2254.6999999999998</v>
      </c>
      <c r="F26" s="12">
        <v>243.98</v>
      </c>
      <c r="G26" s="12"/>
      <c r="H26" s="12">
        <v>147</v>
      </c>
      <c r="I26" s="12">
        <v>4</v>
      </c>
      <c r="J26" s="13"/>
      <c r="K26" s="12">
        <v>70</v>
      </c>
      <c r="L26" s="12">
        <v>70</v>
      </c>
      <c r="M26" s="12">
        <v>64</v>
      </c>
      <c r="N26" s="12">
        <v>64</v>
      </c>
      <c r="O26" s="12">
        <v>2</v>
      </c>
      <c r="P26" s="12">
        <v>2</v>
      </c>
      <c r="Q26" s="12">
        <v>1</v>
      </c>
      <c r="R26" s="12">
        <v>1</v>
      </c>
      <c r="S26" s="12">
        <v>3</v>
      </c>
      <c r="T26" s="12">
        <v>3</v>
      </c>
      <c r="U26" s="12">
        <v>2</v>
      </c>
      <c r="V26" s="12">
        <v>2</v>
      </c>
      <c r="W26" s="12"/>
      <c r="X26" s="12"/>
      <c r="Y26" s="12">
        <v>2</v>
      </c>
      <c r="Z26" s="12">
        <v>2</v>
      </c>
      <c r="AA26" s="12">
        <v>1</v>
      </c>
      <c r="AB26" s="12">
        <v>1</v>
      </c>
      <c r="AC26" s="12"/>
      <c r="AD26" s="12"/>
      <c r="AE26" s="12">
        <v>2</v>
      </c>
      <c r="AF26" s="12">
        <v>2</v>
      </c>
      <c r="AG26" s="12"/>
      <c r="AH26" s="12"/>
      <c r="AI26" s="12"/>
      <c r="AJ26" s="12"/>
      <c r="AK26" s="12"/>
      <c r="AL26" s="12"/>
      <c r="AM26" s="12"/>
      <c r="AN26" s="12"/>
      <c r="AO26" s="12"/>
      <c r="AP26" s="12"/>
    </row>
    <row r="27" spans="1:42" x14ac:dyDescent="0.3">
      <c r="A27" s="39"/>
      <c r="B27" s="15" t="s">
        <v>77</v>
      </c>
      <c r="C27" s="14">
        <f t="shared" si="0"/>
        <v>18</v>
      </c>
      <c r="D27" s="12"/>
      <c r="E27" s="12">
        <v>3257.27</v>
      </c>
      <c r="F27" s="12"/>
      <c r="G27" s="12"/>
      <c r="H27" s="12">
        <v>18</v>
      </c>
      <c r="I27" s="12"/>
      <c r="J27" s="13"/>
      <c r="K27" s="12">
        <v>5</v>
      </c>
      <c r="L27" s="12">
        <v>5</v>
      </c>
      <c r="M27" s="12">
        <v>4</v>
      </c>
      <c r="N27" s="12">
        <v>4</v>
      </c>
      <c r="O27" s="12"/>
      <c r="P27" s="12"/>
      <c r="Q27" s="12">
        <v>9</v>
      </c>
      <c r="R27" s="12">
        <v>9</v>
      </c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</row>
    <row r="28" spans="1:42" x14ac:dyDescent="0.3">
      <c r="A28" s="39"/>
      <c r="B28" s="15" t="s">
        <v>79</v>
      </c>
      <c r="C28" s="14">
        <f t="shared" si="0"/>
        <v>285</v>
      </c>
      <c r="D28" s="12"/>
      <c r="E28" s="12"/>
      <c r="F28" s="12"/>
      <c r="G28" s="12"/>
      <c r="H28" s="12">
        <v>285</v>
      </c>
      <c r="I28" s="12"/>
      <c r="J28" s="13"/>
      <c r="K28" s="12">
        <v>3</v>
      </c>
      <c r="L28" s="12">
        <v>3</v>
      </c>
      <c r="M28" s="12">
        <v>23</v>
      </c>
      <c r="N28" s="12">
        <v>23</v>
      </c>
      <c r="O28" s="12">
        <v>99</v>
      </c>
      <c r="P28" s="12">
        <v>99</v>
      </c>
      <c r="Q28" s="12">
        <v>115</v>
      </c>
      <c r="R28" s="12">
        <v>115</v>
      </c>
      <c r="S28" s="12">
        <v>35</v>
      </c>
      <c r="T28" s="12">
        <v>35</v>
      </c>
      <c r="U28" s="12">
        <v>10</v>
      </c>
      <c r="V28" s="12">
        <v>10</v>
      </c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</row>
    <row r="29" spans="1:42" x14ac:dyDescent="0.3">
      <c r="A29" s="39"/>
      <c r="B29" s="15" t="s">
        <v>80</v>
      </c>
      <c r="C29" s="14">
        <f t="shared" si="0"/>
        <v>1072</v>
      </c>
      <c r="D29" s="12">
        <v>29</v>
      </c>
      <c r="E29" s="12">
        <v>14185.69</v>
      </c>
      <c r="F29" s="12"/>
      <c r="G29" s="12"/>
      <c r="H29" s="12">
        <v>1072</v>
      </c>
      <c r="I29" s="12"/>
      <c r="J29" s="13"/>
      <c r="K29" s="12">
        <v>479</v>
      </c>
      <c r="L29" s="12">
        <v>479</v>
      </c>
      <c r="M29" s="12">
        <v>81</v>
      </c>
      <c r="N29" s="12">
        <v>81</v>
      </c>
      <c r="O29" s="12">
        <v>101</v>
      </c>
      <c r="P29" s="12">
        <v>101</v>
      </c>
      <c r="Q29" s="12">
        <v>89</v>
      </c>
      <c r="R29" s="12">
        <v>89</v>
      </c>
      <c r="S29" s="12">
        <v>315</v>
      </c>
      <c r="T29" s="12">
        <v>315</v>
      </c>
      <c r="U29" s="12">
        <v>7</v>
      </c>
      <c r="V29" s="12">
        <v>7</v>
      </c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</row>
    <row r="30" spans="1:42" x14ac:dyDescent="0.3">
      <c r="A30" s="39"/>
      <c r="B30" s="15" t="s">
        <v>78</v>
      </c>
      <c r="C30" s="14">
        <f t="shared" si="0"/>
        <v>65</v>
      </c>
      <c r="D30" s="12">
        <v>2</v>
      </c>
      <c r="E30" s="12">
        <v>622.84</v>
      </c>
      <c r="F30" s="12"/>
      <c r="G30" s="12"/>
      <c r="H30" s="12">
        <v>65</v>
      </c>
      <c r="I30" s="12"/>
      <c r="J30" s="13"/>
      <c r="K30" s="12">
        <v>21</v>
      </c>
      <c r="L30" s="12">
        <v>21</v>
      </c>
      <c r="M30" s="12">
        <v>5</v>
      </c>
      <c r="N30" s="12">
        <v>5</v>
      </c>
      <c r="O30" s="12">
        <v>13</v>
      </c>
      <c r="P30" s="12">
        <v>13</v>
      </c>
      <c r="Q30" s="12">
        <v>3</v>
      </c>
      <c r="R30" s="12">
        <v>3</v>
      </c>
      <c r="S30" s="12">
        <v>23</v>
      </c>
      <c r="T30" s="12">
        <v>23</v>
      </c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</row>
    <row r="31" spans="1:42" x14ac:dyDescent="0.3">
      <c r="A31" s="39" t="s">
        <v>83</v>
      </c>
      <c r="B31" s="15" t="s">
        <v>73</v>
      </c>
      <c r="C31" s="14">
        <f t="shared" si="0"/>
        <v>152</v>
      </c>
      <c r="D31" s="12">
        <v>94</v>
      </c>
      <c r="E31" s="12">
        <v>43761</v>
      </c>
      <c r="F31" s="12">
        <v>15.35</v>
      </c>
      <c r="G31" s="12"/>
      <c r="H31" s="12">
        <v>152</v>
      </c>
      <c r="I31" s="12"/>
      <c r="J31" s="13"/>
      <c r="K31" s="12">
        <v>14</v>
      </c>
      <c r="L31" s="12">
        <v>14</v>
      </c>
      <c r="M31" s="12">
        <v>5</v>
      </c>
      <c r="N31" s="12">
        <v>5</v>
      </c>
      <c r="O31" s="12">
        <v>29</v>
      </c>
      <c r="P31" s="12">
        <v>29</v>
      </c>
      <c r="Q31" s="12">
        <v>21</v>
      </c>
      <c r="R31" s="12">
        <v>21</v>
      </c>
      <c r="S31" s="12">
        <v>7</v>
      </c>
      <c r="T31" s="12">
        <v>7</v>
      </c>
      <c r="U31" s="12">
        <v>17</v>
      </c>
      <c r="V31" s="12">
        <v>17</v>
      </c>
      <c r="W31" s="12">
        <v>49</v>
      </c>
      <c r="X31" s="12">
        <v>49</v>
      </c>
      <c r="Y31" s="12">
        <v>10</v>
      </c>
      <c r="Z31" s="12">
        <v>10</v>
      </c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</row>
    <row r="32" spans="1:42" x14ac:dyDescent="0.3">
      <c r="A32" s="39"/>
      <c r="B32" s="15" t="s">
        <v>76</v>
      </c>
      <c r="C32" s="14">
        <f t="shared" si="0"/>
        <v>423</v>
      </c>
      <c r="D32" s="12">
        <v>13</v>
      </c>
      <c r="E32" s="12">
        <v>2011.22</v>
      </c>
      <c r="F32" s="12">
        <v>8.34</v>
      </c>
      <c r="G32" s="12"/>
      <c r="H32" s="12">
        <v>423</v>
      </c>
      <c r="I32" s="12"/>
      <c r="J32" s="13"/>
      <c r="K32" s="12">
        <v>2</v>
      </c>
      <c r="L32" s="12">
        <v>2</v>
      </c>
      <c r="M32" s="12">
        <v>91</v>
      </c>
      <c r="N32" s="12">
        <v>91</v>
      </c>
      <c r="O32" s="12">
        <v>2</v>
      </c>
      <c r="P32" s="12">
        <v>2</v>
      </c>
      <c r="Q32" s="12">
        <v>2</v>
      </c>
      <c r="R32" s="12">
        <v>2</v>
      </c>
      <c r="S32" s="12"/>
      <c r="T32" s="12"/>
      <c r="U32" s="12">
        <v>5</v>
      </c>
      <c r="V32" s="12">
        <v>5</v>
      </c>
      <c r="W32" s="12">
        <v>206</v>
      </c>
      <c r="X32" s="12">
        <v>206</v>
      </c>
      <c r="Y32" s="12">
        <v>113</v>
      </c>
      <c r="Z32" s="12">
        <v>113</v>
      </c>
      <c r="AA32" s="12"/>
      <c r="AB32" s="12"/>
      <c r="AC32" s="12"/>
      <c r="AD32" s="12"/>
      <c r="AE32" s="12">
        <v>2</v>
      </c>
      <c r="AF32" s="12">
        <v>2</v>
      </c>
      <c r="AG32" s="12"/>
      <c r="AH32" s="12"/>
      <c r="AI32" s="12"/>
      <c r="AJ32" s="12"/>
      <c r="AK32" s="12"/>
      <c r="AL32" s="12"/>
      <c r="AM32" s="12"/>
      <c r="AN32" s="12"/>
      <c r="AO32" s="12"/>
      <c r="AP32" s="12"/>
    </row>
    <row r="33" spans="1:42" x14ac:dyDescent="0.3">
      <c r="A33" s="39"/>
      <c r="B33" s="15" t="s">
        <v>75</v>
      </c>
      <c r="C33" s="14">
        <f t="shared" si="0"/>
        <v>694</v>
      </c>
      <c r="D33" s="12">
        <v>15</v>
      </c>
      <c r="E33" s="12">
        <v>111450.7</v>
      </c>
      <c r="F33" s="12">
        <v>9.8699999999999992</v>
      </c>
      <c r="G33" s="12"/>
      <c r="H33" s="12">
        <v>694</v>
      </c>
      <c r="I33" s="12"/>
      <c r="J33" s="13"/>
      <c r="K33" s="12">
        <v>3</v>
      </c>
      <c r="L33" s="12">
        <v>3</v>
      </c>
      <c r="M33" s="12">
        <v>6</v>
      </c>
      <c r="N33" s="12"/>
      <c r="O33" s="12">
        <v>118</v>
      </c>
      <c r="P33" s="12">
        <v>118</v>
      </c>
      <c r="Q33" s="12">
        <v>57</v>
      </c>
      <c r="R33" s="12">
        <v>57</v>
      </c>
      <c r="S33" s="12">
        <v>28</v>
      </c>
      <c r="T33" s="12">
        <v>28</v>
      </c>
      <c r="U33" s="12">
        <v>61</v>
      </c>
      <c r="V33" s="12">
        <v>61</v>
      </c>
      <c r="W33" s="12">
        <v>61</v>
      </c>
      <c r="X33" s="12">
        <v>61</v>
      </c>
      <c r="Y33" s="12">
        <v>86</v>
      </c>
      <c r="Z33" s="12">
        <v>86</v>
      </c>
      <c r="AA33" s="12">
        <v>262</v>
      </c>
      <c r="AB33" s="12">
        <v>262</v>
      </c>
      <c r="AC33" s="12">
        <v>11</v>
      </c>
      <c r="AD33" s="12">
        <v>11</v>
      </c>
      <c r="AE33" s="12">
        <v>1</v>
      </c>
      <c r="AF33" s="12">
        <v>1</v>
      </c>
      <c r="AG33" s="12"/>
      <c r="AH33" s="12"/>
      <c r="AI33" s="12"/>
      <c r="AJ33" s="12"/>
      <c r="AK33" s="12"/>
      <c r="AL33" s="12"/>
      <c r="AM33" s="12"/>
      <c r="AN33" s="12"/>
      <c r="AO33" s="12"/>
      <c r="AP33" s="12"/>
    </row>
    <row r="34" spans="1:42" x14ac:dyDescent="0.3">
      <c r="A34" s="39"/>
      <c r="B34" s="15" t="s">
        <v>74</v>
      </c>
      <c r="C34" s="14">
        <f t="shared" si="0"/>
        <v>115</v>
      </c>
      <c r="D34" s="12"/>
      <c r="E34" s="12">
        <v>2356.62</v>
      </c>
      <c r="F34" s="12">
        <v>3.13</v>
      </c>
      <c r="G34" s="12"/>
      <c r="H34" s="12">
        <v>115</v>
      </c>
      <c r="I34" s="12"/>
      <c r="J34" s="13"/>
      <c r="K34" s="12">
        <v>1</v>
      </c>
      <c r="L34" s="12">
        <v>1</v>
      </c>
      <c r="M34" s="12">
        <v>6</v>
      </c>
      <c r="N34" s="12">
        <v>6</v>
      </c>
      <c r="O34" s="12">
        <v>98</v>
      </c>
      <c r="P34" s="12">
        <v>98</v>
      </c>
      <c r="Q34" s="12">
        <v>8</v>
      </c>
      <c r="R34" s="12">
        <v>8</v>
      </c>
      <c r="S34" s="12">
        <v>1</v>
      </c>
      <c r="T34" s="12">
        <v>1</v>
      </c>
      <c r="U34" s="12">
        <v>1</v>
      </c>
      <c r="V34" s="12">
        <v>1</v>
      </c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</row>
    <row r="35" spans="1:42" x14ac:dyDescent="0.3">
      <c r="A35" s="39"/>
      <c r="B35" s="15" t="s">
        <v>78</v>
      </c>
      <c r="C35" s="14">
        <f t="shared" si="0"/>
        <v>51</v>
      </c>
      <c r="D35" s="12">
        <v>7</v>
      </c>
      <c r="E35" s="12">
        <v>924.13</v>
      </c>
      <c r="F35" s="12"/>
      <c r="G35" s="12"/>
      <c r="H35" s="12">
        <v>51</v>
      </c>
      <c r="I35" s="12">
        <v>4</v>
      </c>
      <c r="J35" s="13"/>
      <c r="K35" s="12">
        <v>30</v>
      </c>
      <c r="L35" s="12">
        <v>30</v>
      </c>
      <c r="M35" s="12"/>
      <c r="N35" s="12"/>
      <c r="O35" s="12">
        <v>9</v>
      </c>
      <c r="P35" s="12">
        <v>9</v>
      </c>
      <c r="Q35" s="12">
        <v>2</v>
      </c>
      <c r="R35" s="12">
        <v>2</v>
      </c>
      <c r="S35" s="12">
        <v>10</v>
      </c>
      <c r="T35" s="12">
        <v>10</v>
      </c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</row>
    <row r="36" spans="1:42" x14ac:dyDescent="0.3">
      <c r="A36" s="39"/>
      <c r="B36" s="15" t="s">
        <v>80</v>
      </c>
      <c r="C36" s="14">
        <f t="shared" si="0"/>
        <v>257</v>
      </c>
      <c r="D36" s="12">
        <v>38</v>
      </c>
      <c r="E36" s="12">
        <v>25127.73</v>
      </c>
      <c r="F36" s="12"/>
      <c r="G36" s="12"/>
      <c r="H36" s="12">
        <v>257</v>
      </c>
      <c r="I36" s="12">
        <v>53</v>
      </c>
      <c r="J36" s="13"/>
      <c r="K36" s="12">
        <v>81</v>
      </c>
      <c r="L36" s="12">
        <v>81</v>
      </c>
      <c r="M36" s="12">
        <v>20</v>
      </c>
      <c r="N36" s="12">
        <v>20</v>
      </c>
      <c r="O36" s="12">
        <v>38</v>
      </c>
      <c r="P36" s="12">
        <v>38</v>
      </c>
      <c r="Q36" s="12">
        <v>24</v>
      </c>
      <c r="R36" s="12">
        <v>24</v>
      </c>
      <c r="S36" s="12">
        <v>93</v>
      </c>
      <c r="T36" s="12">
        <v>93</v>
      </c>
      <c r="U36" s="12">
        <v>1</v>
      </c>
      <c r="V36" s="12">
        <v>1</v>
      </c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</row>
    <row r="37" spans="1:42" x14ac:dyDescent="0.3">
      <c r="A37" s="39"/>
      <c r="B37" s="15" t="s">
        <v>79</v>
      </c>
      <c r="C37" s="14">
        <f t="shared" si="0"/>
        <v>278</v>
      </c>
      <c r="D37" s="12">
        <v>12</v>
      </c>
      <c r="E37" s="12">
        <v>6797.23</v>
      </c>
      <c r="F37" s="12"/>
      <c r="G37" s="12"/>
      <c r="H37" s="12">
        <v>278</v>
      </c>
      <c r="I37" s="12">
        <v>32</v>
      </c>
      <c r="J37" s="13"/>
      <c r="K37" s="12">
        <v>2</v>
      </c>
      <c r="L37" s="12">
        <v>2</v>
      </c>
      <c r="M37" s="12">
        <v>24</v>
      </c>
      <c r="N37" s="12">
        <v>24</v>
      </c>
      <c r="O37" s="12">
        <v>80</v>
      </c>
      <c r="P37" s="12">
        <v>80</v>
      </c>
      <c r="Q37" s="12">
        <v>73</v>
      </c>
      <c r="R37" s="12">
        <v>73</v>
      </c>
      <c r="S37" s="12">
        <v>33</v>
      </c>
      <c r="T37" s="12">
        <v>33</v>
      </c>
      <c r="U37" s="12">
        <v>66</v>
      </c>
      <c r="V37" s="12">
        <v>66</v>
      </c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</row>
    <row r="38" spans="1:42" x14ac:dyDescent="0.3">
      <c r="A38" s="39"/>
      <c r="B38" s="15" t="s">
        <v>77</v>
      </c>
      <c r="C38" s="14">
        <f t="shared" si="0"/>
        <v>7</v>
      </c>
      <c r="D38" s="12">
        <v>46</v>
      </c>
      <c r="E38" s="12">
        <v>4235.63</v>
      </c>
      <c r="F38" s="12"/>
      <c r="G38" s="12"/>
      <c r="H38" s="12">
        <v>7</v>
      </c>
      <c r="I38" s="12">
        <v>1</v>
      </c>
      <c r="J38" s="13"/>
      <c r="K38" s="12">
        <v>3</v>
      </c>
      <c r="L38" s="12">
        <v>3</v>
      </c>
      <c r="M38" s="12">
        <v>2</v>
      </c>
      <c r="N38" s="12">
        <v>2</v>
      </c>
      <c r="O38" s="12"/>
      <c r="P38" s="12"/>
      <c r="Q38" s="12">
        <v>2</v>
      </c>
      <c r="R38" s="12">
        <v>2</v>
      </c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</row>
    <row r="39" spans="1:42" x14ac:dyDescent="0.3">
      <c r="A39" s="39" t="s">
        <v>84</v>
      </c>
      <c r="B39" s="15" t="s">
        <v>76</v>
      </c>
      <c r="C39" s="14">
        <f t="shared" ref="C39:C70" si="1">K39+M39+O39+Q39+S39+U39+W39+Y39+AA39+AC39+AE39+AG39+AI39+AK39+AM39+AO39</f>
        <v>31</v>
      </c>
      <c r="D39" s="12">
        <v>4</v>
      </c>
      <c r="E39" s="12">
        <v>1662.68</v>
      </c>
      <c r="F39" s="12">
        <v>1662.68</v>
      </c>
      <c r="G39" s="12"/>
      <c r="H39" s="12">
        <v>31</v>
      </c>
      <c r="I39" s="12"/>
      <c r="J39" s="13"/>
      <c r="K39" s="12"/>
      <c r="L39" s="12"/>
      <c r="M39" s="12">
        <v>6</v>
      </c>
      <c r="N39" s="12">
        <v>6</v>
      </c>
      <c r="O39" s="12"/>
      <c r="P39" s="12"/>
      <c r="Q39" s="12">
        <v>8</v>
      </c>
      <c r="R39" s="12">
        <v>8</v>
      </c>
      <c r="S39" s="12">
        <v>3</v>
      </c>
      <c r="T39" s="12">
        <v>3</v>
      </c>
      <c r="U39" s="12"/>
      <c r="V39" s="12"/>
      <c r="W39" s="12">
        <v>5</v>
      </c>
      <c r="X39" s="12">
        <v>5</v>
      </c>
      <c r="Y39" s="12"/>
      <c r="Z39" s="12"/>
      <c r="AA39" s="12"/>
      <c r="AB39" s="12"/>
      <c r="AC39" s="12"/>
      <c r="AD39" s="12"/>
      <c r="AE39" s="12">
        <v>7</v>
      </c>
      <c r="AF39" s="12">
        <v>7</v>
      </c>
      <c r="AG39" s="12">
        <v>1</v>
      </c>
      <c r="AH39" s="12">
        <v>1</v>
      </c>
      <c r="AI39" s="12">
        <v>1</v>
      </c>
      <c r="AJ39" s="12">
        <v>1</v>
      </c>
      <c r="AK39" s="12"/>
      <c r="AL39" s="12"/>
      <c r="AM39" s="12"/>
      <c r="AN39" s="12"/>
      <c r="AO39" s="12"/>
      <c r="AP39" s="12"/>
    </row>
    <row r="40" spans="1:42" x14ac:dyDescent="0.3">
      <c r="A40" s="39"/>
      <c r="B40" s="15" t="s">
        <v>74</v>
      </c>
      <c r="C40" s="14">
        <f t="shared" si="1"/>
        <v>45</v>
      </c>
      <c r="D40" s="12">
        <v>6</v>
      </c>
      <c r="E40" s="12">
        <v>2676.17</v>
      </c>
      <c r="F40" s="12"/>
      <c r="G40" s="12"/>
      <c r="H40" s="12">
        <v>45</v>
      </c>
      <c r="I40" s="12"/>
      <c r="J40" s="13"/>
      <c r="K40" s="12"/>
      <c r="L40" s="12"/>
      <c r="M40" s="12"/>
      <c r="N40" s="12"/>
      <c r="O40" s="12">
        <v>42</v>
      </c>
      <c r="P40" s="12">
        <v>42</v>
      </c>
      <c r="Q40" s="12">
        <v>3</v>
      </c>
      <c r="R40" s="12">
        <v>3</v>
      </c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</row>
    <row r="41" spans="1:42" x14ac:dyDescent="0.3">
      <c r="A41" s="39"/>
      <c r="B41" s="15" t="s">
        <v>73</v>
      </c>
      <c r="C41" s="14">
        <f t="shared" si="1"/>
        <v>109</v>
      </c>
      <c r="D41" s="12">
        <v>31</v>
      </c>
      <c r="E41" s="12">
        <v>53527.75</v>
      </c>
      <c r="F41" s="12"/>
      <c r="G41" s="12"/>
      <c r="H41" s="12">
        <v>109</v>
      </c>
      <c r="I41" s="12"/>
      <c r="J41" s="13"/>
      <c r="K41" s="12">
        <v>14</v>
      </c>
      <c r="L41" s="12">
        <v>14</v>
      </c>
      <c r="M41" s="12">
        <v>11</v>
      </c>
      <c r="N41" s="12">
        <v>11</v>
      </c>
      <c r="O41" s="12">
        <v>24</v>
      </c>
      <c r="P41" s="12">
        <v>24</v>
      </c>
      <c r="Q41" s="12">
        <v>32</v>
      </c>
      <c r="R41" s="12">
        <v>32</v>
      </c>
      <c r="S41" s="12">
        <v>8</v>
      </c>
      <c r="T41" s="12">
        <v>8</v>
      </c>
      <c r="U41" s="12">
        <v>10</v>
      </c>
      <c r="V41" s="12">
        <v>10</v>
      </c>
      <c r="W41" s="12">
        <v>7</v>
      </c>
      <c r="X41" s="12">
        <v>7</v>
      </c>
      <c r="Y41" s="12">
        <v>3</v>
      </c>
      <c r="Z41" s="12">
        <v>3</v>
      </c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</row>
    <row r="42" spans="1:42" x14ac:dyDescent="0.3">
      <c r="A42" s="39"/>
      <c r="B42" s="15" t="s">
        <v>75</v>
      </c>
      <c r="C42" s="14">
        <f t="shared" si="1"/>
        <v>33</v>
      </c>
      <c r="D42" s="12">
        <v>23</v>
      </c>
      <c r="E42" s="12">
        <v>112722.22</v>
      </c>
      <c r="F42" s="12">
        <v>111.08</v>
      </c>
      <c r="G42" s="12"/>
      <c r="H42" s="12"/>
      <c r="I42" s="12"/>
      <c r="J42" s="13"/>
      <c r="K42" s="12">
        <v>1</v>
      </c>
      <c r="L42" s="12">
        <v>1</v>
      </c>
      <c r="M42" s="12">
        <v>1</v>
      </c>
      <c r="N42" s="12">
        <v>1</v>
      </c>
      <c r="O42" s="12">
        <v>5</v>
      </c>
      <c r="P42" s="12">
        <v>5</v>
      </c>
      <c r="Q42" s="12">
        <v>2</v>
      </c>
      <c r="R42" s="12">
        <v>2</v>
      </c>
      <c r="S42" s="12">
        <v>2</v>
      </c>
      <c r="T42" s="12">
        <v>2</v>
      </c>
      <c r="U42" s="12">
        <v>1</v>
      </c>
      <c r="V42" s="12">
        <v>1</v>
      </c>
      <c r="W42" s="12">
        <v>2</v>
      </c>
      <c r="X42" s="12">
        <v>2</v>
      </c>
      <c r="Y42" s="12">
        <v>8</v>
      </c>
      <c r="Z42" s="12">
        <v>8</v>
      </c>
      <c r="AA42" s="12">
        <v>10</v>
      </c>
      <c r="AB42" s="12">
        <v>20</v>
      </c>
      <c r="AC42" s="12">
        <v>1</v>
      </c>
      <c r="AD42" s="12">
        <v>1</v>
      </c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</row>
    <row r="43" spans="1:42" x14ac:dyDescent="0.3">
      <c r="A43" s="39"/>
      <c r="B43" s="15" t="s">
        <v>78</v>
      </c>
      <c r="C43" s="14">
        <f t="shared" si="1"/>
        <v>300</v>
      </c>
      <c r="D43" s="12">
        <v>5</v>
      </c>
      <c r="E43" s="12">
        <v>757.2</v>
      </c>
      <c r="F43" s="12"/>
      <c r="G43" s="12"/>
      <c r="H43" s="12">
        <v>300</v>
      </c>
      <c r="I43" s="12">
        <v>5</v>
      </c>
      <c r="J43" s="13"/>
      <c r="K43" s="12">
        <v>48</v>
      </c>
      <c r="L43" s="12">
        <v>48</v>
      </c>
      <c r="M43" s="12">
        <v>7</v>
      </c>
      <c r="N43" s="12">
        <v>7</v>
      </c>
      <c r="O43" s="12">
        <v>16</v>
      </c>
      <c r="P43" s="12">
        <v>16</v>
      </c>
      <c r="Q43" s="12">
        <v>227</v>
      </c>
      <c r="R43" s="12">
        <v>227</v>
      </c>
      <c r="S43" s="12">
        <v>2</v>
      </c>
      <c r="T43" s="12">
        <v>2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</row>
    <row r="44" spans="1:42" x14ac:dyDescent="0.3">
      <c r="A44" s="39"/>
      <c r="B44" s="15" t="s">
        <v>80</v>
      </c>
      <c r="C44" s="14">
        <f t="shared" si="1"/>
        <v>14</v>
      </c>
      <c r="D44" s="12">
        <v>52</v>
      </c>
      <c r="E44" s="12">
        <v>34656.589999999997</v>
      </c>
      <c r="F44" s="12"/>
      <c r="G44" s="12"/>
      <c r="H44" s="12">
        <v>14</v>
      </c>
      <c r="I44" s="12">
        <v>2</v>
      </c>
      <c r="J44" s="13"/>
      <c r="K44" s="12">
        <v>3</v>
      </c>
      <c r="L44" s="12">
        <v>3</v>
      </c>
      <c r="M44" s="12">
        <v>1</v>
      </c>
      <c r="N44" s="12">
        <v>1</v>
      </c>
      <c r="O44" s="12">
        <v>4</v>
      </c>
      <c r="P44" s="12">
        <v>4</v>
      </c>
      <c r="Q44" s="12">
        <v>1</v>
      </c>
      <c r="R44" s="12">
        <v>1</v>
      </c>
      <c r="S44" s="12">
        <v>5</v>
      </c>
      <c r="T44" s="12">
        <v>5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</row>
    <row r="45" spans="1:42" x14ac:dyDescent="0.3">
      <c r="A45" s="39"/>
      <c r="B45" s="15" t="s">
        <v>79</v>
      </c>
      <c r="C45" s="14">
        <f t="shared" si="1"/>
        <v>234</v>
      </c>
      <c r="D45" s="12">
        <v>4</v>
      </c>
      <c r="E45" s="12">
        <v>6257.17</v>
      </c>
      <c r="F45" s="12">
        <v>190.98</v>
      </c>
      <c r="G45" s="12"/>
      <c r="H45" s="12">
        <v>234</v>
      </c>
      <c r="I45" s="12">
        <v>4</v>
      </c>
      <c r="J45" s="13"/>
      <c r="K45" s="12">
        <v>3</v>
      </c>
      <c r="L45" s="12">
        <v>3</v>
      </c>
      <c r="M45" s="12">
        <v>22</v>
      </c>
      <c r="N45" s="12">
        <v>22</v>
      </c>
      <c r="O45" s="12">
        <v>54</v>
      </c>
      <c r="P45" s="12">
        <v>54</v>
      </c>
      <c r="Q45" s="12">
        <v>58</v>
      </c>
      <c r="R45" s="12">
        <v>58</v>
      </c>
      <c r="S45" s="12">
        <v>33</v>
      </c>
      <c r="T45" s="12">
        <v>33</v>
      </c>
      <c r="U45" s="12">
        <v>64</v>
      </c>
      <c r="V45" s="12">
        <v>64</v>
      </c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</row>
    <row r="46" spans="1:42" x14ac:dyDescent="0.3">
      <c r="A46" s="39"/>
      <c r="B46" s="15" t="s">
        <v>77</v>
      </c>
      <c r="C46" s="14">
        <f t="shared" si="1"/>
        <v>7</v>
      </c>
      <c r="D46" s="12"/>
      <c r="E46" s="12">
        <v>4077.46</v>
      </c>
      <c r="F46" s="12"/>
      <c r="G46" s="12"/>
      <c r="H46" s="12">
        <v>7</v>
      </c>
      <c r="I46" s="12"/>
      <c r="J46" s="13"/>
      <c r="K46" s="12">
        <v>1</v>
      </c>
      <c r="L46" s="12">
        <v>1</v>
      </c>
      <c r="M46" s="12">
        <v>3</v>
      </c>
      <c r="N46" s="12">
        <v>3</v>
      </c>
      <c r="O46" s="12"/>
      <c r="P46" s="12"/>
      <c r="Q46" s="12">
        <v>2</v>
      </c>
      <c r="R46" s="12">
        <v>2</v>
      </c>
      <c r="S46" s="12"/>
      <c r="T46" s="12"/>
      <c r="U46" s="12"/>
      <c r="V46" s="12"/>
      <c r="W46" s="12">
        <v>1</v>
      </c>
      <c r="X46" s="12">
        <v>1</v>
      </c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</row>
    <row r="47" spans="1:42" x14ac:dyDescent="0.3">
      <c r="A47" s="39" t="s">
        <v>85</v>
      </c>
      <c r="B47" s="15" t="s">
        <v>76</v>
      </c>
      <c r="C47" s="14">
        <f t="shared" si="1"/>
        <v>329</v>
      </c>
      <c r="D47" s="12">
        <v>75</v>
      </c>
      <c r="E47" s="12">
        <v>2514.4499999999998</v>
      </c>
      <c r="F47" s="12"/>
      <c r="G47" s="12"/>
      <c r="H47" s="12">
        <v>329</v>
      </c>
      <c r="I47" s="12"/>
      <c r="J47" s="13"/>
      <c r="K47" s="12"/>
      <c r="L47" s="12"/>
      <c r="M47" s="12">
        <v>3</v>
      </c>
      <c r="N47" s="12">
        <v>3</v>
      </c>
      <c r="O47" s="12"/>
      <c r="P47" s="12"/>
      <c r="Q47" s="12">
        <v>10</v>
      </c>
      <c r="R47" s="12">
        <v>10</v>
      </c>
      <c r="S47" s="12">
        <v>6</v>
      </c>
      <c r="T47" s="12">
        <v>6</v>
      </c>
      <c r="U47" s="12">
        <v>188</v>
      </c>
      <c r="V47" s="12">
        <v>188</v>
      </c>
      <c r="W47" s="12">
        <v>111</v>
      </c>
      <c r="X47" s="12">
        <v>111</v>
      </c>
      <c r="Y47" s="12"/>
      <c r="Z47" s="12"/>
      <c r="AA47" s="12">
        <v>1</v>
      </c>
      <c r="AB47" s="12">
        <v>1</v>
      </c>
      <c r="AC47" s="12"/>
      <c r="AD47" s="12"/>
      <c r="AE47" s="12">
        <v>10</v>
      </c>
      <c r="AF47" s="12">
        <v>10</v>
      </c>
      <c r="AG47" s="12"/>
      <c r="AH47" s="12"/>
      <c r="AI47" s="12"/>
      <c r="AJ47" s="12"/>
      <c r="AK47" s="12"/>
      <c r="AL47" s="12"/>
      <c r="AM47" s="12"/>
      <c r="AN47" s="12"/>
      <c r="AO47" s="12"/>
      <c r="AP47" s="12"/>
    </row>
    <row r="48" spans="1:42" x14ac:dyDescent="0.3">
      <c r="A48" s="39"/>
      <c r="B48" s="15" t="s">
        <v>74</v>
      </c>
      <c r="C48" s="14">
        <f t="shared" si="1"/>
        <v>54</v>
      </c>
      <c r="D48" s="12"/>
      <c r="E48" s="12">
        <v>2660.17</v>
      </c>
      <c r="F48" s="12"/>
      <c r="G48" s="12"/>
      <c r="H48" s="12">
        <v>54</v>
      </c>
      <c r="I48" s="12"/>
      <c r="J48" s="13"/>
      <c r="K48" s="12">
        <v>1</v>
      </c>
      <c r="L48" s="12">
        <v>1</v>
      </c>
      <c r="M48" s="12"/>
      <c r="N48" s="12"/>
      <c r="O48" s="12">
        <v>50</v>
      </c>
      <c r="P48" s="12">
        <v>50</v>
      </c>
      <c r="Q48" s="12">
        <v>3</v>
      </c>
      <c r="R48" s="12">
        <v>3</v>
      </c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</row>
    <row r="49" spans="1:42" x14ac:dyDescent="0.3">
      <c r="A49" s="39"/>
      <c r="B49" s="15" t="s">
        <v>73</v>
      </c>
      <c r="C49" s="14">
        <f t="shared" si="1"/>
        <v>1263</v>
      </c>
      <c r="D49" s="12">
        <v>26</v>
      </c>
      <c r="E49" s="12">
        <v>57450.86</v>
      </c>
      <c r="F49" s="12">
        <v>3691.42</v>
      </c>
      <c r="G49" s="12"/>
      <c r="H49" s="12">
        <v>1263</v>
      </c>
      <c r="I49" s="12"/>
      <c r="J49" s="13"/>
      <c r="K49" s="12">
        <v>11</v>
      </c>
      <c r="L49" s="12">
        <v>11</v>
      </c>
      <c r="M49" s="12">
        <v>7</v>
      </c>
      <c r="N49" s="12">
        <v>7</v>
      </c>
      <c r="O49" s="12">
        <v>22</v>
      </c>
      <c r="P49" s="12">
        <v>22</v>
      </c>
      <c r="Q49" s="12">
        <v>288</v>
      </c>
      <c r="R49" s="12">
        <v>288</v>
      </c>
      <c r="S49" s="12">
        <v>70</v>
      </c>
      <c r="T49" s="12">
        <v>70</v>
      </c>
      <c r="U49" s="12">
        <v>264</v>
      </c>
      <c r="V49" s="12">
        <v>264</v>
      </c>
      <c r="W49" s="12">
        <v>576</v>
      </c>
      <c r="X49" s="12">
        <v>576</v>
      </c>
      <c r="Y49" s="12">
        <v>21</v>
      </c>
      <c r="Z49" s="12">
        <v>21</v>
      </c>
      <c r="AA49" s="12">
        <v>4</v>
      </c>
      <c r="AB49" s="12">
        <v>4</v>
      </c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</row>
    <row r="50" spans="1:42" x14ac:dyDescent="0.3">
      <c r="A50" s="39"/>
      <c r="B50" s="15" t="s">
        <v>75</v>
      </c>
      <c r="C50" s="14">
        <f t="shared" si="1"/>
        <v>2</v>
      </c>
      <c r="D50" s="12">
        <v>69</v>
      </c>
      <c r="E50" s="12">
        <v>154453</v>
      </c>
      <c r="F50" s="12">
        <v>12.6</v>
      </c>
      <c r="G50" s="12"/>
      <c r="H50" s="12">
        <v>2</v>
      </c>
      <c r="I50" s="12"/>
      <c r="J50" s="13"/>
      <c r="K50" s="12"/>
      <c r="L50" s="12"/>
      <c r="M50" s="12"/>
      <c r="N50" s="12"/>
      <c r="O50" s="12"/>
      <c r="P50" s="12"/>
      <c r="Q50" s="12"/>
      <c r="R50" s="12"/>
      <c r="S50" s="12">
        <v>1</v>
      </c>
      <c r="T50" s="12">
        <v>1</v>
      </c>
      <c r="U50" s="12">
        <v>1</v>
      </c>
      <c r="V50" s="12">
        <v>1</v>
      </c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</row>
    <row r="51" spans="1:42" x14ac:dyDescent="0.3">
      <c r="A51" s="39"/>
      <c r="B51" s="15" t="s">
        <v>78</v>
      </c>
      <c r="C51" s="14">
        <f t="shared" si="1"/>
        <v>62</v>
      </c>
      <c r="D51" s="12">
        <v>32</v>
      </c>
      <c r="E51" s="12">
        <v>1182.8399999999999</v>
      </c>
      <c r="F51" s="12"/>
      <c r="G51" s="12"/>
      <c r="H51" s="12">
        <v>32</v>
      </c>
      <c r="I51" s="12"/>
      <c r="J51" s="13"/>
      <c r="K51" s="12">
        <v>41</v>
      </c>
      <c r="L51" s="12">
        <v>41</v>
      </c>
      <c r="M51" s="12">
        <v>7</v>
      </c>
      <c r="N51" s="12">
        <v>7</v>
      </c>
      <c r="O51" s="12">
        <v>13</v>
      </c>
      <c r="P51" s="12">
        <v>13</v>
      </c>
      <c r="Q51" s="12">
        <v>1</v>
      </c>
      <c r="R51" s="12">
        <v>1</v>
      </c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</row>
    <row r="52" spans="1:42" x14ac:dyDescent="0.3">
      <c r="A52" s="39"/>
      <c r="B52" s="15" t="s">
        <v>80</v>
      </c>
      <c r="C52" s="14">
        <f t="shared" si="1"/>
        <v>938</v>
      </c>
      <c r="D52" s="12">
        <v>33</v>
      </c>
      <c r="E52" s="12">
        <v>39409.74</v>
      </c>
      <c r="F52" s="12"/>
      <c r="G52" s="12"/>
      <c r="H52" s="12">
        <v>938</v>
      </c>
      <c r="I52" s="12"/>
      <c r="J52" s="13"/>
      <c r="K52" s="12">
        <v>206</v>
      </c>
      <c r="L52" s="12">
        <v>206</v>
      </c>
      <c r="M52" s="12">
        <v>16</v>
      </c>
      <c r="N52" s="12">
        <v>16</v>
      </c>
      <c r="O52" s="12">
        <v>26</v>
      </c>
      <c r="P52" s="12">
        <v>26</v>
      </c>
      <c r="Q52" s="12">
        <v>302</v>
      </c>
      <c r="R52" s="12">
        <v>302</v>
      </c>
      <c r="S52" s="12">
        <v>385</v>
      </c>
      <c r="T52" s="12">
        <v>385</v>
      </c>
      <c r="U52" s="12">
        <v>3</v>
      </c>
      <c r="V52" s="12">
        <v>3</v>
      </c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</row>
    <row r="53" spans="1:42" x14ac:dyDescent="0.3">
      <c r="A53" s="39"/>
      <c r="B53" s="15" t="s">
        <v>79</v>
      </c>
      <c r="C53" s="14">
        <f t="shared" si="1"/>
        <v>126</v>
      </c>
      <c r="D53" s="12">
        <v>16</v>
      </c>
      <c r="E53" s="12">
        <v>6722.09</v>
      </c>
      <c r="F53" s="12"/>
      <c r="G53" s="12"/>
      <c r="H53" s="12">
        <v>126</v>
      </c>
      <c r="I53" s="12"/>
      <c r="J53" s="13"/>
      <c r="K53" s="12">
        <v>3</v>
      </c>
      <c r="L53" s="12">
        <v>3</v>
      </c>
      <c r="M53" s="12">
        <v>6</v>
      </c>
      <c r="N53" s="12">
        <v>6</v>
      </c>
      <c r="O53" s="12">
        <v>26</v>
      </c>
      <c r="P53" s="12">
        <v>26</v>
      </c>
      <c r="Q53" s="12">
        <v>62</v>
      </c>
      <c r="R53" s="12">
        <v>62</v>
      </c>
      <c r="S53" s="12">
        <v>28</v>
      </c>
      <c r="T53" s="12">
        <v>28</v>
      </c>
      <c r="U53" s="12">
        <v>1</v>
      </c>
      <c r="V53" s="12">
        <v>1</v>
      </c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</row>
    <row r="54" spans="1:42" x14ac:dyDescent="0.3">
      <c r="A54" s="39"/>
      <c r="B54" s="15" t="s">
        <v>77</v>
      </c>
      <c r="C54" s="14">
        <f t="shared" si="1"/>
        <v>104</v>
      </c>
      <c r="D54" s="12">
        <v>4</v>
      </c>
      <c r="E54" s="12">
        <v>4015.12</v>
      </c>
      <c r="F54" s="12"/>
      <c r="G54" s="12"/>
      <c r="H54" s="12">
        <v>104</v>
      </c>
      <c r="I54" s="12"/>
      <c r="J54" s="13"/>
      <c r="K54" s="12">
        <v>28</v>
      </c>
      <c r="L54" s="12">
        <v>28</v>
      </c>
      <c r="M54" s="12">
        <v>41</v>
      </c>
      <c r="N54" s="12">
        <v>41</v>
      </c>
      <c r="O54" s="12">
        <v>14</v>
      </c>
      <c r="P54" s="12">
        <v>14</v>
      </c>
      <c r="Q54" s="12">
        <v>16</v>
      </c>
      <c r="R54" s="12">
        <v>16</v>
      </c>
      <c r="S54" s="12">
        <v>3</v>
      </c>
      <c r="T54" s="12">
        <v>3</v>
      </c>
      <c r="U54" s="12">
        <v>2</v>
      </c>
      <c r="V54" s="12">
        <v>2</v>
      </c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</row>
    <row r="55" spans="1:42" x14ac:dyDescent="0.3">
      <c r="A55" s="39" t="s">
        <v>86</v>
      </c>
      <c r="B55" s="15" t="s">
        <v>76</v>
      </c>
      <c r="C55" s="14">
        <f t="shared" si="1"/>
        <v>27</v>
      </c>
      <c r="D55" s="12">
        <v>50</v>
      </c>
      <c r="E55" s="12">
        <v>2278.34</v>
      </c>
      <c r="F55" s="12"/>
      <c r="G55" s="12"/>
      <c r="H55" s="12">
        <v>27</v>
      </c>
      <c r="I55" s="12"/>
      <c r="J55" s="13">
        <v>312</v>
      </c>
      <c r="K55" s="12"/>
      <c r="L55" s="12"/>
      <c r="M55" s="12">
        <v>4</v>
      </c>
      <c r="N55" s="12">
        <v>4</v>
      </c>
      <c r="O55" s="12"/>
      <c r="P55" s="12"/>
      <c r="Q55" s="12">
        <v>9</v>
      </c>
      <c r="R55" s="12">
        <v>9</v>
      </c>
      <c r="S55" s="12">
        <v>2</v>
      </c>
      <c r="T55" s="12">
        <v>2</v>
      </c>
      <c r="U55" s="12">
        <v>2</v>
      </c>
      <c r="V55" s="12">
        <v>2</v>
      </c>
      <c r="W55" s="12">
        <v>4</v>
      </c>
      <c r="X55" s="12">
        <v>4</v>
      </c>
      <c r="Y55" s="12"/>
      <c r="Z55" s="12"/>
      <c r="AA55" s="12"/>
      <c r="AB55" s="12"/>
      <c r="AC55" s="12"/>
      <c r="AD55" s="12"/>
      <c r="AE55" s="12">
        <v>5</v>
      </c>
      <c r="AF55" s="12">
        <v>5</v>
      </c>
      <c r="AG55" s="12"/>
      <c r="AH55" s="12"/>
      <c r="AI55" s="12"/>
      <c r="AJ55" s="12"/>
      <c r="AK55" s="12">
        <v>1</v>
      </c>
      <c r="AL55" s="12">
        <v>1</v>
      </c>
      <c r="AM55" s="12"/>
      <c r="AN55" s="12"/>
      <c r="AO55" s="12"/>
      <c r="AP55" s="12"/>
    </row>
    <row r="56" spans="1:42" x14ac:dyDescent="0.3">
      <c r="A56" s="39"/>
      <c r="B56" s="15" t="s">
        <v>74</v>
      </c>
      <c r="C56" s="14">
        <f t="shared" si="1"/>
        <v>365</v>
      </c>
      <c r="D56" s="12"/>
      <c r="E56" s="12">
        <v>2562.6999999999998</v>
      </c>
      <c r="F56" s="12"/>
      <c r="G56" s="12"/>
      <c r="H56" s="12">
        <v>365</v>
      </c>
      <c r="I56" s="12"/>
      <c r="J56" s="13">
        <v>160</v>
      </c>
      <c r="K56" s="12"/>
      <c r="L56" s="12"/>
      <c r="M56" s="12"/>
      <c r="N56" s="12"/>
      <c r="O56" s="12">
        <v>363</v>
      </c>
      <c r="P56" s="12">
        <v>363</v>
      </c>
      <c r="Q56" s="12">
        <v>2</v>
      </c>
      <c r="R56" s="12">
        <v>2</v>
      </c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</row>
    <row r="57" spans="1:42" x14ac:dyDescent="0.3">
      <c r="A57" s="39"/>
      <c r="B57" s="15" t="s">
        <v>73</v>
      </c>
      <c r="C57" s="14">
        <f t="shared" si="1"/>
        <v>1528</v>
      </c>
      <c r="D57" s="12"/>
      <c r="E57" s="12">
        <v>47935.47</v>
      </c>
      <c r="F57" s="12"/>
      <c r="G57" s="12"/>
      <c r="H57" s="12">
        <v>1528</v>
      </c>
      <c r="I57" s="12"/>
      <c r="J57" s="13">
        <v>588</v>
      </c>
      <c r="K57" s="12">
        <v>31</v>
      </c>
      <c r="L57" s="12">
        <v>31</v>
      </c>
      <c r="M57" s="12">
        <v>7</v>
      </c>
      <c r="N57" s="12">
        <v>7</v>
      </c>
      <c r="O57" s="12">
        <v>40</v>
      </c>
      <c r="P57" s="12">
        <v>40</v>
      </c>
      <c r="Q57" s="12">
        <v>258</v>
      </c>
      <c r="R57" s="12">
        <v>258</v>
      </c>
      <c r="S57" s="12">
        <v>27</v>
      </c>
      <c r="T57" s="12">
        <v>27</v>
      </c>
      <c r="U57" s="12">
        <v>222</v>
      </c>
      <c r="V57" s="12">
        <v>222</v>
      </c>
      <c r="W57" s="12">
        <v>886</v>
      </c>
      <c r="X57" s="12">
        <v>886</v>
      </c>
      <c r="Y57" s="12">
        <v>56</v>
      </c>
      <c r="Z57" s="12">
        <v>56</v>
      </c>
      <c r="AA57" s="12">
        <v>1</v>
      </c>
      <c r="AB57" s="12">
        <v>1</v>
      </c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</row>
    <row r="58" spans="1:42" x14ac:dyDescent="0.3">
      <c r="A58" s="39"/>
      <c r="B58" s="15" t="s">
        <v>75</v>
      </c>
      <c r="C58" s="14">
        <f t="shared" si="1"/>
        <v>2</v>
      </c>
      <c r="D58" s="12">
        <v>47</v>
      </c>
      <c r="E58" s="12">
        <v>163362.88</v>
      </c>
      <c r="F58" s="12">
        <v>19226.53</v>
      </c>
      <c r="G58" s="12"/>
      <c r="H58" s="12">
        <v>2</v>
      </c>
      <c r="I58" s="12"/>
      <c r="J58" s="13">
        <v>443</v>
      </c>
      <c r="K58" s="12"/>
      <c r="L58" s="12"/>
      <c r="M58" s="12"/>
      <c r="N58" s="12"/>
      <c r="O58" s="12">
        <v>1</v>
      </c>
      <c r="P58" s="12">
        <v>1</v>
      </c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>
        <v>1</v>
      </c>
      <c r="AB58" s="12">
        <v>1</v>
      </c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</row>
    <row r="59" spans="1:42" x14ac:dyDescent="0.3">
      <c r="A59" s="39"/>
      <c r="B59" s="15" t="s">
        <v>78</v>
      </c>
      <c r="C59" s="14">
        <f t="shared" si="1"/>
        <v>149</v>
      </c>
      <c r="D59" s="12">
        <v>7</v>
      </c>
      <c r="E59" s="12">
        <v>1506.43</v>
      </c>
      <c r="F59" s="12">
        <v>86.14</v>
      </c>
      <c r="G59" s="12"/>
      <c r="H59" s="12">
        <v>149</v>
      </c>
      <c r="I59" s="12"/>
      <c r="J59" s="13">
        <v>97</v>
      </c>
      <c r="K59" s="12">
        <v>38</v>
      </c>
      <c r="L59" s="12">
        <v>38</v>
      </c>
      <c r="M59" s="12">
        <v>6</v>
      </c>
      <c r="N59" s="12">
        <v>6</v>
      </c>
      <c r="O59" s="12">
        <v>62</v>
      </c>
      <c r="P59" s="12">
        <v>62</v>
      </c>
      <c r="Q59" s="12">
        <v>21</v>
      </c>
      <c r="R59" s="12">
        <v>21</v>
      </c>
      <c r="S59" s="12">
        <v>22</v>
      </c>
      <c r="T59" s="12">
        <v>22</v>
      </c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</row>
    <row r="60" spans="1:42" x14ac:dyDescent="0.3">
      <c r="A60" s="39"/>
      <c r="B60" s="15" t="s">
        <v>80</v>
      </c>
      <c r="C60" s="14">
        <f t="shared" si="1"/>
        <v>5023</v>
      </c>
      <c r="D60" s="12"/>
      <c r="E60" s="12">
        <v>34019.07</v>
      </c>
      <c r="F60" s="12"/>
      <c r="G60" s="12"/>
      <c r="H60" s="12">
        <v>5023</v>
      </c>
      <c r="I60" s="12"/>
      <c r="J60" s="13">
        <v>95</v>
      </c>
      <c r="K60" s="12">
        <v>1243</v>
      </c>
      <c r="L60" s="12">
        <v>1243</v>
      </c>
      <c r="M60" s="12">
        <v>113</v>
      </c>
      <c r="N60" s="12">
        <v>113</v>
      </c>
      <c r="O60" s="12">
        <v>258</v>
      </c>
      <c r="P60" s="12">
        <v>258</v>
      </c>
      <c r="Q60" s="12">
        <v>2299</v>
      </c>
      <c r="R60" s="12">
        <v>2299</v>
      </c>
      <c r="S60" s="12">
        <v>1102</v>
      </c>
      <c r="T60" s="12">
        <v>1102</v>
      </c>
      <c r="U60" s="12">
        <v>5</v>
      </c>
      <c r="V60" s="12">
        <v>5</v>
      </c>
      <c r="W60" s="12">
        <v>2</v>
      </c>
      <c r="X60" s="12">
        <v>2</v>
      </c>
      <c r="Y60" s="12">
        <v>1</v>
      </c>
      <c r="Z60" s="12">
        <v>1</v>
      </c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</row>
    <row r="61" spans="1:42" x14ac:dyDescent="0.3">
      <c r="A61" s="39"/>
      <c r="B61" s="15" t="s">
        <v>79</v>
      </c>
      <c r="C61" s="14">
        <f t="shared" si="1"/>
        <v>171</v>
      </c>
      <c r="D61" s="12">
        <v>54</v>
      </c>
      <c r="E61" s="12">
        <v>9399.1299999999992</v>
      </c>
      <c r="F61" s="12"/>
      <c r="G61" s="12"/>
      <c r="H61" s="12">
        <v>171</v>
      </c>
      <c r="I61" s="12"/>
      <c r="J61" s="13">
        <v>112</v>
      </c>
      <c r="K61" s="12">
        <v>17</v>
      </c>
      <c r="L61" s="12">
        <v>17</v>
      </c>
      <c r="M61" s="12">
        <v>18</v>
      </c>
      <c r="N61" s="12">
        <v>18</v>
      </c>
      <c r="O61" s="12">
        <v>27</v>
      </c>
      <c r="P61" s="12">
        <v>27</v>
      </c>
      <c r="Q61" s="12">
        <v>57</v>
      </c>
      <c r="R61" s="12">
        <v>57</v>
      </c>
      <c r="S61" s="12">
        <v>47</v>
      </c>
      <c r="T61" s="12">
        <v>47</v>
      </c>
      <c r="U61" s="12">
        <v>5</v>
      </c>
      <c r="V61" s="12">
        <v>5</v>
      </c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</row>
    <row r="62" spans="1:42" x14ac:dyDescent="0.3">
      <c r="A62" s="39"/>
      <c r="B62" s="15" t="s">
        <v>77</v>
      </c>
      <c r="C62" s="14">
        <f t="shared" si="1"/>
        <v>184</v>
      </c>
      <c r="D62" s="12">
        <v>10</v>
      </c>
      <c r="E62" s="12">
        <v>4153.38</v>
      </c>
      <c r="F62" s="12"/>
      <c r="G62" s="12"/>
      <c r="H62" s="12">
        <v>184</v>
      </c>
      <c r="I62" s="12"/>
      <c r="J62" s="13">
        <v>85</v>
      </c>
      <c r="K62" s="12">
        <v>28</v>
      </c>
      <c r="L62" s="12">
        <v>28</v>
      </c>
      <c r="M62" s="12">
        <v>49</v>
      </c>
      <c r="N62" s="12">
        <v>49</v>
      </c>
      <c r="O62" s="12">
        <v>27</v>
      </c>
      <c r="P62" s="12">
        <v>27</v>
      </c>
      <c r="Q62" s="12">
        <v>8</v>
      </c>
      <c r="R62" s="12">
        <v>8</v>
      </c>
      <c r="S62" s="12">
        <v>2</v>
      </c>
      <c r="T62" s="12">
        <v>2</v>
      </c>
      <c r="U62" s="12">
        <v>1</v>
      </c>
      <c r="V62" s="12">
        <v>1</v>
      </c>
      <c r="W62" s="12">
        <v>68</v>
      </c>
      <c r="X62" s="12">
        <v>68</v>
      </c>
      <c r="Y62" s="12">
        <v>1</v>
      </c>
      <c r="Z62" s="12">
        <v>1</v>
      </c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</row>
    <row r="63" spans="1:42" x14ac:dyDescent="0.3">
      <c r="A63" s="39" t="s">
        <v>87</v>
      </c>
      <c r="B63" s="15" t="s">
        <v>76</v>
      </c>
      <c r="C63" s="14">
        <f t="shared" si="1"/>
        <v>23</v>
      </c>
      <c r="D63" s="12">
        <v>23</v>
      </c>
      <c r="E63" s="12">
        <v>2267.4499999999998</v>
      </c>
      <c r="F63" s="12">
        <v>67.89</v>
      </c>
      <c r="G63" s="12"/>
      <c r="H63" s="12">
        <v>28</v>
      </c>
      <c r="I63" s="12"/>
      <c r="J63" s="13"/>
      <c r="K63" s="12"/>
      <c r="L63" s="12"/>
      <c r="M63" s="12">
        <v>3</v>
      </c>
      <c r="N63" s="12">
        <v>3</v>
      </c>
      <c r="O63" s="12"/>
      <c r="P63" s="12"/>
      <c r="Q63" s="12">
        <v>18</v>
      </c>
      <c r="R63" s="12">
        <v>18</v>
      </c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>
        <v>2</v>
      </c>
      <c r="AF63" s="12">
        <v>2</v>
      </c>
      <c r="AG63" s="12"/>
      <c r="AH63" s="12"/>
      <c r="AI63" s="12"/>
      <c r="AJ63" s="12"/>
      <c r="AK63" s="12"/>
      <c r="AL63" s="12"/>
      <c r="AM63" s="12"/>
      <c r="AN63" s="12"/>
      <c r="AO63" s="12"/>
      <c r="AP63" s="12"/>
    </row>
    <row r="64" spans="1:42" x14ac:dyDescent="0.3">
      <c r="A64" s="39"/>
      <c r="B64" s="15" t="s">
        <v>74</v>
      </c>
      <c r="C64" s="14">
        <f t="shared" si="1"/>
        <v>164</v>
      </c>
      <c r="D64" s="12"/>
      <c r="E64" s="12">
        <v>1912.46</v>
      </c>
      <c r="F64" s="12">
        <v>515.20000000000005</v>
      </c>
      <c r="G64" s="12"/>
      <c r="H64" s="12">
        <v>164</v>
      </c>
      <c r="I64" s="12"/>
      <c r="J64" s="13"/>
      <c r="K64" s="12"/>
      <c r="L64" s="12"/>
      <c r="M64" s="12"/>
      <c r="N64" s="12"/>
      <c r="O64" s="12">
        <v>160</v>
      </c>
      <c r="P64" s="12">
        <v>160</v>
      </c>
      <c r="Q64" s="12">
        <v>4</v>
      </c>
      <c r="R64" s="12">
        <v>4</v>
      </c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</row>
    <row r="65" spans="1:42" x14ac:dyDescent="0.3">
      <c r="A65" s="39"/>
      <c r="B65" s="15" t="s">
        <v>73</v>
      </c>
      <c r="C65" s="14">
        <f t="shared" si="1"/>
        <v>1618</v>
      </c>
      <c r="D65" s="12"/>
      <c r="E65" s="12">
        <v>40588.79</v>
      </c>
      <c r="F65" s="12">
        <v>103.96</v>
      </c>
      <c r="G65" s="12"/>
      <c r="H65" s="12">
        <v>1618</v>
      </c>
      <c r="I65" s="12"/>
      <c r="J65" s="13"/>
      <c r="K65" s="12">
        <v>23</v>
      </c>
      <c r="L65" s="12">
        <v>23</v>
      </c>
      <c r="M65" s="12">
        <v>20</v>
      </c>
      <c r="N65" s="12">
        <v>20</v>
      </c>
      <c r="O65" s="12">
        <v>31</v>
      </c>
      <c r="P65" s="12">
        <v>31</v>
      </c>
      <c r="Q65" s="12">
        <v>380</v>
      </c>
      <c r="R65" s="12">
        <v>380</v>
      </c>
      <c r="S65" s="12">
        <v>34</v>
      </c>
      <c r="T65" s="12">
        <v>37</v>
      </c>
      <c r="U65" s="12">
        <v>287</v>
      </c>
      <c r="V65" s="12">
        <v>287</v>
      </c>
      <c r="W65" s="12">
        <v>768</v>
      </c>
      <c r="X65" s="12">
        <v>768</v>
      </c>
      <c r="Y65" s="12">
        <v>74</v>
      </c>
      <c r="Z65" s="12">
        <v>74</v>
      </c>
      <c r="AA65" s="12"/>
      <c r="AB65" s="12"/>
      <c r="AC65" s="12">
        <v>1</v>
      </c>
      <c r="AD65" s="12">
        <v>1</v>
      </c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</row>
    <row r="66" spans="1:42" x14ac:dyDescent="0.3">
      <c r="A66" s="39"/>
      <c r="B66" s="15" t="s">
        <v>75</v>
      </c>
      <c r="C66" s="14">
        <f t="shared" si="1"/>
        <v>8647</v>
      </c>
      <c r="D66" s="12">
        <v>38</v>
      </c>
      <c r="E66" s="12">
        <v>156311.73000000001</v>
      </c>
      <c r="F66" s="12">
        <v>5112.1400000000003</v>
      </c>
      <c r="G66" s="12"/>
      <c r="H66" s="12">
        <v>8647</v>
      </c>
      <c r="I66" s="12"/>
      <c r="J66" s="13"/>
      <c r="K66" s="12">
        <v>14</v>
      </c>
      <c r="L66" s="12">
        <v>14</v>
      </c>
      <c r="M66" s="12">
        <v>16</v>
      </c>
      <c r="N66" s="12">
        <v>16</v>
      </c>
      <c r="O66" s="12">
        <v>456</v>
      </c>
      <c r="P66" s="12">
        <v>456</v>
      </c>
      <c r="Q66" s="12">
        <v>1019</v>
      </c>
      <c r="R66" s="12">
        <v>1019</v>
      </c>
      <c r="S66" s="12">
        <v>115</v>
      </c>
      <c r="T66" s="12">
        <v>115</v>
      </c>
      <c r="U66" s="12">
        <v>604</v>
      </c>
      <c r="V66" s="12">
        <v>604</v>
      </c>
      <c r="W66" s="12">
        <v>743</v>
      </c>
      <c r="X66" s="12">
        <v>743</v>
      </c>
      <c r="Y66" s="12">
        <v>1052</v>
      </c>
      <c r="Z66" s="12">
        <v>1052</v>
      </c>
      <c r="AA66" s="12">
        <v>4457</v>
      </c>
      <c r="AB66" s="12">
        <v>4457</v>
      </c>
      <c r="AC66" s="12">
        <v>163</v>
      </c>
      <c r="AD66" s="12">
        <v>163</v>
      </c>
      <c r="AE66" s="12"/>
      <c r="AF66" s="12"/>
      <c r="AG66" s="12">
        <v>1</v>
      </c>
      <c r="AH66" s="12">
        <v>1</v>
      </c>
      <c r="AI66" s="12">
        <v>1</v>
      </c>
      <c r="AJ66" s="12">
        <v>1</v>
      </c>
      <c r="AK66" s="12">
        <v>1</v>
      </c>
      <c r="AL66" s="12">
        <v>1</v>
      </c>
      <c r="AM66" s="12">
        <v>3</v>
      </c>
      <c r="AN66" s="12">
        <v>3</v>
      </c>
      <c r="AO66" s="12">
        <v>2</v>
      </c>
      <c r="AP66" s="12">
        <v>2</v>
      </c>
    </row>
    <row r="67" spans="1:42" x14ac:dyDescent="0.3">
      <c r="A67" s="39"/>
      <c r="B67" s="15" t="s">
        <v>78</v>
      </c>
      <c r="C67" s="14">
        <f t="shared" si="1"/>
        <v>497</v>
      </c>
      <c r="D67" s="12">
        <v>11</v>
      </c>
      <c r="E67" s="12">
        <v>1714.09</v>
      </c>
      <c r="F67" s="12"/>
      <c r="G67" s="12"/>
      <c r="H67" s="12">
        <v>497</v>
      </c>
      <c r="I67" s="12"/>
      <c r="J67" s="13"/>
      <c r="K67" s="12">
        <v>40</v>
      </c>
      <c r="L67" s="12">
        <v>40</v>
      </c>
      <c r="M67" s="12">
        <v>4</v>
      </c>
      <c r="N67" s="12">
        <v>4</v>
      </c>
      <c r="O67" s="12">
        <v>308</v>
      </c>
      <c r="P67" s="12">
        <v>308</v>
      </c>
      <c r="Q67" s="12">
        <v>133</v>
      </c>
      <c r="R67" s="12">
        <v>133</v>
      </c>
      <c r="S67" s="12">
        <v>12</v>
      </c>
      <c r="T67" s="12">
        <v>12</v>
      </c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</row>
    <row r="68" spans="1:42" x14ac:dyDescent="0.3">
      <c r="A68" s="39"/>
      <c r="B68" s="15" t="s">
        <v>77</v>
      </c>
      <c r="C68" s="14">
        <f t="shared" si="1"/>
        <v>96</v>
      </c>
      <c r="D68" s="12">
        <v>4</v>
      </c>
      <c r="E68" s="12">
        <v>4237.42</v>
      </c>
      <c r="F68" s="12"/>
      <c r="G68" s="12"/>
      <c r="H68" s="12">
        <v>96</v>
      </c>
      <c r="I68" s="12"/>
      <c r="J68" s="13"/>
      <c r="K68" s="12">
        <v>19</v>
      </c>
      <c r="L68" s="12">
        <v>19</v>
      </c>
      <c r="M68" s="12">
        <v>25</v>
      </c>
      <c r="N68" s="12">
        <v>25</v>
      </c>
      <c r="O68" s="12">
        <v>12</v>
      </c>
      <c r="P68" s="12">
        <v>12</v>
      </c>
      <c r="Q68" s="12">
        <v>13</v>
      </c>
      <c r="R68" s="12">
        <v>13</v>
      </c>
      <c r="S68" s="12"/>
      <c r="T68" s="12"/>
      <c r="U68" s="12"/>
      <c r="V68" s="12"/>
      <c r="W68" s="12">
        <v>18</v>
      </c>
      <c r="X68" s="12">
        <v>18</v>
      </c>
      <c r="Y68" s="12">
        <v>8</v>
      </c>
      <c r="Z68" s="12">
        <v>8</v>
      </c>
      <c r="AA68" s="12">
        <v>1</v>
      </c>
      <c r="AB68" s="12">
        <v>1</v>
      </c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</row>
    <row r="69" spans="1:42" x14ac:dyDescent="0.3">
      <c r="A69" s="39"/>
      <c r="B69" s="15" t="s">
        <v>80</v>
      </c>
      <c r="C69" s="14">
        <f t="shared" si="1"/>
        <v>3266</v>
      </c>
      <c r="D69" s="12"/>
      <c r="E69" s="12">
        <v>29847.03</v>
      </c>
      <c r="F69" s="12"/>
      <c r="G69" s="12"/>
      <c r="H69" s="12">
        <v>3266</v>
      </c>
      <c r="I69" s="12"/>
      <c r="J69" s="13"/>
      <c r="K69" s="12">
        <v>654</v>
      </c>
      <c r="L69" s="12">
        <v>654</v>
      </c>
      <c r="M69" s="12">
        <v>75</v>
      </c>
      <c r="N69" s="12">
        <v>75</v>
      </c>
      <c r="O69" s="12">
        <v>195</v>
      </c>
      <c r="P69" s="12">
        <v>195</v>
      </c>
      <c r="Q69" s="12">
        <v>1587</v>
      </c>
      <c r="R69" s="12">
        <v>1587</v>
      </c>
      <c r="S69" s="12">
        <v>740</v>
      </c>
      <c r="T69" s="12">
        <v>740</v>
      </c>
      <c r="U69" s="12">
        <v>14</v>
      </c>
      <c r="V69" s="12">
        <v>14</v>
      </c>
      <c r="W69" s="12">
        <v>1</v>
      </c>
      <c r="X69" s="12">
        <v>1</v>
      </c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</row>
    <row r="70" spans="1:42" x14ac:dyDescent="0.3">
      <c r="A70" s="39"/>
      <c r="B70" s="15" t="s">
        <v>79</v>
      </c>
      <c r="C70" s="14">
        <f t="shared" si="1"/>
        <v>292</v>
      </c>
      <c r="D70" s="12"/>
      <c r="E70" s="12">
        <v>8461.02</v>
      </c>
      <c r="F70" s="12"/>
      <c r="G70" s="12"/>
      <c r="H70" s="12">
        <v>292</v>
      </c>
      <c r="I70" s="12"/>
      <c r="J70" s="13"/>
      <c r="K70" s="12"/>
      <c r="L70" s="12"/>
      <c r="M70" s="12">
        <v>18</v>
      </c>
      <c r="N70" s="12">
        <v>18</v>
      </c>
      <c r="O70" s="12">
        <v>84</v>
      </c>
      <c r="P70" s="12">
        <v>84</v>
      </c>
      <c r="Q70" s="12">
        <v>108</v>
      </c>
      <c r="R70" s="12">
        <v>108</v>
      </c>
      <c r="S70" s="12">
        <v>81</v>
      </c>
      <c r="T70" s="12">
        <v>81</v>
      </c>
      <c r="U70" s="12">
        <v>1</v>
      </c>
      <c r="V70" s="12">
        <v>1</v>
      </c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</row>
    <row r="71" spans="1:42" x14ac:dyDescent="0.3">
      <c r="A71" s="39" t="s">
        <v>88</v>
      </c>
      <c r="B71" s="15" t="s">
        <v>73</v>
      </c>
      <c r="C71" s="14">
        <f t="shared" ref="C71:C102" si="2">K71+M71+O71+Q71+S71+U71+W71+Y71+AA71+AC71+AE71+AG71+AI71+AK71+AM71+AO71</f>
        <v>2515</v>
      </c>
      <c r="D71" s="12">
        <v>14</v>
      </c>
      <c r="E71" s="12">
        <v>33181.769999999997</v>
      </c>
      <c r="F71" s="12"/>
      <c r="G71" s="12"/>
      <c r="H71" s="12">
        <v>2515</v>
      </c>
      <c r="I71" s="12"/>
      <c r="J71" s="13"/>
      <c r="K71" s="12">
        <v>37</v>
      </c>
      <c r="L71" s="12">
        <v>37</v>
      </c>
      <c r="M71" s="12">
        <v>52</v>
      </c>
      <c r="N71" s="12">
        <v>52</v>
      </c>
      <c r="O71" s="12">
        <v>321</v>
      </c>
      <c r="P71" s="12">
        <v>321</v>
      </c>
      <c r="Q71" s="12">
        <v>441</v>
      </c>
      <c r="R71" s="12">
        <v>441</v>
      </c>
      <c r="S71" s="12">
        <v>73</v>
      </c>
      <c r="T71" s="12">
        <v>73</v>
      </c>
      <c r="U71" s="12">
        <v>375</v>
      </c>
      <c r="V71" s="12">
        <v>375</v>
      </c>
      <c r="W71" s="12">
        <v>1023</v>
      </c>
      <c r="X71" s="12">
        <v>1023</v>
      </c>
      <c r="Y71" s="12">
        <v>179</v>
      </c>
      <c r="Z71" s="12">
        <v>179</v>
      </c>
      <c r="AA71" s="12">
        <v>1</v>
      </c>
      <c r="AB71" s="12">
        <v>1</v>
      </c>
      <c r="AC71" s="12">
        <v>12</v>
      </c>
      <c r="AD71" s="12">
        <v>12</v>
      </c>
      <c r="AE71" s="12">
        <v>1</v>
      </c>
      <c r="AF71" s="12">
        <v>1</v>
      </c>
      <c r="AG71" s="12"/>
      <c r="AH71" s="12"/>
      <c r="AI71" s="12"/>
      <c r="AJ71" s="12"/>
      <c r="AK71" s="12"/>
      <c r="AL71" s="12"/>
      <c r="AM71" s="12"/>
      <c r="AN71" s="12"/>
      <c r="AO71" s="12"/>
      <c r="AP71" s="12"/>
    </row>
    <row r="72" spans="1:42" x14ac:dyDescent="0.3">
      <c r="A72" s="39"/>
      <c r="B72" s="15" t="s">
        <v>74</v>
      </c>
      <c r="C72" s="14">
        <f t="shared" si="2"/>
        <v>358</v>
      </c>
      <c r="D72" s="12">
        <v>27</v>
      </c>
      <c r="E72" s="12">
        <v>2203.9899999999998</v>
      </c>
      <c r="F72" s="12">
        <v>69.14</v>
      </c>
      <c r="G72" s="12"/>
      <c r="H72" s="12">
        <v>358</v>
      </c>
      <c r="I72" s="12"/>
      <c r="J72" s="13"/>
      <c r="K72" s="12"/>
      <c r="L72" s="12"/>
      <c r="M72" s="12">
        <v>3</v>
      </c>
      <c r="N72" s="12">
        <v>3</v>
      </c>
      <c r="O72" s="12">
        <v>349</v>
      </c>
      <c r="P72" s="12">
        <v>349</v>
      </c>
      <c r="Q72" s="12">
        <v>6</v>
      </c>
      <c r="R72" s="12">
        <v>6</v>
      </c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</row>
    <row r="73" spans="1:42" x14ac:dyDescent="0.3">
      <c r="A73" s="39"/>
      <c r="B73" s="15" t="s">
        <v>75</v>
      </c>
      <c r="C73" s="14">
        <f t="shared" si="2"/>
        <v>6028</v>
      </c>
      <c r="D73" s="12">
        <v>1</v>
      </c>
      <c r="E73" s="12">
        <v>121412.86</v>
      </c>
      <c r="F73" s="12">
        <v>24.6</v>
      </c>
      <c r="G73" s="12"/>
      <c r="H73" s="12">
        <v>6028</v>
      </c>
      <c r="I73" s="12"/>
      <c r="J73" s="13"/>
      <c r="K73" s="12">
        <v>26</v>
      </c>
      <c r="L73" s="12">
        <v>26</v>
      </c>
      <c r="M73" s="12">
        <v>68</v>
      </c>
      <c r="N73" s="12">
        <v>68</v>
      </c>
      <c r="O73" s="12">
        <v>612</v>
      </c>
      <c r="P73" s="12">
        <v>612</v>
      </c>
      <c r="Q73" s="12">
        <v>1290</v>
      </c>
      <c r="R73" s="12">
        <v>1290</v>
      </c>
      <c r="S73" s="12">
        <v>198</v>
      </c>
      <c r="T73" s="12">
        <v>198</v>
      </c>
      <c r="U73" s="12">
        <v>377</v>
      </c>
      <c r="V73" s="12">
        <v>377</v>
      </c>
      <c r="W73" s="12">
        <v>605</v>
      </c>
      <c r="X73" s="12">
        <v>605</v>
      </c>
      <c r="Y73" s="12">
        <v>1014</v>
      </c>
      <c r="Z73" s="12"/>
      <c r="AA73" s="12">
        <v>1782</v>
      </c>
      <c r="AB73" s="12">
        <v>1782</v>
      </c>
      <c r="AC73" s="12">
        <v>46</v>
      </c>
      <c r="AD73" s="12">
        <v>46</v>
      </c>
      <c r="AE73" s="12">
        <v>2</v>
      </c>
      <c r="AF73" s="12">
        <v>2</v>
      </c>
      <c r="AG73" s="12"/>
      <c r="AH73" s="12"/>
      <c r="AI73" s="12">
        <v>1</v>
      </c>
      <c r="AJ73" s="12">
        <v>1</v>
      </c>
      <c r="AK73" s="12">
        <v>4</v>
      </c>
      <c r="AL73" s="12">
        <v>4</v>
      </c>
      <c r="AM73" s="12"/>
      <c r="AN73" s="12"/>
      <c r="AO73" s="12">
        <v>3</v>
      </c>
      <c r="AP73" s="12">
        <v>3</v>
      </c>
    </row>
    <row r="74" spans="1:42" x14ac:dyDescent="0.3">
      <c r="A74" s="39"/>
      <c r="B74" s="15" t="s">
        <v>76</v>
      </c>
      <c r="C74" s="14">
        <f t="shared" si="2"/>
        <v>251</v>
      </c>
      <c r="D74" s="12">
        <v>6</v>
      </c>
      <c r="E74" s="12">
        <v>2184.65</v>
      </c>
      <c r="F74" s="12">
        <v>30.06</v>
      </c>
      <c r="G74" s="12"/>
      <c r="H74" s="12">
        <v>251</v>
      </c>
      <c r="I74" s="12"/>
      <c r="J74" s="13"/>
      <c r="K74" s="12">
        <v>1</v>
      </c>
      <c r="L74" s="12">
        <v>1</v>
      </c>
      <c r="M74" s="12">
        <v>5</v>
      </c>
      <c r="N74" s="12">
        <v>5</v>
      </c>
      <c r="O74" s="12">
        <v>89</v>
      </c>
      <c r="P74" s="12">
        <v>89</v>
      </c>
      <c r="Q74" s="12">
        <v>21</v>
      </c>
      <c r="R74" s="12">
        <v>21</v>
      </c>
      <c r="S74" s="12">
        <v>52</v>
      </c>
      <c r="T74" s="12">
        <v>52</v>
      </c>
      <c r="U74" s="12">
        <v>14</v>
      </c>
      <c r="V74" s="12">
        <v>14</v>
      </c>
      <c r="W74" s="12">
        <v>25</v>
      </c>
      <c r="X74" s="12">
        <v>25</v>
      </c>
      <c r="Y74" s="12">
        <v>14</v>
      </c>
      <c r="Z74" s="12">
        <v>14</v>
      </c>
      <c r="AA74" s="12">
        <v>13</v>
      </c>
      <c r="AB74" s="12">
        <v>13</v>
      </c>
      <c r="AC74" s="12">
        <v>9</v>
      </c>
      <c r="AD74" s="12">
        <v>9</v>
      </c>
      <c r="AE74" s="12">
        <v>3</v>
      </c>
      <c r="AF74" s="12">
        <v>3</v>
      </c>
      <c r="AG74" s="12">
        <v>2</v>
      </c>
      <c r="AH74" s="12">
        <v>2</v>
      </c>
      <c r="AI74" s="12">
        <v>3</v>
      </c>
      <c r="AJ74" s="12">
        <v>3</v>
      </c>
      <c r="AK74" s="12"/>
      <c r="AL74" s="12"/>
      <c r="AM74" s="12"/>
      <c r="AN74" s="12"/>
      <c r="AO74" s="12"/>
      <c r="AP74" s="12"/>
    </row>
    <row r="75" spans="1:42" x14ac:dyDescent="0.3">
      <c r="A75" s="39"/>
      <c r="B75" s="15" t="s">
        <v>80</v>
      </c>
      <c r="C75" s="14">
        <f t="shared" si="2"/>
        <v>10441</v>
      </c>
      <c r="D75" s="12">
        <v>14</v>
      </c>
      <c r="E75" s="12">
        <v>21908.97</v>
      </c>
      <c r="F75" s="12"/>
      <c r="G75" s="12"/>
      <c r="H75" s="12">
        <v>10441</v>
      </c>
      <c r="I75" s="12">
        <v>180</v>
      </c>
      <c r="J75" s="13"/>
      <c r="K75" s="12">
        <v>4716</v>
      </c>
      <c r="L75" s="12">
        <v>4716</v>
      </c>
      <c r="M75" s="12">
        <v>373</v>
      </c>
      <c r="N75" s="12">
        <v>373</v>
      </c>
      <c r="O75" s="12">
        <v>607</v>
      </c>
      <c r="P75" s="12">
        <v>607</v>
      </c>
      <c r="Q75" s="12">
        <v>3267</v>
      </c>
      <c r="R75" s="12">
        <v>3267</v>
      </c>
      <c r="S75" s="12">
        <v>1455</v>
      </c>
      <c r="T75" s="12">
        <v>1455</v>
      </c>
      <c r="U75" s="12">
        <v>17</v>
      </c>
      <c r="V75" s="12">
        <v>17</v>
      </c>
      <c r="W75" s="12">
        <v>3</v>
      </c>
      <c r="X75" s="12">
        <v>3</v>
      </c>
      <c r="Y75" s="12">
        <v>3</v>
      </c>
      <c r="Z75" s="12">
        <v>3</v>
      </c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</row>
    <row r="76" spans="1:42" x14ac:dyDescent="0.3">
      <c r="A76" s="39"/>
      <c r="B76" s="15" t="s">
        <v>78</v>
      </c>
      <c r="C76" s="14">
        <f t="shared" si="2"/>
        <v>618</v>
      </c>
      <c r="D76" s="12">
        <v>12</v>
      </c>
      <c r="E76" s="12">
        <v>1735.45</v>
      </c>
      <c r="F76" s="12"/>
      <c r="G76" s="12"/>
      <c r="H76" s="12">
        <v>618</v>
      </c>
      <c r="I76" s="12">
        <v>20</v>
      </c>
      <c r="J76" s="13"/>
      <c r="K76" s="12">
        <v>74</v>
      </c>
      <c r="L76" s="12">
        <v>74</v>
      </c>
      <c r="M76" s="12">
        <v>3</v>
      </c>
      <c r="N76" s="12">
        <v>3</v>
      </c>
      <c r="O76" s="12">
        <v>259</v>
      </c>
      <c r="P76" s="12">
        <v>259</v>
      </c>
      <c r="Q76" s="12">
        <v>255</v>
      </c>
      <c r="R76" s="12">
        <v>255</v>
      </c>
      <c r="S76" s="12">
        <v>27</v>
      </c>
      <c r="T76" s="12">
        <v>27</v>
      </c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</row>
    <row r="77" spans="1:42" x14ac:dyDescent="0.3">
      <c r="A77" s="39"/>
      <c r="B77" s="15" t="s">
        <v>79</v>
      </c>
      <c r="C77" s="14">
        <f t="shared" si="2"/>
        <v>3885</v>
      </c>
      <c r="D77" s="12">
        <v>9</v>
      </c>
      <c r="E77" s="12">
        <v>4693.21</v>
      </c>
      <c r="F77" s="12"/>
      <c r="G77" s="12"/>
      <c r="H77" s="12">
        <v>3885</v>
      </c>
      <c r="I77" s="12">
        <v>39</v>
      </c>
      <c r="J77" s="13"/>
      <c r="K77" s="12">
        <v>45</v>
      </c>
      <c r="L77" s="12">
        <v>45</v>
      </c>
      <c r="M77" s="12">
        <v>65</v>
      </c>
      <c r="N77" s="12">
        <v>65</v>
      </c>
      <c r="O77" s="12">
        <v>740</v>
      </c>
      <c r="P77" s="12">
        <v>740</v>
      </c>
      <c r="Q77" s="12">
        <v>2349</v>
      </c>
      <c r="R77" s="12">
        <v>2349</v>
      </c>
      <c r="S77" s="12">
        <v>446</v>
      </c>
      <c r="T77" s="12">
        <v>446</v>
      </c>
      <c r="U77" s="12">
        <v>239</v>
      </c>
      <c r="V77" s="12">
        <v>239</v>
      </c>
      <c r="W77" s="12">
        <v>1</v>
      </c>
      <c r="X77" s="12">
        <v>1</v>
      </c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</row>
    <row r="78" spans="1:42" x14ac:dyDescent="0.3">
      <c r="A78" s="39"/>
      <c r="B78" s="15" t="s">
        <v>77</v>
      </c>
      <c r="C78" s="14">
        <f t="shared" si="2"/>
        <v>389</v>
      </c>
      <c r="D78" s="12">
        <v>1</v>
      </c>
      <c r="E78" s="12">
        <v>3798.11</v>
      </c>
      <c r="F78" s="12"/>
      <c r="G78" s="12"/>
      <c r="H78" s="12">
        <v>389</v>
      </c>
      <c r="I78" s="12">
        <v>10</v>
      </c>
      <c r="J78" s="13"/>
      <c r="K78" s="12">
        <v>30</v>
      </c>
      <c r="L78" s="12">
        <v>30</v>
      </c>
      <c r="M78" s="12">
        <v>76</v>
      </c>
      <c r="N78" s="12">
        <v>76</v>
      </c>
      <c r="O78" s="12">
        <v>14</v>
      </c>
      <c r="P78" s="12">
        <v>14</v>
      </c>
      <c r="Q78" s="12">
        <v>185</v>
      </c>
      <c r="R78" s="12">
        <v>185</v>
      </c>
      <c r="S78" s="12">
        <v>33</v>
      </c>
      <c r="T78" s="12">
        <v>33</v>
      </c>
      <c r="U78" s="12">
        <v>7</v>
      </c>
      <c r="V78" s="12">
        <v>7</v>
      </c>
      <c r="W78" s="12">
        <v>37</v>
      </c>
      <c r="X78" s="12">
        <v>37</v>
      </c>
      <c r="Y78" s="12">
        <v>7</v>
      </c>
      <c r="Z78" s="12">
        <v>7</v>
      </c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</row>
    <row r="79" spans="1:42" x14ac:dyDescent="0.3">
      <c r="A79" s="39" t="s">
        <v>89</v>
      </c>
      <c r="B79" s="15" t="s">
        <v>76</v>
      </c>
      <c r="C79" s="14">
        <f t="shared" si="2"/>
        <v>188</v>
      </c>
      <c r="D79" s="12">
        <v>13</v>
      </c>
      <c r="E79" s="12">
        <v>2067.8000000000002</v>
      </c>
      <c r="F79" s="12">
        <v>119.13</v>
      </c>
      <c r="G79" s="12"/>
      <c r="H79" s="12">
        <v>188</v>
      </c>
      <c r="I79" s="12"/>
      <c r="J79" s="13"/>
      <c r="K79" s="12">
        <v>1</v>
      </c>
      <c r="L79" s="12">
        <v>1</v>
      </c>
      <c r="M79" s="12">
        <v>1</v>
      </c>
      <c r="N79" s="12">
        <v>1</v>
      </c>
      <c r="O79" s="12">
        <v>15</v>
      </c>
      <c r="P79" s="12">
        <v>15</v>
      </c>
      <c r="Q79" s="12">
        <v>15</v>
      </c>
      <c r="R79" s="12">
        <v>15</v>
      </c>
      <c r="S79" s="12">
        <v>7</v>
      </c>
      <c r="T79" s="12">
        <v>7</v>
      </c>
      <c r="U79" s="12">
        <v>1</v>
      </c>
      <c r="V79" s="12">
        <v>1</v>
      </c>
      <c r="W79" s="12">
        <v>142</v>
      </c>
      <c r="X79" s="12">
        <v>142</v>
      </c>
      <c r="Y79" s="12">
        <v>2</v>
      </c>
      <c r="Z79" s="12">
        <v>2</v>
      </c>
      <c r="AA79" s="12">
        <v>2</v>
      </c>
      <c r="AB79" s="12">
        <v>2</v>
      </c>
      <c r="AC79" s="12"/>
      <c r="AD79" s="12"/>
      <c r="AE79" s="12">
        <v>1</v>
      </c>
      <c r="AF79" s="12">
        <v>1</v>
      </c>
      <c r="AG79" s="12"/>
      <c r="AH79" s="12"/>
      <c r="AI79" s="12"/>
      <c r="AJ79" s="12"/>
      <c r="AK79" s="12"/>
      <c r="AL79" s="12"/>
      <c r="AM79" s="12"/>
      <c r="AN79" s="12"/>
      <c r="AO79" s="12">
        <v>1</v>
      </c>
      <c r="AP79" s="12">
        <v>1</v>
      </c>
    </row>
    <row r="80" spans="1:42" x14ac:dyDescent="0.3">
      <c r="A80" s="39"/>
      <c r="B80" s="15" t="s">
        <v>74</v>
      </c>
      <c r="C80" s="14">
        <f t="shared" si="2"/>
        <v>729</v>
      </c>
      <c r="D80" s="12">
        <v>4</v>
      </c>
      <c r="E80" s="12">
        <v>2015.98</v>
      </c>
      <c r="F80" s="12">
        <v>0.9</v>
      </c>
      <c r="G80" s="12"/>
      <c r="H80" s="12">
        <v>729</v>
      </c>
      <c r="I80" s="12"/>
      <c r="J80" s="13"/>
      <c r="K80" s="12">
        <v>8</v>
      </c>
      <c r="L80" s="12">
        <v>8</v>
      </c>
      <c r="M80" s="12">
        <v>281</v>
      </c>
      <c r="N80" s="12">
        <v>281</v>
      </c>
      <c r="O80" s="12">
        <v>352</v>
      </c>
      <c r="P80" s="12">
        <v>352</v>
      </c>
      <c r="Q80" s="12">
        <v>18</v>
      </c>
      <c r="R80" s="12">
        <v>18</v>
      </c>
      <c r="S80" s="12">
        <v>70</v>
      </c>
      <c r="T80" s="12">
        <v>70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</row>
    <row r="81" spans="1:42" x14ac:dyDescent="0.3">
      <c r="A81" s="39"/>
      <c r="B81" s="15" t="s">
        <v>75</v>
      </c>
      <c r="C81" s="14">
        <f t="shared" si="2"/>
        <v>4277</v>
      </c>
      <c r="D81" s="12"/>
      <c r="E81" s="12">
        <v>92810.29</v>
      </c>
      <c r="F81" s="12">
        <v>91.51</v>
      </c>
      <c r="G81" s="12"/>
      <c r="H81" s="12">
        <v>4277</v>
      </c>
      <c r="I81" s="12"/>
      <c r="J81" s="13"/>
      <c r="K81" s="12">
        <v>21</v>
      </c>
      <c r="L81" s="12">
        <v>21</v>
      </c>
      <c r="M81" s="12">
        <v>26</v>
      </c>
      <c r="N81" s="12">
        <v>26</v>
      </c>
      <c r="O81" s="12">
        <v>440</v>
      </c>
      <c r="P81" s="12">
        <v>440</v>
      </c>
      <c r="Q81" s="12">
        <v>763</v>
      </c>
      <c r="R81" s="12">
        <v>763</v>
      </c>
      <c r="S81" s="12">
        <v>109</v>
      </c>
      <c r="T81" s="12">
        <v>109</v>
      </c>
      <c r="U81" s="12">
        <v>366</v>
      </c>
      <c r="V81" s="12">
        <v>366</v>
      </c>
      <c r="W81" s="12">
        <v>546</v>
      </c>
      <c r="X81" s="12">
        <v>546</v>
      </c>
      <c r="Y81" s="12">
        <v>537</v>
      </c>
      <c r="Z81" s="12">
        <v>537</v>
      </c>
      <c r="AA81" s="12">
        <v>1416</v>
      </c>
      <c r="AB81" s="12">
        <v>1416</v>
      </c>
      <c r="AC81" s="12">
        <v>44</v>
      </c>
      <c r="AD81" s="12">
        <v>44</v>
      </c>
      <c r="AE81" s="12">
        <v>1</v>
      </c>
      <c r="AF81" s="12">
        <v>1</v>
      </c>
      <c r="AG81" s="12"/>
      <c r="AH81" s="12"/>
      <c r="AI81" s="12">
        <v>1</v>
      </c>
      <c r="AJ81" s="12">
        <v>1</v>
      </c>
      <c r="AK81" s="12">
        <v>5</v>
      </c>
      <c r="AL81" s="12">
        <v>5</v>
      </c>
      <c r="AM81" s="12">
        <v>2</v>
      </c>
      <c r="AN81" s="12">
        <v>2</v>
      </c>
      <c r="AO81" s="12"/>
      <c r="AP81" s="12"/>
    </row>
    <row r="82" spans="1:42" x14ac:dyDescent="0.3">
      <c r="A82" s="39"/>
      <c r="B82" s="15" t="s">
        <v>73</v>
      </c>
      <c r="C82" s="14">
        <f t="shared" si="2"/>
        <v>1328</v>
      </c>
      <c r="D82" s="12">
        <v>53</v>
      </c>
      <c r="E82" s="12">
        <v>21051.41</v>
      </c>
      <c r="F82" s="12">
        <v>1859.57</v>
      </c>
      <c r="G82" s="12"/>
      <c r="H82" s="12">
        <v>1328</v>
      </c>
      <c r="I82" s="12"/>
      <c r="J82" s="13"/>
      <c r="K82" s="12">
        <v>21</v>
      </c>
      <c r="L82" s="12">
        <v>21</v>
      </c>
      <c r="M82" s="12">
        <v>55</v>
      </c>
      <c r="N82" s="12">
        <v>55</v>
      </c>
      <c r="O82" s="12">
        <v>106</v>
      </c>
      <c r="P82" s="12">
        <v>106</v>
      </c>
      <c r="Q82" s="12">
        <v>321</v>
      </c>
      <c r="R82" s="12">
        <v>321</v>
      </c>
      <c r="S82" s="12">
        <v>27</v>
      </c>
      <c r="T82" s="12">
        <v>27</v>
      </c>
      <c r="U82" s="12">
        <v>175</v>
      </c>
      <c r="V82" s="12">
        <v>175</v>
      </c>
      <c r="W82" s="12">
        <v>563</v>
      </c>
      <c r="X82" s="12">
        <v>563</v>
      </c>
      <c r="Y82" s="12">
        <v>47</v>
      </c>
      <c r="Z82" s="12">
        <v>47</v>
      </c>
      <c r="AA82" s="12">
        <v>2</v>
      </c>
      <c r="AB82" s="12">
        <v>2</v>
      </c>
      <c r="AC82" s="12">
        <v>10</v>
      </c>
      <c r="AD82" s="12">
        <v>10</v>
      </c>
      <c r="AE82" s="12"/>
      <c r="AF82" s="12"/>
      <c r="AG82" s="12"/>
      <c r="AH82" s="12"/>
      <c r="AI82" s="12"/>
      <c r="AJ82" s="12"/>
      <c r="AK82" s="12"/>
      <c r="AL82" s="12"/>
      <c r="AM82" s="12">
        <v>1</v>
      </c>
      <c r="AN82" s="12">
        <v>1</v>
      </c>
      <c r="AO82" s="12"/>
      <c r="AP82" s="12"/>
    </row>
    <row r="83" spans="1:42" x14ac:dyDescent="0.3">
      <c r="A83" s="39"/>
      <c r="B83" s="15" t="s">
        <v>80</v>
      </c>
      <c r="C83" s="14">
        <f t="shared" si="2"/>
        <v>8066</v>
      </c>
      <c r="D83" s="12">
        <v>15</v>
      </c>
      <c r="E83" s="12">
        <v>16021.96</v>
      </c>
      <c r="F83" s="12"/>
      <c r="G83" s="12"/>
      <c r="H83" s="12">
        <v>8066</v>
      </c>
      <c r="I83" s="12">
        <v>198</v>
      </c>
      <c r="J83" s="13"/>
      <c r="K83" s="12">
        <v>4208</v>
      </c>
      <c r="L83" s="12">
        <v>4208</v>
      </c>
      <c r="M83" s="12">
        <v>347</v>
      </c>
      <c r="N83" s="12">
        <v>347</v>
      </c>
      <c r="O83" s="12">
        <v>421</v>
      </c>
      <c r="P83" s="12">
        <v>421</v>
      </c>
      <c r="Q83" s="12">
        <v>2089</v>
      </c>
      <c r="R83" s="12">
        <v>2089</v>
      </c>
      <c r="S83" s="12">
        <v>984</v>
      </c>
      <c r="T83" s="12">
        <v>984</v>
      </c>
      <c r="U83" s="12">
        <v>14</v>
      </c>
      <c r="V83" s="12">
        <v>14</v>
      </c>
      <c r="W83" s="12">
        <v>3</v>
      </c>
      <c r="X83" s="12">
        <v>3</v>
      </c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</row>
    <row r="84" spans="1:42" x14ac:dyDescent="0.3">
      <c r="A84" s="39"/>
      <c r="B84" s="15" t="s">
        <v>79</v>
      </c>
      <c r="C84" s="14">
        <f t="shared" si="2"/>
        <v>1012</v>
      </c>
      <c r="D84" s="12">
        <v>22</v>
      </c>
      <c r="E84" s="12">
        <v>5127.49</v>
      </c>
      <c r="F84" s="12"/>
      <c r="G84" s="12"/>
      <c r="H84" s="12">
        <v>1012</v>
      </c>
      <c r="I84" s="12">
        <v>49</v>
      </c>
      <c r="J84" s="13"/>
      <c r="K84" s="12">
        <v>9</v>
      </c>
      <c r="L84" s="12">
        <v>9</v>
      </c>
      <c r="M84" s="12">
        <v>19</v>
      </c>
      <c r="N84" s="12">
        <v>19</v>
      </c>
      <c r="O84" s="12">
        <v>294</v>
      </c>
      <c r="P84" s="12">
        <v>294</v>
      </c>
      <c r="Q84" s="12">
        <v>453</v>
      </c>
      <c r="R84" s="12">
        <v>453</v>
      </c>
      <c r="S84" s="12">
        <v>158</v>
      </c>
      <c r="T84" s="12">
        <v>158</v>
      </c>
      <c r="U84" s="12">
        <v>79</v>
      </c>
      <c r="V84" s="12">
        <v>79</v>
      </c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</row>
    <row r="85" spans="1:42" x14ac:dyDescent="0.3">
      <c r="A85" s="39"/>
      <c r="B85" s="15" t="s">
        <v>77</v>
      </c>
      <c r="C85" s="14">
        <f t="shared" si="2"/>
        <v>536</v>
      </c>
      <c r="D85" s="12">
        <v>2</v>
      </c>
      <c r="E85" s="12">
        <v>2534.94</v>
      </c>
      <c r="F85" s="12"/>
      <c r="G85" s="12"/>
      <c r="H85" s="12">
        <v>536</v>
      </c>
      <c r="I85" s="12">
        <v>3</v>
      </c>
      <c r="J85" s="13"/>
      <c r="K85" s="12">
        <v>263</v>
      </c>
      <c r="L85" s="12">
        <v>263</v>
      </c>
      <c r="M85" s="12">
        <v>17</v>
      </c>
      <c r="N85" s="12">
        <v>17</v>
      </c>
      <c r="O85" s="12">
        <v>23</v>
      </c>
      <c r="P85" s="12">
        <v>23</v>
      </c>
      <c r="Q85" s="12">
        <v>181</v>
      </c>
      <c r="R85" s="12">
        <v>181</v>
      </c>
      <c r="S85" s="12">
        <v>15</v>
      </c>
      <c r="T85" s="12">
        <v>15</v>
      </c>
      <c r="U85" s="12">
        <v>5</v>
      </c>
      <c r="V85" s="12">
        <v>5</v>
      </c>
      <c r="W85" s="12">
        <v>21</v>
      </c>
      <c r="X85" s="12">
        <v>21</v>
      </c>
      <c r="Y85" s="12">
        <v>11</v>
      </c>
      <c r="Z85" s="12">
        <v>11</v>
      </c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</row>
    <row r="86" spans="1:42" x14ac:dyDescent="0.3">
      <c r="A86" s="39"/>
      <c r="B86" s="15" t="s">
        <v>78</v>
      </c>
      <c r="C86" s="14">
        <f t="shared" si="2"/>
        <v>525</v>
      </c>
      <c r="D86" s="12">
        <v>19</v>
      </c>
      <c r="E86" s="12">
        <v>4545.22</v>
      </c>
      <c r="F86" s="12"/>
      <c r="G86" s="12"/>
      <c r="H86" s="12">
        <v>525</v>
      </c>
      <c r="I86" s="12">
        <v>11</v>
      </c>
      <c r="J86" s="13"/>
      <c r="K86" s="12">
        <v>88</v>
      </c>
      <c r="L86" s="12">
        <v>88</v>
      </c>
      <c r="M86" s="12">
        <v>199</v>
      </c>
      <c r="N86" s="12">
        <v>199</v>
      </c>
      <c r="O86" s="12">
        <v>149</v>
      </c>
      <c r="P86" s="12">
        <v>149</v>
      </c>
      <c r="Q86" s="12">
        <v>78</v>
      </c>
      <c r="R86" s="12">
        <v>78</v>
      </c>
      <c r="S86" s="12">
        <v>11</v>
      </c>
      <c r="T86" s="12">
        <v>11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</row>
    <row r="87" spans="1:42" x14ac:dyDescent="0.3">
      <c r="A87" s="39" t="s">
        <v>90</v>
      </c>
      <c r="B87" s="15" t="s">
        <v>76</v>
      </c>
      <c r="C87" s="14">
        <f t="shared" si="2"/>
        <v>85</v>
      </c>
      <c r="D87" s="12">
        <v>32</v>
      </c>
      <c r="E87" s="12">
        <v>1906.15</v>
      </c>
      <c r="F87" s="12">
        <v>0.53</v>
      </c>
      <c r="G87" s="12">
        <v>409</v>
      </c>
      <c r="H87" s="12">
        <v>85</v>
      </c>
      <c r="I87" s="12"/>
      <c r="J87" s="13"/>
      <c r="K87" s="12"/>
      <c r="L87" s="12"/>
      <c r="M87" s="12">
        <v>1</v>
      </c>
      <c r="N87" s="12">
        <v>2</v>
      </c>
      <c r="O87" s="12">
        <v>6</v>
      </c>
      <c r="P87" s="12">
        <v>6</v>
      </c>
      <c r="Q87" s="12">
        <v>12</v>
      </c>
      <c r="R87" s="12">
        <v>12</v>
      </c>
      <c r="S87" s="12">
        <v>4</v>
      </c>
      <c r="T87" s="12">
        <v>4</v>
      </c>
      <c r="U87" s="12">
        <v>1</v>
      </c>
      <c r="V87" s="12">
        <v>1</v>
      </c>
      <c r="W87" s="12">
        <v>54</v>
      </c>
      <c r="X87" s="12">
        <v>54</v>
      </c>
      <c r="Y87" s="12"/>
      <c r="Z87" s="12"/>
      <c r="AA87" s="12">
        <v>2</v>
      </c>
      <c r="AB87" s="12">
        <v>2</v>
      </c>
      <c r="AC87" s="12"/>
      <c r="AD87" s="12"/>
      <c r="AE87" s="12">
        <v>1</v>
      </c>
      <c r="AF87" s="12">
        <v>1</v>
      </c>
      <c r="AG87" s="12"/>
      <c r="AH87" s="12"/>
      <c r="AI87" s="12"/>
      <c r="AJ87" s="12"/>
      <c r="AK87" s="12"/>
      <c r="AL87" s="12"/>
      <c r="AM87" s="12">
        <v>2</v>
      </c>
      <c r="AN87" s="12">
        <v>2</v>
      </c>
      <c r="AO87" s="12">
        <v>2</v>
      </c>
      <c r="AP87" s="12">
        <v>2</v>
      </c>
    </row>
    <row r="88" spans="1:42" x14ac:dyDescent="0.3">
      <c r="A88" s="39"/>
      <c r="B88" s="15" t="s">
        <v>74</v>
      </c>
      <c r="C88" s="14">
        <f t="shared" si="2"/>
        <v>169</v>
      </c>
      <c r="D88" s="12">
        <v>13</v>
      </c>
      <c r="E88" s="12">
        <v>2059.96</v>
      </c>
      <c r="F88" s="12">
        <v>0.17</v>
      </c>
      <c r="G88" s="12">
        <v>107</v>
      </c>
      <c r="H88" s="12">
        <v>169</v>
      </c>
      <c r="I88" s="12"/>
      <c r="J88" s="13"/>
      <c r="K88" s="12">
        <v>1</v>
      </c>
      <c r="L88" s="12">
        <v>1</v>
      </c>
      <c r="M88" s="12">
        <v>45</v>
      </c>
      <c r="N88" s="12">
        <v>45</v>
      </c>
      <c r="O88" s="12">
        <v>111</v>
      </c>
      <c r="P88" s="12">
        <v>111</v>
      </c>
      <c r="Q88" s="12">
        <v>3</v>
      </c>
      <c r="R88" s="12">
        <v>3</v>
      </c>
      <c r="S88" s="12">
        <v>9</v>
      </c>
      <c r="T88" s="12">
        <v>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</row>
    <row r="89" spans="1:42" x14ac:dyDescent="0.3">
      <c r="A89" s="39"/>
      <c r="B89" s="15" t="s">
        <v>73</v>
      </c>
      <c r="C89" s="14">
        <f t="shared" si="2"/>
        <v>705</v>
      </c>
      <c r="D89" s="12">
        <v>64</v>
      </c>
      <c r="E89" s="12">
        <v>18481.509999999998</v>
      </c>
      <c r="F89" s="12">
        <v>2454.5300000000002</v>
      </c>
      <c r="G89" s="12">
        <v>388</v>
      </c>
      <c r="H89" s="12">
        <v>705</v>
      </c>
      <c r="I89" s="12"/>
      <c r="J89" s="13"/>
      <c r="K89" s="12">
        <v>24</v>
      </c>
      <c r="L89" s="12">
        <v>24</v>
      </c>
      <c r="M89" s="12">
        <v>20</v>
      </c>
      <c r="N89" s="12">
        <v>20</v>
      </c>
      <c r="O89" s="12">
        <v>22</v>
      </c>
      <c r="P89" s="12">
        <v>22</v>
      </c>
      <c r="Q89" s="12">
        <v>232</v>
      </c>
      <c r="R89" s="12">
        <v>232</v>
      </c>
      <c r="S89" s="12">
        <v>19</v>
      </c>
      <c r="T89" s="12">
        <v>19</v>
      </c>
      <c r="U89" s="12">
        <v>68</v>
      </c>
      <c r="V89" s="12">
        <v>68</v>
      </c>
      <c r="W89" s="12">
        <v>296</v>
      </c>
      <c r="X89" s="12">
        <v>296</v>
      </c>
      <c r="Y89" s="12">
        <v>21</v>
      </c>
      <c r="Z89" s="12">
        <v>21</v>
      </c>
      <c r="AA89" s="12"/>
      <c r="AB89" s="12"/>
      <c r="AC89" s="12">
        <v>2</v>
      </c>
      <c r="AD89" s="12">
        <v>2</v>
      </c>
      <c r="AE89" s="12"/>
      <c r="AF89" s="12"/>
      <c r="AG89" s="12"/>
      <c r="AH89" s="12"/>
      <c r="AI89" s="12"/>
      <c r="AJ89" s="12"/>
      <c r="AK89" s="12">
        <v>1</v>
      </c>
      <c r="AL89" s="12">
        <v>1</v>
      </c>
      <c r="AM89" s="12"/>
      <c r="AN89" s="12"/>
      <c r="AO89" s="12"/>
      <c r="AP89" s="12"/>
    </row>
    <row r="90" spans="1:42" x14ac:dyDescent="0.3">
      <c r="A90" s="39"/>
      <c r="B90" s="15" t="s">
        <v>75</v>
      </c>
      <c r="C90" s="14">
        <f t="shared" si="2"/>
        <v>1774</v>
      </c>
      <c r="D90" s="12">
        <v>25</v>
      </c>
      <c r="E90" s="12">
        <v>74366.67</v>
      </c>
      <c r="F90" s="12">
        <v>6018.52</v>
      </c>
      <c r="G90" s="12"/>
      <c r="H90" s="12">
        <v>1774</v>
      </c>
      <c r="I90" s="12"/>
      <c r="J90" s="13"/>
      <c r="K90" s="12">
        <v>13</v>
      </c>
      <c r="L90" s="12">
        <v>13</v>
      </c>
      <c r="M90" s="12">
        <v>17</v>
      </c>
      <c r="N90" s="12">
        <v>17</v>
      </c>
      <c r="O90" s="12">
        <v>182</v>
      </c>
      <c r="P90" s="12">
        <v>182</v>
      </c>
      <c r="Q90" s="12">
        <v>316</v>
      </c>
      <c r="R90" s="12">
        <v>316</v>
      </c>
      <c r="S90" s="12">
        <v>55</v>
      </c>
      <c r="T90" s="12">
        <v>55</v>
      </c>
      <c r="U90" s="12">
        <v>116</v>
      </c>
      <c r="V90" s="12">
        <v>116</v>
      </c>
      <c r="W90" s="12">
        <v>201</v>
      </c>
      <c r="X90" s="12">
        <v>201</v>
      </c>
      <c r="Y90" s="12">
        <v>186</v>
      </c>
      <c r="Z90" s="12">
        <v>186</v>
      </c>
      <c r="AA90" s="12">
        <v>661</v>
      </c>
      <c r="AB90" s="12">
        <v>661</v>
      </c>
      <c r="AC90" s="12">
        <v>26</v>
      </c>
      <c r="AD90" s="12">
        <v>26</v>
      </c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>
        <v>1</v>
      </c>
      <c r="AP90" s="12">
        <v>1</v>
      </c>
    </row>
    <row r="91" spans="1:42" x14ac:dyDescent="0.3">
      <c r="A91" s="39"/>
      <c r="B91" s="15" t="s">
        <v>80</v>
      </c>
      <c r="C91" s="14">
        <f t="shared" si="2"/>
        <v>3075</v>
      </c>
      <c r="D91" s="12">
        <v>6</v>
      </c>
      <c r="E91" s="12">
        <v>8756.5300000000007</v>
      </c>
      <c r="F91" s="12"/>
      <c r="G91" s="12"/>
      <c r="H91" s="12">
        <v>3075</v>
      </c>
      <c r="I91" s="12">
        <v>111</v>
      </c>
      <c r="J91" s="13"/>
      <c r="K91" s="12">
        <v>1355</v>
      </c>
      <c r="L91" s="12">
        <v>1355</v>
      </c>
      <c r="M91" s="12">
        <v>174</v>
      </c>
      <c r="N91" s="12">
        <v>174</v>
      </c>
      <c r="O91" s="12">
        <v>213</v>
      </c>
      <c r="P91" s="12">
        <v>213</v>
      </c>
      <c r="Q91" s="12">
        <v>704</v>
      </c>
      <c r="R91" s="12">
        <v>704</v>
      </c>
      <c r="S91" s="12">
        <v>623</v>
      </c>
      <c r="T91" s="12">
        <v>623</v>
      </c>
      <c r="U91" s="12">
        <v>5</v>
      </c>
      <c r="V91" s="12">
        <v>5</v>
      </c>
      <c r="W91" s="12">
        <v>1</v>
      </c>
      <c r="X91" s="12">
        <v>1</v>
      </c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</row>
    <row r="92" spans="1:42" x14ac:dyDescent="0.3">
      <c r="A92" s="39"/>
      <c r="B92" s="15" t="s">
        <v>79</v>
      </c>
      <c r="C92" s="14">
        <f t="shared" si="2"/>
        <v>1138</v>
      </c>
      <c r="D92" s="12">
        <v>14</v>
      </c>
      <c r="E92" s="12">
        <v>4547.53</v>
      </c>
      <c r="F92" s="12">
        <v>173.97</v>
      </c>
      <c r="G92" s="12"/>
      <c r="H92" s="12">
        <v>1138</v>
      </c>
      <c r="I92" s="12">
        <v>28</v>
      </c>
      <c r="J92" s="13"/>
      <c r="K92" s="12">
        <v>15</v>
      </c>
      <c r="L92" s="12">
        <v>15</v>
      </c>
      <c r="M92" s="12">
        <v>15</v>
      </c>
      <c r="N92" s="12">
        <v>15</v>
      </c>
      <c r="O92" s="12">
        <v>375</v>
      </c>
      <c r="P92" s="12">
        <v>375</v>
      </c>
      <c r="Q92" s="12">
        <v>556</v>
      </c>
      <c r="R92" s="12">
        <v>556</v>
      </c>
      <c r="S92" s="12">
        <v>126</v>
      </c>
      <c r="T92" s="12">
        <v>126</v>
      </c>
      <c r="U92" s="12">
        <v>51</v>
      </c>
      <c r="V92" s="12">
        <v>51</v>
      </c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</row>
    <row r="93" spans="1:42" x14ac:dyDescent="0.3">
      <c r="A93" s="39"/>
      <c r="B93" s="15" t="s">
        <v>77</v>
      </c>
      <c r="C93" s="14">
        <f t="shared" si="2"/>
        <v>181</v>
      </c>
      <c r="D93" s="12">
        <v>2</v>
      </c>
      <c r="E93" s="12">
        <v>2222.7199999999998</v>
      </c>
      <c r="F93" s="12">
        <v>1027.1400000000001</v>
      </c>
      <c r="G93" s="12"/>
      <c r="H93" s="12">
        <v>181</v>
      </c>
      <c r="I93" s="12">
        <v>4</v>
      </c>
      <c r="J93" s="13"/>
      <c r="K93" s="12">
        <v>13</v>
      </c>
      <c r="L93" s="12">
        <v>13</v>
      </c>
      <c r="M93" s="12">
        <v>7</v>
      </c>
      <c r="N93" s="12">
        <v>7</v>
      </c>
      <c r="O93" s="12">
        <v>12</v>
      </c>
      <c r="P93" s="12">
        <v>12</v>
      </c>
      <c r="Q93" s="12">
        <v>119</v>
      </c>
      <c r="R93" s="12">
        <v>119</v>
      </c>
      <c r="S93" s="12">
        <v>7</v>
      </c>
      <c r="T93" s="12">
        <v>7</v>
      </c>
      <c r="U93" s="12">
        <v>4</v>
      </c>
      <c r="V93" s="12">
        <v>4</v>
      </c>
      <c r="W93" s="12">
        <v>15</v>
      </c>
      <c r="X93" s="12">
        <v>15</v>
      </c>
      <c r="Y93" s="12">
        <v>2</v>
      </c>
      <c r="Z93" s="12">
        <v>2</v>
      </c>
      <c r="AA93" s="12">
        <v>1</v>
      </c>
      <c r="AB93" s="12">
        <v>1</v>
      </c>
      <c r="AC93" s="12">
        <v>1</v>
      </c>
      <c r="AD93" s="12">
        <v>1</v>
      </c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</row>
    <row r="94" spans="1:42" x14ac:dyDescent="0.3">
      <c r="A94" s="39"/>
      <c r="B94" s="15" t="s">
        <v>78</v>
      </c>
      <c r="C94" s="14">
        <f t="shared" si="2"/>
        <v>2263</v>
      </c>
      <c r="D94" s="12">
        <v>6</v>
      </c>
      <c r="E94" s="12">
        <v>2120.33</v>
      </c>
      <c r="F94" s="12"/>
      <c r="G94" s="12"/>
      <c r="H94" s="12">
        <v>2263</v>
      </c>
      <c r="I94" s="12">
        <v>24</v>
      </c>
      <c r="J94" s="13"/>
      <c r="K94" s="12">
        <v>64</v>
      </c>
      <c r="L94" s="12">
        <v>64</v>
      </c>
      <c r="M94" s="12">
        <v>26</v>
      </c>
      <c r="N94" s="12">
        <v>26</v>
      </c>
      <c r="O94" s="12">
        <v>134</v>
      </c>
      <c r="P94" s="12">
        <v>134</v>
      </c>
      <c r="Q94" s="12">
        <v>850</v>
      </c>
      <c r="R94" s="12">
        <v>850</v>
      </c>
      <c r="S94" s="12">
        <v>1189</v>
      </c>
      <c r="T94" s="12">
        <v>1189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</row>
    <row r="95" spans="1:42" x14ac:dyDescent="0.3">
      <c r="A95" s="39" t="s">
        <v>91</v>
      </c>
      <c r="B95" s="15" t="s">
        <v>76</v>
      </c>
      <c r="C95" s="14">
        <f t="shared" si="2"/>
        <v>19</v>
      </c>
      <c r="D95" s="12">
        <v>49</v>
      </c>
      <c r="E95" s="12">
        <v>2329.69</v>
      </c>
      <c r="F95" s="12"/>
      <c r="G95" s="12"/>
      <c r="H95" s="12">
        <v>19</v>
      </c>
      <c r="I95" s="12"/>
      <c r="J95" s="13"/>
      <c r="K95" s="12"/>
      <c r="L95" s="12"/>
      <c r="M95" s="12"/>
      <c r="N95" s="12"/>
      <c r="O95" s="12">
        <v>3</v>
      </c>
      <c r="P95" s="12">
        <v>3</v>
      </c>
      <c r="Q95" s="12">
        <v>5</v>
      </c>
      <c r="R95" s="12">
        <v>5</v>
      </c>
      <c r="S95" s="12">
        <v>2</v>
      </c>
      <c r="T95" s="12">
        <v>2</v>
      </c>
      <c r="U95" s="12"/>
      <c r="V95" s="12"/>
      <c r="W95" s="12">
        <v>9</v>
      </c>
      <c r="X95" s="12">
        <v>9</v>
      </c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</row>
    <row r="96" spans="1:42" x14ac:dyDescent="0.3">
      <c r="A96" s="39"/>
      <c r="B96" s="15" t="s">
        <v>73</v>
      </c>
      <c r="C96" s="14">
        <f t="shared" si="2"/>
        <v>559</v>
      </c>
      <c r="D96" s="12">
        <v>71</v>
      </c>
      <c r="E96" s="12">
        <v>15424.16</v>
      </c>
      <c r="F96" s="12">
        <v>283.60000000000002</v>
      </c>
      <c r="G96" s="12"/>
      <c r="H96" s="12">
        <v>559</v>
      </c>
      <c r="I96" s="12"/>
      <c r="J96" s="13"/>
      <c r="K96" s="12">
        <v>15</v>
      </c>
      <c r="L96" s="12">
        <v>15</v>
      </c>
      <c r="M96" s="12">
        <v>11</v>
      </c>
      <c r="N96" s="12">
        <v>11</v>
      </c>
      <c r="O96" s="12">
        <v>41</v>
      </c>
      <c r="P96" s="12">
        <v>41</v>
      </c>
      <c r="Q96" s="12">
        <v>96</v>
      </c>
      <c r="R96" s="12">
        <v>96</v>
      </c>
      <c r="S96" s="12">
        <v>20</v>
      </c>
      <c r="T96" s="12">
        <v>20</v>
      </c>
      <c r="U96" s="12">
        <v>92</v>
      </c>
      <c r="V96" s="12">
        <v>92</v>
      </c>
      <c r="W96" s="12">
        <v>254</v>
      </c>
      <c r="X96" s="12">
        <v>254</v>
      </c>
      <c r="Y96" s="12">
        <v>29</v>
      </c>
      <c r="Z96" s="12">
        <v>29</v>
      </c>
      <c r="AA96" s="12"/>
      <c r="AB96" s="12"/>
      <c r="AC96" s="12">
        <v>1</v>
      </c>
      <c r="AD96" s="12">
        <v>1</v>
      </c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</row>
    <row r="97" spans="1:42" x14ac:dyDescent="0.3">
      <c r="A97" s="39"/>
      <c r="B97" s="15" t="s">
        <v>75</v>
      </c>
      <c r="C97" s="14">
        <f t="shared" si="2"/>
        <v>1779</v>
      </c>
      <c r="D97" s="12">
        <v>47</v>
      </c>
      <c r="E97" s="12">
        <v>85148.800000000003</v>
      </c>
      <c r="F97" s="12">
        <v>10.67</v>
      </c>
      <c r="G97" s="12"/>
      <c r="H97" s="12">
        <v>1779</v>
      </c>
      <c r="I97" s="12"/>
      <c r="J97" s="13"/>
      <c r="K97" s="12">
        <v>52</v>
      </c>
      <c r="L97" s="12">
        <v>52</v>
      </c>
      <c r="M97" s="12">
        <v>20</v>
      </c>
      <c r="N97" s="12">
        <v>20</v>
      </c>
      <c r="O97" s="12">
        <v>145</v>
      </c>
      <c r="P97" s="12">
        <v>145</v>
      </c>
      <c r="Q97" s="12">
        <v>246</v>
      </c>
      <c r="R97" s="12">
        <v>246</v>
      </c>
      <c r="S97" s="12">
        <v>59</v>
      </c>
      <c r="T97" s="12">
        <v>59</v>
      </c>
      <c r="U97" s="12">
        <v>151</v>
      </c>
      <c r="V97" s="12">
        <v>151</v>
      </c>
      <c r="W97" s="12">
        <v>229</v>
      </c>
      <c r="X97" s="12">
        <v>229</v>
      </c>
      <c r="Y97" s="12">
        <v>192</v>
      </c>
      <c r="Z97" s="12">
        <v>192</v>
      </c>
      <c r="AA97" s="12">
        <v>630</v>
      </c>
      <c r="AB97" s="12">
        <v>630</v>
      </c>
      <c r="AC97" s="12">
        <v>54</v>
      </c>
      <c r="AD97" s="12">
        <v>54</v>
      </c>
      <c r="AE97" s="12">
        <v>1</v>
      </c>
      <c r="AF97" s="12">
        <v>1</v>
      </c>
      <c r="AG97" s="12"/>
      <c r="AH97" s="12"/>
      <c r="AI97" s="12"/>
      <c r="AJ97" s="12"/>
      <c r="AK97" s="12"/>
      <c r="AL97" s="12"/>
      <c r="AM97" s="12"/>
      <c r="AN97" s="12"/>
      <c r="AO97" s="12"/>
      <c r="AP97" s="12"/>
    </row>
    <row r="98" spans="1:42" x14ac:dyDescent="0.3">
      <c r="A98" s="39"/>
      <c r="B98" s="15" t="s">
        <v>74</v>
      </c>
      <c r="C98" s="14">
        <f t="shared" si="2"/>
        <v>1274</v>
      </c>
      <c r="D98" s="12">
        <v>55</v>
      </c>
      <c r="E98" s="12">
        <v>2657.42</v>
      </c>
      <c r="F98" s="12"/>
      <c r="G98" s="12"/>
      <c r="H98" s="12">
        <v>1902</v>
      </c>
      <c r="I98" s="12"/>
      <c r="J98" s="13"/>
      <c r="K98" s="12">
        <v>1</v>
      </c>
      <c r="L98" s="12">
        <v>1</v>
      </c>
      <c r="M98" s="12">
        <v>38</v>
      </c>
      <c r="N98" s="12">
        <v>38</v>
      </c>
      <c r="O98" s="12">
        <v>1214</v>
      </c>
      <c r="P98" s="12">
        <v>1214</v>
      </c>
      <c r="Q98" s="12"/>
      <c r="R98" s="12"/>
      <c r="S98" s="12">
        <v>17</v>
      </c>
      <c r="T98" s="12">
        <v>17</v>
      </c>
      <c r="U98" s="12">
        <v>4</v>
      </c>
      <c r="V98" s="12">
        <v>4</v>
      </c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</row>
    <row r="99" spans="1:42" x14ac:dyDescent="0.3">
      <c r="A99" s="39"/>
      <c r="B99" s="15" t="s">
        <v>80</v>
      </c>
      <c r="C99" s="14">
        <f t="shared" si="2"/>
        <v>2220</v>
      </c>
      <c r="D99" s="12">
        <v>16</v>
      </c>
      <c r="E99" s="12">
        <v>7033</v>
      </c>
      <c r="F99" s="12">
        <v>5292.32</v>
      </c>
      <c r="G99" s="12"/>
      <c r="H99" s="12">
        <v>2220</v>
      </c>
      <c r="I99" s="12">
        <v>71</v>
      </c>
      <c r="J99" s="13"/>
      <c r="K99" s="12">
        <v>854</v>
      </c>
      <c r="L99" s="12">
        <v>854</v>
      </c>
      <c r="M99" s="12">
        <v>167</v>
      </c>
      <c r="N99" s="12">
        <v>167</v>
      </c>
      <c r="O99" s="12">
        <v>212</v>
      </c>
      <c r="P99" s="12">
        <v>212</v>
      </c>
      <c r="Q99" s="12">
        <v>572</v>
      </c>
      <c r="R99" s="12">
        <v>572</v>
      </c>
      <c r="S99" s="12">
        <v>411</v>
      </c>
      <c r="T99" s="12">
        <v>411</v>
      </c>
      <c r="U99" s="12">
        <v>1</v>
      </c>
      <c r="V99" s="12">
        <v>1</v>
      </c>
      <c r="W99" s="12">
        <v>3</v>
      </c>
      <c r="X99" s="12">
        <v>3</v>
      </c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</row>
    <row r="100" spans="1:42" x14ac:dyDescent="0.3">
      <c r="A100" s="39"/>
      <c r="B100" s="15" t="s">
        <v>79</v>
      </c>
      <c r="C100" s="14">
        <f t="shared" si="2"/>
        <v>517</v>
      </c>
      <c r="D100" s="12">
        <v>34</v>
      </c>
      <c r="E100" s="12">
        <v>2932.79</v>
      </c>
      <c r="F100" s="12"/>
      <c r="G100" s="12"/>
      <c r="H100" s="12">
        <v>517</v>
      </c>
      <c r="I100" s="12">
        <v>36</v>
      </c>
      <c r="J100" s="13"/>
      <c r="K100" s="12">
        <v>8</v>
      </c>
      <c r="L100" s="12">
        <v>8</v>
      </c>
      <c r="M100" s="12">
        <v>30</v>
      </c>
      <c r="N100" s="12">
        <v>30</v>
      </c>
      <c r="O100" s="12">
        <v>241</v>
      </c>
      <c r="P100" s="12">
        <v>241</v>
      </c>
      <c r="Q100" s="12">
        <v>182</v>
      </c>
      <c r="R100" s="12">
        <v>182</v>
      </c>
      <c r="S100" s="12">
        <v>40</v>
      </c>
      <c r="T100" s="12">
        <v>40</v>
      </c>
      <c r="U100" s="12">
        <v>16</v>
      </c>
      <c r="V100" s="12">
        <v>16</v>
      </c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</row>
    <row r="101" spans="1:42" x14ac:dyDescent="0.3">
      <c r="A101" s="39"/>
      <c r="B101" s="15" t="s">
        <v>78</v>
      </c>
      <c r="C101" s="14">
        <f t="shared" si="2"/>
        <v>202</v>
      </c>
      <c r="D101" s="12">
        <v>16</v>
      </c>
      <c r="E101" s="12">
        <v>2179.35</v>
      </c>
      <c r="F101" s="12"/>
      <c r="G101" s="12"/>
      <c r="H101" s="12">
        <v>202</v>
      </c>
      <c r="I101" s="12">
        <v>20</v>
      </c>
      <c r="J101" s="13"/>
      <c r="K101" s="12">
        <v>14</v>
      </c>
      <c r="L101" s="12">
        <v>14</v>
      </c>
      <c r="M101" s="12">
        <v>5</v>
      </c>
      <c r="N101" s="12">
        <v>5</v>
      </c>
      <c r="O101" s="12">
        <v>40</v>
      </c>
      <c r="P101" s="12">
        <v>40</v>
      </c>
      <c r="Q101" s="12">
        <v>34</v>
      </c>
      <c r="R101" s="12">
        <v>34</v>
      </c>
      <c r="S101" s="12">
        <v>109</v>
      </c>
      <c r="T101" s="12">
        <v>109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</row>
    <row r="102" spans="1:42" x14ac:dyDescent="0.3">
      <c r="A102" s="39"/>
      <c r="B102" s="14" t="s">
        <v>77</v>
      </c>
      <c r="C102" s="14">
        <f t="shared" si="2"/>
        <v>220</v>
      </c>
      <c r="D102" s="12">
        <v>4</v>
      </c>
      <c r="E102" s="12">
        <v>585.83000000000004</v>
      </c>
      <c r="F102" s="12">
        <v>167.87</v>
      </c>
      <c r="G102" s="12"/>
      <c r="H102" s="12">
        <v>220</v>
      </c>
      <c r="I102" s="12"/>
      <c r="J102" s="13"/>
      <c r="K102" s="12">
        <v>73</v>
      </c>
      <c r="L102" s="12">
        <v>73</v>
      </c>
      <c r="M102" s="12">
        <v>5</v>
      </c>
      <c r="N102" s="12">
        <v>5</v>
      </c>
      <c r="O102" s="12">
        <v>37</v>
      </c>
      <c r="P102" s="12">
        <v>37</v>
      </c>
      <c r="Q102" s="12">
        <v>81</v>
      </c>
      <c r="R102" s="12">
        <v>81</v>
      </c>
      <c r="S102" s="12">
        <v>10</v>
      </c>
      <c r="T102" s="12">
        <v>10</v>
      </c>
      <c r="U102" s="12">
        <v>3</v>
      </c>
      <c r="V102" s="12">
        <v>3</v>
      </c>
      <c r="W102" s="12">
        <v>10</v>
      </c>
      <c r="X102" s="12">
        <v>10</v>
      </c>
      <c r="Y102" s="12">
        <v>1</v>
      </c>
      <c r="Z102" s="12">
        <v>1</v>
      </c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</row>
    <row r="103" spans="1:42" ht="32.700000000000003" customHeight="1" x14ac:dyDescent="0.3">
      <c r="A103" s="40" t="s">
        <v>92</v>
      </c>
      <c r="B103" s="40"/>
      <c r="C103" s="40"/>
      <c r="D103" s="11">
        <f t="shared" ref="D103:AP103" si="3">D4*SUM(D7:D102)</f>
        <v>0</v>
      </c>
      <c r="E103" s="11">
        <f t="shared" si="3"/>
        <v>0</v>
      </c>
      <c r="F103" s="11">
        <f t="shared" si="3"/>
        <v>0</v>
      </c>
      <c r="G103" s="11">
        <f t="shared" si="3"/>
        <v>0</v>
      </c>
      <c r="H103" s="11">
        <f t="shared" si="3"/>
        <v>0</v>
      </c>
      <c r="I103" s="11">
        <f t="shared" si="3"/>
        <v>0</v>
      </c>
      <c r="J103" s="11">
        <f t="shared" si="3"/>
        <v>0</v>
      </c>
      <c r="K103" s="11">
        <f t="shared" si="3"/>
        <v>0</v>
      </c>
      <c r="L103" s="11">
        <f t="shared" si="3"/>
        <v>0</v>
      </c>
      <c r="M103" s="11">
        <f t="shared" si="3"/>
        <v>0</v>
      </c>
      <c r="N103" s="11">
        <f t="shared" si="3"/>
        <v>0</v>
      </c>
      <c r="O103" s="11">
        <f t="shared" si="3"/>
        <v>0</v>
      </c>
      <c r="P103" s="11">
        <f t="shared" si="3"/>
        <v>0</v>
      </c>
      <c r="Q103" s="11">
        <f t="shared" si="3"/>
        <v>0</v>
      </c>
      <c r="R103" s="11">
        <f t="shared" si="3"/>
        <v>0</v>
      </c>
      <c r="S103" s="11">
        <f t="shared" si="3"/>
        <v>0</v>
      </c>
      <c r="T103" s="11">
        <f t="shared" si="3"/>
        <v>0</v>
      </c>
      <c r="U103" s="11">
        <f t="shared" si="3"/>
        <v>0</v>
      </c>
      <c r="V103" s="11">
        <f t="shared" si="3"/>
        <v>0</v>
      </c>
      <c r="W103" s="11">
        <f t="shared" si="3"/>
        <v>0</v>
      </c>
      <c r="X103" s="11">
        <f t="shared" si="3"/>
        <v>0</v>
      </c>
      <c r="Y103" s="11">
        <f t="shared" si="3"/>
        <v>0</v>
      </c>
      <c r="Z103" s="11">
        <f t="shared" si="3"/>
        <v>0</v>
      </c>
      <c r="AA103" s="11">
        <f t="shared" si="3"/>
        <v>0</v>
      </c>
      <c r="AB103" s="11">
        <f t="shared" si="3"/>
        <v>0</v>
      </c>
      <c r="AC103" s="11">
        <f t="shared" si="3"/>
        <v>0</v>
      </c>
      <c r="AD103" s="11">
        <f t="shared" si="3"/>
        <v>0</v>
      </c>
      <c r="AE103" s="11">
        <f t="shared" si="3"/>
        <v>0</v>
      </c>
      <c r="AF103" s="11">
        <f t="shared" si="3"/>
        <v>0</v>
      </c>
      <c r="AG103" s="11">
        <f t="shared" si="3"/>
        <v>0</v>
      </c>
      <c r="AH103" s="11">
        <f t="shared" si="3"/>
        <v>0</v>
      </c>
      <c r="AI103" s="11">
        <f t="shared" si="3"/>
        <v>0</v>
      </c>
      <c r="AJ103" s="11">
        <f t="shared" si="3"/>
        <v>0</v>
      </c>
      <c r="AK103" s="11">
        <f t="shared" si="3"/>
        <v>0</v>
      </c>
      <c r="AL103" s="11">
        <f t="shared" si="3"/>
        <v>0</v>
      </c>
      <c r="AM103" s="11">
        <f t="shared" si="3"/>
        <v>0</v>
      </c>
      <c r="AN103" s="11">
        <f t="shared" si="3"/>
        <v>0</v>
      </c>
      <c r="AO103" s="11">
        <f t="shared" si="3"/>
        <v>0</v>
      </c>
      <c r="AP103" s="11">
        <f t="shared" si="3"/>
        <v>0</v>
      </c>
    </row>
    <row r="104" spans="1:42" ht="55.95" customHeight="1" x14ac:dyDescent="0.3">
      <c r="A104" s="41" t="s">
        <v>93</v>
      </c>
      <c r="B104" s="42"/>
      <c r="C104" s="43"/>
      <c r="D104" s="10"/>
      <c r="E104" s="1"/>
    </row>
    <row r="105" spans="1:42" ht="55.95" customHeight="1" x14ac:dyDescent="0.3">
      <c r="A105" s="41" t="s">
        <v>94</v>
      </c>
      <c r="B105" s="42"/>
      <c r="C105" s="43"/>
      <c r="D105" s="10"/>
      <c r="E105" s="1"/>
    </row>
    <row r="106" spans="1:42" ht="55.95" customHeight="1" x14ac:dyDescent="0.3">
      <c r="A106" s="47" t="s">
        <v>95</v>
      </c>
      <c r="B106" s="48"/>
      <c r="C106" s="49"/>
      <c r="D106" s="9"/>
      <c r="E106" s="1"/>
    </row>
    <row r="107" spans="1:42" x14ac:dyDescent="0.3">
      <c r="I107" s="1"/>
    </row>
    <row r="108" spans="1:42" x14ac:dyDescent="0.3">
      <c r="A108" s="44" t="s">
        <v>96</v>
      </c>
      <c r="B108" s="44"/>
      <c r="C108" s="44"/>
      <c r="D108" s="6">
        <f>$D$104+SUM($D$103:$I$103)+SUM($K$103:$AP$103)</f>
        <v>0</v>
      </c>
      <c r="E108" s="6"/>
      <c r="F108" s="5"/>
      <c r="G108" s="6"/>
      <c r="H108" s="5"/>
      <c r="I108" s="1"/>
    </row>
    <row r="109" spans="1:42" x14ac:dyDescent="0.3">
      <c r="A109" s="44" t="s">
        <v>100</v>
      </c>
      <c r="B109" s="44"/>
      <c r="C109" s="44"/>
      <c r="D109" s="6">
        <f>D108+(D108*$D$106)</f>
        <v>0</v>
      </c>
      <c r="E109" s="6"/>
      <c r="F109" s="5"/>
      <c r="G109" s="6"/>
      <c r="H109" s="5"/>
      <c r="I109" s="1"/>
    </row>
    <row r="110" spans="1:42" x14ac:dyDescent="0.3">
      <c r="A110" s="44" t="s">
        <v>97</v>
      </c>
      <c r="B110" s="44"/>
      <c r="C110" s="44"/>
      <c r="D110" s="6">
        <f>SUM($D$103:$I$103)+SUM($K$103:$AP$103)</f>
        <v>0</v>
      </c>
      <c r="E110" s="6"/>
      <c r="F110" s="5"/>
      <c r="G110" s="6"/>
      <c r="H110" s="5"/>
      <c r="I110" s="1"/>
    </row>
    <row r="111" spans="1:42" x14ac:dyDescent="0.3">
      <c r="A111" s="44" t="s">
        <v>101</v>
      </c>
      <c r="B111" s="44"/>
      <c r="C111" s="44"/>
      <c r="D111" s="6">
        <f>D110+(D110*$D$106)</f>
        <v>0</v>
      </c>
      <c r="E111" s="6"/>
      <c r="F111" s="5"/>
      <c r="G111" s="6"/>
      <c r="H111" s="5"/>
      <c r="I111" s="1"/>
    </row>
    <row r="112" spans="1:42" x14ac:dyDescent="0.3">
      <c r="A112" s="44" t="s">
        <v>98</v>
      </c>
      <c r="B112" s="44"/>
      <c r="C112" s="44"/>
      <c r="D112" s="6">
        <f>SUM($D$103:$I$103)+SUM($K$103:$AP$103)</f>
        <v>0</v>
      </c>
      <c r="E112" s="6"/>
      <c r="F112" s="5"/>
      <c r="G112" s="6"/>
      <c r="H112" s="5"/>
      <c r="I112" s="1"/>
    </row>
    <row r="113" spans="1:9" x14ac:dyDescent="0.3">
      <c r="A113" s="44" t="s">
        <v>102</v>
      </c>
      <c r="B113" s="44"/>
      <c r="C113" s="44"/>
      <c r="D113" s="6">
        <f>D112+(D112*$D$106)</f>
        <v>0</v>
      </c>
      <c r="E113" s="6"/>
      <c r="F113" s="5"/>
      <c r="G113" s="6"/>
      <c r="H113" s="5"/>
      <c r="I113" s="1"/>
    </row>
    <row r="114" spans="1:9" x14ac:dyDescent="0.3">
      <c r="A114" s="44" t="s">
        <v>99</v>
      </c>
      <c r="B114" s="44"/>
      <c r="C114" s="44"/>
      <c r="D114" s="6">
        <f>SUM($D$103:$J$103)+SUM($K$103:$AP$103)+$D$105</f>
        <v>0</v>
      </c>
      <c r="E114" s="6"/>
      <c r="F114" s="5"/>
      <c r="G114" s="6"/>
      <c r="H114" s="5"/>
      <c r="I114" s="1"/>
    </row>
    <row r="115" spans="1:9" x14ac:dyDescent="0.3">
      <c r="A115" s="44" t="s">
        <v>103</v>
      </c>
      <c r="B115" s="44"/>
      <c r="C115" s="44"/>
      <c r="D115" s="6">
        <f>D114+(D114*$D$106)</f>
        <v>0</v>
      </c>
      <c r="E115" s="6"/>
      <c r="F115" s="5"/>
      <c r="G115" s="6"/>
      <c r="H115" s="5"/>
      <c r="I115" s="1"/>
    </row>
    <row r="116" spans="1:9" x14ac:dyDescent="0.3">
      <c r="A116" s="45" t="s">
        <v>104</v>
      </c>
      <c r="B116" s="45"/>
      <c r="C116" s="45"/>
      <c r="D116" s="8">
        <f>D108+D110+D112+D114</f>
        <v>0</v>
      </c>
      <c r="E116" s="8"/>
      <c r="F116" s="5"/>
      <c r="G116" s="8"/>
      <c r="H116" s="5"/>
      <c r="I116" s="1"/>
    </row>
    <row r="117" spans="1:9" x14ac:dyDescent="0.3">
      <c r="A117" s="46" t="s">
        <v>105</v>
      </c>
      <c r="B117" s="46"/>
      <c r="C117" s="46"/>
      <c r="D117" s="7">
        <f>D116+(D116*$D$106)</f>
        <v>0</v>
      </c>
      <c r="E117" s="6"/>
      <c r="F117" s="5"/>
      <c r="G117" s="6"/>
      <c r="H117" s="5"/>
      <c r="I117" s="1"/>
    </row>
  </sheetData>
  <mergeCells count="46">
    <mergeCell ref="A114:C114"/>
    <mergeCell ref="A116:C116"/>
    <mergeCell ref="A117:C117"/>
    <mergeCell ref="A105:C105"/>
    <mergeCell ref="A106:C106"/>
    <mergeCell ref="A108:C108"/>
    <mergeCell ref="A110:C110"/>
    <mergeCell ref="A112:C112"/>
    <mergeCell ref="A109:C109"/>
    <mergeCell ref="A111:C111"/>
    <mergeCell ref="A113:C113"/>
    <mergeCell ref="A115:C115"/>
    <mergeCell ref="A79:A86"/>
    <mergeCell ref="A87:A94"/>
    <mergeCell ref="A95:A102"/>
    <mergeCell ref="A103:C103"/>
    <mergeCell ref="A104:C104"/>
    <mergeCell ref="A39:A46"/>
    <mergeCell ref="A47:A54"/>
    <mergeCell ref="A55:A62"/>
    <mergeCell ref="A63:A70"/>
    <mergeCell ref="A71:A78"/>
    <mergeCell ref="A31:A38"/>
    <mergeCell ref="A3:C3"/>
    <mergeCell ref="A4:C4"/>
    <mergeCell ref="AC3:AD3"/>
    <mergeCell ref="AE3:AF3"/>
    <mergeCell ref="O3:P3"/>
    <mergeCell ref="A15:A22"/>
    <mergeCell ref="A23:A30"/>
    <mergeCell ref="K3:L3"/>
    <mergeCell ref="M3:N3"/>
    <mergeCell ref="A2:C2"/>
    <mergeCell ref="AG3:AH3"/>
    <mergeCell ref="AO3:AP3"/>
    <mergeCell ref="A5:AP5"/>
    <mergeCell ref="A7:A14"/>
    <mergeCell ref="AI3:AJ3"/>
    <mergeCell ref="AK3:AL3"/>
    <mergeCell ref="AM3:AN3"/>
    <mergeCell ref="Q3:R3"/>
    <mergeCell ref="S3:T3"/>
    <mergeCell ref="U3:V3"/>
    <mergeCell ref="W3:X3"/>
    <mergeCell ref="Y3:Z3"/>
    <mergeCell ref="AA3:AB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D99C82722FD74BAAE3B937105F1558" ma:contentTypeVersion="10" ma:contentTypeDescription="Crée un document." ma:contentTypeScope="" ma:versionID="6c87d53c093012c999920b2153dde590">
  <xsd:schema xmlns:xsd="http://www.w3.org/2001/XMLSchema" xmlns:xs="http://www.w3.org/2001/XMLSchema" xmlns:p="http://schemas.microsoft.com/office/2006/metadata/properties" xmlns:ns2="5b3aa602-34b9-4189-81f6-fcbc8eb10521" xmlns:ns3="2b13da1a-763c-4497-97b5-d1b06ed6ea27" targetNamespace="http://schemas.microsoft.com/office/2006/metadata/properties" ma:root="true" ma:fieldsID="a80ad6c144035c9d5aa7749a5ec3a73f" ns2:_="" ns3:_="">
    <xsd:import namespace="5b3aa602-34b9-4189-81f6-fcbc8eb10521"/>
    <xsd:import namespace="2b13da1a-763c-4497-97b5-d1b06ed6ea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aa602-34b9-4189-81f6-fcbc8eb105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13da1a-763c-4497-97b5-d1b06ed6ea2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C75891-11D5-48E4-B77C-B172DDDF38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3aa602-34b9-4189-81f6-fcbc8eb10521"/>
    <ds:schemaRef ds:uri="2b13da1a-763c-4497-97b5-d1b06ed6ea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133240-E043-4876-8A92-8666D4FE711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FAE8BC0-6728-459D-BF52-F2133D8F2D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Manager/>
  <Company>CNED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Jossaud Alain</dc:creator>
  <cp:keywords/>
  <dc:description/>
  <cp:lastModifiedBy>Lallain Sabrina</cp:lastModifiedBy>
  <cp:revision/>
  <dcterms:created xsi:type="dcterms:W3CDTF">2025-07-16T11:26:15Z</dcterms:created>
  <dcterms:modified xsi:type="dcterms:W3CDTF">2025-08-07T14:32:33Z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0x010100E9D99C82722FD74BAAE3B937105F1558</vt:lpwstr>
  </property>
</Properties>
</file>