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N:\Gestion ACHATS\ACHAT\DOSSIERS ACHETEURS\01 - Affaires en cours\2025-043-CR-D Détecteurs neutrons\"/>
    </mc:Choice>
  </mc:AlternateContent>
  <xr:revisionPtr revIDLastSave="0" documentId="13_ncr:1_{DF710AEF-E104-4F8F-AC8E-AB47D9F6E2EC}" xr6:coauthVersionLast="47" xr6:coauthVersionMax="47" xr10:uidLastSave="{00000000-0000-0000-0000-000000000000}"/>
  <bookViews>
    <workbookView xWindow="57480" yWindow="-120" windowWidth="29040" windowHeight="17520" xr2:uid="{00000000-000D-0000-FFFF-FFFF00000000}"/>
  </bookViews>
  <sheets>
    <sheet name="LOT1" sheetId="1" r:id="rId1"/>
    <sheet name="LOT2" sheetId="2" r:id="rId2"/>
    <sheet name="LOT3" sheetId="3" r:id="rId3"/>
    <sheet name="LOT4" sheetId="4" r:id="rId4"/>
  </sheets>
  <definedNames>
    <definedName name="_xlnm.Print_Area" localSheetId="0">'LOT1'!$A$1:$D$20</definedName>
    <definedName name="_xlnm.Print_Area" localSheetId="1">'LOT2'!$A$1:$I$37</definedName>
    <definedName name="_xlnm.Print_Area" localSheetId="2">'LOT3'!$A$1:$H$23</definedName>
    <definedName name="_xlnm.Print_Area" localSheetId="3">'LOT4'!$A$1:$M$47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13" i="1"/>
  <c r="D7" i="1"/>
  <c r="D8" i="1"/>
  <c r="D9" i="1"/>
  <c r="D10" i="1"/>
  <c r="D12" i="1"/>
  <c r="G16" i="3"/>
  <c r="G15" i="3"/>
  <c r="G14" i="3"/>
  <c r="F9" i="3"/>
  <c r="G9" i="3" s="1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D11" i="1" l="1"/>
  <c r="F41" i="4"/>
  <c r="G41" i="4" s="1"/>
  <c r="F39" i="4"/>
  <c r="G39" i="4" s="1"/>
  <c r="F35" i="4"/>
  <c r="G35" i="4" s="1"/>
  <c r="F36" i="4"/>
  <c r="G36" i="4" s="1"/>
  <c r="F37" i="4"/>
  <c r="G37" i="4" s="1"/>
  <c r="F34" i="4"/>
  <c r="G34" i="4" s="1"/>
  <c r="F30" i="4"/>
  <c r="G30" i="4" s="1"/>
  <c r="F31" i="4"/>
  <c r="G31" i="4" s="1"/>
  <c r="F32" i="4"/>
  <c r="G32" i="4" s="1"/>
  <c r="F29" i="4"/>
  <c r="G29" i="4" s="1"/>
  <c r="F23" i="4"/>
  <c r="G23" i="4" s="1"/>
  <c r="F24" i="4"/>
  <c r="G24" i="4" s="1"/>
  <c r="F25" i="4"/>
  <c r="G25" i="4" s="1"/>
  <c r="F26" i="4"/>
  <c r="G26" i="4" s="1"/>
  <c r="F27" i="4"/>
  <c r="G27" i="4" s="1"/>
  <c r="F22" i="4"/>
  <c r="G22" i="4" s="1"/>
  <c r="F14" i="4"/>
  <c r="G14" i="4" s="1"/>
  <c r="F15" i="4"/>
  <c r="G15" i="4" s="1"/>
  <c r="F16" i="4"/>
  <c r="G16" i="4" s="1"/>
  <c r="F17" i="4"/>
  <c r="G17" i="4" s="1"/>
  <c r="F18" i="4"/>
  <c r="G18" i="4" s="1"/>
  <c r="F19" i="4"/>
  <c r="G19" i="4" s="1"/>
  <c r="F20" i="4"/>
  <c r="G20" i="4" s="1"/>
  <c r="F13" i="4"/>
  <c r="G13" i="4" s="1"/>
  <c r="F11" i="4"/>
  <c r="G11" i="4" s="1"/>
  <c r="M10" i="4"/>
  <c r="N10" i="4" s="1"/>
  <c r="M11" i="4"/>
  <c r="N11" i="4" s="1"/>
  <c r="M12" i="4"/>
  <c r="N12" i="4" s="1"/>
  <c r="M13" i="4"/>
  <c r="N13" i="4" s="1"/>
  <c r="M14" i="4"/>
  <c r="N14" i="4" s="1"/>
  <c r="M15" i="4"/>
  <c r="N15" i="4" s="1"/>
  <c r="M16" i="4"/>
  <c r="N16" i="4" s="1"/>
  <c r="M17" i="4"/>
  <c r="N17" i="4" s="1"/>
  <c r="M18" i="4"/>
  <c r="N18" i="4" s="1"/>
  <c r="M19" i="4"/>
  <c r="N19" i="4" s="1"/>
  <c r="M20" i="4"/>
  <c r="N20" i="4" s="1"/>
  <c r="M21" i="4"/>
  <c r="N21" i="4" s="1"/>
  <c r="M22" i="4"/>
  <c r="N22" i="4" s="1"/>
  <c r="M23" i="4"/>
  <c r="N23" i="4" s="1"/>
  <c r="M24" i="4"/>
  <c r="N24" i="4" s="1"/>
  <c r="M25" i="4"/>
  <c r="N25" i="4" s="1"/>
  <c r="M26" i="4"/>
  <c r="N26" i="4" s="1"/>
  <c r="M27" i="4"/>
  <c r="N27" i="4" s="1"/>
  <c r="M9" i="4"/>
  <c r="N9" i="4" s="1"/>
  <c r="F15" i="3"/>
  <c r="F16" i="3"/>
  <c r="F14" i="3"/>
  <c r="F8" i="3"/>
  <c r="G8" i="3" s="1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17" i="2"/>
  <c r="F9" i="2"/>
  <c r="G9" i="2" s="1"/>
  <c r="F10" i="2"/>
  <c r="G10" i="2" s="1"/>
  <c r="F12" i="2"/>
  <c r="G12" i="2" s="1"/>
  <c r="F8" i="2"/>
  <c r="G8" i="2" s="1"/>
  <c r="D6" i="1"/>
  <c r="D15" i="1" l="1"/>
  <c r="C42" i="4"/>
  <c r="G42" i="4" s="1"/>
  <c r="F10" i="3"/>
  <c r="G10" i="3" s="1"/>
  <c r="B42" i="4"/>
  <c r="D11" i="2" l="1"/>
  <c r="F11" i="2" s="1"/>
  <c r="F13" i="2" l="1"/>
  <c r="G13" i="2" s="1"/>
  <c r="G11" i="2"/>
</calcChain>
</file>

<file path=xl/sharedStrings.xml><?xml version="1.0" encoding="utf-8"?>
<sst xmlns="http://schemas.openxmlformats.org/spreadsheetml/2006/main" count="242" uniqueCount="146">
  <si>
    <t>DESIGNATION</t>
  </si>
  <si>
    <t>UNITE</t>
  </si>
  <si>
    <t>QUANTITE</t>
  </si>
  <si>
    <t>m²</t>
  </si>
  <si>
    <t>selon besoin</t>
  </si>
  <si>
    <t>U</t>
  </si>
  <si>
    <t>2 entretien/an minimum et selon besoin</t>
  </si>
  <si>
    <t>ml</t>
  </si>
  <si>
    <t>Abattage d'arbre, remise en état du terrain et evacuation</t>
  </si>
  <si>
    <t>A = Alnus glutinosa en cépée</t>
  </si>
  <si>
    <t>B = Alnus glutinosa en tige</t>
  </si>
  <si>
    <t xml:space="preserve">C = Fraxinus tomentosum </t>
  </si>
  <si>
    <t>D = Quercus palustis</t>
  </si>
  <si>
    <t xml:space="preserve">E = Betula pendula </t>
  </si>
  <si>
    <t>F = Pinus Nigra 350/400MG</t>
  </si>
  <si>
    <t>Corylus avellana</t>
  </si>
  <si>
    <t>Cornus sanguinea</t>
  </si>
  <si>
    <t>Ligustrum vulgare 1/1,10 m</t>
  </si>
  <si>
    <t>Prunus spinosa</t>
  </si>
  <si>
    <t>Viburnum opulus</t>
  </si>
  <si>
    <t>Rosa rugosa</t>
  </si>
  <si>
    <t>jouvence annuelle et selon besoin</t>
  </si>
  <si>
    <t>EMPLACEMENT</t>
  </si>
  <si>
    <t>QTE</t>
  </si>
  <si>
    <t>Bâtiment SYNCHROTRON</t>
  </si>
  <si>
    <t>BAC COULEUR ALU Diam 50, ht 41cm + KENTIA 190</t>
  </si>
  <si>
    <t>1er étage</t>
  </si>
  <si>
    <t>Couloir devant salle de contrôle</t>
  </si>
  <si>
    <t>BAC COULEUR ALU Diam 50, ht 41cm + YUCA 160</t>
  </si>
  <si>
    <t>BAC COULEUR ALU Diam 50, ht 41cm + LEMON 150</t>
  </si>
  <si>
    <t>BAC COULEUR ALU Diam 50, ht 41cm + AMATE 160</t>
  </si>
  <si>
    <t xml:space="preserve">Couloir </t>
  </si>
  <si>
    <t>BAC COULEUR ALU 70x35, ht 48cm + composition</t>
  </si>
  <si>
    <t>Cafétéria oreille 2</t>
  </si>
  <si>
    <t>BAC COULEUR ALU Diam 50, ht 41cm + FICUS 180</t>
  </si>
  <si>
    <t>Cafétéria oreille 3</t>
  </si>
  <si>
    <t>BAC COULEUR ALU Diam 50, ht 41cm + FICUS 130</t>
  </si>
  <si>
    <t>Cafétéria oreille 5</t>
  </si>
  <si>
    <t>BAC COULEUR ALU Diam 50, ht 41cm + JANET CRAIG 150</t>
  </si>
  <si>
    <t>Cafétéria oreille 6</t>
  </si>
  <si>
    <t>BAC COULEUR ALU Diam 50, ht 41cm + FICUS TOUFFE 180</t>
  </si>
  <si>
    <t>Bâtiment CENTRAL</t>
  </si>
  <si>
    <t>BAC Diam 91, ht 66cm + BUCIDA ht 300cm (semi-hydro)</t>
  </si>
  <si>
    <t>Cafétéria</t>
  </si>
  <si>
    <t>BAC Diam 60, ht 53cm + PHOENIX ROBELLINI ht 250cm (semi-hydro)</t>
  </si>
  <si>
    <t>Aile de droite (puits de lumières)</t>
  </si>
  <si>
    <t xml:space="preserve">BAC Diam 60, ht 53cm + PLANTES ht 210cm </t>
  </si>
  <si>
    <t>Aile de gauche (puits de lumières)</t>
  </si>
  <si>
    <t>Bibliothèque RDC</t>
  </si>
  <si>
    <t xml:space="preserve">BAC Diam 40, ht 39cm + PLANTES ht 140/150cm </t>
  </si>
  <si>
    <t>Bibliothèque 1e étage</t>
  </si>
  <si>
    <t>MAISON D'HEBERGEMENT</t>
  </si>
  <si>
    <t>BAC 90x90, ht 90cm + FICUS SPECIMEN ht 320cm</t>
  </si>
  <si>
    <t>Bureau du responsable</t>
  </si>
  <si>
    <t>BAC 23x23, ht 20cm + YUCCA RAMIFIE ht 50cm</t>
  </si>
  <si>
    <t>1er étage espace détente</t>
  </si>
  <si>
    <t>BAC 42x42, ht 80cm + YUCCA RAMIFIE ht 120cm</t>
  </si>
  <si>
    <t>1er étage contre le mur</t>
  </si>
  <si>
    <t>BAC 35x35, ht 90cm + CYCAS ht 50/60cm</t>
  </si>
  <si>
    <t>RESTAURANT</t>
  </si>
  <si>
    <t>BAC Diam 60, ht 53cm + BEAUCARNEA ht 230cm (semi-hydro)</t>
  </si>
  <si>
    <t>BAC 70x35 + PLANTES ht 100cm</t>
  </si>
  <si>
    <t xml:space="preserve">BAC Diam 60 + MASSANGEANA ht 160cm </t>
  </si>
  <si>
    <t>Bâtiment T4</t>
  </si>
  <si>
    <t>BAC Diam 50 + PHILO MONSTERA ht 180cm</t>
  </si>
  <si>
    <t>Bâtiment Accueil</t>
  </si>
  <si>
    <t xml:space="preserve">BAC Diam 91, ht 66cm + ARECA ht 210/250cm </t>
  </si>
  <si>
    <t>TOTAL PLANTES</t>
  </si>
  <si>
    <t>JONCS</t>
  </si>
  <si>
    <t>IRIS</t>
  </si>
  <si>
    <t>REMPLACEMENT DES PLANTATIONS JARDINS CREUX</t>
  </si>
  <si>
    <t>KENTIA 190</t>
  </si>
  <si>
    <t>FICUS 180</t>
  </si>
  <si>
    <t>FICUS TOUFFE 180</t>
  </si>
  <si>
    <t>CYCAS ht 50/60cm</t>
  </si>
  <si>
    <t>PHOENIX ROBELLINI ht 250cm (semi-hydro)</t>
  </si>
  <si>
    <t>BEAUCARNEA ht 230cm (semi-hydro)</t>
  </si>
  <si>
    <t xml:space="preserve">MASSANGEANA ht 160cm </t>
  </si>
  <si>
    <t>PHILO MONSTERA ht 180cm</t>
  </si>
  <si>
    <t>FREQUENCE ANNUELLE</t>
  </si>
  <si>
    <t>PRIX UNITAIRE en Euros H.T.</t>
  </si>
  <si>
    <t>MONTANT TOTAL en Euros H.T.</t>
  </si>
  <si>
    <t>MONTANT TOTAL</t>
  </si>
  <si>
    <t xml:space="preserve">Titulaire : </t>
  </si>
  <si>
    <t xml:space="preserve">Nom : </t>
  </si>
  <si>
    <t xml:space="preserve">Date : </t>
  </si>
  <si>
    <t>Signature :</t>
  </si>
  <si>
    <t>LOT 2 - ENTRETIEN ARBRES ET ARBUSTES</t>
  </si>
  <si>
    <t>L’entretien des arbres comprenant, si nécessaire, la taille, l’ébourgeonnage des troncs, la surveillance du tuteurage, les traitements,  les arrosages, le désherbage et le nettoyage des cuvettes</t>
  </si>
  <si>
    <t>L’entretien des jeunes arbres comprenant, si nécessaire, l’ébourgeonnage des troncs, la surveillance du tuteurage, les traitements phytosanitaires, les arrosages, le désherbage et le nettoyage des cuvettes</t>
  </si>
  <si>
    <t>L’entretien des arbustes comprenant le désherbage régulier du paillage, binage après disparition du paillage, la taille à la saison appropriée suivant les espèces, les traitements phytosanitaires en cas de nécessité</t>
  </si>
  <si>
    <t>L’entretien des arbustes en haies comprenant la taille de formation, le désherbage au pied par binage et le nettoyage</t>
  </si>
  <si>
    <t>IPANEMA - L’entretien des arbres comprenant, si nécessaire, l’ébourgeonnage des troncs, la surveillance du tuteurage, les traitements,  les arrosages, le désherbage et le nettoyage des cuvettes</t>
  </si>
  <si>
    <t>LOT 3 - JARDIN CREUX ET PRAIRIE FLEURIE</t>
  </si>
  <si>
    <t>L’entretien du jardin creux comprenant le désherbage régulier, la coupe des graminées et vivaces en fin de saison et le nettoyage général y compris renouvellement si nécessaire</t>
  </si>
  <si>
    <t>L’entretien de la parcelle « prairie fleurie » comprenant le désherbage et le renouvellement des plantations, si nécessaire</t>
  </si>
  <si>
    <t>GRAMINEES</t>
  </si>
  <si>
    <t>LOT 4 - PLANTES INTERIEURES</t>
  </si>
  <si>
    <t>NOMBRE DE PASSAGE</t>
  </si>
  <si>
    <t>Rez de chaussée</t>
  </si>
  <si>
    <t>Entrée à droite</t>
  </si>
  <si>
    <t>Hall d'entrée</t>
  </si>
  <si>
    <t>Salle de restauration</t>
  </si>
  <si>
    <t>Salon VIP</t>
  </si>
  <si>
    <t>Hall</t>
  </si>
  <si>
    <t>BORDEREAU DE PRIX POUR REMPLACEMENT</t>
  </si>
  <si>
    <t xml:space="preserve">ARECA ht 210/250cm </t>
  </si>
  <si>
    <t>Plantation  Arbre (à compléter par le soumissionnaire)</t>
  </si>
  <si>
    <t>Plantation  Arbustes (à compléter par le soumissionnaire)</t>
  </si>
  <si>
    <t>Gazon (à compléter par le soumissionnaire)</t>
  </si>
  <si>
    <t>BORDEREAU A COMPLETER PAR LE SOUMISSIONNAIRE</t>
  </si>
  <si>
    <t xml:space="preserve"> Le soumissionnaire remet la DPGF complétée sous forme PDF signée, conforme, ET sous forme de fichier EXCEL </t>
  </si>
  <si>
    <t>YUCA 160</t>
  </si>
  <si>
    <t>LEMON 150</t>
  </si>
  <si>
    <t>AMATE 160</t>
  </si>
  <si>
    <t>FICUS 130</t>
  </si>
  <si>
    <t>JANET CRAIG 150</t>
  </si>
  <si>
    <t>BUCIDA ht 300cm (semi-hydro)</t>
  </si>
  <si>
    <t>FICUS SPECIMEN ht 320cm</t>
  </si>
  <si>
    <t>YUCCA RAMIFIE ht 50cm</t>
  </si>
  <si>
    <t>YUCCA RAMIFIE ht 120cm</t>
  </si>
  <si>
    <t>Mathieu LUCAS ( Chef d'agence)</t>
  </si>
  <si>
    <t>Taille des 
végétaux</t>
  </si>
  <si>
    <t>200/250</t>
  </si>
  <si>
    <t>14/16</t>
  </si>
  <si>
    <t>350/400MG</t>
  </si>
  <si>
    <t>90/120</t>
  </si>
  <si>
    <t>80/100</t>
  </si>
  <si>
    <t>60/90</t>
  </si>
  <si>
    <t>Prix Total H.T. révisé</t>
  </si>
  <si>
    <t>DERICHEBOURG ESPACES VERTS</t>
  </si>
  <si>
    <t xml:space="preserve">P/O </t>
  </si>
  <si>
    <t>CR 60240085 -  Entretien des espaces verts du site Synchrotron SOLEIL</t>
  </si>
  <si>
    <t>Indice de revision du 01/07/2025 au 30/06/2026</t>
  </si>
  <si>
    <t>Prix unitaire HT en € révisé</t>
  </si>
  <si>
    <t>Indice de révision du 01/07/2025 au 30/06/2026 :</t>
  </si>
  <si>
    <t>Fourniture des équipements</t>
  </si>
  <si>
    <t>Mise en service de l'ensemble des équipements</t>
  </si>
  <si>
    <t>Formation du personnel SOLEIL</t>
  </si>
  <si>
    <t>Transport DPU SOLEIL St Aubin- F  (INCOTERMS 2020 )</t>
  </si>
  <si>
    <t>Affaire 2025-043-CR-D - Demande de devis pour 2 moniteurs de neutrons</t>
  </si>
  <si>
    <t>Durée de la garantie des équipements (en mois)</t>
  </si>
  <si>
    <t>Prix de la garantie d'une année supplémentaire pour les équipements (en mois)</t>
  </si>
  <si>
    <t>Durée de la garantie des pièces détachées (en mois)</t>
  </si>
  <si>
    <t>Prix de la garantie d'une année supplémentaire pour les pièces détachées (en mois)</t>
  </si>
  <si>
    <t>Partie à compléter par le candidat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</si>
</sst>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00B05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u/>
      <sz val="10"/>
      <color theme="1"/>
      <name val="Calibri"/>
      <family val="2"/>
      <scheme val="minor"/>
    </font>
    <font>
      <b/>
      <sz val="10"/>
      <color rgb="FF0070C0"/>
      <name val="Calibri"/>
      <family val="2"/>
      <scheme val="minor"/>
    </font>
    <font>
      <sz val="10"/>
      <color rgb="FF0070C0"/>
      <name val="Arial"/>
      <family val="2"/>
    </font>
    <font>
      <b/>
      <sz val="8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wrapText="1"/>
    </xf>
    <xf numFmtId="0" fontId="6" fillId="0" borderId="0" xfId="0" applyFont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9" fillId="0" borderId="0" xfId="0" applyFont="1"/>
    <xf numFmtId="0" fontId="1" fillId="0" borderId="0" xfId="0" applyFont="1" applyAlignment="1">
      <alignment vertical="center"/>
    </xf>
    <xf numFmtId="164" fontId="1" fillId="0" borderId="5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21" xfId="0" applyFont="1" applyBorder="1" applyAlignment="1">
      <alignment vertical="top" wrapText="1"/>
    </xf>
    <xf numFmtId="164" fontId="1" fillId="0" borderId="22" xfId="0" applyNumberFormat="1" applyFont="1" applyBorder="1" applyAlignment="1">
      <alignment horizontal="right" vertical="center"/>
    </xf>
    <xf numFmtId="0" fontId="1" fillId="0" borderId="13" xfId="0" applyFont="1" applyBorder="1" applyAlignment="1">
      <alignment vertical="top" wrapText="1"/>
    </xf>
    <xf numFmtId="164" fontId="1" fillId="0" borderId="1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12" fillId="0" borderId="0" xfId="0" applyFont="1"/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vertical="center"/>
    </xf>
    <xf numFmtId="0" fontId="1" fillId="0" borderId="21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1" fillId="0" borderId="4" xfId="0" applyNumberFormat="1" applyFont="1" applyBorder="1" applyAlignment="1">
      <alignment horizontal="right" vertical="center"/>
    </xf>
    <xf numFmtId="164" fontId="1" fillId="0" borderId="26" xfId="0" applyNumberFormat="1" applyFont="1" applyBorder="1" applyAlignment="1">
      <alignment horizontal="right" vertical="center"/>
    </xf>
    <xf numFmtId="164" fontId="11" fillId="2" borderId="20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right" vertical="center"/>
    </xf>
    <xf numFmtId="164" fontId="1" fillId="0" borderId="17" xfId="0" applyNumberFormat="1" applyFont="1" applyBorder="1" applyAlignment="1">
      <alignment horizontal="right" vertical="center"/>
    </xf>
    <xf numFmtId="0" fontId="1" fillId="0" borderId="15" xfId="0" applyFont="1" applyBorder="1" applyAlignment="1">
      <alignment vertical="center" wrapText="1"/>
    </xf>
    <xf numFmtId="0" fontId="4" fillId="0" borderId="0" xfId="0" applyFont="1" applyAlignment="1">
      <alignment horizontal="center" vertical="top" wrapText="1"/>
    </xf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9" fillId="0" borderId="0" xfId="0" applyFont="1" applyAlignment="1">
      <alignment horizontal="left"/>
    </xf>
    <xf numFmtId="0" fontId="0" fillId="0" borderId="5" xfId="0" applyBorder="1"/>
    <xf numFmtId="0" fontId="5" fillId="2" borderId="5" xfId="0" applyFont="1" applyFill="1" applyBorder="1" applyAlignment="1">
      <alignment vertical="center"/>
    </xf>
    <xf numFmtId="0" fontId="5" fillId="2" borderId="5" xfId="0" applyFont="1" applyFill="1" applyBorder="1" applyAlignment="1">
      <alignment horizontal="center" vertical="center"/>
    </xf>
    <xf numFmtId="164" fontId="0" fillId="0" borderId="5" xfId="0" applyNumberFormat="1" applyBorder="1" applyAlignment="1">
      <alignment horizontal="right" vertical="center" wrapText="1"/>
    </xf>
    <xf numFmtId="0" fontId="0" fillId="0" borderId="13" xfId="0" applyBorder="1" applyAlignment="1">
      <alignment horizontal="left" vertical="center" wrapText="1"/>
    </xf>
    <xf numFmtId="164" fontId="0" fillId="0" borderId="14" xfId="0" applyNumberFormat="1" applyBorder="1" applyAlignment="1">
      <alignment horizontal="right"/>
    </xf>
    <xf numFmtId="0" fontId="0" fillId="0" borderId="15" xfId="0" applyBorder="1" applyAlignment="1">
      <alignment horizontal="left" vertical="center" wrapText="1"/>
    </xf>
    <xf numFmtId="164" fontId="0" fillId="0" borderId="16" xfId="0" applyNumberFormat="1" applyBorder="1" applyAlignment="1">
      <alignment horizontal="right" vertical="center" wrapText="1"/>
    </xf>
    <xf numFmtId="164" fontId="0" fillId="0" borderId="17" xfId="0" applyNumberFormat="1" applyBorder="1" applyAlignment="1">
      <alignment horizontal="right"/>
    </xf>
    <xf numFmtId="0" fontId="0" fillId="0" borderId="21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164" fontId="0" fillId="0" borderId="6" xfId="0" applyNumberFormat="1" applyBorder="1" applyAlignment="1">
      <alignment horizontal="right" vertical="center" wrapText="1"/>
    </xf>
    <xf numFmtId="164" fontId="0" fillId="0" borderId="22" xfId="0" applyNumberFormat="1" applyBorder="1" applyAlignment="1">
      <alignment horizontal="right"/>
    </xf>
    <xf numFmtId="0" fontId="5" fillId="2" borderId="10" xfId="0" applyFont="1" applyFill="1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2" borderId="15" xfId="0" applyFill="1" applyBorder="1" applyAlignment="1">
      <alignment horizontal="left" vertical="top"/>
    </xf>
    <xf numFmtId="0" fontId="2" fillId="2" borderId="18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vertical="center" wrapText="1"/>
    </xf>
    <xf numFmtId="0" fontId="11" fillId="2" borderId="19" xfId="0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left" vertical="center"/>
    </xf>
    <xf numFmtId="0" fontId="5" fillId="2" borderId="19" xfId="0" applyFont="1" applyFill="1" applyBorder="1" applyAlignment="1">
      <alignment horizontal="center" vertical="center"/>
    </xf>
    <xf numFmtId="164" fontId="0" fillId="0" borderId="5" xfId="0" applyNumberFormat="1" applyBorder="1"/>
    <xf numFmtId="164" fontId="1" fillId="0" borderId="29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7" fillId="7" borderId="36" xfId="0" applyFont="1" applyFill="1" applyBorder="1" applyAlignment="1">
      <alignment horizontal="center" vertical="center" wrapText="1"/>
    </xf>
    <xf numFmtId="164" fontId="1" fillId="7" borderId="22" xfId="0" applyNumberFormat="1" applyFont="1" applyFill="1" applyBorder="1" applyAlignment="1">
      <alignment horizontal="right" vertical="center"/>
    </xf>
    <xf numFmtId="0" fontId="15" fillId="0" borderId="37" xfId="0" applyFont="1" applyBorder="1" applyAlignment="1">
      <alignment horizontal="center" vertical="center" wrapText="1"/>
    </xf>
    <xf numFmtId="0" fontId="1" fillId="0" borderId="38" xfId="0" applyFont="1" applyBorder="1"/>
    <xf numFmtId="0" fontId="16" fillId="0" borderId="38" xfId="0" applyFont="1" applyBorder="1" applyAlignment="1">
      <alignment horizontal="center"/>
    </xf>
    <xf numFmtId="0" fontId="1" fillId="0" borderId="39" xfId="0" applyFont="1" applyBorder="1"/>
    <xf numFmtId="0" fontId="17" fillId="7" borderId="31" xfId="0" applyFont="1" applyFill="1" applyBorder="1" applyAlignment="1">
      <alignment horizontal="center" vertical="center" wrapText="1"/>
    </xf>
    <xf numFmtId="164" fontId="1" fillId="7" borderId="34" xfId="0" applyNumberFormat="1" applyFont="1" applyFill="1" applyBorder="1" applyAlignment="1">
      <alignment horizontal="right" vertical="center"/>
    </xf>
    <xf numFmtId="164" fontId="1" fillId="7" borderId="40" xfId="0" applyNumberFormat="1" applyFont="1" applyFill="1" applyBorder="1" applyAlignment="1">
      <alignment horizontal="right" vertical="center"/>
    </xf>
    <xf numFmtId="164" fontId="1" fillId="7" borderId="14" xfId="0" applyNumberFormat="1" applyFont="1" applyFill="1" applyBorder="1" applyAlignment="1">
      <alignment horizontal="right" vertical="center"/>
    </xf>
    <xf numFmtId="164" fontId="1" fillId="7" borderId="17" xfId="0" applyNumberFormat="1" applyFont="1" applyFill="1" applyBorder="1" applyAlignment="1">
      <alignment horizontal="right" vertical="center"/>
    </xf>
    <xf numFmtId="0" fontId="2" fillId="7" borderId="12" xfId="0" applyFont="1" applyFill="1" applyBorder="1" applyAlignment="1">
      <alignment horizontal="center" vertical="center" wrapText="1"/>
    </xf>
    <xf numFmtId="0" fontId="2" fillId="6" borderId="30" xfId="0" applyFont="1" applyFill="1" applyBorder="1" applyAlignment="1">
      <alignment horizontal="center" vertical="center" wrapText="1"/>
    </xf>
    <xf numFmtId="164" fontId="1" fillId="7" borderId="24" xfId="0" applyNumberFormat="1" applyFont="1" applyFill="1" applyBorder="1" applyAlignment="1">
      <alignment horizontal="right" vertical="center"/>
    </xf>
    <xf numFmtId="164" fontId="11" fillId="7" borderId="20" xfId="0" applyNumberFormat="1" applyFont="1" applyFill="1" applyBorder="1" applyAlignment="1">
      <alignment vertical="center"/>
    </xf>
    <xf numFmtId="164" fontId="1" fillId="7" borderId="33" xfId="0" applyNumberFormat="1" applyFont="1" applyFill="1" applyBorder="1" applyAlignment="1">
      <alignment vertical="center"/>
    </xf>
    <xf numFmtId="164" fontId="1" fillId="7" borderId="34" xfId="0" applyNumberFormat="1" applyFont="1" applyFill="1" applyBorder="1" applyAlignment="1">
      <alignment vertical="center"/>
    </xf>
    <xf numFmtId="164" fontId="1" fillId="7" borderId="35" xfId="0" applyNumberFormat="1" applyFont="1" applyFill="1" applyBorder="1" applyAlignment="1">
      <alignment vertical="center"/>
    </xf>
    <xf numFmtId="0" fontId="0" fillId="0" borderId="0" xfId="0" applyAlignment="1" applyProtection="1">
      <alignment horizontal="left" vertical="top"/>
      <protection locked="0"/>
    </xf>
    <xf numFmtId="0" fontId="13" fillId="7" borderId="12" xfId="0" applyFont="1" applyFill="1" applyBorder="1" applyAlignment="1">
      <alignment horizontal="left"/>
    </xf>
    <xf numFmtId="0" fontId="14" fillId="7" borderId="14" xfId="0" applyFont="1" applyFill="1" applyBorder="1" applyAlignment="1">
      <alignment horizontal="left" vertical="center"/>
    </xf>
    <xf numFmtId="164" fontId="0" fillId="7" borderId="14" xfId="0" applyNumberFormat="1" applyFill="1" applyBorder="1"/>
    <xf numFmtId="0" fontId="13" fillId="7" borderId="14" xfId="0" applyFont="1" applyFill="1" applyBorder="1" applyAlignment="1">
      <alignment horizontal="left"/>
    </xf>
    <xf numFmtId="164" fontId="6" fillId="7" borderId="41" xfId="0" applyNumberFormat="1" applyFont="1" applyFill="1" applyBorder="1" applyAlignment="1">
      <alignment horizontal="right" vertical="center"/>
    </xf>
    <xf numFmtId="0" fontId="17" fillId="0" borderId="4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7" borderId="30" xfId="0" applyFont="1" applyFill="1" applyBorder="1" applyAlignment="1">
      <alignment horizontal="center" vertical="center" wrapText="1"/>
    </xf>
    <xf numFmtId="164" fontId="0" fillId="7" borderId="22" xfId="0" applyNumberFormat="1" applyFill="1" applyBorder="1" applyAlignment="1">
      <alignment horizontal="right"/>
    </xf>
    <xf numFmtId="164" fontId="2" fillId="0" borderId="0" xfId="0" applyNumberFormat="1" applyFont="1" applyAlignment="1">
      <alignment horizontal="right" vertical="center"/>
    </xf>
    <xf numFmtId="164" fontId="1" fillId="7" borderId="32" xfId="0" applyNumberFormat="1" applyFont="1" applyFill="1" applyBorder="1" applyAlignment="1">
      <alignment horizontal="right" vertical="center"/>
    </xf>
    <xf numFmtId="164" fontId="2" fillId="7" borderId="30" xfId="0" applyNumberFormat="1" applyFont="1" applyFill="1" applyBorder="1" applyAlignment="1">
      <alignment horizontal="right" vertical="center"/>
    </xf>
    <xf numFmtId="164" fontId="11" fillId="2" borderId="41" xfId="0" applyNumberFormat="1" applyFont="1" applyFill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2" fillId="3" borderId="18" xfId="0" applyFont="1" applyFill="1" applyBorder="1" applyAlignment="1">
      <alignment horizontal="left" vertical="center" wrapText="1"/>
    </xf>
    <xf numFmtId="0" fontId="2" fillId="3" borderId="19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14" fontId="0" fillId="0" borderId="5" xfId="0" applyNumberFormat="1" applyBorder="1" applyAlignment="1" applyProtection="1">
      <alignment horizontal="left" vertical="top"/>
      <protection locked="0"/>
    </xf>
    <xf numFmtId="0" fontId="0" fillId="0" borderId="5" xfId="0" applyBorder="1" applyAlignment="1" applyProtection="1">
      <alignment horizontal="left" vertical="top"/>
      <protection locked="0"/>
    </xf>
    <xf numFmtId="0" fontId="0" fillId="0" borderId="14" xfId="0" applyBorder="1" applyAlignment="1" applyProtection="1">
      <alignment horizontal="left" vertical="top"/>
      <protection locked="0"/>
    </xf>
    <xf numFmtId="0" fontId="0" fillId="0" borderId="16" xfId="0" applyBorder="1" applyAlignment="1" applyProtection="1">
      <alignment horizontal="left" vertical="top"/>
      <protection locked="0"/>
    </xf>
    <xf numFmtId="0" fontId="0" fillId="0" borderId="17" xfId="0" applyBorder="1" applyAlignment="1" applyProtection="1">
      <alignment horizontal="left" vertical="top"/>
      <protection locked="0"/>
    </xf>
    <xf numFmtId="0" fontId="11" fillId="2" borderId="42" xfId="0" applyFont="1" applyFill="1" applyBorder="1" applyAlignment="1">
      <alignment horizontal="left" vertical="center" wrapText="1"/>
    </xf>
    <xf numFmtId="0" fontId="11" fillId="2" borderId="43" xfId="0" applyFont="1" applyFill="1" applyBorder="1" applyAlignment="1">
      <alignment horizontal="left" vertical="center" wrapText="1"/>
    </xf>
    <xf numFmtId="0" fontId="11" fillId="2" borderId="44" xfId="0" applyFont="1" applyFill="1" applyBorder="1" applyAlignment="1">
      <alignment horizontal="left" vertical="center" wrapText="1"/>
    </xf>
    <xf numFmtId="0" fontId="0" fillId="0" borderId="11" xfId="0" applyBorder="1" applyAlignment="1" applyProtection="1">
      <alignment horizontal="left" vertical="top"/>
      <protection locked="0"/>
    </xf>
    <xf numFmtId="0" fontId="0" fillId="0" borderId="12" xfId="0" applyBorder="1" applyAlignment="1" applyProtection="1">
      <alignment horizontal="left" vertical="top"/>
      <protection locked="0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/>
    </xf>
    <xf numFmtId="0" fontId="13" fillId="5" borderId="2" xfId="0" applyFont="1" applyFill="1" applyBorder="1" applyAlignment="1">
      <alignment horizontal="left"/>
    </xf>
    <xf numFmtId="0" fontId="13" fillId="5" borderId="3" xfId="0" applyFont="1" applyFill="1" applyBorder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7" fillId="3" borderId="18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164" fontId="6" fillId="2" borderId="5" xfId="0" applyNumberFormat="1" applyFont="1" applyFill="1" applyBorder="1" applyAlignment="1">
      <alignment horizontal="right" vertical="center"/>
    </xf>
    <xf numFmtId="0" fontId="13" fillId="5" borderId="27" xfId="0" applyFont="1" applyFill="1" applyBorder="1" applyAlignment="1">
      <alignment horizontal="left"/>
    </xf>
    <xf numFmtId="0" fontId="13" fillId="5" borderId="25" xfId="0" applyFont="1" applyFill="1" applyBorder="1" applyAlignment="1">
      <alignment horizontal="left"/>
    </xf>
    <xf numFmtId="0" fontId="13" fillId="5" borderId="28" xfId="0" applyFont="1" applyFill="1" applyBorder="1" applyAlignment="1">
      <alignment horizontal="left"/>
    </xf>
    <xf numFmtId="164" fontId="1" fillId="8" borderId="6" xfId="0" applyNumberFormat="1" applyFont="1" applyFill="1" applyBorder="1" applyAlignment="1">
      <alignment horizontal="right" vertical="center"/>
    </xf>
    <xf numFmtId="164" fontId="1" fillId="8" borderId="5" xfId="0" applyNumberFormat="1" applyFont="1" applyFill="1" applyBorder="1" applyAlignment="1">
      <alignment horizontal="right" vertical="center"/>
    </xf>
    <xf numFmtId="0" fontId="1" fillId="8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85725</xdr:rowOff>
    </xdr:from>
    <xdr:to>
      <xdr:col>0</xdr:col>
      <xdr:colOff>1505585</xdr:colOff>
      <xdr:row>0</xdr:row>
      <xdr:rowOff>815340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5725"/>
          <a:ext cx="1497965" cy="7372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0</xdr:col>
      <xdr:colOff>1515110</xdr:colOff>
      <xdr:row>1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0"/>
          <a:ext cx="1497965" cy="695325"/>
        </a:xfrm>
        <a:prstGeom prst="rect">
          <a:avLst/>
        </a:prstGeom>
      </xdr:spPr>
    </xdr:pic>
    <xdr:clientData/>
  </xdr:twoCellAnchor>
  <xdr:twoCellAnchor editAs="oneCell">
    <xdr:from>
      <xdr:col>1</xdr:col>
      <xdr:colOff>339745</xdr:colOff>
      <xdr:row>36</xdr:row>
      <xdr:rowOff>60960</xdr:rowOff>
    </xdr:from>
    <xdr:to>
      <xdr:col>3</xdr:col>
      <xdr:colOff>739140</xdr:colOff>
      <xdr:row>36</xdr:row>
      <xdr:rowOff>947245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36485" y="14645640"/>
          <a:ext cx="1740515" cy="88628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1526540</xdr:colOff>
      <xdr:row>0</xdr:row>
      <xdr:rowOff>781050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0"/>
          <a:ext cx="1497965" cy="781050"/>
        </a:xfrm>
        <a:prstGeom prst="rect">
          <a:avLst/>
        </a:prstGeom>
      </xdr:spPr>
    </xdr:pic>
    <xdr:clientData/>
  </xdr:twoCellAnchor>
  <xdr:twoCellAnchor editAs="oneCell">
    <xdr:from>
      <xdr:col>1</xdr:col>
      <xdr:colOff>339745</xdr:colOff>
      <xdr:row>20</xdr:row>
      <xdr:rowOff>60960</xdr:rowOff>
    </xdr:from>
    <xdr:to>
      <xdr:col>3</xdr:col>
      <xdr:colOff>739140</xdr:colOff>
      <xdr:row>20</xdr:row>
      <xdr:rowOff>947245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36485" y="14645640"/>
          <a:ext cx="1740515" cy="88628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0</xdr:col>
      <xdr:colOff>1526540</xdr:colOff>
      <xdr:row>0</xdr:row>
      <xdr:rowOff>762000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0"/>
          <a:ext cx="1497965" cy="762000"/>
        </a:xfrm>
        <a:prstGeom prst="rect">
          <a:avLst/>
        </a:prstGeom>
      </xdr:spPr>
    </xdr:pic>
    <xdr:clientData/>
  </xdr:twoCellAnchor>
  <xdr:twoCellAnchor editAs="oneCell">
    <xdr:from>
      <xdr:col>1</xdr:col>
      <xdr:colOff>339745</xdr:colOff>
      <xdr:row>46</xdr:row>
      <xdr:rowOff>60960</xdr:rowOff>
    </xdr:from>
    <xdr:to>
      <xdr:col>2</xdr:col>
      <xdr:colOff>1638300</xdr:colOff>
      <xdr:row>46</xdr:row>
      <xdr:rowOff>947245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42225" y="8999220"/>
          <a:ext cx="1740515" cy="8862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tabSelected="1" zoomScaleNormal="100" zoomScaleSheetLayoutView="80" workbookViewId="0">
      <selection activeCell="J6" sqref="J6"/>
    </sheetView>
  </sheetViews>
  <sheetFormatPr baseColWidth="10" defaultColWidth="11.44140625" defaultRowHeight="13.8" x14ac:dyDescent="0.3"/>
  <cols>
    <col min="1" max="1" width="64.88671875" style="2" customWidth="1"/>
    <col min="2" max="2" width="12.44140625" style="3" customWidth="1"/>
    <col min="3" max="4" width="16.6640625" style="1" customWidth="1"/>
    <col min="5" max="5" width="11.44140625" style="1"/>
    <col min="6" max="6" width="28.5546875" style="1" customWidth="1"/>
    <col min="7" max="16384" width="11.44140625" style="1"/>
  </cols>
  <sheetData>
    <row r="1" spans="1:9" customFormat="1" ht="69.75" customHeight="1" x14ac:dyDescent="0.3"/>
    <row r="2" spans="1:9" s="18" customFormat="1" ht="36.75" customHeight="1" x14ac:dyDescent="0.3">
      <c r="A2" s="123" t="s">
        <v>140</v>
      </c>
      <c r="B2" s="123"/>
      <c r="C2" s="123"/>
      <c r="D2" s="123"/>
    </row>
    <row r="3" spans="1:9" customFormat="1" ht="28.5" customHeight="1" x14ac:dyDescent="0.3">
      <c r="A3" s="24" t="s">
        <v>111</v>
      </c>
      <c r="B3" s="22"/>
      <c r="C3" s="22"/>
      <c r="D3" s="22"/>
    </row>
    <row r="4" spans="1:9" ht="18.75" customHeight="1" thickBot="1" x14ac:dyDescent="0.35">
      <c r="A4" s="32"/>
    </row>
    <row r="5" spans="1:9" s="4" customFormat="1" ht="37.799999999999997" customHeight="1" thickBot="1" x14ac:dyDescent="0.35">
      <c r="A5" s="119" t="s">
        <v>0</v>
      </c>
      <c r="B5" s="120" t="s">
        <v>2</v>
      </c>
      <c r="C5" s="121" t="s">
        <v>80</v>
      </c>
      <c r="D5" s="122" t="s">
        <v>81</v>
      </c>
    </row>
    <row r="6" spans="1:9" s="19" customFormat="1" ht="42.75" customHeight="1" x14ac:dyDescent="0.3">
      <c r="A6" s="36" t="s">
        <v>136</v>
      </c>
      <c r="B6" s="5">
        <v>2</v>
      </c>
      <c r="C6" s="160"/>
      <c r="D6" s="27">
        <f>B6*C6</f>
        <v>0</v>
      </c>
      <c r="F6" s="162" t="s">
        <v>145</v>
      </c>
      <c r="I6" s="45"/>
    </row>
    <row r="7" spans="1:9" s="19" customFormat="1" ht="42.75" customHeight="1" x14ac:dyDescent="0.3">
      <c r="A7" s="36" t="s">
        <v>137</v>
      </c>
      <c r="B7" s="5">
        <v>1</v>
      </c>
      <c r="C7" s="160"/>
      <c r="D7" s="27">
        <f t="shared" ref="D7:D12" si="0">B7*C7</f>
        <v>0</v>
      </c>
    </row>
    <row r="8" spans="1:9" s="19" customFormat="1" ht="42.75" customHeight="1" x14ac:dyDescent="0.3">
      <c r="A8" s="36" t="s">
        <v>138</v>
      </c>
      <c r="B8" s="5">
        <v>1</v>
      </c>
      <c r="C8" s="160"/>
      <c r="D8" s="27">
        <f t="shared" si="0"/>
        <v>0</v>
      </c>
    </row>
    <row r="9" spans="1:9" s="19" customFormat="1" ht="42.75" customHeight="1" x14ac:dyDescent="0.3">
      <c r="A9" s="36" t="s">
        <v>139</v>
      </c>
      <c r="B9" s="5">
        <v>1</v>
      </c>
      <c r="C9" s="160"/>
      <c r="D9" s="27">
        <f t="shared" si="0"/>
        <v>0</v>
      </c>
    </row>
    <row r="10" spans="1:9" s="19" customFormat="1" ht="42.75" customHeight="1" x14ac:dyDescent="0.3">
      <c r="A10" s="36" t="s">
        <v>141</v>
      </c>
      <c r="B10" s="5">
        <v>12</v>
      </c>
      <c r="C10" s="160"/>
      <c r="D10" s="27">
        <f t="shared" si="0"/>
        <v>0</v>
      </c>
    </row>
    <row r="11" spans="1:9" s="19" customFormat="1" ht="42.75" customHeight="1" x14ac:dyDescent="0.3">
      <c r="A11" s="36" t="s">
        <v>142</v>
      </c>
      <c r="B11" s="5">
        <v>12</v>
      </c>
      <c r="C11" s="160"/>
      <c r="D11" s="27">
        <f t="shared" ref="D11" si="1">B11*C11</f>
        <v>0</v>
      </c>
    </row>
    <row r="12" spans="1:9" s="19" customFormat="1" ht="42.75" customHeight="1" x14ac:dyDescent="0.3">
      <c r="A12" s="36" t="s">
        <v>143</v>
      </c>
      <c r="B12" s="5">
        <v>12</v>
      </c>
      <c r="C12" s="160"/>
      <c r="D12" s="27">
        <f t="shared" si="0"/>
        <v>0</v>
      </c>
    </row>
    <row r="13" spans="1:9" s="19" customFormat="1" ht="42.75" customHeight="1" x14ac:dyDescent="0.3">
      <c r="A13" s="36" t="s">
        <v>144</v>
      </c>
      <c r="B13" s="5">
        <v>12</v>
      </c>
      <c r="C13" s="160"/>
      <c r="D13" s="27">
        <f t="shared" ref="D13:D14" si="2">B13*C13</f>
        <v>0</v>
      </c>
    </row>
    <row r="14" spans="1:9" s="19" customFormat="1" ht="42.75" customHeight="1" x14ac:dyDescent="0.3">
      <c r="A14" s="118"/>
      <c r="B14" s="7"/>
      <c r="C14" s="161"/>
      <c r="D14" s="27">
        <f t="shared" si="2"/>
        <v>0</v>
      </c>
    </row>
    <row r="15" spans="1:9" s="33" customFormat="1" ht="42.75" customHeight="1" thickBot="1" x14ac:dyDescent="0.35">
      <c r="A15" s="129" t="s">
        <v>82</v>
      </c>
      <c r="B15" s="130"/>
      <c r="C15" s="131"/>
      <c r="D15" s="117">
        <f>SUM(D6:D14)</f>
        <v>0</v>
      </c>
    </row>
    <row r="16" spans="1:9" ht="36" customHeight="1" thickBot="1" x14ac:dyDescent="0.35"/>
    <row r="17" spans="1:4" ht="26.25" customHeight="1" x14ac:dyDescent="0.3">
      <c r="A17" s="70" t="s">
        <v>83</v>
      </c>
      <c r="B17" s="132"/>
      <c r="C17" s="132"/>
      <c r="D17" s="133"/>
    </row>
    <row r="18" spans="1:4" ht="26.25" customHeight="1" x14ac:dyDescent="0.3">
      <c r="A18" s="71" t="s">
        <v>84</v>
      </c>
      <c r="B18" s="125"/>
      <c r="C18" s="125"/>
      <c r="D18" s="126"/>
    </row>
    <row r="19" spans="1:4" ht="26.25" customHeight="1" x14ac:dyDescent="0.3">
      <c r="A19" s="71" t="s">
        <v>85</v>
      </c>
      <c r="B19" s="125"/>
      <c r="C19" s="125"/>
      <c r="D19" s="126"/>
    </row>
    <row r="20" spans="1:4" ht="75" customHeight="1" thickBot="1" x14ac:dyDescent="0.35">
      <c r="A20" s="72" t="s">
        <v>86</v>
      </c>
      <c r="B20" s="127"/>
      <c r="C20" s="127"/>
      <c r="D20" s="128"/>
    </row>
  </sheetData>
  <mergeCells count="6">
    <mergeCell ref="A2:D2"/>
    <mergeCell ref="B19:D19"/>
    <mergeCell ref="B20:D20"/>
    <mergeCell ref="A15:C15"/>
    <mergeCell ref="B17:D17"/>
    <mergeCell ref="B18:D18"/>
  </mergeCells>
  <pageMargins left="0.31496062992125984" right="0.31496062992125984" top="0.74803149606299213" bottom="0.74803149606299213" header="0.31496062992125984" footer="0.31496062992125984"/>
  <pageSetup paperSize="8"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J9" sqref="J9"/>
    </sheetView>
  </sheetViews>
  <sheetFormatPr baseColWidth="10" defaultColWidth="11.44140625" defaultRowHeight="13.8" x14ac:dyDescent="0.3"/>
  <cols>
    <col min="1" max="1" width="64.109375" style="2" customWidth="1"/>
    <col min="2" max="2" width="6.44140625" style="3" bestFit="1" customWidth="1"/>
    <col min="3" max="3" width="13.109375" style="3" customWidth="1"/>
    <col min="4" max="4" width="11.44140625" style="3"/>
    <col min="5" max="5" width="13" style="1" customWidth="1"/>
    <col min="6" max="6" width="15.109375" style="1" customWidth="1"/>
    <col min="7" max="7" width="11.44140625" style="1"/>
    <col min="8" max="8" width="11.44140625" style="1" customWidth="1"/>
    <col min="9" max="16384" width="11.44140625" style="1"/>
  </cols>
  <sheetData>
    <row r="1" spans="1:9" customFormat="1" ht="54.75" customHeight="1" x14ac:dyDescent="0.3"/>
    <row r="2" spans="1:9" s="18" customFormat="1" ht="36.75" customHeight="1" x14ac:dyDescent="0.3">
      <c r="A2" s="23" t="s">
        <v>132</v>
      </c>
      <c r="B2" s="21"/>
      <c r="C2" s="21"/>
      <c r="D2" s="21"/>
      <c r="E2" s="21"/>
      <c r="F2" s="21"/>
    </row>
    <row r="3" spans="1:9" customFormat="1" ht="28.5" customHeight="1" x14ac:dyDescent="0.3">
      <c r="A3" s="24" t="s">
        <v>111</v>
      </c>
      <c r="B3" s="22"/>
      <c r="C3" s="22"/>
      <c r="D3" s="22"/>
      <c r="E3" s="22"/>
      <c r="F3" s="22"/>
      <c r="G3" s="22"/>
    </row>
    <row r="4" spans="1:9" ht="14.4" thickBot="1" x14ac:dyDescent="0.35">
      <c r="A4" s="3"/>
      <c r="D4" s="1"/>
    </row>
    <row r="5" spans="1:9" ht="34.5" customHeight="1" thickBot="1" x14ac:dyDescent="0.35">
      <c r="A5" s="134" t="s">
        <v>87</v>
      </c>
      <c r="B5" s="135"/>
      <c r="C5" s="135"/>
      <c r="D5" s="135"/>
      <c r="E5" s="135"/>
      <c r="F5" s="136"/>
    </row>
    <row r="6" spans="1:9" ht="17.25" customHeight="1" thickBot="1" x14ac:dyDescent="0.35">
      <c r="A6" s="3"/>
      <c r="D6" s="1"/>
    </row>
    <row r="7" spans="1:9" s="4" customFormat="1" ht="49.5" customHeight="1" thickBot="1" x14ac:dyDescent="0.35">
      <c r="A7" s="73" t="s">
        <v>0</v>
      </c>
      <c r="B7" s="74" t="s">
        <v>1</v>
      </c>
      <c r="C7" s="75" t="s">
        <v>79</v>
      </c>
      <c r="D7" s="74" t="s">
        <v>2</v>
      </c>
      <c r="E7" s="75" t="s">
        <v>80</v>
      </c>
      <c r="F7" s="76" t="s">
        <v>81</v>
      </c>
      <c r="G7" s="92" t="s">
        <v>133</v>
      </c>
      <c r="H7" s="3"/>
      <c r="I7" s="4">
        <v>1.0215000000000001</v>
      </c>
    </row>
    <row r="8" spans="1:9" ht="54" customHeight="1" x14ac:dyDescent="0.3">
      <c r="A8" s="36" t="s">
        <v>88</v>
      </c>
      <c r="B8" s="5" t="s">
        <v>5</v>
      </c>
      <c r="C8" s="6" t="s">
        <v>4</v>
      </c>
      <c r="D8" s="5">
        <v>120</v>
      </c>
      <c r="E8" s="25">
        <v>3.92</v>
      </c>
      <c r="F8" s="27">
        <f>D8*E8</f>
        <v>470.4</v>
      </c>
      <c r="G8" s="93">
        <f>F8*$I$7</f>
        <v>480.5136</v>
      </c>
      <c r="H8" s="85"/>
    </row>
    <row r="9" spans="1:9" ht="54" customHeight="1" x14ac:dyDescent="0.3">
      <c r="A9" s="37" t="s">
        <v>89</v>
      </c>
      <c r="B9" s="7" t="s">
        <v>5</v>
      </c>
      <c r="C9" s="8" t="s">
        <v>4</v>
      </c>
      <c r="D9" s="7">
        <v>10</v>
      </c>
      <c r="E9" s="20">
        <v>5.01</v>
      </c>
      <c r="F9" s="29">
        <f t="shared" ref="F9:F12" si="0">D9*E9</f>
        <v>50.099999999999994</v>
      </c>
      <c r="G9" s="94">
        <f t="shared" ref="G9:G12" si="1">F9*$I$7</f>
        <v>51.177149999999997</v>
      </c>
      <c r="H9" s="85"/>
    </row>
    <row r="10" spans="1:9" ht="54" customHeight="1" x14ac:dyDescent="0.3">
      <c r="A10" s="37" t="s">
        <v>90</v>
      </c>
      <c r="B10" s="7" t="s">
        <v>5</v>
      </c>
      <c r="C10" s="8" t="s">
        <v>6</v>
      </c>
      <c r="D10" s="7">
        <v>800</v>
      </c>
      <c r="E10" s="20">
        <v>2.34</v>
      </c>
      <c r="F10" s="29">
        <f t="shared" si="0"/>
        <v>1872</v>
      </c>
      <c r="G10" s="94">
        <f t="shared" si="1"/>
        <v>1912.248</v>
      </c>
      <c r="H10" s="85"/>
    </row>
    <row r="11" spans="1:9" ht="54" customHeight="1" x14ac:dyDescent="0.3">
      <c r="A11" s="37" t="s">
        <v>91</v>
      </c>
      <c r="B11" s="7" t="s">
        <v>7</v>
      </c>
      <c r="C11" s="8" t="s">
        <v>6</v>
      </c>
      <c r="D11" s="7">
        <f>288-123</f>
        <v>165</v>
      </c>
      <c r="E11" s="20">
        <v>4.3600000000000003</v>
      </c>
      <c r="F11" s="29">
        <f t="shared" si="0"/>
        <v>719.40000000000009</v>
      </c>
      <c r="G11" s="94">
        <f t="shared" si="1"/>
        <v>734.86710000000016</v>
      </c>
      <c r="H11" s="85"/>
    </row>
    <row r="12" spans="1:9" ht="54" customHeight="1" thickBot="1" x14ac:dyDescent="0.35">
      <c r="A12" s="38" t="s">
        <v>92</v>
      </c>
      <c r="B12" s="30" t="s">
        <v>5</v>
      </c>
      <c r="C12" s="31" t="s">
        <v>4</v>
      </c>
      <c r="D12" s="30">
        <v>13</v>
      </c>
      <c r="E12" s="39">
        <v>5.01</v>
      </c>
      <c r="F12" s="40">
        <f t="shared" si="0"/>
        <v>65.13</v>
      </c>
      <c r="G12" s="115">
        <f t="shared" si="1"/>
        <v>66.530294999999995</v>
      </c>
      <c r="H12" s="85"/>
    </row>
    <row r="13" spans="1:9" s="33" customFormat="1" ht="42.75" customHeight="1" thickBot="1" x14ac:dyDescent="0.35">
      <c r="A13" s="137" t="s">
        <v>82</v>
      </c>
      <c r="B13" s="138"/>
      <c r="C13" s="138"/>
      <c r="D13" s="138"/>
      <c r="E13" s="138"/>
      <c r="F13" s="41">
        <f>SUM(F8:F12)</f>
        <v>3177.03</v>
      </c>
      <c r="G13" s="116">
        <f>F13*$I$7</f>
        <v>3245.3361450000002</v>
      </c>
      <c r="H13" s="114"/>
    </row>
    <row r="14" spans="1:9" s="33" customFormat="1" ht="42.75" customHeight="1" thickBot="1" x14ac:dyDescent="0.35">
      <c r="A14" s="34"/>
      <c r="B14" s="34"/>
      <c r="C14" s="34"/>
      <c r="D14" s="34"/>
      <c r="E14" s="34"/>
      <c r="F14" s="35"/>
    </row>
    <row r="15" spans="1:9" s="33" customFormat="1" ht="42.75" customHeight="1" thickBot="1" x14ac:dyDescent="0.35">
      <c r="A15" s="139" t="s">
        <v>110</v>
      </c>
      <c r="B15" s="140"/>
      <c r="C15" s="140"/>
      <c r="D15" s="140"/>
      <c r="E15" s="140"/>
      <c r="F15" s="141"/>
    </row>
    <row r="16" spans="1:9" s="4" customFormat="1" ht="49.5" customHeight="1" thickBot="1" x14ac:dyDescent="0.35">
      <c r="A16" s="73" t="s">
        <v>0</v>
      </c>
      <c r="B16" s="74" t="s">
        <v>1</v>
      </c>
      <c r="C16" s="75" t="s">
        <v>79</v>
      </c>
      <c r="D16" s="74" t="s">
        <v>2</v>
      </c>
      <c r="E16" s="75" t="s">
        <v>80</v>
      </c>
      <c r="F16" s="76" t="s">
        <v>81</v>
      </c>
      <c r="G16" s="88" t="s">
        <v>122</v>
      </c>
      <c r="H16" s="97" t="s">
        <v>134</v>
      </c>
    </row>
    <row r="17" spans="1:8" ht="22.5" customHeight="1" x14ac:dyDescent="0.3">
      <c r="A17" s="26" t="s">
        <v>8</v>
      </c>
      <c r="B17" s="5" t="s">
        <v>5</v>
      </c>
      <c r="C17" s="6"/>
      <c r="D17" s="5"/>
      <c r="E17" s="25">
        <v>89.25</v>
      </c>
      <c r="F17" s="27">
        <f>D17*E17</f>
        <v>0</v>
      </c>
      <c r="G17" s="89"/>
      <c r="H17" s="95">
        <f>+E17*$I$7</f>
        <v>91.168875</v>
      </c>
    </row>
    <row r="18" spans="1:8" ht="22.5" customHeight="1" x14ac:dyDescent="0.3">
      <c r="A18" s="28" t="s">
        <v>107</v>
      </c>
      <c r="B18" s="7"/>
      <c r="C18" s="8"/>
      <c r="D18" s="7"/>
      <c r="E18" s="20"/>
      <c r="F18" s="29">
        <f t="shared" ref="F18:F32" si="2">D18*E18</f>
        <v>0</v>
      </c>
      <c r="G18" s="89"/>
      <c r="H18" s="95">
        <f t="shared" ref="H18:H32" si="3">+E18*$I$7</f>
        <v>0</v>
      </c>
    </row>
    <row r="19" spans="1:8" ht="22.5" customHeight="1" x14ac:dyDescent="0.3">
      <c r="A19" s="28" t="s">
        <v>9</v>
      </c>
      <c r="B19" s="7" t="s">
        <v>5</v>
      </c>
      <c r="C19" s="8"/>
      <c r="D19" s="7"/>
      <c r="E19" s="20">
        <v>284.12</v>
      </c>
      <c r="F19" s="29">
        <f t="shared" si="2"/>
        <v>0</v>
      </c>
      <c r="G19" s="90" t="s">
        <v>123</v>
      </c>
      <c r="H19" s="95">
        <f t="shared" si="3"/>
        <v>290.22858000000002</v>
      </c>
    </row>
    <row r="20" spans="1:8" ht="22.5" customHeight="1" x14ac:dyDescent="0.3">
      <c r="A20" s="28" t="s">
        <v>10</v>
      </c>
      <c r="B20" s="7" t="s">
        <v>5</v>
      </c>
      <c r="C20" s="8"/>
      <c r="D20" s="7"/>
      <c r="E20" s="20">
        <v>247.94</v>
      </c>
      <c r="F20" s="29">
        <f t="shared" si="2"/>
        <v>0</v>
      </c>
      <c r="G20" s="90" t="s">
        <v>124</v>
      </c>
      <c r="H20" s="95">
        <f t="shared" si="3"/>
        <v>253.27071000000001</v>
      </c>
    </row>
    <row r="21" spans="1:8" ht="22.5" customHeight="1" x14ac:dyDescent="0.3">
      <c r="A21" s="28" t="s">
        <v>11</v>
      </c>
      <c r="B21" s="7" t="s">
        <v>5</v>
      </c>
      <c r="C21" s="8"/>
      <c r="D21" s="7"/>
      <c r="E21" s="20">
        <v>333.19</v>
      </c>
      <c r="F21" s="29">
        <f t="shared" si="2"/>
        <v>0</v>
      </c>
      <c r="G21" s="90" t="s">
        <v>124</v>
      </c>
      <c r="H21" s="95">
        <f t="shared" si="3"/>
        <v>340.35358500000001</v>
      </c>
    </row>
    <row r="22" spans="1:8" ht="22.5" customHeight="1" x14ac:dyDescent="0.3">
      <c r="A22" s="28" t="s">
        <v>12</v>
      </c>
      <c r="B22" s="7" t="s">
        <v>5</v>
      </c>
      <c r="C22" s="8"/>
      <c r="D22" s="7"/>
      <c r="E22" s="20">
        <v>294.44</v>
      </c>
      <c r="F22" s="29">
        <f t="shared" si="2"/>
        <v>0</v>
      </c>
      <c r="G22" s="90" t="s">
        <v>124</v>
      </c>
      <c r="H22" s="95">
        <f t="shared" si="3"/>
        <v>300.77046000000001</v>
      </c>
    </row>
    <row r="23" spans="1:8" ht="22.5" customHeight="1" x14ac:dyDescent="0.3">
      <c r="A23" s="28" t="s">
        <v>13</v>
      </c>
      <c r="B23" s="7" t="s">
        <v>5</v>
      </c>
      <c r="C23" s="8"/>
      <c r="D23" s="7"/>
      <c r="E23" s="20">
        <v>201.44</v>
      </c>
      <c r="F23" s="29">
        <f t="shared" si="2"/>
        <v>0</v>
      </c>
      <c r="G23" s="90" t="s">
        <v>124</v>
      </c>
      <c r="H23" s="95">
        <f t="shared" si="3"/>
        <v>205.77096</v>
      </c>
    </row>
    <row r="24" spans="1:8" ht="22.5" customHeight="1" x14ac:dyDescent="0.3">
      <c r="A24" s="28" t="s">
        <v>14</v>
      </c>
      <c r="B24" s="7"/>
      <c r="C24" s="8"/>
      <c r="D24" s="7"/>
      <c r="E24" s="20">
        <v>1145.18</v>
      </c>
      <c r="F24" s="29">
        <f t="shared" si="2"/>
        <v>0</v>
      </c>
      <c r="G24" s="90" t="s">
        <v>125</v>
      </c>
      <c r="H24" s="95">
        <f t="shared" si="3"/>
        <v>1169.8013700000001</v>
      </c>
    </row>
    <row r="25" spans="1:8" ht="22.5" customHeight="1" x14ac:dyDescent="0.3">
      <c r="A25" s="28" t="s">
        <v>108</v>
      </c>
      <c r="B25" s="7"/>
      <c r="C25" s="8"/>
      <c r="D25" s="7"/>
      <c r="E25" s="20"/>
      <c r="F25" s="29">
        <f t="shared" si="2"/>
        <v>0</v>
      </c>
      <c r="G25" s="89"/>
      <c r="H25" s="95">
        <f t="shared" si="3"/>
        <v>0</v>
      </c>
    </row>
    <row r="26" spans="1:8" ht="22.5" customHeight="1" x14ac:dyDescent="0.3">
      <c r="A26" s="28" t="s">
        <v>15</v>
      </c>
      <c r="B26" s="7" t="s">
        <v>5</v>
      </c>
      <c r="C26" s="8"/>
      <c r="D26" s="7"/>
      <c r="E26" s="20">
        <v>13.13</v>
      </c>
      <c r="F26" s="29">
        <f t="shared" si="2"/>
        <v>0</v>
      </c>
      <c r="G26" s="90" t="s">
        <v>126</v>
      </c>
      <c r="H26" s="95">
        <f t="shared" si="3"/>
        <v>13.412295000000002</v>
      </c>
    </row>
    <row r="27" spans="1:8" ht="22.5" customHeight="1" x14ac:dyDescent="0.3">
      <c r="A27" s="28" t="s">
        <v>16</v>
      </c>
      <c r="B27" s="7" t="s">
        <v>5</v>
      </c>
      <c r="C27" s="8"/>
      <c r="D27" s="7"/>
      <c r="E27" s="20">
        <v>13.13</v>
      </c>
      <c r="F27" s="29">
        <f t="shared" si="2"/>
        <v>0</v>
      </c>
      <c r="G27" s="90" t="s">
        <v>127</v>
      </c>
      <c r="H27" s="95">
        <f t="shared" si="3"/>
        <v>13.412295000000002</v>
      </c>
    </row>
    <row r="28" spans="1:8" ht="22.5" customHeight="1" x14ac:dyDescent="0.3">
      <c r="A28" s="28" t="s">
        <v>17</v>
      </c>
      <c r="B28" s="7" t="s">
        <v>5</v>
      </c>
      <c r="C28" s="8"/>
      <c r="D28" s="7"/>
      <c r="E28" s="20">
        <v>11.58</v>
      </c>
      <c r="F28" s="29">
        <f t="shared" si="2"/>
        <v>0</v>
      </c>
      <c r="G28" s="90" t="s">
        <v>127</v>
      </c>
      <c r="H28" s="95">
        <f t="shared" si="3"/>
        <v>11.828970000000002</v>
      </c>
    </row>
    <row r="29" spans="1:8" ht="22.5" customHeight="1" x14ac:dyDescent="0.3">
      <c r="A29" s="28" t="s">
        <v>18</v>
      </c>
      <c r="B29" s="7" t="s">
        <v>5</v>
      </c>
      <c r="C29" s="8"/>
      <c r="D29" s="7"/>
      <c r="E29" s="20">
        <v>13.13</v>
      </c>
      <c r="F29" s="29">
        <f t="shared" si="2"/>
        <v>0</v>
      </c>
      <c r="G29" s="90" t="s">
        <v>127</v>
      </c>
      <c r="H29" s="95">
        <f t="shared" si="3"/>
        <v>13.412295000000002</v>
      </c>
    </row>
    <row r="30" spans="1:8" ht="22.5" customHeight="1" x14ac:dyDescent="0.3">
      <c r="A30" s="28" t="s">
        <v>19</v>
      </c>
      <c r="B30" s="7" t="s">
        <v>5</v>
      </c>
      <c r="C30" s="8"/>
      <c r="D30" s="7"/>
      <c r="E30" s="20">
        <v>13.13</v>
      </c>
      <c r="F30" s="29">
        <f t="shared" si="2"/>
        <v>0</v>
      </c>
      <c r="G30" s="90" t="s">
        <v>127</v>
      </c>
      <c r="H30" s="95">
        <f t="shared" si="3"/>
        <v>13.412295000000002</v>
      </c>
    </row>
    <row r="31" spans="1:8" ht="22.5" customHeight="1" x14ac:dyDescent="0.3">
      <c r="A31" s="28" t="s">
        <v>20</v>
      </c>
      <c r="B31" s="7" t="s">
        <v>5</v>
      </c>
      <c r="C31" s="8"/>
      <c r="D31" s="7"/>
      <c r="E31" s="20">
        <v>11.8</v>
      </c>
      <c r="F31" s="29">
        <f t="shared" si="2"/>
        <v>0</v>
      </c>
      <c r="G31" s="90" t="s">
        <v>128</v>
      </c>
      <c r="H31" s="95">
        <f t="shared" si="3"/>
        <v>12.053700000000001</v>
      </c>
    </row>
    <row r="32" spans="1:8" ht="22.5" customHeight="1" thickBot="1" x14ac:dyDescent="0.35">
      <c r="A32" s="47" t="s">
        <v>109</v>
      </c>
      <c r="B32" s="48" t="s">
        <v>3</v>
      </c>
      <c r="C32" s="49"/>
      <c r="D32" s="48"/>
      <c r="E32" s="50">
        <v>3.26</v>
      </c>
      <c r="F32" s="51">
        <f t="shared" si="2"/>
        <v>0</v>
      </c>
      <c r="G32" s="91"/>
      <c r="H32" s="96">
        <f t="shared" si="3"/>
        <v>3.3300900000000002</v>
      </c>
    </row>
    <row r="33" spans="1:6" ht="35.25" customHeight="1" thickBot="1" x14ac:dyDescent="0.35"/>
    <row r="34" spans="1:6" ht="26.25" customHeight="1" x14ac:dyDescent="0.3">
      <c r="A34" s="70" t="s">
        <v>83</v>
      </c>
      <c r="B34" s="132" t="s">
        <v>130</v>
      </c>
      <c r="C34" s="132"/>
      <c r="D34" s="132"/>
      <c r="E34" s="132"/>
      <c r="F34" s="133"/>
    </row>
    <row r="35" spans="1:6" ht="26.25" customHeight="1" x14ac:dyDescent="0.3">
      <c r="A35" s="71" t="s">
        <v>84</v>
      </c>
      <c r="B35" s="125" t="s">
        <v>121</v>
      </c>
      <c r="C35" s="125"/>
      <c r="D35" s="125"/>
      <c r="E35" s="125"/>
      <c r="F35" s="126"/>
    </row>
    <row r="36" spans="1:6" ht="26.25" customHeight="1" x14ac:dyDescent="0.3">
      <c r="A36" s="71" t="s">
        <v>85</v>
      </c>
      <c r="B36" s="124">
        <v>45849</v>
      </c>
      <c r="C36" s="125"/>
      <c r="D36" s="125"/>
      <c r="E36" s="125"/>
      <c r="F36" s="126"/>
    </row>
    <row r="37" spans="1:6" ht="75" customHeight="1" thickBot="1" x14ac:dyDescent="0.35">
      <c r="A37" s="72" t="s">
        <v>86</v>
      </c>
      <c r="B37" s="127" t="s">
        <v>131</v>
      </c>
      <c r="C37" s="127"/>
      <c r="D37" s="127"/>
      <c r="E37" s="127"/>
      <c r="F37" s="128"/>
    </row>
  </sheetData>
  <mergeCells count="7">
    <mergeCell ref="B37:F37"/>
    <mergeCell ref="A5:F5"/>
    <mergeCell ref="A13:E13"/>
    <mergeCell ref="A15:F15"/>
    <mergeCell ref="B34:F34"/>
    <mergeCell ref="B35:F35"/>
    <mergeCell ref="B36:F36"/>
  </mergeCells>
  <pageMargins left="0.7" right="0.7" top="0.75" bottom="0.75" header="0.3" footer="0.3"/>
  <pageSetup paperSize="9" scale="56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1"/>
  <sheetViews>
    <sheetView topLeftCell="A7" zoomScale="90" zoomScaleNormal="90" workbookViewId="0">
      <selection activeCell="J20" sqref="J20"/>
    </sheetView>
  </sheetViews>
  <sheetFormatPr baseColWidth="10" defaultColWidth="11.44140625" defaultRowHeight="13.8" x14ac:dyDescent="0.3"/>
  <cols>
    <col min="1" max="1" width="67.109375" style="46" customWidth="1"/>
    <col min="2" max="2" width="6.44140625" style="3" bestFit="1" customWidth="1"/>
    <col min="3" max="3" width="13.109375" style="3" customWidth="1"/>
    <col min="4" max="4" width="11.44140625" style="3"/>
    <col min="5" max="5" width="15.6640625" style="19" customWidth="1"/>
    <col min="6" max="6" width="19" style="19" customWidth="1"/>
    <col min="7" max="16384" width="11.44140625" style="19"/>
  </cols>
  <sheetData>
    <row r="1" spans="1:8" s="42" customFormat="1" ht="68.25" customHeight="1" x14ac:dyDescent="0.3"/>
    <row r="2" spans="1:8" s="43" customFormat="1" ht="36.75" customHeight="1" x14ac:dyDescent="0.3">
      <c r="A2" s="23" t="s">
        <v>132</v>
      </c>
      <c r="B2" s="21"/>
      <c r="C2" s="21"/>
      <c r="D2" s="21"/>
      <c r="E2" s="21"/>
      <c r="F2" s="21"/>
    </row>
    <row r="3" spans="1:8" customFormat="1" ht="28.5" customHeight="1" x14ac:dyDescent="0.3">
      <c r="A3" s="24" t="s">
        <v>111</v>
      </c>
      <c r="B3" s="22"/>
      <c r="C3" s="22"/>
      <c r="D3" s="22"/>
      <c r="E3" s="22"/>
      <c r="F3" s="22"/>
      <c r="G3" s="22"/>
    </row>
    <row r="4" spans="1:8" s="42" customFormat="1" ht="16.5" customHeight="1" thickBot="1" x14ac:dyDescent="0.35">
      <c r="A4" s="24"/>
      <c r="B4" s="22"/>
      <c r="C4" s="22"/>
      <c r="D4" s="22"/>
      <c r="E4" s="22"/>
      <c r="F4" s="22"/>
    </row>
    <row r="5" spans="1:8" ht="30" customHeight="1" thickBot="1" x14ac:dyDescent="0.35">
      <c r="A5" s="134" t="s">
        <v>93</v>
      </c>
      <c r="B5" s="135"/>
      <c r="C5" s="135"/>
      <c r="D5" s="135"/>
      <c r="E5" s="135"/>
      <c r="F5" s="136"/>
      <c r="G5" s="86" t="s">
        <v>133</v>
      </c>
      <c r="H5" s="3">
        <v>1.0215000000000001</v>
      </c>
    </row>
    <row r="6" spans="1:8" ht="18" thickBot="1" x14ac:dyDescent="0.35">
      <c r="A6" s="44"/>
    </row>
    <row r="7" spans="1:8" s="4" customFormat="1" ht="49.5" customHeight="1" thickBot="1" x14ac:dyDescent="0.35">
      <c r="A7" s="73" t="s">
        <v>0</v>
      </c>
      <c r="B7" s="74" t="s">
        <v>1</v>
      </c>
      <c r="C7" s="75" t="s">
        <v>79</v>
      </c>
      <c r="D7" s="74" t="s">
        <v>2</v>
      </c>
      <c r="E7" s="75" t="s">
        <v>80</v>
      </c>
      <c r="F7" s="76" t="s">
        <v>81</v>
      </c>
      <c r="G7" s="98" t="s">
        <v>129</v>
      </c>
    </row>
    <row r="8" spans="1:8" ht="51" customHeight="1" x14ac:dyDescent="0.3">
      <c r="A8" s="36" t="s">
        <v>94</v>
      </c>
      <c r="B8" s="5" t="s">
        <v>3</v>
      </c>
      <c r="C8" s="6" t="s">
        <v>21</v>
      </c>
      <c r="D8" s="5">
        <v>220</v>
      </c>
      <c r="E8" s="25">
        <v>1.68</v>
      </c>
      <c r="F8" s="27">
        <f>D8*E8</f>
        <v>369.59999999999997</v>
      </c>
      <c r="G8" s="87">
        <f>F8*H5</f>
        <v>377.54640000000001</v>
      </c>
    </row>
    <row r="9" spans="1:8" ht="51" customHeight="1" thickBot="1" x14ac:dyDescent="0.35">
      <c r="A9" s="38" t="s">
        <v>95</v>
      </c>
      <c r="B9" s="30" t="s">
        <v>3</v>
      </c>
      <c r="C9" s="31" t="s">
        <v>21</v>
      </c>
      <c r="D9" s="30">
        <v>1445</v>
      </c>
      <c r="E9" s="39">
        <v>1.43</v>
      </c>
      <c r="F9" s="27">
        <f>D9*E9</f>
        <v>2066.35</v>
      </c>
      <c r="G9" s="99">
        <f>+F9*H5</f>
        <v>2110.7765250000002</v>
      </c>
    </row>
    <row r="10" spans="1:8" s="45" customFormat="1" ht="42.75" customHeight="1" thickBot="1" x14ac:dyDescent="0.35">
      <c r="A10" s="137" t="s">
        <v>82</v>
      </c>
      <c r="B10" s="138"/>
      <c r="C10" s="138"/>
      <c r="D10" s="138"/>
      <c r="E10" s="138"/>
      <c r="F10" s="41">
        <f>SUM(F8:F9)</f>
        <v>2435.9499999999998</v>
      </c>
      <c r="G10" s="100">
        <f>+F10*H5</f>
        <v>2488.3229249999999</v>
      </c>
    </row>
    <row r="11" spans="1:8" s="45" customFormat="1" ht="42.75" customHeight="1" thickBot="1" x14ac:dyDescent="0.35">
      <c r="A11" s="34"/>
      <c r="B11" s="34"/>
      <c r="C11" s="34"/>
      <c r="D11" s="34"/>
      <c r="E11" s="34"/>
      <c r="F11" s="35"/>
    </row>
    <row r="12" spans="1:8" s="33" customFormat="1" ht="42.75" customHeight="1" thickBot="1" x14ac:dyDescent="0.35">
      <c r="A12" s="142" t="s">
        <v>105</v>
      </c>
      <c r="B12" s="143"/>
      <c r="C12" s="143"/>
      <c r="D12" s="143"/>
      <c r="E12" s="143"/>
      <c r="F12" s="144"/>
    </row>
    <row r="13" spans="1:8" s="4" customFormat="1" ht="49.5" customHeight="1" thickBot="1" x14ac:dyDescent="0.35">
      <c r="A13" s="77" t="s">
        <v>70</v>
      </c>
      <c r="B13" s="78" t="s">
        <v>1</v>
      </c>
      <c r="C13" s="79" t="s">
        <v>79</v>
      </c>
      <c r="D13" s="78" t="s">
        <v>2</v>
      </c>
      <c r="E13" s="79" t="s">
        <v>80</v>
      </c>
      <c r="F13" s="80" t="s">
        <v>81</v>
      </c>
      <c r="G13" s="98" t="s">
        <v>129</v>
      </c>
    </row>
    <row r="14" spans="1:8" ht="18.75" customHeight="1" x14ac:dyDescent="0.3">
      <c r="A14" s="36" t="s">
        <v>68</v>
      </c>
      <c r="B14" s="5" t="s">
        <v>5</v>
      </c>
      <c r="C14" s="5"/>
      <c r="D14" s="5"/>
      <c r="E14" s="25">
        <v>3.39</v>
      </c>
      <c r="F14" s="27">
        <f>D14*E14</f>
        <v>0</v>
      </c>
      <c r="G14" s="101">
        <f>E14*$H$5</f>
        <v>3.4628850000000004</v>
      </c>
    </row>
    <row r="15" spans="1:8" ht="18.75" customHeight="1" x14ac:dyDescent="0.3">
      <c r="A15" s="37" t="s">
        <v>96</v>
      </c>
      <c r="B15" s="7" t="s">
        <v>5</v>
      </c>
      <c r="C15" s="7"/>
      <c r="D15" s="7"/>
      <c r="E15" s="25">
        <v>3.39</v>
      </c>
      <c r="F15" s="29">
        <f t="shared" ref="F15:F16" si="0">D15*E15</f>
        <v>0</v>
      </c>
      <c r="G15" s="102">
        <f t="shared" ref="G15:G16" si="1">E15*$H$5</f>
        <v>3.4628850000000004</v>
      </c>
    </row>
    <row r="16" spans="1:8" ht="18.75" customHeight="1" thickBot="1" x14ac:dyDescent="0.35">
      <c r="A16" s="52" t="s">
        <v>69</v>
      </c>
      <c r="B16" s="48" t="s">
        <v>5</v>
      </c>
      <c r="C16" s="48"/>
      <c r="D16" s="48"/>
      <c r="E16" s="84">
        <v>3.39</v>
      </c>
      <c r="F16" s="51">
        <f t="shared" si="0"/>
        <v>0</v>
      </c>
      <c r="G16" s="103">
        <f t="shared" si="1"/>
        <v>3.4628850000000004</v>
      </c>
    </row>
    <row r="17" spans="1:6" ht="40.5" customHeight="1" thickBot="1" x14ac:dyDescent="0.35"/>
    <row r="18" spans="1:6" ht="27.75" customHeight="1" x14ac:dyDescent="0.3">
      <c r="A18" s="70" t="s">
        <v>83</v>
      </c>
      <c r="B18" s="132" t="s">
        <v>130</v>
      </c>
      <c r="C18" s="132"/>
      <c r="D18" s="132"/>
      <c r="E18" s="132"/>
      <c r="F18" s="133"/>
    </row>
    <row r="19" spans="1:6" ht="27.75" customHeight="1" x14ac:dyDescent="0.3">
      <c r="A19" s="71" t="s">
        <v>84</v>
      </c>
      <c r="B19" s="125" t="s">
        <v>121</v>
      </c>
      <c r="C19" s="125"/>
      <c r="D19" s="125"/>
      <c r="E19" s="125"/>
      <c r="F19" s="126"/>
    </row>
    <row r="20" spans="1:6" ht="27.75" customHeight="1" x14ac:dyDescent="0.3">
      <c r="A20" s="71" t="s">
        <v>85</v>
      </c>
      <c r="B20" s="124">
        <v>45849</v>
      </c>
      <c r="C20" s="125"/>
      <c r="D20" s="125"/>
      <c r="E20" s="125"/>
      <c r="F20" s="126"/>
    </row>
    <row r="21" spans="1:6" ht="88.5" customHeight="1" thickBot="1" x14ac:dyDescent="0.35">
      <c r="A21" s="72" t="s">
        <v>86</v>
      </c>
      <c r="B21" s="127" t="s">
        <v>131</v>
      </c>
      <c r="C21" s="127"/>
      <c r="D21" s="127"/>
      <c r="E21" s="127"/>
      <c r="F21" s="128"/>
    </row>
  </sheetData>
  <mergeCells count="7">
    <mergeCell ref="B20:F20"/>
    <mergeCell ref="B21:F21"/>
    <mergeCell ref="A5:F5"/>
    <mergeCell ref="A10:E10"/>
    <mergeCell ref="A12:F12"/>
    <mergeCell ref="B18:F18"/>
    <mergeCell ref="B19:F19"/>
  </mergeCells>
  <pageMargins left="0.7" right="0.7" top="0.75" bottom="0.75" header="0.3" footer="0.3"/>
  <pageSetup paperSize="9" scale="5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72"/>
  <sheetViews>
    <sheetView zoomScale="90" zoomScaleNormal="90" workbookViewId="0">
      <selection activeCell="F2" sqref="F2:K2"/>
    </sheetView>
  </sheetViews>
  <sheetFormatPr baseColWidth="10" defaultRowHeight="14.4" x14ac:dyDescent="0.3"/>
  <cols>
    <col min="1" max="1" width="36.109375" style="15" customWidth="1"/>
    <col min="2" max="2" width="6.44140625" style="10" bestFit="1" customWidth="1"/>
    <col min="3" max="3" width="60.6640625" style="11" bestFit="1" customWidth="1"/>
    <col min="4" max="4" width="12.109375" style="12" customWidth="1"/>
    <col min="8" max="8" width="6" customWidth="1"/>
    <col min="9" max="9" width="4.109375" customWidth="1"/>
    <col min="10" max="10" width="41.44140625" customWidth="1"/>
    <col min="11" max="11" width="9.109375" customWidth="1"/>
    <col min="13" max="13" width="15.33203125" customWidth="1"/>
  </cols>
  <sheetData>
    <row r="1" spans="1:15" s="42" customFormat="1" ht="61.5" customHeight="1" x14ac:dyDescent="0.3"/>
    <row r="2" spans="1:15" s="43" customFormat="1" ht="36.75" customHeight="1" x14ac:dyDescent="0.3">
      <c r="A2" s="23" t="s">
        <v>132</v>
      </c>
      <c r="B2" s="21"/>
      <c r="C2" s="21"/>
      <c r="D2" s="21"/>
      <c r="F2" s="148" t="s">
        <v>135</v>
      </c>
      <c r="G2" s="148"/>
      <c r="H2" s="148"/>
      <c r="I2" s="148"/>
      <c r="J2" s="148"/>
      <c r="K2" s="111">
        <v>1.0215000000000001</v>
      </c>
    </row>
    <row r="3" spans="1:15" ht="28.5" customHeight="1" x14ac:dyDescent="0.3">
      <c r="A3" s="149" t="s">
        <v>111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</row>
    <row r="4" spans="1:15" s="42" customFormat="1" ht="15.75" customHeight="1" thickBot="1" x14ac:dyDescent="0.35">
      <c r="A4" s="24"/>
      <c r="B4" s="22"/>
      <c r="C4" s="22"/>
      <c r="D4" s="22"/>
    </row>
    <row r="5" spans="1:15" s="42" customFormat="1" ht="33" customHeight="1" thickBot="1" x14ac:dyDescent="0.35">
      <c r="A5" s="134" t="s">
        <v>97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6"/>
    </row>
    <row r="6" spans="1:15" ht="18" thickBot="1" x14ac:dyDescent="0.35">
      <c r="A6" s="53"/>
      <c r="B6" s="53"/>
      <c r="C6" s="53"/>
      <c r="D6" s="53"/>
    </row>
    <row r="7" spans="1:15" ht="30" customHeight="1" thickBot="1" x14ac:dyDescent="0.35">
      <c r="A7" s="9"/>
      <c r="J7" s="150" t="s">
        <v>105</v>
      </c>
      <c r="K7" s="151"/>
      <c r="L7" s="151"/>
      <c r="M7" s="152"/>
      <c r="N7" s="110"/>
      <c r="O7" s="3"/>
    </row>
    <row r="8" spans="1:15" ht="42" thickBot="1" x14ac:dyDescent="0.35">
      <c r="A8" s="73" t="s">
        <v>22</v>
      </c>
      <c r="B8" s="75" t="s">
        <v>23</v>
      </c>
      <c r="C8" s="75" t="s">
        <v>0</v>
      </c>
      <c r="D8" s="75" t="s">
        <v>98</v>
      </c>
      <c r="E8" s="75" t="s">
        <v>80</v>
      </c>
      <c r="F8" s="76" t="s">
        <v>81</v>
      </c>
      <c r="G8" s="98" t="s">
        <v>129</v>
      </c>
      <c r="H8" s="3"/>
      <c r="I8" s="3"/>
      <c r="J8" s="81" t="s">
        <v>0</v>
      </c>
      <c r="K8" s="82" t="s">
        <v>23</v>
      </c>
      <c r="L8" s="75" t="s">
        <v>80</v>
      </c>
      <c r="M8" s="76" t="s">
        <v>81</v>
      </c>
      <c r="N8" s="112" t="s">
        <v>129</v>
      </c>
    </row>
    <row r="9" spans="1:15" s="56" customFormat="1" ht="15.6" x14ac:dyDescent="0.3">
      <c r="A9" s="157" t="s">
        <v>24</v>
      </c>
      <c r="B9" s="158"/>
      <c r="C9" s="158"/>
      <c r="D9" s="158"/>
      <c r="E9" s="158"/>
      <c r="F9" s="159"/>
      <c r="G9" s="105"/>
      <c r="J9" s="66" t="s">
        <v>71</v>
      </c>
      <c r="K9" s="67">
        <v>1</v>
      </c>
      <c r="L9" s="68">
        <v>180.45</v>
      </c>
      <c r="M9" s="69">
        <f>K9*L9</f>
        <v>180.45</v>
      </c>
      <c r="N9" s="113">
        <f>M9*$K$2</f>
        <v>184.32967500000001</v>
      </c>
    </row>
    <row r="10" spans="1:15" x14ac:dyDescent="0.3">
      <c r="A10" s="153" t="s">
        <v>99</v>
      </c>
      <c r="B10" s="154"/>
      <c r="C10" s="154"/>
      <c r="D10" s="154"/>
      <c r="E10" s="154"/>
      <c r="F10" s="155"/>
      <c r="G10" s="106"/>
      <c r="J10" s="61" t="s">
        <v>112</v>
      </c>
      <c r="K10" s="13">
        <v>1</v>
      </c>
      <c r="L10" s="60">
        <v>100.25</v>
      </c>
      <c r="M10" s="62">
        <f t="shared" ref="M10:M27" si="0">K10*L10</f>
        <v>100.25</v>
      </c>
      <c r="N10" s="113">
        <f t="shared" ref="N10:N27" si="1">M10*$K$2</f>
        <v>102.40537500000001</v>
      </c>
    </row>
    <row r="11" spans="1:15" ht="15" customHeight="1" x14ac:dyDescent="0.3">
      <c r="A11" s="54" t="s">
        <v>100</v>
      </c>
      <c r="B11" s="13">
        <v>1</v>
      </c>
      <c r="C11" s="55" t="s">
        <v>25</v>
      </c>
      <c r="D11" s="17">
        <v>26</v>
      </c>
      <c r="E11" s="57">
        <v>4.1900000000000004</v>
      </c>
      <c r="F11" s="83">
        <f>D11*E11</f>
        <v>108.94000000000001</v>
      </c>
      <c r="G11" s="107">
        <f>F11*$K$2</f>
        <v>111.28221000000002</v>
      </c>
      <c r="J11" s="61" t="s">
        <v>113</v>
      </c>
      <c r="K11" s="13">
        <v>1</v>
      </c>
      <c r="L11" s="60">
        <v>126.67</v>
      </c>
      <c r="M11" s="62">
        <f t="shared" si="0"/>
        <v>126.67</v>
      </c>
      <c r="N11" s="113">
        <f t="shared" si="1"/>
        <v>129.393405</v>
      </c>
    </row>
    <row r="12" spans="1:15" x14ac:dyDescent="0.3">
      <c r="A12" s="153" t="s">
        <v>26</v>
      </c>
      <c r="B12" s="154"/>
      <c r="C12" s="154"/>
      <c r="D12" s="154"/>
      <c r="E12" s="154"/>
      <c r="F12" s="155"/>
      <c r="G12" s="107"/>
      <c r="J12" s="61" t="s">
        <v>114</v>
      </c>
      <c r="K12" s="13">
        <v>1</v>
      </c>
      <c r="L12" s="60">
        <v>133.06</v>
      </c>
      <c r="M12" s="62">
        <f t="shared" si="0"/>
        <v>133.06</v>
      </c>
      <c r="N12" s="113">
        <f t="shared" si="1"/>
        <v>135.92079000000001</v>
      </c>
    </row>
    <row r="13" spans="1:15" ht="15" customHeight="1" x14ac:dyDescent="0.3">
      <c r="A13" s="54" t="s">
        <v>27</v>
      </c>
      <c r="B13" s="13">
        <v>1</v>
      </c>
      <c r="C13" s="55" t="s">
        <v>28</v>
      </c>
      <c r="D13" s="17">
        <v>26</v>
      </c>
      <c r="E13" s="57">
        <v>4.1900000000000004</v>
      </c>
      <c r="F13" s="83">
        <f>D13*E13</f>
        <v>108.94000000000001</v>
      </c>
      <c r="G13" s="107">
        <f t="shared" ref="G13:G20" si="2">F13*$K$2</f>
        <v>111.28221000000002</v>
      </c>
      <c r="J13" s="61" t="s">
        <v>72</v>
      </c>
      <c r="K13" s="13">
        <v>1</v>
      </c>
      <c r="L13" s="60">
        <v>250.62</v>
      </c>
      <c r="M13" s="62">
        <f t="shared" si="0"/>
        <v>250.62</v>
      </c>
      <c r="N13" s="113">
        <f t="shared" si="1"/>
        <v>256.00833</v>
      </c>
    </row>
    <row r="14" spans="1:15" ht="15" customHeight="1" x14ac:dyDescent="0.3">
      <c r="A14" s="54" t="s">
        <v>27</v>
      </c>
      <c r="B14" s="13">
        <v>1</v>
      </c>
      <c r="C14" s="55" t="s">
        <v>29</v>
      </c>
      <c r="D14" s="17">
        <v>26</v>
      </c>
      <c r="E14" s="57">
        <v>4.1900000000000004</v>
      </c>
      <c r="F14" s="83">
        <f t="shared" ref="F14:F41" si="3">D14*E14</f>
        <v>108.94000000000001</v>
      </c>
      <c r="G14" s="107">
        <f t="shared" si="2"/>
        <v>111.28221000000002</v>
      </c>
      <c r="J14" s="61" t="s">
        <v>115</v>
      </c>
      <c r="K14" s="13">
        <v>1</v>
      </c>
      <c r="L14" s="60">
        <v>59.23</v>
      </c>
      <c r="M14" s="62">
        <f t="shared" si="0"/>
        <v>59.23</v>
      </c>
      <c r="N14" s="113">
        <f t="shared" si="1"/>
        <v>60.503444999999999</v>
      </c>
    </row>
    <row r="15" spans="1:15" ht="15" customHeight="1" x14ac:dyDescent="0.3">
      <c r="A15" s="54" t="s">
        <v>27</v>
      </c>
      <c r="B15" s="13">
        <v>1</v>
      </c>
      <c r="C15" s="55" t="s">
        <v>30</v>
      </c>
      <c r="D15" s="17">
        <v>26</v>
      </c>
      <c r="E15" s="57">
        <v>4.1900000000000004</v>
      </c>
      <c r="F15" s="83">
        <f t="shared" si="3"/>
        <v>108.94000000000001</v>
      </c>
      <c r="G15" s="107">
        <f t="shared" si="2"/>
        <v>111.28221000000002</v>
      </c>
      <c r="J15" s="61" t="s">
        <v>116</v>
      </c>
      <c r="K15" s="13">
        <v>1</v>
      </c>
      <c r="L15" s="60">
        <v>63.8</v>
      </c>
      <c r="M15" s="62">
        <f t="shared" si="0"/>
        <v>63.8</v>
      </c>
      <c r="N15" s="113">
        <f t="shared" si="1"/>
        <v>65.171700000000001</v>
      </c>
    </row>
    <row r="16" spans="1:15" ht="15" customHeight="1" x14ac:dyDescent="0.3">
      <c r="A16" s="54" t="s">
        <v>31</v>
      </c>
      <c r="B16" s="13">
        <v>6</v>
      </c>
      <c r="C16" s="55" t="s">
        <v>32</v>
      </c>
      <c r="D16" s="17">
        <v>26</v>
      </c>
      <c r="E16" s="57">
        <v>3.21</v>
      </c>
      <c r="F16" s="83">
        <f t="shared" si="3"/>
        <v>83.46</v>
      </c>
      <c r="G16" s="107">
        <f t="shared" si="2"/>
        <v>85.254390000000001</v>
      </c>
      <c r="J16" s="61" t="s">
        <v>73</v>
      </c>
      <c r="K16" s="13">
        <v>1</v>
      </c>
      <c r="L16" s="60">
        <v>160.4</v>
      </c>
      <c r="M16" s="62">
        <f t="shared" si="0"/>
        <v>160.4</v>
      </c>
      <c r="N16" s="113">
        <f t="shared" si="1"/>
        <v>163.8486</v>
      </c>
    </row>
    <row r="17" spans="1:14" ht="15" customHeight="1" x14ac:dyDescent="0.3">
      <c r="A17" s="54" t="s">
        <v>33</v>
      </c>
      <c r="B17" s="13">
        <v>1</v>
      </c>
      <c r="C17" s="55" t="s">
        <v>34</v>
      </c>
      <c r="D17" s="17">
        <v>26</v>
      </c>
      <c r="E17" s="57">
        <v>3.21</v>
      </c>
      <c r="F17" s="83">
        <f t="shared" si="3"/>
        <v>83.46</v>
      </c>
      <c r="G17" s="107">
        <f t="shared" si="2"/>
        <v>85.254390000000001</v>
      </c>
      <c r="J17" s="61" t="s">
        <v>117</v>
      </c>
      <c r="K17" s="13">
        <v>1</v>
      </c>
      <c r="L17" s="60">
        <v>1048.07</v>
      </c>
      <c r="M17" s="62">
        <f t="shared" si="0"/>
        <v>1048.07</v>
      </c>
      <c r="N17" s="113">
        <f t="shared" si="1"/>
        <v>1070.603505</v>
      </c>
    </row>
    <row r="18" spans="1:14" ht="15.75" customHeight="1" x14ac:dyDescent="0.3">
      <c r="A18" s="54" t="s">
        <v>35</v>
      </c>
      <c r="B18" s="13">
        <v>1</v>
      </c>
      <c r="C18" s="55" t="s">
        <v>36</v>
      </c>
      <c r="D18" s="17">
        <v>26</v>
      </c>
      <c r="E18" s="57">
        <v>3.21</v>
      </c>
      <c r="F18" s="83">
        <f t="shared" si="3"/>
        <v>83.46</v>
      </c>
      <c r="G18" s="107">
        <f t="shared" si="2"/>
        <v>85.254390000000001</v>
      </c>
      <c r="J18" s="61" t="s">
        <v>75</v>
      </c>
      <c r="K18" s="13">
        <v>1</v>
      </c>
      <c r="L18" s="60">
        <v>601.5</v>
      </c>
      <c r="M18" s="62">
        <f t="shared" si="0"/>
        <v>601.5</v>
      </c>
      <c r="N18" s="113">
        <f t="shared" si="1"/>
        <v>614.43225000000007</v>
      </c>
    </row>
    <row r="19" spans="1:14" ht="15" customHeight="1" x14ac:dyDescent="0.3">
      <c r="A19" s="54" t="s">
        <v>37</v>
      </c>
      <c r="B19" s="13">
        <v>1</v>
      </c>
      <c r="C19" s="55" t="s">
        <v>38</v>
      </c>
      <c r="D19" s="17">
        <v>26</v>
      </c>
      <c r="E19" s="57">
        <v>3.21</v>
      </c>
      <c r="F19" s="83">
        <f t="shared" si="3"/>
        <v>83.46</v>
      </c>
      <c r="G19" s="107">
        <f t="shared" si="2"/>
        <v>85.254390000000001</v>
      </c>
      <c r="J19" s="61" t="s">
        <v>118</v>
      </c>
      <c r="K19" s="13">
        <v>1</v>
      </c>
      <c r="L19" s="60">
        <v>637.95000000000005</v>
      </c>
      <c r="M19" s="62">
        <f t="shared" si="0"/>
        <v>637.95000000000005</v>
      </c>
      <c r="N19" s="113">
        <f t="shared" si="1"/>
        <v>651.66592500000013</v>
      </c>
    </row>
    <row r="20" spans="1:14" ht="15" customHeight="1" x14ac:dyDescent="0.3">
      <c r="A20" s="54" t="s">
        <v>39</v>
      </c>
      <c r="B20" s="13">
        <v>1</v>
      </c>
      <c r="C20" s="55" t="s">
        <v>40</v>
      </c>
      <c r="D20" s="17">
        <v>26</v>
      </c>
      <c r="E20" s="57">
        <v>3.21</v>
      </c>
      <c r="F20" s="83">
        <f t="shared" si="3"/>
        <v>83.46</v>
      </c>
      <c r="G20" s="107">
        <f t="shared" si="2"/>
        <v>85.254390000000001</v>
      </c>
      <c r="J20" s="61" t="s">
        <v>119</v>
      </c>
      <c r="K20" s="13">
        <v>1</v>
      </c>
      <c r="L20" s="60">
        <v>45.57</v>
      </c>
      <c r="M20" s="62">
        <f t="shared" si="0"/>
        <v>45.57</v>
      </c>
      <c r="N20" s="113">
        <f t="shared" si="1"/>
        <v>46.549755000000005</v>
      </c>
    </row>
    <row r="21" spans="1:14" s="56" customFormat="1" ht="15.6" x14ac:dyDescent="0.3">
      <c r="A21" s="145" t="s">
        <v>41</v>
      </c>
      <c r="B21" s="146"/>
      <c r="C21" s="146"/>
      <c r="D21" s="146"/>
      <c r="E21" s="146"/>
      <c r="F21" s="147"/>
      <c r="G21" s="108"/>
      <c r="J21" s="61" t="s">
        <v>120</v>
      </c>
      <c r="K21" s="13">
        <v>1</v>
      </c>
      <c r="L21" s="60">
        <v>94.78</v>
      </c>
      <c r="M21" s="62">
        <f t="shared" si="0"/>
        <v>94.78</v>
      </c>
      <c r="N21" s="113">
        <f t="shared" si="1"/>
        <v>96.81777000000001</v>
      </c>
    </row>
    <row r="22" spans="1:14" ht="15" customHeight="1" x14ac:dyDescent="0.3">
      <c r="A22" s="54" t="s">
        <v>101</v>
      </c>
      <c r="B22" s="13">
        <v>3</v>
      </c>
      <c r="C22" s="55" t="s">
        <v>42</v>
      </c>
      <c r="D22" s="17">
        <v>26</v>
      </c>
      <c r="E22" s="57">
        <v>4.1900000000000004</v>
      </c>
      <c r="F22" s="83">
        <f t="shared" si="3"/>
        <v>108.94000000000001</v>
      </c>
      <c r="G22" s="107">
        <f t="shared" ref="G22:G27" si="4">F22*$K$2</f>
        <v>111.28221000000002</v>
      </c>
      <c r="J22" s="61" t="s">
        <v>74</v>
      </c>
      <c r="K22" s="13">
        <v>1</v>
      </c>
      <c r="L22" s="60">
        <v>109.36</v>
      </c>
      <c r="M22" s="62">
        <f t="shared" si="0"/>
        <v>109.36</v>
      </c>
      <c r="N22" s="113">
        <f t="shared" si="1"/>
        <v>111.71124</v>
      </c>
    </row>
    <row r="23" spans="1:14" ht="15" customHeight="1" x14ac:dyDescent="0.3">
      <c r="A23" s="54" t="s">
        <v>43</v>
      </c>
      <c r="B23" s="13">
        <v>2</v>
      </c>
      <c r="C23" s="55" t="s">
        <v>44</v>
      </c>
      <c r="D23" s="17">
        <v>26</v>
      </c>
      <c r="E23" s="57">
        <v>4.1900000000000004</v>
      </c>
      <c r="F23" s="83">
        <f t="shared" si="3"/>
        <v>108.94000000000001</v>
      </c>
      <c r="G23" s="107">
        <f t="shared" si="4"/>
        <v>111.28221000000002</v>
      </c>
      <c r="J23" s="61" t="s">
        <v>75</v>
      </c>
      <c r="K23" s="13">
        <v>1</v>
      </c>
      <c r="L23" s="60">
        <v>601.5</v>
      </c>
      <c r="M23" s="62">
        <f t="shared" si="0"/>
        <v>601.5</v>
      </c>
      <c r="N23" s="113">
        <f t="shared" si="1"/>
        <v>614.43225000000007</v>
      </c>
    </row>
    <row r="24" spans="1:14" ht="15" customHeight="1" x14ac:dyDescent="0.3">
      <c r="A24" s="54" t="s">
        <v>45</v>
      </c>
      <c r="B24" s="13">
        <v>3</v>
      </c>
      <c r="C24" s="55" t="s">
        <v>46</v>
      </c>
      <c r="D24" s="17">
        <v>26</v>
      </c>
      <c r="E24" s="57">
        <v>4.1900000000000004</v>
      </c>
      <c r="F24" s="83">
        <f t="shared" si="3"/>
        <v>108.94000000000001</v>
      </c>
      <c r="G24" s="107">
        <f t="shared" si="4"/>
        <v>111.28221000000002</v>
      </c>
      <c r="J24" s="61" t="s">
        <v>76</v>
      </c>
      <c r="K24" s="13">
        <v>1</v>
      </c>
      <c r="L24" s="60">
        <v>619.73</v>
      </c>
      <c r="M24" s="62">
        <f t="shared" si="0"/>
        <v>619.73</v>
      </c>
      <c r="N24" s="113">
        <f t="shared" si="1"/>
        <v>633.05419500000005</v>
      </c>
    </row>
    <row r="25" spans="1:14" ht="15" customHeight="1" x14ac:dyDescent="0.3">
      <c r="A25" s="54" t="s">
        <v>47</v>
      </c>
      <c r="B25" s="13">
        <v>1</v>
      </c>
      <c r="C25" s="55" t="s">
        <v>46</v>
      </c>
      <c r="D25" s="17">
        <v>26</v>
      </c>
      <c r="E25" s="57">
        <v>4.1900000000000004</v>
      </c>
      <c r="F25" s="83">
        <f t="shared" si="3"/>
        <v>108.94000000000001</v>
      </c>
      <c r="G25" s="107">
        <f t="shared" si="4"/>
        <v>111.28221000000002</v>
      </c>
      <c r="J25" s="61" t="s">
        <v>77</v>
      </c>
      <c r="K25" s="13">
        <v>1</v>
      </c>
      <c r="L25" s="60">
        <v>123.95</v>
      </c>
      <c r="M25" s="62">
        <f t="shared" si="0"/>
        <v>123.95</v>
      </c>
      <c r="N25" s="113">
        <f t="shared" si="1"/>
        <v>126.61492500000001</v>
      </c>
    </row>
    <row r="26" spans="1:14" ht="15" customHeight="1" x14ac:dyDescent="0.3">
      <c r="A26" s="54" t="s">
        <v>48</v>
      </c>
      <c r="B26" s="13">
        <v>1</v>
      </c>
      <c r="C26" s="55" t="s">
        <v>49</v>
      </c>
      <c r="D26" s="17">
        <v>26</v>
      </c>
      <c r="E26" s="57">
        <v>3.21</v>
      </c>
      <c r="F26" s="83">
        <f t="shared" si="3"/>
        <v>83.46</v>
      </c>
      <c r="G26" s="107">
        <f t="shared" si="4"/>
        <v>85.254390000000001</v>
      </c>
      <c r="J26" s="61" t="s">
        <v>78</v>
      </c>
      <c r="K26" s="13">
        <v>1</v>
      </c>
      <c r="L26" s="60">
        <v>169.51</v>
      </c>
      <c r="M26" s="62">
        <f t="shared" si="0"/>
        <v>169.51</v>
      </c>
      <c r="N26" s="113">
        <f t="shared" si="1"/>
        <v>173.15446500000002</v>
      </c>
    </row>
    <row r="27" spans="1:14" ht="15.75" customHeight="1" thickBot="1" x14ac:dyDescent="0.35">
      <c r="A27" s="54" t="s">
        <v>50</v>
      </c>
      <c r="B27" s="13">
        <v>2</v>
      </c>
      <c r="C27" s="55" t="s">
        <v>49</v>
      </c>
      <c r="D27" s="17">
        <v>26</v>
      </c>
      <c r="E27" s="57">
        <v>3.21</v>
      </c>
      <c r="F27" s="83">
        <f t="shared" si="3"/>
        <v>83.46</v>
      </c>
      <c r="G27" s="107">
        <f t="shared" si="4"/>
        <v>85.254390000000001</v>
      </c>
      <c r="J27" s="63" t="s">
        <v>106</v>
      </c>
      <c r="K27" s="14">
        <v>1</v>
      </c>
      <c r="L27" s="64">
        <v>236.95</v>
      </c>
      <c r="M27" s="65">
        <f t="shared" si="0"/>
        <v>236.95</v>
      </c>
      <c r="N27" s="113">
        <f t="shared" si="1"/>
        <v>242.04442500000002</v>
      </c>
    </row>
    <row r="28" spans="1:14" s="56" customFormat="1" ht="15.6" x14ac:dyDescent="0.3">
      <c r="A28" s="145" t="s">
        <v>51</v>
      </c>
      <c r="B28" s="146"/>
      <c r="C28" s="146"/>
      <c r="D28" s="146"/>
      <c r="E28" s="146"/>
      <c r="F28" s="147"/>
      <c r="G28" s="108"/>
    </row>
    <row r="29" spans="1:14" ht="15" customHeight="1" x14ac:dyDescent="0.3">
      <c r="A29" s="54" t="s">
        <v>101</v>
      </c>
      <c r="B29" s="13">
        <v>1</v>
      </c>
      <c r="C29" s="55" t="s">
        <v>52</v>
      </c>
      <c r="D29" s="17">
        <v>26</v>
      </c>
      <c r="E29" s="57">
        <v>4.1900000000000004</v>
      </c>
      <c r="F29" s="83">
        <f t="shared" si="3"/>
        <v>108.94000000000001</v>
      </c>
      <c r="G29" s="107">
        <f t="shared" ref="G29:G32" si="5">F29*$K$2</f>
        <v>111.28221000000002</v>
      </c>
    </row>
    <row r="30" spans="1:14" ht="15" customHeight="1" x14ac:dyDescent="0.3">
      <c r="A30" s="54" t="s">
        <v>53</v>
      </c>
      <c r="B30" s="13">
        <v>1</v>
      </c>
      <c r="C30" s="55" t="s">
        <v>54</v>
      </c>
      <c r="D30" s="17">
        <v>26</v>
      </c>
      <c r="E30" s="57">
        <v>3.21</v>
      </c>
      <c r="F30" s="83">
        <f t="shared" si="3"/>
        <v>83.46</v>
      </c>
      <c r="G30" s="107">
        <f t="shared" si="5"/>
        <v>85.254390000000001</v>
      </c>
    </row>
    <row r="31" spans="1:14" ht="15" customHeight="1" x14ac:dyDescent="0.3">
      <c r="A31" s="54" t="s">
        <v>55</v>
      </c>
      <c r="B31" s="13">
        <v>1</v>
      </c>
      <c r="C31" s="55" t="s">
        <v>56</v>
      </c>
      <c r="D31" s="17">
        <v>26</v>
      </c>
      <c r="E31" s="57">
        <v>3.52</v>
      </c>
      <c r="F31" s="83">
        <f t="shared" si="3"/>
        <v>91.52</v>
      </c>
      <c r="G31" s="107">
        <f t="shared" si="5"/>
        <v>93.487679999999997</v>
      </c>
    </row>
    <row r="32" spans="1:14" ht="15" customHeight="1" x14ac:dyDescent="0.3">
      <c r="A32" s="54" t="s">
        <v>57</v>
      </c>
      <c r="B32" s="13">
        <v>3</v>
      </c>
      <c r="C32" s="55" t="s">
        <v>58</v>
      </c>
      <c r="D32" s="17">
        <v>26</v>
      </c>
      <c r="E32" s="57">
        <v>3.21</v>
      </c>
      <c r="F32" s="83">
        <f t="shared" si="3"/>
        <v>83.46</v>
      </c>
      <c r="G32" s="107">
        <f t="shared" si="5"/>
        <v>85.254390000000001</v>
      </c>
    </row>
    <row r="33" spans="1:7" s="56" customFormat="1" ht="15.6" x14ac:dyDescent="0.3">
      <c r="A33" s="145" t="s">
        <v>59</v>
      </c>
      <c r="B33" s="146"/>
      <c r="C33" s="146"/>
      <c r="D33" s="146"/>
      <c r="E33" s="146"/>
      <c r="F33" s="147"/>
      <c r="G33" s="108"/>
    </row>
    <row r="34" spans="1:7" ht="15" customHeight="1" x14ac:dyDescent="0.3">
      <c r="A34" s="54" t="s">
        <v>102</v>
      </c>
      <c r="B34" s="13">
        <v>1</v>
      </c>
      <c r="C34" s="55" t="s">
        <v>44</v>
      </c>
      <c r="D34" s="17">
        <v>26</v>
      </c>
      <c r="E34" s="57">
        <v>4.1900000000000004</v>
      </c>
      <c r="F34" s="83">
        <f t="shared" si="3"/>
        <v>108.94000000000001</v>
      </c>
      <c r="G34" s="107">
        <f t="shared" ref="G34:G37" si="6">F34*$K$2</f>
        <v>111.28221000000002</v>
      </c>
    </row>
    <row r="35" spans="1:7" ht="15" customHeight="1" x14ac:dyDescent="0.3">
      <c r="A35" s="54"/>
      <c r="B35" s="13">
        <v>1</v>
      </c>
      <c r="C35" s="55" t="s">
        <v>60</v>
      </c>
      <c r="D35" s="17">
        <v>26</v>
      </c>
      <c r="E35" s="57">
        <v>4.1900000000000004</v>
      </c>
      <c r="F35" s="83">
        <f t="shared" si="3"/>
        <v>108.94000000000001</v>
      </c>
      <c r="G35" s="107">
        <f t="shared" si="6"/>
        <v>111.28221000000002</v>
      </c>
    </row>
    <row r="36" spans="1:7" ht="15" customHeight="1" x14ac:dyDescent="0.3">
      <c r="A36" s="54"/>
      <c r="B36" s="13">
        <v>1</v>
      </c>
      <c r="C36" s="55" t="s">
        <v>61</v>
      </c>
      <c r="D36" s="17">
        <v>26</v>
      </c>
      <c r="E36" s="57">
        <v>3.21</v>
      </c>
      <c r="F36" s="83">
        <f t="shared" si="3"/>
        <v>83.46</v>
      </c>
      <c r="G36" s="107">
        <f t="shared" si="6"/>
        <v>85.254390000000001</v>
      </c>
    </row>
    <row r="37" spans="1:7" ht="15" customHeight="1" x14ac:dyDescent="0.3">
      <c r="A37" s="54" t="s">
        <v>103</v>
      </c>
      <c r="B37" s="13">
        <v>1</v>
      </c>
      <c r="C37" s="55" t="s">
        <v>62</v>
      </c>
      <c r="D37" s="17">
        <v>26</v>
      </c>
      <c r="E37" s="57">
        <v>3.52</v>
      </c>
      <c r="F37" s="83">
        <f t="shared" si="3"/>
        <v>91.52</v>
      </c>
      <c r="G37" s="107">
        <f t="shared" si="6"/>
        <v>93.487679999999997</v>
      </c>
    </row>
    <row r="38" spans="1:7" s="56" customFormat="1" ht="15.6" x14ac:dyDescent="0.3">
      <c r="A38" s="145" t="s">
        <v>63</v>
      </c>
      <c r="B38" s="146"/>
      <c r="C38" s="146"/>
      <c r="D38" s="146"/>
      <c r="E38" s="146"/>
      <c r="F38" s="147"/>
      <c r="G38" s="108"/>
    </row>
    <row r="39" spans="1:7" ht="15" customHeight="1" x14ac:dyDescent="0.3">
      <c r="A39" s="54" t="s">
        <v>43</v>
      </c>
      <c r="B39" s="13">
        <v>1</v>
      </c>
      <c r="C39" s="55" t="s">
        <v>64</v>
      </c>
      <c r="D39" s="17">
        <v>26</v>
      </c>
      <c r="E39" s="57">
        <v>3.21</v>
      </c>
      <c r="F39" s="83">
        <f t="shared" si="3"/>
        <v>83.46</v>
      </c>
      <c r="G39" s="107">
        <f>F39*$K$2</f>
        <v>85.254390000000001</v>
      </c>
    </row>
    <row r="40" spans="1:7" s="56" customFormat="1" ht="15.6" x14ac:dyDescent="0.3">
      <c r="A40" s="145" t="s">
        <v>65</v>
      </c>
      <c r="B40" s="146"/>
      <c r="C40" s="146"/>
      <c r="D40" s="146"/>
      <c r="E40" s="146"/>
      <c r="F40" s="147"/>
      <c r="G40" s="108"/>
    </row>
    <row r="41" spans="1:7" ht="15" customHeight="1" x14ac:dyDescent="0.3">
      <c r="A41" s="54" t="s">
        <v>104</v>
      </c>
      <c r="B41" s="13">
        <v>1</v>
      </c>
      <c r="C41" s="55" t="s">
        <v>66</v>
      </c>
      <c r="D41" s="17">
        <v>26</v>
      </c>
      <c r="E41" s="57">
        <v>4.1900000000000004</v>
      </c>
      <c r="F41" s="83">
        <f t="shared" si="3"/>
        <v>108.94000000000001</v>
      </c>
      <c r="G41" s="107">
        <f>F41*$K$2</f>
        <v>111.28221000000002</v>
      </c>
    </row>
    <row r="42" spans="1:7" s="42" customFormat="1" ht="33.75" customHeight="1" thickBot="1" x14ac:dyDescent="0.35">
      <c r="A42" s="58" t="s">
        <v>67</v>
      </c>
      <c r="B42" s="59">
        <f>SUM(B5:B41)</f>
        <v>38</v>
      </c>
      <c r="C42" s="156">
        <f>SUM(F11:F41)</f>
        <v>2408.3800000000006</v>
      </c>
      <c r="D42" s="156"/>
      <c r="E42" s="156"/>
      <c r="F42" s="156"/>
      <c r="G42" s="109">
        <f>C42*K2</f>
        <v>2460.1601700000006</v>
      </c>
    </row>
    <row r="43" spans="1:7" ht="15" thickBot="1" x14ac:dyDescent="0.35"/>
    <row r="44" spans="1:7" s="19" customFormat="1" ht="27.75" customHeight="1" x14ac:dyDescent="0.3">
      <c r="A44" s="70" t="s">
        <v>83</v>
      </c>
      <c r="B44" s="132" t="s">
        <v>130</v>
      </c>
      <c r="C44" s="132"/>
      <c r="D44" s="132"/>
      <c r="E44" s="132"/>
      <c r="F44" s="133"/>
      <c r="G44" s="104"/>
    </row>
    <row r="45" spans="1:7" s="19" customFormat="1" ht="27.75" customHeight="1" x14ac:dyDescent="0.3">
      <c r="A45" s="71" t="s">
        <v>84</v>
      </c>
      <c r="B45" s="125" t="s">
        <v>121</v>
      </c>
      <c r="C45" s="125"/>
      <c r="D45" s="125"/>
      <c r="E45" s="125"/>
      <c r="F45" s="126"/>
      <c r="G45" s="104"/>
    </row>
    <row r="46" spans="1:7" s="19" customFormat="1" ht="27.75" customHeight="1" x14ac:dyDescent="0.3">
      <c r="A46" s="71" t="s">
        <v>85</v>
      </c>
      <c r="B46" s="124">
        <v>45849</v>
      </c>
      <c r="C46" s="125"/>
      <c r="D46" s="125"/>
      <c r="E46" s="125"/>
      <c r="F46" s="126"/>
      <c r="G46" s="104"/>
    </row>
    <row r="47" spans="1:7" s="19" customFormat="1" ht="88.5" customHeight="1" thickBot="1" x14ac:dyDescent="0.35">
      <c r="A47" s="72" t="s">
        <v>86</v>
      </c>
      <c r="B47" s="127" t="s">
        <v>131</v>
      </c>
      <c r="C47" s="127"/>
      <c r="D47" s="127"/>
      <c r="E47" s="127"/>
      <c r="F47" s="128"/>
      <c r="G47" s="104"/>
    </row>
    <row r="64" spans="1:3" x14ac:dyDescent="0.3">
      <c r="A64" s="16"/>
      <c r="B64" s="12"/>
      <c r="C64" s="12"/>
    </row>
    <row r="65" spans="1:3" x14ac:dyDescent="0.3">
      <c r="A65" s="16"/>
      <c r="B65" s="12"/>
      <c r="C65" s="12"/>
    </row>
    <row r="66" spans="1:3" x14ac:dyDescent="0.3">
      <c r="A66" s="16"/>
      <c r="B66" s="12"/>
      <c r="C66" s="12"/>
    </row>
    <row r="67" spans="1:3" x14ac:dyDescent="0.3">
      <c r="A67" s="16"/>
      <c r="B67" s="12"/>
      <c r="C67" s="12"/>
    </row>
    <row r="68" spans="1:3" x14ac:dyDescent="0.3">
      <c r="A68" s="16"/>
      <c r="B68" s="12"/>
      <c r="C68" s="12"/>
    </row>
    <row r="69" spans="1:3" x14ac:dyDescent="0.3">
      <c r="A69" s="16"/>
      <c r="B69" s="12"/>
      <c r="C69" s="12"/>
    </row>
    <row r="70" spans="1:3" x14ac:dyDescent="0.3">
      <c r="A70" s="16"/>
      <c r="B70" s="12"/>
      <c r="C70" s="12"/>
    </row>
    <row r="71" spans="1:3" x14ac:dyDescent="0.3">
      <c r="A71" s="16"/>
      <c r="B71" s="12"/>
      <c r="C71" s="12"/>
    </row>
    <row r="72" spans="1:3" x14ac:dyDescent="0.3">
      <c r="A72" s="16"/>
      <c r="B72" s="12"/>
      <c r="C72" s="12"/>
    </row>
  </sheetData>
  <mergeCells count="17">
    <mergeCell ref="A38:F38"/>
    <mergeCell ref="A40:F40"/>
    <mergeCell ref="F2:J2"/>
    <mergeCell ref="A3:M3"/>
    <mergeCell ref="B46:F46"/>
    <mergeCell ref="B47:F47"/>
    <mergeCell ref="A5:M5"/>
    <mergeCell ref="J7:M7"/>
    <mergeCell ref="A10:F10"/>
    <mergeCell ref="A12:F12"/>
    <mergeCell ref="B44:F44"/>
    <mergeCell ref="B45:F45"/>
    <mergeCell ref="C42:F42"/>
    <mergeCell ref="A9:F9"/>
    <mergeCell ref="A21:F21"/>
    <mergeCell ref="A28:F28"/>
    <mergeCell ref="A33:F33"/>
  </mergeCells>
  <pageMargins left="0.7" right="0.7" top="0.75" bottom="0.75" header="0.3" footer="0.3"/>
  <pageSetup paperSize="9" scale="4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LOT1</vt:lpstr>
      <vt:lpstr>LOT2</vt:lpstr>
      <vt:lpstr>LOT3</vt:lpstr>
      <vt:lpstr>LOT4</vt:lpstr>
      <vt:lpstr>'LOT1'!Zone_d_impression</vt:lpstr>
      <vt:lpstr>'LOT2'!Zone_d_impression</vt:lpstr>
      <vt:lpstr>'LOT3'!Zone_d_impression</vt:lpstr>
      <vt:lpstr>'LOT4'!Zone_d_impression</vt:lpstr>
    </vt:vector>
  </TitlesOfParts>
  <Company>Synchrotron SOLEIL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RENOUF Christine</cp:lastModifiedBy>
  <cp:lastPrinted>2025-07-11T09:22:24Z</cp:lastPrinted>
  <dcterms:created xsi:type="dcterms:W3CDTF">2015-11-09T09:58:43Z</dcterms:created>
  <dcterms:modified xsi:type="dcterms:W3CDTF">2025-07-16T10:55:38Z</dcterms:modified>
</cp:coreProperties>
</file>